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7346BB7F-8286-4913-B429-FF04686B2C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lculoCurva" sheetId="2" r:id="rId1"/>
    <sheet name="CalculoCurva (2)" sheetId="9" r:id="rId2"/>
    <sheet name="P. Obs. vs P. Est." sheetId="4" r:id="rId3"/>
    <sheet name="DatosCurvaSpot" sheetId="3" r:id="rId4"/>
    <sheet name="Gráfica Curva Spot" sheetId="6" r:id="rId5"/>
    <sheet name="Margen" sheetId="7" r:id="rId6"/>
  </sheets>
  <definedNames>
    <definedName name="solver_adj" localSheetId="0" hidden="1">CalculoCurva!$B$30:$E$30</definedName>
    <definedName name="solver_adj" localSheetId="1" hidden="1">'CalculoCurva (2)'!$B$30:$E$30</definedName>
    <definedName name="solver_cvg" localSheetId="0" hidden="1">0.001</definedName>
    <definedName name="solver_cvg" localSheetId="1" hidden="1">0.001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CalculoCurva!$E$30</definedName>
    <definedName name="solver_lhs1" localSheetId="1" hidden="1">'CalculoCurva (2)'!$E$30</definedName>
    <definedName name="solver_lhs2" localSheetId="0" hidden="1">CalculoCurva!$E$30</definedName>
    <definedName name="solver_lhs2" localSheetId="1" hidden="1">'CalculoCurva (2)'!$E$30</definedName>
    <definedName name="solver_lhs3" localSheetId="0" hidden="1">CalculoCurva!$E$30</definedName>
    <definedName name="solver_lhs3" localSheetId="1" hidden="1">'CalculoCurva (2)'!$E$30</definedName>
    <definedName name="solver_lhs4" localSheetId="0" hidden="1">CalculoCurva!$E$30</definedName>
    <definedName name="solver_lhs4" localSheetId="1" hidden="1">'CalculoCurva (2)'!$E$30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CalculoCurva!$A$304</definedName>
    <definedName name="solver_opt" localSheetId="1" hidden="1">'CalculoCurva (2)'!$A$304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el3" localSheetId="0" hidden="1">2</definedName>
    <definedName name="solver_rel3" localSheetId="1" hidden="1">2</definedName>
    <definedName name="solver_rel4" localSheetId="0" hidden="1">2</definedName>
    <definedName name="solver_rel4" localSheetId="1" hidden="1">2</definedName>
    <definedName name="solver_rhs1" localSheetId="0" hidden="1">3.7</definedName>
    <definedName name="solver_rhs1" localSheetId="1" hidden="1">3.7</definedName>
    <definedName name="solver_rhs2" localSheetId="0" hidden="1">3.7</definedName>
    <definedName name="solver_rhs2" localSheetId="1" hidden="1">3.7</definedName>
    <definedName name="solver_rhs3" localSheetId="0" hidden="1">3.7</definedName>
    <definedName name="solver_rhs3" localSheetId="1" hidden="1">3.7</definedName>
    <definedName name="solver_rhs4" localSheetId="0" hidden="1">3.7</definedName>
    <definedName name="solver_rhs4" localSheetId="1" hidden="1">3.7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5</definedName>
    <definedName name="solver_tol" localSheetId="1" hidden="1">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6" i="9" l="1"/>
  <c r="A64" i="9"/>
  <c r="S296" i="9"/>
  <c r="R296" i="9"/>
  <c r="Q296" i="9"/>
  <c r="P296" i="9"/>
  <c r="O296" i="9"/>
  <c r="N296" i="9"/>
  <c r="M296" i="9"/>
  <c r="L296" i="9"/>
  <c r="K296" i="9"/>
  <c r="J296" i="9"/>
  <c r="I296" i="9"/>
  <c r="H296" i="9"/>
  <c r="G296" i="9"/>
  <c r="F296" i="9"/>
  <c r="E296" i="9"/>
  <c r="D296" i="9"/>
  <c r="C296" i="9"/>
  <c r="B296" i="9"/>
  <c r="S294" i="9"/>
  <c r="R294" i="9"/>
  <c r="Q294" i="9"/>
  <c r="P294" i="9"/>
  <c r="O294" i="9"/>
  <c r="N294" i="9"/>
  <c r="M294" i="9"/>
  <c r="L294" i="9"/>
  <c r="K294" i="9"/>
  <c r="J294" i="9"/>
  <c r="I294" i="9"/>
  <c r="H294" i="9"/>
  <c r="G294" i="9"/>
  <c r="F294" i="9"/>
  <c r="E294" i="9"/>
  <c r="D294" i="9"/>
  <c r="C294" i="9"/>
  <c r="B294" i="9"/>
  <c r="A288" i="9"/>
  <c r="C288" i="9" s="1"/>
  <c r="D288" i="9" s="1"/>
  <c r="E288" i="9" s="1"/>
  <c r="F288" i="9" s="1"/>
  <c r="A287" i="9"/>
  <c r="A286" i="9" s="1"/>
  <c r="B276" i="9"/>
  <c r="B277" i="9" s="1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A256" i="9"/>
  <c r="C256" i="9" s="1"/>
  <c r="D256" i="9" s="1"/>
  <c r="E256" i="9" s="1"/>
  <c r="F256" i="9" s="1"/>
  <c r="A255" i="9"/>
  <c r="A254" i="9" s="1"/>
  <c r="B250" i="9"/>
  <c r="B251" i="9" s="1"/>
  <c r="B249" i="9"/>
  <c r="B248" i="9"/>
  <c r="B247" i="9"/>
  <c r="B246" i="9"/>
  <c r="B245" i="9"/>
  <c r="B244" i="9"/>
  <c r="B243" i="9"/>
  <c r="B242" i="9"/>
  <c r="B241" i="9"/>
  <c r="B240" i="9"/>
  <c r="B239" i="9"/>
  <c r="B238" i="9"/>
  <c r="A231" i="9"/>
  <c r="C231" i="9" s="1"/>
  <c r="D231" i="9" s="1"/>
  <c r="E231" i="9" s="1"/>
  <c r="F231" i="9" s="1"/>
  <c r="A230" i="9"/>
  <c r="A229" i="9" s="1"/>
  <c r="B229" i="9"/>
  <c r="B230" i="9" s="1"/>
  <c r="B231" i="9" s="1"/>
  <c r="B228" i="9"/>
  <c r="B227" i="9"/>
  <c r="B226" i="9"/>
  <c r="B225" i="9"/>
  <c r="B224" i="9"/>
  <c r="B223" i="9"/>
  <c r="B222" i="9"/>
  <c r="B221" i="9"/>
  <c r="B220" i="9"/>
  <c r="B219" i="9"/>
  <c r="A198" i="9"/>
  <c r="C198" i="9" s="1"/>
  <c r="D198" i="9" s="1"/>
  <c r="E198" i="9" s="1"/>
  <c r="F198" i="9" s="1"/>
  <c r="A197" i="9"/>
  <c r="A196" i="9" s="1"/>
  <c r="B196" i="9"/>
  <c r="B197" i="9" s="1"/>
  <c r="B198" i="9" s="1"/>
  <c r="B195" i="9"/>
  <c r="B194" i="9"/>
  <c r="B193" i="9"/>
  <c r="B192" i="9"/>
  <c r="B191" i="9"/>
  <c r="B190" i="9"/>
  <c r="B189" i="9"/>
  <c r="B188" i="9"/>
  <c r="C174" i="9"/>
  <c r="D174" i="9" s="1"/>
  <c r="E174" i="9" s="1"/>
  <c r="F174" i="9" s="1"/>
  <c r="A174" i="9"/>
  <c r="A173" i="9"/>
  <c r="A172" i="9" s="1"/>
  <c r="B166" i="9"/>
  <c r="B167" i="9" s="1"/>
  <c r="B165" i="9"/>
  <c r="A156" i="9"/>
  <c r="A155" i="9" s="1"/>
  <c r="B153" i="9"/>
  <c r="B154" i="9" s="1"/>
  <c r="B152" i="9"/>
  <c r="B151" i="9"/>
  <c r="B150" i="9"/>
  <c r="B149" i="9"/>
  <c r="B148" i="9"/>
  <c r="A138" i="9"/>
  <c r="A137" i="9" s="1"/>
  <c r="B131" i="9"/>
  <c r="A122" i="9"/>
  <c r="C122" i="9" s="1"/>
  <c r="D122" i="9" s="1"/>
  <c r="E122" i="9" s="1"/>
  <c r="F122" i="9" s="1"/>
  <c r="A121" i="9"/>
  <c r="A120" i="9" s="1"/>
  <c r="B115" i="9"/>
  <c r="B116" i="9" s="1"/>
  <c r="B117" i="9" s="1"/>
  <c r="B108" i="9"/>
  <c r="A108" i="9"/>
  <c r="C108" i="9" s="1"/>
  <c r="D108" i="9" s="1"/>
  <c r="E108" i="9" s="1"/>
  <c r="F108" i="9" s="1"/>
  <c r="D107" i="9"/>
  <c r="E107" i="9" s="1"/>
  <c r="F107" i="9" s="1"/>
  <c r="C107" i="9"/>
  <c r="B107" i="9"/>
  <c r="C106" i="9"/>
  <c r="D106" i="9" s="1"/>
  <c r="E106" i="9" s="1"/>
  <c r="F106" i="9" s="1"/>
  <c r="B106" i="9"/>
  <c r="C105" i="9"/>
  <c r="D105" i="9" s="1"/>
  <c r="E105" i="9" s="1"/>
  <c r="F105" i="9" s="1"/>
  <c r="B105" i="9"/>
  <c r="C104" i="9"/>
  <c r="D104" i="9" s="1"/>
  <c r="E104" i="9" s="1"/>
  <c r="F104" i="9" s="1"/>
  <c r="G104" i="9" s="1"/>
  <c r="B104" i="9"/>
  <c r="C103" i="9"/>
  <c r="D103" i="9" s="1"/>
  <c r="E103" i="9" s="1"/>
  <c r="F103" i="9" s="1"/>
  <c r="B103" i="9"/>
  <c r="C102" i="9"/>
  <c r="D102" i="9" s="1"/>
  <c r="E102" i="9" s="1"/>
  <c r="F102" i="9" s="1"/>
  <c r="B102" i="9"/>
  <c r="B95" i="9"/>
  <c r="A95" i="9"/>
  <c r="A94" i="9" s="1"/>
  <c r="B94" i="9"/>
  <c r="B93" i="9"/>
  <c r="B92" i="9"/>
  <c r="B91" i="9"/>
  <c r="C84" i="9"/>
  <c r="D84" i="9" s="1"/>
  <c r="E84" i="9" s="1"/>
  <c r="F84" i="9" s="1"/>
  <c r="A84" i="9"/>
  <c r="A83" i="9"/>
  <c r="A82" i="9" s="1"/>
  <c r="B82" i="9"/>
  <c r="B83" i="9" s="1"/>
  <c r="B81" i="9"/>
  <c r="B74" i="9"/>
  <c r="A74" i="9"/>
  <c r="A73" i="9" s="1"/>
  <c r="B73" i="9"/>
  <c r="B72" i="9"/>
  <c r="B66" i="9"/>
  <c r="C66" i="9"/>
  <c r="D66" i="9" s="1"/>
  <c r="E66" i="9" s="1"/>
  <c r="F66" i="9" s="1"/>
  <c r="B65" i="9"/>
  <c r="A65" i="9"/>
  <c r="C64" i="9" s="1"/>
  <c r="D64" i="9" s="1"/>
  <c r="B64" i="9"/>
  <c r="B58" i="9"/>
  <c r="A58" i="9"/>
  <c r="C58" i="9" s="1"/>
  <c r="D58" i="9" s="1"/>
  <c r="A51" i="9"/>
  <c r="C51" i="9" s="1"/>
  <c r="D51" i="9" s="1"/>
  <c r="E51" i="9" s="1"/>
  <c r="F51" i="9" s="1"/>
  <c r="G51" i="9" s="1"/>
  <c r="G52" i="9" s="1"/>
  <c r="E298" i="9" s="1"/>
  <c r="F11" i="9" s="1"/>
  <c r="A45" i="9"/>
  <c r="C45" i="9" s="1"/>
  <c r="D45" i="9" s="1"/>
  <c r="B40" i="9"/>
  <c r="A40" i="9"/>
  <c r="C40" i="9" s="1"/>
  <c r="D40" i="9" s="1"/>
  <c r="A35" i="9"/>
  <c r="C35" i="9" s="1"/>
  <c r="D35" i="9" s="1"/>
  <c r="I28" i="9"/>
  <c r="G28" i="9"/>
  <c r="E25" i="9"/>
  <c r="S295" i="9" s="1"/>
  <c r="E24" i="9"/>
  <c r="R295" i="9" s="1"/>
  <c r="E23" i="9"/>
  <c r="Q295" i="9" s="1"/>
  <c r="E22" i="9"/>
  <c r="P295" i="9" s="1"/>
  <c r="E21" i="9"/>
  <c r="O295" i="9" s="1"/>
  <c r="E20" i="9"/>
  <c r="N295" i="9" s="1"/>
  <c r="E19" i="9"/>
  <c r="M295" i="9" s="1"/>
  <c r="E18" i="9"/>
  <c r="L295" i="9" s="1"/>
  <c r="E17" i="9"/>
  <c r="K295" i="9" s="1"/>
  <c r="E16" i="9"/>
  <c r="J295" i="9" s="1"/>
  <c r="E15" i="9"/>
  <c r="I295" i="9" s="1"/>
  <c r="E14" i="9"/>
  <c r="H295" i="9" s="1"/>
  <c r="E13" i="9"/>
  <c r="G295" i="9" s="1"/>
  <c r="E12" i="9"/>
  <c r="F295" i="9" s="1"/>
  <c r="E11" i="9"/>
  <c r="E295" i="9" s="1"/>
  <c r="E10" i="9"/>
  <c r="D295" i="9" s="1"/>
  <c r="E9" i="9"/>
  <c r="C295" i="9" s="1"/>
  <c r="E8" i="9"/>
  <c r="B295" i="9" s="1"/>
  <c r="A304" i="2"/>
  <c r="B298" i="2"/>
  <c r="F8" i="2"/>
  <c r="E8" i="2"/>
  <c r="B295" i="2" s="1"/>
  <c r="B299" i="2" s="1"/>
  <c r="B300" i="2" s="1"/>
  <c r="E35" i="2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I45" i="3"/>
  <c r="J45" i="3" s="1"/>
  <c r="H54" i="3"/>
  <c r="I54" i="3" s="1"/>
  <c r="J54" i="3" s="1"/>
  <c r="H53" i="3"/>
  <c r="I53" i="3" s="1"/>
  <c r="J53" i="3" s="1"/>
  <c r="H52" i="3"/>
  <c r="I52" i="3" s="1"/>
  <c r="J52" i="3" s="1"/>
  <c r="H51" i="3"/>
  <c r="I51" i="3" s="1"/>
  <c r="J51" i="3" s="1"/>
  <c r="H50" i="3"/>
  <c r="I50" i="3" s="1"/>
  <c r="J50" i="3" s="1"/>
  <c r="H49" i="3"/>
  <c r="I49" i="3" s="1"/>
  <c r="J49" i="3" s="1"/>
  <c r="H48" i="3"/>
  <c r="I48" i="3" s="1"/>
  <c r="J48" i="3" s="1"/>
  <c r="H47" i="3"/>
  <c r="H46" i="3"/>
  <c r="H45" i="3"/>
  <c r="H44" i="3"/>
  <c r="I44" i="3" s="1"/>
  <c r="H43" i="3"/>
  <c r="H42" i="3"/>
  <c r="I42" i="3" s="1"/>
  <c r="H41" i="3"/>
  <c r="I41" i="3" s="1"/>
  <c r="H40" i="3"/>
  <c r="I40" i="3" s="1"/>
  <c r="H39" i="3"/>
  <c r="I39" i="3" s="1"/>
  <c r="H38" i="3"/>
  <c r="I38" i="3" s="1"/>
  <c r="J38" i="3" s="1"/>
  <c r="H37" i="3"/>
  <c r="I37" i="3" s="1"/>
  <c r="J37" i="3" s="1"/>
  <c r="H36" i="3"/>
  <c r="I36" i="3" s="1"/>
  <c r="J36" i="3" s="1"/>
  <c r="H35" i="3"/>
  <c r="I35" i="3" s="1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K30" i="3"/>
  <c r="K29" i="3"/>
  <c r="K28" i="3"/>
  <c r="K27" i="3"/>
  <c r="K26" i="3"/>
  <c r="K25" i="3"/>
  <c r="K24" i="3"/>
  <c r="K23" i="3"/>
  <c r="K22" i="3"/>
  <c r="K21" i="3"/>
  <c r="F22" i="3"/>
  <c r="F23" i="3" s="1"/>
  <c r="F24" i="3" s="1"/>
  <c r="F25" i="3" s="1"/>
  <c r="F26" i="3" s="1"/>
  <c r="F27" i="3" s="1"/>
  <c r="F28" i="3" s="1"/>
  <c r="F29" i="3" s="1"/>
  <c r="F30" i="3" s="1"/>
  <c r="A108" i="2"/>
  <c r="C103" i="2"/>
  <c r="C104" i="2"/>
  <c r="C105" i="2"/>
  <c r="C106" i="2"/>
  <c r="C107" i="2"/>
  <c r="C108" i="2"/>
  <c r="C102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29" i="2"/>
  <c r="B228" i="2"/>
  <c r="B227" i="2"/>
  <c r="B226" i="2"/>
  <c r="B225" i="2"/>
  <c r="B224" i="2"/>
  <c r="B223" i="2"/>
  <c r="B222" i="2"/>
  <c r="B221" i="2"/>
  <c r="B220" i="2"/>
  <c r="B219" i="2"/>
  <c r="B196" i="2"/>
  <c r="B195" i="2"/>
  <c r="B194" i="2"/>
  <c r="B193" i="2"/>
  <c r="B192" i="2"/>
  <c r="B191" i="2"/>
  <c r="B190" i="2"/>
  <c r="B189" i="2"/>
  <c r="B188" i="2"/>
  <c r="B153" i="2"/>
  <c r="B152" i="2"/>
  <c r="B151" i="2"/>
  <c r="B150" i="2"/>
  <c r="B149" i="2"/>
  <c r="B148" i="2"/>
  <c r="B81" i="2"/>
  <c r="I28" i="2"/>
  <c r="G28" i="2"/>
  <c r="E296" i="2"/>
  <c r="D296" i="2"/>
  <c r="C296" i="2"/>
  <c r="B296" i="2"/>
  <c r="E294" i="2"/>
  <c r="D294" i="2"/>
  <c r="C294" i="2"/>
  <c r="B294" i="2"/>
  <c r="B131" i="2"/>
  <c r="B115" i="2"/>
  <c r="B108" i="2"/>
  <c r="B107" i="2"/>
  <c r="B106" i="2"/>
  <c r="B105" i="2"/>
  <c r="B104" i="2"/>
  <c r="B103" i="2"/>
  <c r="B102" i="2"/>
  <c r="B58" i="2"/>
  <c r="B66" i="2"/>
  <c r="B65" i="2"/>
  <c r="B64" i="2"/>
  <c r="B74" i="2"/>
  <c r="B73" i="2"/>
  <c r="B72" i="2"/>
  <c r="B95" i="2"/>
  <c r="B94" i="2"/>
  <c r="B93" i="2"/>
  <c r="B92" i="2"/>
  <c r="B91" i="2"/>
  <c r="A58" i="2"/>
  <c r="A51" i="2"/>
  <c r="A45" i="2"/>
  <c r="A40" i="2"/>
  <c r="A35" i="2"/>
  <c r="E11" i="2"/>
  <c r="E295" i="2" s="1"/>
  <c r="S296" i="2"/>
  <c r="R296" i="2"/>
  <c r="S294" i="2"/>
  <c r="R294" i="2"/>
  <c r="A288" i="2"/>
  <c r="A256" i="2"/>
  <c r="C256" i="2" s="1"/>
  <c r="D256" i="2" s="1"/>
  <c r="E256" i="2" s="1"/>
  <c r="F256" i="2" s="1"/>
  <c r="F294" i="2"/>
  <c r="G294" i="2"/>
  <c r="B165" i="2"/>
  <c r="E9" i="2"/>
  <c r="C295" i="2" s="1"/>
  <c r="E10" i="2"/>
  <c r="D295" i="2" s="1"/>
  <c r="E12" i="2"/>
  <c r="F295" i="2" s="1"/>
  <c r="E13" i="2"/>
  <c r="E14" i="2"/>
  <c r="E15" i="2"/>
  <c r="E16" i="2"/>
  <c r="E17" i="2"/>
  <c r="K295" i="2" s="1"/>
  <c r="E18" i="2"/>
  <c r="E19" i="2"/>
  <c r="E20" i="2"/>
  <c r="E21" i="2"/>
  <c r="E22" i="2"/>
  <c r="P295" i="2" s="1"/>
  <c r="E23" i="2"/>
  <c r="Q295" i="2" s="1"/>
  <c r="E24" i="2"/>
  <c r="R295" i="2" s="1"/>
  <c r="E25" i="2"/>
  <c r="S295" i="2" s="1"/>
  <c r="Q296" i="2"/>
  <c r="P296" i="2"/>
  <c r="Q294" i="2"/>
  <c r="P294" i="2"/>
  <c r="A231" i="2"/>
  <c r="C231" i="2" s="1"/>
  <c r="D231" i="2" s="1"/>
  <c r="E231" i="2" s="1"/>
  <c r="F231" i="2" s="1"/>
  <c r="A198" i="2"/>
  <c r="C198" i="2" s="1"/>
  <c r="D198" i="2" s="1"/>
  <c r="E198" i="2" s="1"/>
  <c r="F198" i="2" s="1"/>
  <c r="O296" i="2"/>
  <c r="N296" i="2"/>
  <c r="M296" i="2"/>
  <c r="L296" i="2"/>
  <c r="K296" i="2"/>
  <c r="F296" i="2"/>
  <c r="O294" i="2"/>
  <c r="N294" i="2"/>
  <c r="M294" i="2"/>
  <c r="L294" i="2"/>
  <c r="K294" i="2"/>
  <c r="J294" i="2"/>
  <c r="I294" i="2"/>
  <c r="H294" i="2"/>
  <c r="A174" i="2"/>
  <c r="C174" i="2" s="1"/>
  <c r="D174" i="2" s="1"/>
  <c r="E174" i="2" s="1"/>
  <c r="F174" i="2" s="1"/>
  <c r="A156" i="2"/>
  <c r="A155" i="2" s="1"/>
  <c r="A138" i="2"/>
  <c r="A137" i="2" s="1"/>
  <c r="A122" i="2"/>
  <c r="A121" i="2" s="1"/>
  <c r="G103" i="9" l="1"/>
  <c r="E45" i="9"/>
  <c r="F45" i="9" s="1"/>
  <c r="G45" i="9" s="1"/>
  <c r="G46" i="9" s="1"/>
  <c r="D298" i="9" s="1"/>
  <c r="F10" i="9" s="1"/>
  <c r="J44" i="9"/>
  <c r="E299" i="9"/>
  <c r="E300" i="9" s="1"/>
  <c r="C65" i="9"/>
  <c r="D65" i="9" s="1"/>
  <c r="E65" i="9" s="1"/>
  <c r="F65" i="9" s="1"/>
  <c r="G65" i="9" s="1"/>
  <c r="G66" i="9"/>
  <c r="G105" i="9"/>
  <c r="G107" i="9"/>
  <c r="G102" i="9"/>
  <c r="G106" i="9"/>
  <c r="E64" i="9"/>
  <c r="F64" i="9" s="1"/>
  <c r="G64" i="9" s="1"/>
  <c r="J64" i="9"/>
  <c r="C229" i="9"/>
  <c r="D229" i="9" s="1"/>
  <c r="E229" i="9" s="1"/>
  <c r="F229" i="9" s="1"/>
  <c r="G229" i="9" s="1"/>
  <c r="A228" i="9"/>
  <c r="A253" i="9"/>
  <c r="C254" i="9"/>
  <c r="D254" i="9" s="1"/>
  <c r="E254" i="9" s="1"/>
  <c r="F254" i="9" s="1"/>
  <c r="J33" i="9"/>
  <c r="E35" i="9"/>
  <c r="F35" i="9" s="1"/>
  <c r="G35" i="9" s="1"/>
  <c r="G36" i="9" s="1"/>
  <c r="B298" i="9" s="1"/>
  <c r="F8" i="9" s="1"/>
  <c r="E40" i="9"/>
  <c r="F40" i="9" s="1"/>
  <c r="J38" i="9"/>
  <c r="B155" i="9"/>
  <c r="G231" i="9"/>
  <c r="B252" i="9"/>
  <c r="C94" i="9"/>
  <c r="D94" i="9" s="1"/>
  <c r="E94" i="9" s="1"/>
  <c r="F94" i="9" s="1"/>
  <c r="G94" i="9" s="1"/>
  <c r="A93" i="9"/>
  <c r="C155" i="9"/>
  <c r="D155" i="9" s="1"/>
  <c r="E155" i="9" s="1"/>
  <c r="F155" i="9" s="1"/>
  <c r="A154" i="9"/>
  <c r="C196" i="9"/>
  <c r="D196" i="9" s="1"/>
  <c r="E196" i="9" s="1"/>
  <c r="F196" i="9" s="1"/>
  <c r="G196" i="9" s="1"/>
  <c r="A195" i="9"/>
  <c r="B278" i="9"/>
  <c r="G198" i="9"/>
  <c r="C286" i="9"/>
  <c r="D286" i="9" s="1"/>
  <c r="E286" i="9" s="1"/>
  <c r="F286" i="9" s="1"/>
  <c r="A285" i="9"/>
  <c r="J106" i="9"/>
  <c r="C137" i="9"/>
  <c r="D137" i="9" s="1"/>
  <c r="E137" i="9" s="1"/>
  <c r="F137" i="9" s="1"/>
  <c r="A136" i="9"/>
  <c r="B168" i="9"/>
  <c r="B118" i="9"/>
  <c r="E58" i="9"/>
  <c r="F58" i="9" s="1"/>
  <c r="G58" i="9" s="1"/>
  <c r="G59" i="9" s="1"/>
  <c r="F298" i="9" s="1"/>
  <c r="J56" i="9"/>
  <c r="A72" i="9"/>
  <c r="C72" i="9" s="1"/>
  <c r="D72" i="9" s="1"/>
  <c r="E72" i="9" s="1"/>
  <c r="F72" i="9" s="1"/>
  <c r="G72" i="9" s="1"/>
  <c r="C73" i="9"/>
  <c r="D73" i="9" s="1"/>
  <c r="E73" i="9" s="1"/>
  <c r="F73" i="9" s="1"/>
  <c r="G73" i="9" s="1"/>
  <c r="C120" i="9"/>
  <c r="D120" i="9" s="1"/>
  <c r="E120" i="9" s="1"/>
  <c r="F120" i="9" s="1"/>
  <c r="A119" i="9"/>
  <c r="A81" i="9"/>
  <c r="C81" i="9" s="1"/>
  <c r="D81" i="9" s="1"/>
  <c r="C82" i="9"/>
  <c r="D82" i="9" s="1"/>
  <c r="E82" i="9" s="1"/>
  <c r="F82" i="9" s="1"/>
  <c r="G82" i="9" s="1"/>
  <c r="G108" i="9"/>
  <c r="G40" i="9"/>
  <c r="G41" i="9" s="1"/>
  <c r="C298" i="9" s="1"/>
  <c r="F9" i="9" s="1"/>
  <c r="C172" i="9"/>
  <c r="D172" i="9" s="1"/>
  <c r="E172" i="9" s="1"/>
  <c r="F172" i="9" s="1"/>
  <c r="A171" i="9"/>
  <c r="B84" i="9"/>
  <c r="G84" i="9" s="1"/>
  <c r="C74" i="9"/>
  <c r="D74" i="9" s="1"/>
  <c r="E74" i="9" s="1"/>
  <c r="F74" i="9" s="1"/>
  <c r="G74" i="9" s="1"/>
  <c r="C230" i="9"/>
  <c r="D230" i="9" s="1"/>
  <c r="E230" i="9" s="1"/>
  <c r="F230" i="9" s="1"/>
  <c r="G230" i="9" s="1"/>
  <c r="C95" i="9"/>
  <c r="D95" i="9" s="1"/>
  <c r="E95" i="9" s="1"/>
  <c r="F95" i="9" s="1"/>
  <c r="G95" i="9" s="1"/>
  <c r="C121" i="9"/>
  <c r="D121" i="9" s="1"/>
  <c r="E121" i="9" s="1"/>
  <c r="F121" i="9" s="1"/>
  <c r="C138" i="9"/>
  <c r="D138" i="9" s="1"/>
  <c r="E138" i="9" s="1"/>
  <c r="F138" i="9" s="1"/>
  <c r="C197" i="9"/>
  <c r="D197" i="9" s="1"/>
  <c r="E197" i="9" s="1"/>
  <c r="F197" i="9" s="1"/>
  <c r="G197" i="9" s="1"/>
  <c r="C287" i="9"/>
  <c r="D287" i="9" s="1"/>
  <c r="E287" i="9" s="1"/>
  <c r="F287" i="9" s="1"/>
  <c r="C156" i="9"/>
  <c r="D156" i="9" s="1"/>
  <c r="E156" i="9" s="1"/>
  <c r="F156" i="9" s="1"/>
  <c r="C173" i="9"/>
  <c r="D173" i="9" s="1"/>
  <c r="E173" i="9" s="1"/>
  <c r="F173" i="9" s="1"/>
  <c r="C255" i="9"/>
  <c r="D255" i="9" s="1"/>
  <c r="E255" i="9" s="1"/>
  <c r="F255" i="9" s="1"/>
  <c r="J49" i="9"/>
  <c r="C83" i="9"/>
  <c r="D83" i="9" s="1"/>
  <c r="E83" i="9" s="1"/>
  <c r="F83" i="9" s="1"/>
  <c r="G83" i="9" s="1"/>
  <c r="B132" i="9"/>
  <c r="J35" i="3"/>
  <c r="J55" i="3" s="1"/>
  <c r="I46" i="3"/>
  <c r="J46" i="3" s="1"/>
  <c r="I47" i="3"/>
  <c r="J47" i="3" s="1"/>
  <c r="J42" i="3"/>
  <c r="I43" i="3"/>
  <c r="J40" i="3"/>
  <c r="J41" i="3"/>
  <c r="J39" i="3"/>
  <c r="J43" i="3"/>
  <c r="J44" i="3"/>
  <c r="B277" i="2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30" i="2"/>
  <c r="A255" i="2"/>
  <c r="A230" i="2"/>
  <c r="A173" i="2"/>
  <c r="C173" i="2" s="1"/>
  <c r="D173" i="2" s="1"/>
  <c r="E173" i="2" s="1"/>
  <c r="F173" i="2" s="1"/>
  <c r="A197" i="2"/>
  <c r="J296" i="2"/>
  <c r="I296" i="2"/>
  <c r="H296" i="2"/>
  <c r="G296" i="2"/>
  <c r="B154" i="2"/>
  <c r="B155" i="2" s="1"/>
  <c r="C156" i="2"/>
  <c r="D156" i="2" s="1"/>
  <c r="E156" i="2" s="1"/>
  <c r="F156" i="2" s="1"/>
  <c r="B132" i="2"/>
  <c r="B133" i="2" s="1"/>
  <c r="B116" i="2"/>
  <c r="B117" i="2" s="1"/>
  <c r="B118" i="2" s="1"/>
  <c r="A74" i="2"/>
  <c r="A73" i="2" s="1"/>
  <c r="G295" i="2"/>
  <c r="L295" i="2"/>
  <c r="H295" i="2"/>
  <c r="M295" i="2"/>
  <c r="J295" i="2"/>
  <c r="I295" i="2"/>
  <c r="N295" i="2"/>
  <c r="O295" i="2"/>
  <c r="C138" i="2"/>
  <c r="D138" i="2" s="1"/>
  <c r="E138" i="2" s="1"/>
  <c r="F138" i="2" s="1"/>
  <c r="B82" i="2"/>
  <c r="B40" i="2"/>
  <c r="D108" i="2"/>
  <c r="E108" i="2" s="1"/>
  <c r="F108" i="2" s="1"/>
  <c r="A95" i="2"/>
  <c r="A94" i="2" s="1"/>
  <c r="A84" i="2"/>
  <c r="A83" i="2" s="1"/>
  <c r="A66" i="2"/>
  <c r="A65" i="2" s="1"/>
  <c r="C58" i="2"/>
  <c r="D58" i="2" s="1"/>
  <c r="E58" i="2" s="1"/>
  <c r="F58" i="2" s="1"/>
  <c r="C51" i="2"/>
  <c r="C45" i="2"/>
  <c r="D45" i="2" s="1"/>
  <c r="C40" i="2"/>
  <c r="C35" i="2"/>
  <c r="D35" i="2" s="1"/>
  <c r="A6" i="3"/>
  <c r="B6" i="3"/>
  <c r="C6" i="3"/>
  <c r="D6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9" i="3"/>
  <c r="D13" i="7"/>
  <c r="D14" i="7"/>
  <c r="D15" i="7"/>
  <c r="D16" i="7"/>
  <c r="G109" i="9" l="1"/>
  <c r="K298" i="9" s="1"/>
  <c r="F17" i="9" s="1"/>
  <c r="G67" i="9"/>
  <c r="G298" i="9" s="1"/>
  <c r="F13" i="9" s="1"/>
  <c r="J72" i="9"/>
  <c r="D299" i="9"/>
  <c r="D300" i="9" s="1"/>
  <c r="F12" i="9"/>
  <c r="F299" i="9"/>
  <c r="F300" i="9" s="1"/>
  <c r="A284" i="9"/>
  <c r="C285" i="9"/>
  <c r="D285" i="9" s="1"/>
  <c r="E285" i="9" s="1"/>
  <c r="F285" i="9" s="1"/>
  <c r="B133" i="9"/>
  <c r="A227" i="9"/>
  <c r="C228" i="9"/>
  <c r="D228" i="9" s="1"/>
  <c r="E228" i="9" s="1"/>
  <c r="F228" i="9" s="1"/>
  <c r="G228" i="9" s="1"/>
  <c r="C299" i="9"/>
  <c r="C300" i="9" s="1"/>
  <c r="B119" i="9"/>
  <c r="E81" i="9"/>
  <c r="F81" i="9" s="1"/>
  <c r="G81" i="9" s="1"/>
  <c r="G85" i="9" s="1"/>
  <c r="I298" i="9" s="1"/>
  <c r="J82" i="9"/>
  <c r="G155" i="9"/>
  <c r="B156" i="9"/>
  <c r="G156" i="9" s="1"/>
  <c r="B169" i="9"/>
  <c r="B279" i="9"/>
  <c r="A194" i="9"/>
  <c r="C195" i="9"/>
  <c r="D195" i="9" s="1"/>
  <c r="E195" i="9" s="1"/>
  <c r="F195" i="9" s="1"/>
  <c r="G195" i="9" s="1"/>
  <c r="A118" i="9"/>
  <c r="C119" i="9"/>
  <c r="D119" i="9" s="1"/>
  <c r="E119" i="9" s="1"/>
  <c r="F119" i="9" s="1"/>
  <c r="A135" i="9"/>
  <c r="C136" i="9"/>
  <c r="D136" i="9" s="1"/>
  <c r="E136" i="9" s="1"/>
  <c r="F136" i="9" s="1"/>
  <c r="G299" i="9"/>
  <c r="G300" i="9" s="1"/>
  <c r="G75" i="9"/>
  <c r="H298" i="9" s="1"/>
  <c r="A153" i="9"/>
  <c r="C154" i="9"/>
  <c r="D154" i="9" s="1"/>
  <c r="E154" i="9" s="1"/>
  <c r="F154" i="9" s="1"/>
  <c r="G154" i="9" s="1"/>
  <c r="B299" i="9"/>
  <c r="B300" i="9" s="1"/>
  <c r="A92" i="9"/>
  <c r="C93" i="9"/>
  <c r="D93" i="9" s="1"/>
  <c r="E93" i="9" s="1"/>
  <c r="F93" i="9" s="1"/>
  <c r="G93" i="9" s="1"/>
  <c r="C171" i="9"/>
  <c r="D171" i="9" s="1"/>
  <c r="E171" i="9" s="1"/>
  <c r="F171" i="9" s="1"/>
  <c r="A170" i="9"/>
  <c r="B253" i="9"/>
  <c r="A252" i="9"/>
  <c r="C253" i="9"/>
  <c r="D253" i="9" s="1"/>
  <c r="E253" i="9" s="1"/>
  <c r="F253" i="9" s="1"/>
  <c r="I17" i="3"/>
  <c r="J17" i="3" s="1"/>
  <c r="C288" i="2"/>
  <c r="D288" i="2" s="1"/>
  <c r="E288" i="2" s="1"/>
  <c r="F288" i="2" s="1"/>
  <c r="A287" i="2"/>
  <c r="D51" i="2"/>
  <c r="J49" i="2" s="1"/>
  <c r="A254" i="2"/>
  <c r="A253" i="2" s="1"/>
  <c r="C255" i="2"/>
  <c r="D255" i="2" s="1"/>
  <c r="E255" i="2" s="1"/>
  <c r="F255" i="2" s="1"/>
  <c r="C74" i="2"/>
  <c r="D74" i="2" s="1"/>
  <c r="E74" i="2" s="1"/>
  <c r="F74" i="2" s="1"/>
  <c r="A229" i="2"/>
  <c r="A228" i="2" s="1"/>
  <c r="C230" i="2"/>
  <c r="D230" i="2" s="1"/>
  <c r="E230" i="2" s="1"/>
  <c r="F230" i="2" s="1"/>
  <c r="D40" i="2"/>
  <c r="E40" i="2" s="1"/>
  <c r="F40" i="2" s="1"/>
  <c r="G40" i="2" s="1"/>
  <c r="A196" i="2"/>
  <c r="C197" i="2"/>
  <c r="D197" i="2" s="1"/>
  <c r="E197" i="2" s="1"/>
  <c r="F197" i="2" s="1"/>
  <c r="C65" i="2"/>
  <c r="D65" i="2" s="1"/>
  <c r="E65" i="2" s="1"/>
  <c r="F65" i="2" s="1"/>
  <c r="G65" i="2" s="1"/>
  <c r="A64" i="2"/>
  <c r="A172" i="2"/>
  <c r="C95" i="2"/>
  <c r="D95" i="2" s="1"/>
  <c r="E95" i="2" s="1"/>
  <c r="F95" i="2" s="1"/>
  <c r="C66" i="2"/>
  <c r="D66" i="2" s="1"/>
  <c r="E66" i="2" s="1"/>
  <c r="F66" i="2" s="1"/>
  <c r="G66" i="2" s="1"/>
  <c r="G58" i="2"/>
  <c r="C2733" i="3"/>
  <c r="D2733" i="3" s="1"/>
  <c r="J56" i="2"/>
  <c r="C94" i="2"/>
  <c r="D94" i="2" s="1"/>
  <c r="E94" i="2" s="1"/>
  <c r="F94" i="2" s="1"/>
  <c r="A93" i="2"/>
  <c r="A92" i="2" s="1"/>
  <c r="C84" i="2"/>
  <c r="D84" i="2" s="1"/>
  <c r="E84" i="2" s="1"/>
  <c r="F84" i="2" s="1"/>
  <c r="E45" i="2"/>
  <c r="F45" i="2" s="1"/>
  <c r="G45" i="2" s="1"/>
  <c r="G46" i="2" s="1"/>
  <c r="D298" i="2" s="1"/>
  <c r="F10" i="2" s="1"/>
  <c r="J44" i="2"/>
  <c r="C208" i="3"/>
  <c r="D208" i="3" s="1"/>
  <c r="C461" i="3"/>
  <c r="D461" i="3" s="1"/>
  <c r="F35" i="2"/>
  <c r="G35" i="2" s="1"/>
  <c r="G36" i="2" s="1"/>
  <c r="J33" i="2"/>
  <c r="C749" i="3"/>
  <c r="D749" i="3" s="1"/>
  <c r="C110" i="3"/>
  <c r="D110" i="3" s="1"/>
  <c r="C104" i="3"/>
  <c r="D104" i="3" s="1"/>
  <c r="C392" i="3"/>
  <c r="D392" i="3" s="1"/>
  <c r="C366" i="3"/>
  <c r="D366" i="3" s="1"/>
  <c r="C68" i="3"/>
  <c r="D68" i="3" s="1"/>
  <c r="C759" i="3"/>
  <c r="D759" i="3" s="1"/>
  <c r="C198" i="3"/>
  <c r="D198" i="3" s="1"/>
  <c r="C253" i="3"/>
  <c r="D253" i="3" s="1"/>
  <c r="C60" i="3"/>
  <c r="D60" i="3" s="1"/>
  <c r="C135" i="3"/>
  <c r="D135" i="3" s="1"/>
  <c r="C163" i="3"/>
  <c r="D163" i="3" s="1"/>
  <c r="C661" i="3"/>
  <c r="D661" i="3" s="1"/>
  <c r="C94" i="3"/>
  <c r="D94" i="3" s="1"/>
  <c r="C55" i="3"/>
  <c r="D55" i="3" s="1"/>
  <c r="C44" i="3"/>
  <c r="D44" i="3" s="1"/>
  <c r="C14" i="3"/>
  <c r="D14" i="3" s="1"/>
  <c r="C148" i="3"/>
  <c r="D148" i="3" s="1"/>
  <c r="C234" i="3"/>
  <c r="D234" i="3" s="1"/>
  <c r="C248" i="3"/>
  <c r="D248" i="3" s="1"/>
  <c r="C270" i="3"/>
  <c r="D270" i="3" s="1"/>
  <c r="C360" i="3"/>
  <c r="D360" i="3" s="1"/>
  <c r="C236" i="3"/>
  <c r="D236" i="3" s="1"/>
  <c r="C71" i="3"/>
  <c r="D71" i="3" s="1"/>
  <c r="C526" i="3"/>
  <c r="D526" i="3" s="1"/>
  <c r="C459" i="3"/>
  <c r="D459" i="3" s="1"/>
  <c r="C844" i="3"/>
  <c r="D844" i="3" s="1"/>
  <c r="C1149" i="3"/>
  <c r="D1149" i="3" s="1"/>
  <c r="C39" i="3"/>
  <c r="D39" i="3" s="1"/>
  <c r="C164" i="3"/>
  <c r="D164" i="3" s="1"/>
  <c r="C315" i="3"/>
  <c r="D315" i="3" s="1"/>
  <c r="C328" i="3"/>
  <c r="D328" i="3" s="1"/>
  <c r="C69" i="3"/>
  <c r="D69" i="3" s="1"/>
  <c r="C319" i="3"/>
  <c r="D319" i="3" s="1"/>
  <c r="C605" i="3"/>
  <c r="D605" i="3" s="1"/>
  <c r="C565" i="3"/>
  <c r="D565" i="3" s="1"/>
  <c r="C923" i="3"/>
  <c r="D923" i="3" s="1"/>
  <c r="C1439" i="3"/>
  <c r="D1439" i="3" s="1"/>
  <c r="C142" i="3"/>
  <c r="D142" i="3" s="1"/>
  <c r="C78" i="3"/>
  <c r="D78" i="3" s="1"/>
  <c r="C28" i="3"/>
  <c r="D28" i="3" s="1"/>
  <c r="C103" i="3"/>
  <c r="D103" i="3" s="1"/>
  <c r="C258" i="3"/>
  <c r="D258" i="3" s="1"/>
  <c r="C233" i="3"/>
  <c r="D233" i="3" s="1"/>
  <c r="C126" i="3"/>
  <c r="D126" i="3" s="1"/>
  <c r="C84" i="3"/>
  <c r="D84" i="3" s="1"/>
  <c r="C23" i="3"/>
  <c r="D23" i="3" s="1"/>
  <c r="C12" i="3"/>
  <c r="D12" i="3" s="1"/>
  <c r="C139" i="3"/>
  <c r="D139" i="3" s="1"/>
  <c r="C174" i="3"/>
  <c r="D174" i="3" s="1"/>
  <c r="C306" i="3"/>
  <c r="D306" i="3" s="1"/>
  <c r="C379" i="3"/>
  <c r="D379" i="3" s="1"/>
  <c r="C93" i="3"/>
  <c r="D93" i="3" s="1"/>
  <c r="C296" i="3"/>
  <c r="D296" i="3" s="1"/>
  <c r="C29" i="3"/>
  <c r="D29" i="3" s="1"/>
  <c r="C407" i="3"/>
  <c r="D407" i="3" s="1"/>
  <c r="C260" i="3"/>
  <c r="D260" i="3" s="1"/>
  <c r="C673" i="3"/>
  <c r="D673" i="3" s="1"/>
  <c r="C402" i="3"/>
  <c r="D402" i="3" s="1"/>
  <c r="C1755" i="3"/>
  <c r="D1755" i="3" s="1"/>
  <c r="C828" i="3"/>
  <c r="D828" i="3" s="1"/>
  <c r="C1849" i="3"/>
  <c r="D1849" i="3" s="1"/>
  <c r="C947" i="3"/>
  <c r="D947" i="3" s="1"/>
  <c r="C1016" i="3"/>
  <c r="D1016" i="3" s="1"/>
  <c r="C681" i="3"/>
  <c r="D681" i="3" s="1"/>
  <c r="C2118" i="3"/>
  <c r="D2118" i="3" s="1"/>
  <c r="C1972" i="3"/>
  <c r="D1972" i="3" s="1"/>
  <c r="C1512" i="3"/>
  <c r="D1512" i="3" s="1"/>
  <c r="C1390" i="3"/>
  <c r="D1390" i="3" s="1"/>
  <c r="C1295" i="3"/>
  <c r="D1295" i="3" s="1"/>
  <c r="C1231" i="3"/>
  <c r="D1231" i="3" s="1"/>
  <c r="C1167" i="3"/>
  <c r="D1167" i="3" s="1"/>
  <c r="C1061" i="3"/>
  <c r="D1061" i="3" s="1"/>
  <c r="C907" i="3"/>
  <c r="D907" i="3" s="1"/>
  <c r="C781" i="3"/>
  <c r="D781" i="3" s="1"/>
  <c r="C626" i="3"/>
  <c r="D626" i="3" s="1"/>
  <c r="C496" i="3"/>
  <c r="D496" i="3" s="1"/>
  <c r="C858" i="3"/>
  <c r="D858" i="3" s="1"/>
  <c r="C827" i="3"/>
  <c r="D827" i="3" s="1"/>
  <c r="C777" i="3"/>
  <c r="D777" i="3" s="1"/>
  <c r="C733" i="3"/>
  <c r="D733" i="3" s="1"/>
  <c r="C696" i="3"/>
  <c r="D696" i="3" s="1"/>
  <c r="C659" i="3"/>
  <c r="D659" i="3" s="1"/>
  <c r="C632" i="3"/>
  <c r="D632" i="3" s="1"/>
  <c r="C563" i="3"/>
  <c r="D563" i="3" s="1"/>
  <c r="C522" i="3"/>
  <c r="D522" i="3" s="1"/>
  <c r="C435" i="3"/>
  <c r="D435" i="3" s="1"/>
  <c r="C1536" i="3"/>
  <c r="D1536" i="3" s="1"/>
  <c r="C1516" i="3"/>
  <c r="D1516" i="3" s="1"/>
  <c r="C1487" i="3"/>
  <c r="D1487" i="3" s="1"/>
  <c r="C1455" i="3"/>
  <c r="D1455" i="3" s="1"/>
  <c r="C1436" i="3"/>
  <c r="D1436" i="3" s="1"/>
  <c r="C1410" i="3"/>
  <c r="D1410" i="3" s="1"/>
  <c r="C1391" i="3"/>
  <c r="D1391" i="3" s="1"/>
  <c r="C1372" i="3"/>
  <c r="D1372" i="3" s="1"/>
  <c r="C1346" i="3"/>
  <c r="D1346" i="3" s="1"/>
  <c r="C1327" i="3"/>
  <c r="D1327" i="3" s="1"/>
  <c r="C1308" i="3"/>
  <c r="D1308" i="3" s="1"/>
  <c r="C1289" i="3"/>
  <c r="D1289" i="3" s="1"/>
  <c r="C1273" i="3"/>
  <c r="D1273" i="3" s="1"/>
  <c r="C1257" i="3"/>
  <c r="D1257" i="3" s="1"/>
  <c r="C1241" i="3"/>
  <c r="D1241" i="3" s="1"/>
  <c r="C1225" i="3"/>
  <c r="D1225" i="3" s="1"/>
  <c r="C1209" i="3"/>
  <c r="D1209" i="3" s="1"/>
  <c r="C1193" i="3"/>
  <c r="D1193" i="3" s="1"/>
  <c r="C1177" i="3"/>
  <c r="D1177" i="3" s="1"/>
  <c r="C1161" i="3"/>
  <c r="D1161" i="3" s="1"/>
  <c r="C1145" i="3"/>
  <c r="D1145" i="3" s="1"/>
  <c r="C1119" i="3"/>
  <c r="D1119" i="3" s="1"/>
  <c r="C1100" i="3"/>
  <c r="D1100" i="3" s="1"/>
  <c r="C1081" i="3"/>
  <c r="D1081" i="3" s="1"/>
  <c r="C1055" i="3"/>
  <c r="D1055" i="3" s="1"/>
  <c r="C1036" i="3"/>
  <c r="D1036" i="3" s="1"/>
  <c r="C1017" i="3"/>
  <c r="D1017" i="3" s="1"/>
  <c r="C996" i="3"/>
  <c r="D996" i="3" s="1"/>
  <c r="C975" i="3"/>
  <c r="D975" i="3" s="1"/>
  <c r="C960" i="3"/>
  <c r="D960" i="3" s="1"/>
  <c r="C942" i="3"/>
  <c r="D942" i="3" s="1"/>
  <c r="C890" i="3"/>
  <c r="D890" i="3" s="1"/>
  <c r="C872" i="3"/>
  <c r="D872" i="3" s="1"/>
  <c r="C857" i="3"/>
  <c r="D857" i="3" s="1"/>
  <c r="C817" i="3"/>
  <c r="D817" i="3" s="1"/>
  <c r="C776" i="3"/>
  <c r="D776" i="3" s="1"/>
  <c r="C746" i="3"/>
  <c r="D746" i="3" s="1"/>
  <c r="C722" i="3"/>
  <c r="D722" i="3" s="1"/>
  <c r="C685" i="3"/>
  <c r="D685" i="3" s="1"/>
  <c r="C665" i="3"/>
  <c r="D665" i="3" s="1"/>
  <c r="C635" i="3"/>
  <c r="D635" i="3" s="1"/>
  <c r="C595" i="3"/>
  <c r="D595" i="3" s="1"/>
  <c r="C566" i="3"/>
  <c r="D566" i="3" s="1"/>
  <c r="C502" i="3"/>
  <c r="D502" i="3" s="1"/>
  <c r="C438" i="3"/>
  <c r="D438" i="3" s="1"/>
  <c r="C358" i="3"/>
  <c r="D358" i="3" s="1"/>
  <c r="C244" i="3"/>
  <c r="D244" i="3" s="1"/>
  <c r="C501" i="3"/>
  <c r="D501" i="3" s="1"/>
  <c r="C482" i="3"/>
  <c r="D482" i="3" s="1"/>
  <c r="C463" i="3"/>
  <c r="D463" i="3" s="1"/>
  <c r="C437" i="3"/>
  <c r="D437" i="3" s="1"/>
  <c r="C418" i="3"/>
  <c r="D418" i="3" s="1"/>
  <c r="C399" i="3"/>
  <c r="D399" i="3" s="1"/>
  <c r="C367" i="3"/>
  <c r="D367" i="3" s="1"/>
  <c r="C289" i="3"/>
  <c r="D289" i="3" s="1"/>
  <c r="C2974" i="3"/>
  <c r="D2974" i="3" s="1"/>
  <c r="C1902" i="3"/>
  <c r="D1902" i="3" s="1"/>
  <c r="C1679" i="3"/>
  <c r="D1679" i="3" s="1"/>
  <c r="C382" i="3"/>
  <c r="D382" i="3" s="1"/>
  <c r="C979" i="3"/>
  <c r="D979" i="3" s="1"/>
  <c r="C419" i="3"/>
  <c r="D419" i="3" s="1"/>
  <c r="C2079" i="3"/>
  <c r="D2079" i="3" s="1"/>
  <c r="C1937" i="3"/>
  <c r="D1937" i="3" s="1"/>
  <c r="C1491" i="3"/>
  <c r="D1491" i="3" s="1"/>
  <c r="C1370" i="3"/>
  <c r="D1370" i="3" s="1"/>
  <c r="C1279" i="3"/>
  <c r="D1279" i="3" s="1"/>
  <c r="C1215" i="3"/>
  <c r="D1215" i="3" s="1"/>
  <c r="C1151" i="3"/>
  <c r="D1151" i="3" s="1"/>
  <c r="C1029" i="3"/>
  <c r="D1029" i="3" s="1"/>
  <c r="C892" i="3"/>
  <c r="D892" i="3" s="1"/>
  <c r="C704" i="3"/>
  <c r="D704" i="3" s="1"/>
  <c r="C615" i="3"/>
  <c r="D615" i="3" s="1"/>
  <c r="C432" i="3"/>
  <c r="D432" i="3" s="1"/>
  <c r="C849" i="3"/>
  <c r="D849" i="3" s="1"/>
  <c r="C801" i="3"/>
  <c r="D801" i="3" s="1"/>
  <c r="C770" i="3"/>
  <c r="D770" i="3" s="1"/>
  <c r="C723" i="3"/>
  <c r="D723" i="3" s="1"/>
  <c r="C693" i="3"/>
  <c r="D693" i="3" s="1"/>
  <c r="C655" i="3"/>
  <c r="D655" i="3" s="1"/>
  <c r="C611" i="3"/>
  <c r="D611" i="3" s="1"/>
  <c r="C558" i="3"/>
  <c r="D558" i="3" s="1"/>
  <c r="C514" i="3"/>
  <c r="D514" i="3" s="1"/>
  <c r="C343" i="3"/>
  <c r="D343" i="3" s="1"/>
  <c r="C1531" i="3"/>
  <c r="D1531" i="3" s="1"/>
  <c r="C1506" i="3"/>
  <c r="D1506" i="3" s="1"/>
  <c r="C1474" i="3"/>
  <c r="D1474" i="3" s="1"/>
  <c r="C1452" i="3"/>
  <c r="D1452" i="3" s="1"/>
  <c r="C1426" i="3"/>
  <c r="D1426" i="3" s="1"/>
  <c r="C1407" i="3"/>
  <c r="D1407" i="3" s="1"/>
  <c r="C1388" i="3"/>
  <c r="D1388" i="3" s="1"/>
  <c r="C1362" i="3"/>
  <c r="D1362" i="3" s="1"/>
  <c r="C1343" i="3"/>
  <c r="D1343" i="3" s="1"/>
  <c r="C1324" i="3"/>
  <c r="D1324" i="3" s="1"/>
  <c r="C1299" i="3"/>
  <c r="D1299" i="3" s="1"/>
  <c r="C1283" i="3"/>
  <c r="D1283" i="3" s="1"/>
  <c r="C1267" i="3"/>
  <c r="D1267" i="3" s="1"/>
  <c r="C1251" i="3"/>
  <c r="D1251" i="3" s="1"/>
  <c r="C1235" i="3"/>
  <c r="D1235" i="3" s="1"/>
  <c r="C1219" i="3"/>
  <c r="D1219" i="3" s="1"/>
  <c r="C1203" i="3"/>
  <c r="D1203" i="3" s="1"/>
  <c r="C1187" i="3"/>
  <c r="D1187" i="3" s="1"/>
  <c r="C1171" i="3"/>
  <c r="D1171" i="3" s="1"/>
  <c r="C1157" i="3"/>
  <c r="D1157" i="3" s="1"/>
  <c r="C1135" i="3"/>
  <c r="D1135" i="3" s="1"/>
  <c r="C1116" i="3"/>
  <c r="D1116" i="3" s="1"/>
  <c r="C1097" i="3"/>
  <c r="D1097" i="3" s="1"/>
  <c r="C1071" i="3"/>
  <c r="D1071" i="3" s="1"/>
  <c r="C1052" i="3"/>
  <c r="D1052" i="3" s="1"/>
  <c r="C1033" i="3"/>
  <c r="D1033" i="3" s="1"/>
  <c r="C1007" i="3"/>
  <c r="D1007" i="3" s="1"/>
  <c r="C993" i="3"/>
  <c r="D993" i="3" s="1"/>
  <c r="C971" i="3"/>
  <c r="D971" i="3" s="1"/>
  <c r="C956" i="3"/>
  <c r="D956" i="3" s="1"/>
  <c r="C938" i="3"/>
  <c r="D938" i="3" s="1"/>
  <c r="C883" i="3"/>
  <c r="D883" i="3" s="1"/>
  <c r="C869" i="3"/>
  <c r="D869" i="3" s="1"/>
  <c r="C851" i="3"/>
  <c r="D851" i="3" s="1"/>
  <c r="C813" i="3"/>
  <c r="D813" i="3" s="1"/>
  <c r="C773" i="3"/>
  <c r="D773" i="3" s="1"/>
  <c r="C739" i="3"/>
  <c r="D739" i="3" s="1"/>
  <c r="C712" i="3"/>
  <c r="D712" i="3" s="1"/>
  <c r="C682" i="3"/>
  <c r="D682" i="3" s="1"/>
  <c r="C658" i="3"/>
  <c r="D658" i="3" s="1"/>
  <c r="C631" i="3"/>
  <c r="D631" i="3" s="1"/>
  <c r="C591" i="3"/>
  <c r="D591" i="3" s="1"/>
  <c r="C550" i="3"/>
  <c r="D550" i="3" s="1"/>
  <c r="C480" i="3"/>
  <c r="D480" i="3" s="1"/>
  <c r="C416" i="3"/>
  <c r="D416" i="3" s="1"/>
  <c r="C354" i="3"/>
  <c r="D354" i="3" s="1"/>
  <c r="C194" i="3"/>
  <c r="D194" i="3" s="1"/>
  <c r="C498" i="3"/>
  <c r="D498" i="3" s="1"/>
  <c r="C479" i="3"/>
  <c r="D479" i="3" s="1"/>
  <c r="C453" i="3"/>
  <c r="D453" i="3" s="1"/>
  <c r="C434" i="3"/>
  <c r="D434" i="3" s="1"/>
  <c r="C415" i="3"/>
  <c r="D415" i="3" s="1"/>
  <c r="C385" i="3"/>
  <c r="D385" i="3" s="1"/>
  <c r="C353" i="3"/>
  <c r="D353" i="3" s="1"/>
  <c r="C224" i="3"/>
  <c r="D224" i="3" s="1"/>
  <c r="C2504" i="3"/>
  <c r="D2504" i="3" s="1"/>
  <c r="C1527" i="3"/>
  <c r="D1527" i="3" s="1"/>
  <c r="C1470" i="3"/>
  <c r="D1470" i="3" s="1"/>
  <c r="C1126" i="3"/>
  <c r="D1126" i="3" s="1"/>
  <c r="C897" i="3"/>
  <c r="D897" i="3" s="1"/>
  <c r="C2191" i="3"/>
  <c r="D2191" i="3" s="1"/>
  <c r="C2043" i="3"/>
  <c r="D2043" i="3" s="1"/>
  <c r="C1901" i="3"/>
  <c r="D1901" i="3" s="1"/>
  <c r="C1451" i="3"/>
  <c r="D1451" i="3" s="1"/>
  <c r="C1350" i="3"/>
  <c r="D1350" i="3" s="1"/>
  <c r="C1263" i="3"/>
  <c r="D1263" i="3" s="1"/>
  <c r="C1199" i="3"/>
  <c r="D1199" i="3" s="1"/>
  <c r="C1125" i="3"/>
  <c r="D1125" i="3" s="1"/>
  <c r="C974" i="3"/>
  <c r="D974" i="3" s="1"/>
  <c r="C819" i="3"/>
  <c r="D819" i="3" s="1"/>
  <c r="C690" i="3"/>
  <c r="D690" i="3" s="1"/>
  <c r="C597" i="3"/>
  <c r="D597" i="3" s="1"/>
  <c r="C308" i="3"/>
  <c r="D308" i="3" s="1"/>
  <c r="C841" i="3"/>
  <c r="D841" i="3" s="1"/>
  <c r="C794" i="3"/>
  <c r="D794" i="3" s="1"/>
  <c r="C757" i="3"/>
  <c r="D757" i="3" s="1"/>
  <c r="C719" i="3"/>
  <c r="D719" i="3" s="1"/>
  <c r="C672" i="3"/>
  <c r="D672" i="3" s="1"/>
  <c r="C645" i="3"/>
  <c r="D645" i="3" s="1"/>
  <c r="C607" i="3"/>
  <c r="D607" i="3" s="1"/>
  <c r="C542" i="3"/>
  <c r="D542" i="3" s="1"/>
  <c r="C499" i="3"/>
  <c r="D499" i="3" s="1"/>
  <c r="C335" i="3"/>
  <c r="D335" i="3" s="1"/>
  <c r="C1528" i="3"/>
  <c r="D1528" i="3" s="1"/>
  <c r="C1500" i="3"/>
  <c r="D1500" i="3" s="1"/>
  <c r="C1471" i="3"/>
  <c r="D1471" i="3" s="1"/>
  <c r="C1442" i="3"/>
  <c r="D1442" i="3" s="1"/>
  <c r="C1423" i="3"/>
  <c r="D1423" i="3" s="1"/>
  <c r="C1404" i="3"/>
  <c r="D1404" i="3" s="1"/>
  <c r="C1378" i="3"/>
  <c r="D1378" i="3" s="1"/>
  <c r="C1359" i="3"/>
  <c r="D1359" i="3" s="1"/>
  <c r="C1340" i="3"/>
  <c r="D1340" i="3" s="1"/>
  <c r="C1314" i="3"/>
  <c r="D1314" i="3" s="1"/>
  <c r="C1297" i="3"/>
  <c r="D1297" i="3" s="1"/>
  <c r="C1281" i="3"/>
  <c r="D1281" i="3" s="1"/>
  <c r="C1265" i="3"/>
  <c r="D1265" i="3" s="1"/>
  <c r="C1249" i="3"/>
  <c r="D1249" i="3" s="1"/>
  <c r="C1233" i="3"/>
  <c r="D1233" i="3" s="1"/>
  <c r="C1217" i="3"/>
  <c r="D1217" i="3" s="1"/>
  <c r="C1201" i="3"/>
  <c r="D1201" i="3" s="1"/>
  <c r="C1185" i="3"/>
  <c r="D1185" i="3" s="1"/>
  <c r="C1169" i="3"/>
  <c r="D1169" i="3" s="1"/>
  <c r="C1153" i="3"/>
  <c r="D1153" i="3" s="1"/>
  <c r="C1132" i="3"/>
  <c r="D1132" i="3" s="1"/>
  <c r="C1113" i="3"/>
  <c r="D1113" i="3" s="1"/>
  <c r="C1087" i="3"/>
  <c r="D1087" i="3" s="1"/>
  <c r="C1068" i="3"/>
  <c r="D1068" i="3" s="1"/>
  <c r="C1049" i="3"/>
  <c r="D1049" i="3" s="1"/>
  <c r="C1023" i="3"/>
  <c r="D1023" i="3" s="1"/>
  <c r="C1003" i="3"/>
  <c r="D1003" i="3" s="1"/>
  <c r="C989" i="3"/>
  <c r="D989" i="3" s="1"/>
  <c r="C967" i="3"/>
  <c r="D967" i="3" s="1"/>
  <c r="C952" i="3"/>
  <c r="D952" i="3" s="1"/>
  <c r="C931" i="3"/>
  <c r="D931" i="3" s="1"/>
  <c r="C880" i="3"/>
  <c r="D880" i="3" s="1"/>
  <c r="C865" i="3"/>
  <c r="D865" i="3" s="1"/>
  <c r="C830" i="3"/>
  <c r="D830" i="3" s="1"/>
  <c r="C805" i="3"/>
  <c r="D805" i="3" s="1"/>
  <c r="C752" i="3"/>
  <c r="D752" i="3" s="1"/>
  <c r="C735" i="3"/>
  <c r="D735" i="3" s="1"/>
  <c r="C709" i="3"/>
  <c r="D709" i="3" s="1"/>
  <c r="C675" i="3"/>
  <c r="D675" i="3" s="1"/>
  <c r="C648" i="3"/>
  <c r="D648" i="3" s="1"/>
  <c r="C603" i="3"/>
  <c r="D603" i="3" s="1"/>
  <c r="C585" i="3"/>
  <c r="D585" i="3" s="1"/>
  <c r="C547" i="3"/>
  <c r="D547" i="3" s="1"/>
  <c r="C470" i="3"/>
  <c r="D470" i="3" s="1"/>
  <c r="C406" i="3"/>
  <c r="D406" i="3" s="1"/>
  <c r="C350" i="3"/>
  <c r="D350" i="3" s="1"/>
  <c r="C186" i="3"/>
  <c r="D186" i="3" s="1"/>
  <c r="C495" i="3"/>
  <c r="D495" i="3" s="1"/>
  <c r="C469" i="3"/>
  <c r="D469" i="3" s="1"/>
  <c r="C450" i="3"/>
  <c r="D450" i="3" s="1"/>
  <c r="C431" i="3"/>
  <c r="D431" i="3" s="1"/>
  <c r="C405" i="3"/>
  <c r="D405" i="3" s="1"/>
  <c r="C378" i="3"/>
  <c r="D378" i="3" s="1"/>
  <c r="C311" i="3"/>
  <c r="D311" i="3" s="1"/>
  <c r="C218" i="3"/>
  <c r="D218" i="3" s="1"/>
  <c r="C980" i="3"/>
  <c r="D980" i="3" s="1"/>
  <c r="C959" i="3"/>
  <c r="D959" i="3" s="1"/>
  <c r="C2051" i="3"/>
  <c r="D2051" i="3" s="1"/>
  <c r="C771" i="3"/>
  <c r="D771" i="3" s="1"/>
  <c r="C1431" i="3"/>
  <c r="D1431" i="3" s="1"/>
  <c r="C1093" i="3"/>
  <c r="D1093" i="3" s="1"/>
  <c r="C556" i="3"/>
  <c r="D556" i="3" s="1"/>
  <c r="C736" i="3"/>
  <c r="D736" i="3" s="1"/>
  <c r="C579" i="3"/>
  <c r="D579" i="3" s="1"/>
  <c r="C1519" i="3"/>
  <c r="D1519" i="3" s="1"/>
  <c r="C1420" i="3"/>
  <c r="D1420" i="3" s="1"/>
  <c r="C1330" i="3"/>
  <c r="D1330" i="3" s="1"/>
  <c r="C1259" i="3"/>
  <c r="D1259" i="3" s="1"/>
  <c r="C1195" i="3"/>
  <c r="D1195" i="3" s="1"/>
  <c r="C1129" i="3"/>
  <c r="D1129" i="3" s="1"/>
  <c r="C1039" i="3"/>
  <c r="D1039" i="3" s="1"/>
  <c r="C964" i="3"/>
  <c r="D964" i="3" s="1"/>
  <c r="C861" i="3"/>
  <c r="D861" i="3" s="1"/>
  <c r="C729" i="3"/>
  <c r="D729" i="3" s="1"/>
  <c r="C599" i="3"/>
  <c r="D599" i="3" s="1"/>
  <c r="C372" i="3"/>
  <c r="D372" i="3" s="1"/>
  <c r="C466" i="3"/>
  <c r="D466" i="3" s="1"/>
  <c r="C375" i="3"/>
  <c r="D375" i="3" s="1"/>
  <c r="C983" i="3"/>
  <c r="D983" i="3" s="1"/>
  <c r="C955" i="3"/>
  <c r="D955" i="3" s="1"/>
  <c r="E15" i="7" s="1"/>
  <c r="G15" i="7" s="1"/>
  <c r="H15" i="7" s="1"/>
  <c r="C941" i="3"/>
  <c r="D941" i="3" s="1"/>
  <c r="C919" i="3"/>
  <c r="D919" i="3" s="1"/>
  <c r="C905" i="3"/>
  <c r="D905" i="3" s="1"/>
  <c r="C884" i="3"/>
  <c r="D884" i="3" s="1"/>
  <c r="C863" i="3"/>
  <c r="D863" i="3" s="1"/>
  <c r="C839" i="3"/>
  <c r="D839" i="3" s="1"/>
  <c r="C807" i="3"/>
  <c r="D807" i="3" s="1"/>
  <c r="C793" i="3"/>
  <c r="D793" i="3" s="1"/>
  <c r="C775" i="3"/>
  <c r="D775" i="3" s="1"/>
  <c r="C753" i="3"/>
  <c r="D753" i="3" s="1"/>
  <c r="C731" i="3"/>
  <c r="D731" i="3" s="1"/>
  <c r="C711" i="3"/>
  <c r="D711" i="3" s="1"/>
  <c r="C689" i="3"/>
  <c r="D689" i="3" s="1"/>
  <c r="C667" i="3"/>
  <c r="D667" i="3" s="1"/>
  <c r="C647" i="3"/>
  <c r="D647" i="3" s="1"/>
  <c r="C613" i="3"/>
  <c r="D613" i="3" s="1"/>
  <c r="C587" i="3"/>
  <c r="D587" i="3" s="1"/>
  <c r="C546" i="3"/>
  <c r="D546" i="3" s="1"/>
  <c r="C524" i="3"/>
  <c r="D524" i="3" s="1"/>
  <c r="C494" i="3"/>
  <c r="D494" i="3" s="1"/>
  <c r="C475" i="3"/>
  <c r="D475" i="3" s="1"/>
  <c r="C456" i="3"/>
  <c r="D456" i="3" s="1"/>
  <c r="C430" i="3"/>
  <c r="D430" i="3" s="1"/>
  <c r="C411" i="3"/>
  <c r="D411" i="3" s="1"/>
  <c r="C388" i="3"/>
  <c r="D388" i="3" s="1"/>
  <c r="C356" i="3"/>
  <c r="D356" i="3" s="1"/>
  <c r="C276" i="3"/>
  <c r="D276" i="3" s="1"/>
  <c r="C334" i="3"/>
  <c r="D334" i="3" s="1"/>
  <c r="C292" i="3"/>
  <c r="D292" i="3" s="1"/>
  <c r="C246" i="3"/>
  <c r="D246" i="3" s="1"/>
  <c r="C189" i="3"/>
  <c r="D189" i="3" s="1"/>
  <c r="C640" i="3"/>
  <c r="D640" i="3" s="1"/>
  <c r="C621" i="3"/>
  <c r="D621" i="3" s="1"/>
  <c r="C602" i="3"/>
  <c r="D602" i="3" s="1"/>
  <c r="C577" i="3"/>
  <c r="D577" i="3" s="1"/>
  <c r="C554" i="3"/>
  <c r="D554" i="3" s="1"/>
  <c r="C531" i="3"/>
  <c r="D531" i="3" s="1"/>
  <c r="C503" i="3"/>
  <c r="D503" i="3" s="1"/>
  <c r="C477" i="3"/>
  <c r="D477" i="3" s="1"/>
  <c r="C458" i="3"/>
  <c r="D458" i="3" s="1"/>
  <c r="C439" i="3"/>
  <c r="D439" i="3" s="1"/>
  <c r="C413" i="3"/>
  <c r="D413" i="3" s="1"/>
  <c r="C394" i="3"/>
  <c r="D394" i="3" s="1"/>
  <c r="C362" i="3"/>
  <c r="D362" i="3" s="1"/>
  <c r="C327" i="3"/>
  <c r="D327" i="3" s="1"/>
  <c r="C287" i="3"/>
  <c r="D287" i="3" s="1"/>
  <c r="C108" i="3"/>
  <c r="D108" i="3" s="1"/>
  <c r="C79" i="3"/>
  <c r="D79" i="3" s="1"/>
  <c r="C133" i="3"/>
  <c r="D133" i="3" s="1"/>
  <c r="C159" i="3"/>
  <c r="D159" i="3" s="1"/>
  <c r="C167" i="3"/>
  <c r="D167" i="3" s="1"/>
  <c r="C175" i="3"/>
  <c r="D175" i="3" s="1"/>
  <c r="C26" i="3"/>
  <c r="D26" i="3" s="1"/>
  <c r="C42" i="3"/>
  <c r="D42" i="3" s="1"/>
  <c r="C58" i="3"/>
  <c r="D58" i="3" s="1"/>
  <c r="C77" i="3"/>
  <c r="D77" i="3" s="1"/>
  <c r="C195" i="3"/>
  <c r="D195" i="3" s="1"/>
  <c r="C229" i="3"/>
  <c r="D229" i="3" s="1"/>
  <c r="C247" i="3"/>
  <c r="D247" i="3" s="1"/>
  <c r="C89" i="3"/>
  <c r="D89" i="3" s="1"/>
  <c r="C213" i="3"/>
  <c r="D213" i="3" s="1"/>
  <c r="C272" i="3"/>
  <c r="D272" i="3" s="1"/>
  <c r="C1284" i="3"/>
  <c r="D1284" i="3" s="1"/>
  <c r="C2008" i="3"/>
  <c r="D2008" i="3" s="1"/>
  <c r="C1247" i="3"/>
  <c r="D1247" i="3" s="1"/>
  <c r="C809" i="3"/>
  <c r="D809" i="3" s="1"/>
  <c r="C834" i="3"/>
  <c r="D834" i="3" s="1"/>
  <c r="C666" i="3"/>
  <c r="D666" i="3" s="1"/>
  <c r="C467" i="3"/>
  <c r="D467" i="3" s="1"/>
  <c r="C1468" i="3"/>
  <c r="D1468" i="3" s="1"/>
  <c r="H24" i="3" s="1"/>
  <c r="I24" i="3" s="1"/>
  <c r="J24" i="3" s="1"/>
  <c r="C1375" i="3"/>
  <c r="D1375" i="3" s="1"/>
  <c r="C1291" i="3"/>
  <c r="D1291" i="3" s="1"/>
  <c r="C1227" i="3"/>
  <c r="D1227" i="3" s="1"/>
  <c r="C1163" i="3"/>
  <c r="D1163" i="3" s="1"/>
  <c r="C1084" i="3"/>
  <c r="D1084" i="3" s="1"/>
  <c r="C999" i="3"/>
  <c r="D999" i="3" s="1"/>
  <c r="C894" i="3"/>
  <c r="D894" i="3" s="1"/>
  <c r="C797" i="3"/>
  <c r="D797" i="3" s="1"/>
  <c r="C671" i="3"/>
  <c r="D671" i="3" s="1"/>
  <c r="C538" i="3"/>
  <c r="D538" i="3" s="1"/>
  <c r="C510" i="3"/>
  <c r="D510" i="3" s="1"/>
  <c r="C421" i="3"/>
  <c r="D421" i="3" s="1"/>
  <c r="C212" i="3"/>
  <c r="D212" i="3" s="1"/>
  <c r="C973" i="3"/>
  <c r="D973" i="3" s="1"/>
  <c r="C948" i="3"/>
  <c r="D948" i="3" s="1"/>
  <c r="C927" i="3"/>
  <c r="D927" i="3" s="1"/>
  <c r="C913" i="3"/>
  <c r="D913" i="3" s="1"/>
  <c r="C891" i="3"/>
  <c r="D891" i="3" s="1"/>
  <c r="C877" i="3"/>
  <c r="D877" i="3" s="1"/>
  <c r="C855" i="3"/>
  <c r="D855" i="3" s="1"/>
  <c r="C829" i="3"/>
  <c r="D829" i="3" s="1"/>
  <c r="C802" i="3"/>
  <c r="D802" i="3" s="1"/>
  <c r="C785" i="3"/>
  <c r="D785" i="3" s="1"/>
  <c r="C763" i="3"/>
  <c r="D763" i="3" s="1"/>
  <c r="C743" i="3"/>
  <c r="D743" i="3" s="1"/>
  <c r="C721" i="3"/>
  <c r="D721" i="3" s="1"/>
  <c r="C699" i="3"/>
  <c r="D699" i="3" s="1"/>
  <c r="C679" i="3"/>
  <c r="D679" i="3" s="1"/>
  <c r="C657" i="3"/>
  <c r="D657" i="3" s="1"/>
  <c r="C623" i="3"/>
  <c r="D623" i="3" s="1"/>
  <c r="C600" i="3"/>
  <c r="D600" i="3" s="1"/>
  <c r="C574" i="3"/>
  <c r="D574" i="3" s="1"/>
  <c r="C540" i="3"/>
  <c r="D540" i="3" s="1"/>
  <c r="C515" i="3"/>
  <c r="D515" i="3" s="1"/>
  <c r="C488" i="3"/>
  <c r="D488" i="3" s="1"/>
  <c r="C462" i="3"/>
  <c r="D462" i="3" s="1"/>
  <c r="C443" i="3"/>
  <c r="D443" i="3" s="1"/>
  <c r="C424" i="3"/>
  <c r="D424" i="3" s="1"/>
  <c r="C398" i="3"/>
  <c r="D398" i="3" s="1"/>
  <c r="C370" i="3"/>
  <c r="D370" i="3" s="1"/>
  <c r="C326" i="3"/>
  <c r="D326" i="3" s="1"/>
  <c r="C144" i="3"/>
  <c r="D144" i="3" s="1"/>
  <c r="C310" i="3"/>
  <c r="D310" i="3" s="1"/>
  <c r="C271" i="3"/>
  <c r="D271" i="3" s="1"/>
  <c r="C226" i="3"/>
  <c r="D226" i="3" s="1"/>
  <c r="C128" i="3"/>
  <c r="D128" i="3" s="1"/>
  <c r="C634" i="3"/>
  <c r="D634" i="3" s="1"/>
  <c r="C608" i="3"/>
  <c r="D608" i="3" s="1"/>
  <c r="C589" i="3"/>
  <c r="D589" i="3" s="1"/>
  <c r="C562" i="3"/>
  <c r="D562" i="3" s="1"/>
  <c r="C1001" i="3"/>
  <c r="D1001" i="3" s="1"/>
  <c r="C1316" i="3"/>
  <c r="D1316" i="3" s="1"/>
  <c r="C286" i="3"/>
  <c r="D286" i="3" s="1"/>
  <c r="C529" i="3"/>
  <c r="D529" i="3" s="1"/>
  <c r="C1394" i="3"/>
  <c r="D1394" i="3" s="1"/>
  <c r="C1243" i="3"/>
  <c r="D1243" i="3" s="1"/>
  <c r="C1103" i="3"/>
  <c r="D1103" i="3" s="1"/>
  <c r="H23" i="3" s="1"/>
  <c r="I23" i="3" s="1"/>
  <c r="J23" i="3" s="1"/>
  <c r="C949" i="3"/>
  <c r="D949" i="3" s="1"/>
  <c r="C688" i="3"/>
  <c r="D688" i="3" s="1"/>
  <c r="C346" i="3"/>
  <c r="D346" i="3" s="1"/>
  <c r="C303" i="3"/>
  <c r="D303" i="3" s="1"/>
  <c r="C951" i="3"/>
  <c r="D951" i="3" s="1"/>
  <c r="C916" i="3"/>
  <c r="D916" i="3" s="1"/>
  <c r="C881" i="3"/>
  <c r="D881" i="3" s="1"/>
  <c r="C837" i="3"/>
  <c r="D837" i="3" s="1"/>
  <c r="C790" i="3"/>
  <c r="D790" i="3" s="1"/>
  <c r="C747" i="3"/>
  <c r="D747" i="3" s="1"/>
  <c r="C705" i="3"/>
  <c r="D705" i="3" s="1"/>
  <c r="C663" i="3"/>
  <c r="D663" i="3" s="1"/>
  <c r="C610" i="3"/>
  <c r="D610" i="3" s="1"/>
  <c r="C543" i="3"/>
  <c r="D543" i="3" s="1"/>
  <c r="C491" i="3"/>
  <c r="D491" i="3" s="1"/>
  <c r="C446" i="3"/>
  <c r="D446" i="3" s="1"/>
  <c r="C408" i="3"/>
  <c r="D408" i="3" s="1"/>
  <c r="C340" i="3"/>
  <c r="D340" i="3" s="1"/>
  <c r="C324" i="3"/>
  <c r="D324" i="3" s="1"/>
  <c r="C242" i="3"/>
  <c r="D242" i="3" s="1"/>
  <c r="C637" i="3"/>
  <c r="D637" i="3" s="1"/>
  <c r="C592" i="3"/>
  <c r="D592" i="3" s="1"/>
  <c r="C552" i="3"/>
  <c r="D552" i="3" s="1"/>
  <c r="C513" i="3"/>
  <c r="D513" i="3" s="1"/>
  <c r="C487" i="3"/>
  <c r="D487" i="3" s="1"/>
  <c r="C455" i="3"/>
  <c r="D455" i="3" s="1"/>
  <c r="C426" i="3"/>
  <c r="D426" i="3" s="1"/>
  <c r="C397" i="3"/>
  <c r="D397" i="3" s="1"/>
  <c r="C359" i="3"/>
  <c r="D359" i="3" s="1"/>
  <c r="C305" i="3"/>
  <c r="D305" i="3" s="1"/>
  <c r="C112" i="3"/>
  <c r="D112" i="3" s="1"/>
  <c r="C109" i="3"/>
  <c r="D109" i="3" s="1"/>
  <c r="C149" i="3"/>
  <c r="D149" i="3" s="1"/>
  <c r="C165" i="3"/>
  <c r="D165" i="3" s="1"/>
  <c r="C177" i="3"/>
  <c r="D177" i="3" s="1"/>
  <c r="C34" i="3"/>
  <c r="D34" i="3" s="1"/>
  <c r="C53" i="3"/>
  <c r="D53" i="3" s="1"/>
  <c r="C85" i="3"/>
  <c r="D85" i="3" s="1"/>
  <c r="C211" i="3"/>
  <c r="D211" i="3" s="1"/>
  <c r="C245" i="3"/>
  <c r="D245" i="3" s="1"/>
  <c r="C105" i="3"/>
  <c r="D105" i="3" s="1"/>
  <c r="C261" i="3"/>
  <c r="D261" i="3" s="1"/>
  <c r="C285" i="3"/>
  <c r="D285" i="3" s="1"/>
  <c r="C301" i="3"/>
  <c r="D301" i="3" s="1"/>
  <c r="C317" i="3"/>
  <c r="D317" i="3" s="1"/>
  <c r="C333" i="3"/>
  <c r="D333" i="3" s="1"/>
  <c r="C349" i="3"/>
  <c r="D349" i="3" s="1"/>
  <c r="C365" i="3"/>
  <c r="D365" i="3" s="1"/>
  <c r="C381" i="3"/>
  <c r="D381" i="3" s="1"/>
  <c r="C25" i="3"/>
  <c r="D25" i="3" s="1"/>
  <c r="C57" i="3"/>
  <c r="D57" i="3" s="1"/>
  <c r="C113" i="3"/>
  <c r="D113" i="3" s="1"/>
  <c r="C199" i="3"/>
  <c r="D199" i="3" s="1"/>
  <c r="C204" i="3"/>
  <c r="D204" i="3" s="1"/>
  <c r="C75" i="3"/>
  <c r="D75" i="3" s="1"/>
  <c r="C267" i="3"/>
  <c r="D267" i="3" s="1"/>
  <c r="C251" i="3"/>
  <c r="D251" i="3" s="1"/>
  <c r="C202" i="3"/>
  <c r="D202" i="3" s="1"/>
  <c r="C120" i="3"/>
  <c r="D120" i="3" s="1"/>
  <c r="C371" i="3"/>
  <c r="D371" i="3" s="1"/>
  <c r="C339" i="3"/>
  <c r="D339" i="3" s="1"/>
  <c r="C307" i="3"/>
  <c r="D307" i="3" s="1"/>
  <c r="C275" i="3"/>
  <c r="D275" i="3" s="1"/>
  <c r="C240" i="3"/>
  <c r="D240" i="3" s="1"/>
  <c r="C196" i="3"/>
  <c r="D196" i="3" s="1"/>
  <c r="C119" i="3"/>
  <c r="D119" i="3" s="1"/>
  <c r="C330" i="3"/>
  <c r="D330" i="3" s="1"/>
  <c r="C298" i="3"/>
  <c r="D298" i="3" s="1"/>
  <c r="C1051" i="3"/>
  <c r="D1051" i="3" s="1"/>
  <c r="C1183" i="3"/>
  <c r="D1183" i="3" s="1"/>
  <c r="C783" i="3"/>
  <c r="D783" i="3" s="1"/>
  <c r="C183" i="3"/>
  <c r="D183" i="3" s="1"/>
  <c r="C1356" i="3"/>
  <c r="D1356" i="3" s="1"/>
  <c r="C1211" i="3"/>
  <c r="D1211" i="3" s="1"/>
  <c r="C1065" i="3"/>
  <c r="D1065" i="3" s="1"/>
  <c r="C876" i="3"/>
  <c r="D876" i="3" s="1"/>
  <c r="C641" i="3"/>
  <c r="D641" i="3" s="1"/>
  <c r="C485" i="3"/>
  <c r="D485" i="3" s="1"/>
  <c r="C111" i="3"/>
  <c r="D111" i="3" s="1"/>
  <c r="C945" i="3"/>
  <c r="D945" i="3" s="1"/>
  <c r="C909" i="3"/>
  <c r="D909" i="3" s="1"/>
  <c r="C873" i="3"/>
  <c r="D873" i="3" s="1"/>
  <c r="C810" i="3"/>
  <c r="D810" i="3" s="1"/>
  <c r="C779" i="3"/>
  <c r="D779" i="3" s="1"/>
  <c r="C737" i="3"/>
  <c r="D737" i="3" s="1"/>
  <c r="C695" i="3"/>
  <c r="D695" i="3" s="1"/>
  <c r="C651" i="3"/>
  <c r="D651" i="3" s="1"/>
  <c r="C593" i="3"/>
  <c r="D593" i="3" s="1"/>
  <c r="C530" i="3"/>
  <c r="D530" i="3" s="1"/>
  <c r="C478" i="3"/>
  <c r="D478" i="3" s="1"/>
  <c r="C440" i="3"/>
  <c r="D440" i="3" s="1"/>
  <c r="C395" i="3"/>
  <c r="D395" i="3" s="1"/>
  <c r="C318" i="3"/>
  <c r="D318" i="3" s="1"/>
  <c r="C302" i="3"/>
  <c r="D302" i="3" s="1"/>
  <c r="C192" i="3"/>
  <c r="D192" i="3" s="1"/>
  <c r="C624" i="3"/>
  <c r="D624" i="3" s="1"/>
  <c r="C586" i="3"/>
  <c r="D586" i="3" s="1"/>
  <c r="C549" i="3"/>
  <c r="D549" i="3" s="1"/>
  <c r="C508" i="3"/>
  <c r="D508" i="3" s="1"/>
  <c r="C474" i="3"/>
  <c r="D474" i="3" s="1"/>
  <c r="C445" i="3"/>
  <c r="D445" i="3" s="1"/>
  <c r="C423" i="3"/>
  <c r="D423" i="3" s="1"/>
  <c r="C391" i="3"/>
  <c r="D391" i="3" s="1"/>
  <c r="C351" i="3"/>
  <c r="D351" i="3" s="1"/>
  <c r="C295" i="3"/>
  <c r="D295" i="3" s="1"/>
  <c r="C10" i="3"/>
  <c r="D10" i="3" s="1"/>
  <c r="C117" i="3"/>
  <c r="D117" i="3" s="1"/>
  <c r="C157" i="3"/>
  <c r="D157" i="3" s="1"/>
  <c r="C169" i="3"/>
  <c r="D169" i="3" s="1"/>
  <c r="C179" i="3"/>
  <c r="D179" i="3" s="1"/>
  <c r="C37" i="3"/>
  <c r="D37" i="3" s="1"/>
  <c r="C61" i="3"/>
  <c r="D61" i="3" s="1"/>
  <c r="C97" i="3"/>
  <c r="D97" i="3" s="1"/>
  <c r="C219" i="3"/>
  <c r="D219" i="3" s="1"/>
  <c r="C18" i="3"/>
  <c r="D18" i="3" s="1"/>
  <c r="C201" i="3"/>
  <c r="D201" i="3" s="1"/>
  <c r="C269" i="3"/>
  <c r="D269" i="3" s="1"/>
  <c r="C288" i="3"/>
  <c r="D288" i="3" s="1"/>
  <c r="C304" i="3"/>
  <c r="D304" i="3" s="1"/>
  <c r="C320" i="3"/>
  <c r="D320" i="3" s="1"/>
  <c r="C336" i="3"/>
  <c r="D336" i="3" s="1"/>
  <c r="C352" i="3"/>
  <c r="D352" i="3" s="1"/>
  <c r="C368" i="3"/>
  <c r="D368" i="3" s="1"/>
  <c r="C384" i="3"/>
  <c r="D384" i="3" s="1"/>
  <c r="C38" i="3"/>
  <c r="D38" i="3" s="1"/>
  <c r="C67" i="3"/>
  <c r="D67" i="3" s="1"/>
  <c r="C129" i="3"/>
  <c r="D129" i="3" s="1"/>
  <c r="C205" i="3"/>
  <c r="D205" i="3" s="1"/>
  <c r="C200" i="3"/>
  <c r="D200" i="3" s="1"/>
  <c r="C49" i="3"/>
  <c r="D49" i="3" s="1"/>
  <c r="C262" i="3"/>
  <c r="D262" i="3" s="1"/>
  <c r="C230" i="3"/>
  <c r="D230" i="3" s="1"/>
  <c r="C188" i="3"/>
  <c r="D188" i="3" s="1"/>
  <c r="C87" i="3"/>
  <c r="D87" i="3" s="1"/>
  <c r="C363" i="3"/>
  <c r="D363" i="3" s="1"/>
  <c r="C331" i="3"/>
  <c r="D331" i="3" s="1"/>
  <c r="C299" i="3"/>
  <c r="D299" i="3" s="1"/>
  <c r="C264" i="3"/>
  <c r="D264" i="3" s="1"/>
  <c r="C235" i="3"/>
  <c r="D235" i="3" s="1"/>
  <c r="C184" i="3"/>
  <c r="D184" i="3" s="1"/>
  <c r="C99" i="3"/>
  <c r="D99" i="3" s="1"/>
  <c r="C322" i="3"/>
  <c r="D322" i="3" s="1"/>
  <c r="C290" i="3"/>
  <c r="D290" i="3" s="1"/>
  <c r="C263" i="3"/>
  <c r="D263" i="3" s="1"/>
  <c r="C243" i="3"/>
  <c r="D243" i="3" s="1"/>
  <c r="C222" i="3"/>
  <c r="D222" i="3" s="1"/>
  <c r="C190" i="3"/>
  <c r="D190" i="3" s="1"/>
  <c r="C176" i="3"/>
  <c r="D176" i="3" s="1"/>
  <c r="C168" i="3"/>
  <c r="D168" i="3" s="1"/>
  <c r="C160" i="3"/>
  <c r="D160" i="3" s="1"/>
  <c r="C140" i="3"/>
  <c r="D140" i="3" s="1"/>
  <c r="C107" i="3"/>
  <c r="D107" i="3" s="1"/>
  <c r="C155" i="3"/>
  <c r="D155" i="3" s="1"/>
  <c r="C154" i="3"/>
  <c r="D154" i="3" s="1"/>
  <c r="C138" i="3"/>
  <c r="D138" i="3" s="1"/>
  <c r="C122" i="3"/>
  <c r="D122" i="3" s="1"/>
  <c r="C106" i="3"/>
  <c r="D106" i="3" s="1"/>
  <c r="C90" i="3"/>
  <c r="D90" i="3" s="1"/>
  <c r="C74" i="3"/>
  <c r="D74" i="3" s="1"/>
  <c r="C80" i="3"/>
  <c r="D80" i="3" s="1"/>
  <c r="C62" i="3"/>
  <c r="D62" i="3" s="1"/>
  <c r="C51" i="3"/>
  <c r="D51" i="3" s="1"/>
  <c r="C35" i="3"/>
  <c r="D35" i="3" s="1"/>
  <c r="C19" i="3"/>
  <c r="D19" i="3" s="1"/>
  <c r="C56" i="3"/>
  <c r="D56" i="3" s="1"/>
  <c r="C40" i="3"/>
  <c r="D40" i="3" s="1"/>
  <c r="C24" i="3"/>
  <c r="D24" i="3" s="1"/>
  <c r="C17" i="3"/>
  <c r="D17" i="3" s="1"/>
  <c r="C88" i="3"/>
  <c r="D88" i="3" s="1"/>
  <c r="C115" i="3"/>
  <c r="D115" i="3" s="1"/>
  <c r="C147" i="3"/>
  <c r="D147" i="3" s="1"/>
  <c r="C116" i="3"/>
  <c r="D116" i="3" s="1"/>
  <c r="C156" i="3"/>
  <c r="D156" i="3" s="1"/>
  <c r="C166" i="3"/>
  <c r="D166" i="3" s="1"/>
  <c r="C178" i="3"/>
  <c r="D178" i="3" s="1"/>
  <c r="C206" i="3"/>
  <c r="D206" i="3" s="1"/>
  <c r="C238" i="3"/>
  <c r="D238" i="3" s="1"/>
  <c r="C266" i="3"/>
  <c r="D266" i="3" s="1"/>
  <c r="C314" i="3"/>
  <c r="D314" i="3" s="1"/>
  <c r="C151" i="3"/>
  <c r="D151" i="3" s="1"/>
  <c r="C256" i="3"/>
  <c r="D256" i="3" s="1"/>
  <c r="C323" i="3"/>
  <c r="D323" i="3" s="1"/>
  <c r="C387" i="3"/>
  <c r="D387" i="3" s="1"/>
  <c r="C220" i="3"/>
  <c r="D220" i="3" s="1"/>
  <c r="C46" i="3"/>
  <c r="D46" i="3" s="1"/>
  <c r="C225" i="3"/>
  <c r="D225" i="3" s="1"/>
  <c r="E13" i="7" s="1"/>
  <c r="G13" i="7" s="1"/>
  <c r="H13" i="7" s="1"/>
  <c r="C83" i="3"/>
  <c r="D83" i="3" s="1"/>
  <c r="C389" i="3"/>
  <c r="D389" i="3" s="1"/>
  <c r="C357" i="3"/>
  <c r="D357" i="3" s="1"/>
  <c r="C325" i="3"/>
  <c r="D325" i="3" s="1"/>
  <c r="C293" i="3"/>
  <c r="D293" i="3" s="1"/>
  <c r="C207" i="3"/>
  <c r="D207" i="3" s="1"/>
  <c r="C231" i="3"/>
  <c r="D231" i="3" s="1"/>
  <c r="C64" i="3"/>
  <c r="D64" i="3" s="1"/>
  <c r="C181" i="3"/>
  <c r="D181" i="3" s="1"/>
  <c r="C161" i="3"/>
  <c r="D161" i="3" s="1"/>
  <c r="C13" i="3"/>
  <c r="D13" i="3" s="1"/>
  <c r="C337" i="3"/>
  <c r="D337" i="3" s="1"/>
  <c r="C410" i="3"/>
  <c r="D410" i="3" s="1"/>
  <c r="C471" i="3"/>
  <c r="D471" i="3" s="1"/>
  <c r="C534" i="3"/>
  <c r="D534" i="3" s="1"/>
  <c r="C618" i="3"/>
  <c r="D618" i="3" s="1"/>
  <c r="C278" i="3"/>
  <c r="D278" i="3" s="1"/>
  <c r="C374" i="3"/>
  <c r="D374" i="3" s="1"/>
  <c r="C472" i="3"/>
  <c r="D472" i="3" s="1"/>
  <c r="C583" i="3"/>
  <c r="D583" i="3" s="1"/>
  <c r="C683" i="3"/>
  <c r="D683" i="3" s="1"/>
  <c r="C769" i="3"/>
  <c r="D769" i="3" s="1"/>
  <c r="C859" i="3"/>
  <c r="D859" i="3" s="1"/>
  <c r="C937" i="3"/>
  <c r="D937" i="3" s="1"/>
  <c r="C447" i="3"/>
  <c r="D447" i="3" s="1"/>
  <c r="C826" i="3"/>
  <c r="D826" i="3" s="1"/>
  <c r="C1179" i="3"/>
  <c r="D1179" i="3" s="1"/>
  <c r="C1490" i="3"/>
  <c r="D1490" i="3" s="1"/>
  <c r="C929" i="3"/>
  <c r="D929" i="3" s="1"/>
  <c r="C150" i="3"/>
  <c r="D150" i="3" s="1"/>
  <c r="C134" i="3"/>
  <c r="D134" i="3" s="1"/>
  <c r="C118" i="3"/>
  <c r="D118" i="3" s="1"/>
  <c r="C102" i="3"/>
  <c r="D102" i="3" s="1"/>
  <c r="C86" i="3"/>
  <c r="D86" i="3" s="1"/>
  <c r="C70" i="3"/>
  <c r="D70" i="3" s="1"/>
  <c r="C76" i="3"/>
  <c r="D76" i="3" s="1"/>
  <c r="C63" i="3"/>
  <c r="D63" i="3" s="1"/>
  <c r="C47" i="3"/>
  <c r="D47" i="3" s="1"/>
  <c r="C31" i="3"/>
  <c r="D31" i="3" s="1"/>
  <c r="C15" i="3"/>
  <c r="D15" i="3" s="1"/>
  <c r="C52" i="3"/>
  <c r="D52" i="3" s="1"/>
  <c r="C36" i="3"/>
  <c r="D36" i="3" s="1"/>
  <c r="C20" i="3"/>
  <c r="D20" i="3" s="1"/>
  <c r="C22" i="3"/>
  <c r="D22" i="3" s="1"/>
  <c r="C91" i="3"/>
  <c r="D91" i="3" s="1"/>
  <c r="C123" i="3"/>
  <c r="D123" i="3" s="1"/>
  <c r="C92" i="3"/>
  <c r="D92" i="3" s="1"/>
  <c r="C124" i="3"/>
  <c r="D124" i="3" s="1"/>
  <c r="C158" i="3"/>
  <c r="D158" i="3" s="1"/>
  <c r="C170" i="3"/>
  <c r="D170" i="3" s="1"/>
  <c r="C180" i="3"/>
  <c r="D180" i="3" s="1"/>
  <c r="C214" i="3"/>
  <c r="D214" i="3" s="1"/>
  <c r="C250" i="3"/>
  <c r="D250" i="3" s="1"/>
  <c r="C274" i="3"/>
  <c r="D274" i="3" s="1"/>
  <c r="C338" i="3"/>
  <c r="D338" i="3" s="1"/>
  <c r="C210" i="3"/>
  <c r="D210" i="3" s="1"/>
  <c r="C283" i="3"/>
  <c r="D283" i="3" s="1"/>
  <c r="C347" i="3"/>
  <c r="D347" i="3" s="1"/>
  <c r="C136" i="3"/>
  <c r="D136" i="3" s="1"/>
  <c r="C254" i="3"/>
  <c r="D254" i="3" s="1"/>
  <c r="C101" i="3"/>
  <c r="D101" i="3" s="1"/>
  <c r="C193" i="3"/>
  <c r="D193" i="3" s="1"/>
  <c r="C54" i="3"/>
  <c r="D54" i="3" s="1"/>
  <c r="C376" i="3"/>
  <c r="D376" i="3" s="1"/>
  <c r="C344" i="3"/>
  <c r="D344" i="3" s="1"/>
  <c r="C312" i="3"/>
  <c r="D312" i="3" s="1"/>
  <c r="C280" i="3"/>
  <c r="D280" i="3" s="1"/>
  <c r="C73" i="3"/>
  <c r="D73" i="3" s="1"/>
  <c r="C203" i="3"/>
  <c r="D203" i="3" s="1"/>
  <c r="C50" i="3"/>
  <c r="D50" i="3" s="1"/>
  <c r="C173" i="3"/>
  <c r="D173" i="3" s="1"/>
  <c r="C141" i="3"/>
  <c r="D141" i="3" s="1"/>
  <c r="C232" i="3"/>
  <c r="D232" i="3" s="1"/>
  <c r="C369" i="3"/>
  <c r="D369" i="3" s="1"/>
  <c r="C429" i="3"/>
  <c r="D429" i="3" s="1"/>
  <c r="C490" i="3"/>
  <c r="D490" i="3" s="1"/>
  <c r="C559" i="3"/>
  <c r="D559" i="3" s="1"/>
  <c r="C650" i="3"/>
  <c r="D650" i="3" s="1"/>
  <c r="C342" i="3"/>
  <c r="D342" i="3" s="1"/>
  <c r="C414" i="3"/>
  <c r="D414" i="3" s="1"/>
  <c r="C504" i="3"/>
  <c r="D504" i="3" s="1"/>
  <c r="C617" i="3"/>
  <c r="D617" i="3" s="1"/>
  <c r="C715" i="3"/>
  <c r="D715" i="3" s="1"/>
  <c r="C796" i="3"/>
  <c r="D796" i="3" s="1"/>
  <c r="C887" i="3"/>
  <c r="D887" i="3" s="1"/>
  <c r="C969" i="3"/>
  <c r="D969" i="3" s="1"/>
  <c r="C448" i="3"/>
  <c r="D448" i="3" s="1"/>
  <c r="C985" i="3"/>
  <c r="D985" i="3" s="1"/>
  <c r="C1275" i="3"/>
  <c r="D1275" i="3" s="1"/>
  <c r="C642" i="3"/>
  <c r="D642" i="3" s="1"/>
  <c r="C1873" i="3"/>
  <c r="D1873" i="3" s="1"/>
  <c r="C146" i="3"/>
  <c r="D146" i="3" s="1"/>
  <c r="C130" i="3"/>
  <c r="D130" i="3" s="1"/>
  <c r="C114" i="3"/>
  <c r="D114" i="3" s="1"/>
  <c r="C98" i="3"/>
  <c r="D98" i="3" s="1"/>
  <c r="C82" i="3"/>
  <c r="D82" i="3" s="1"/>
  <c r="C66" i="3"/>
  <c r="D66" i="3" s="1"/>
  <c r="C72" i="3"/>
  <c r="D72" i="3" s="1"/>
  <c r="C59" i="3"/>
  <c r="D59" i="3" s="1"/>
  <c r="C43" i="3"/>
  <c r="D43" i="3" s="1"/>
  <c r="C27" i="3"/>
  <c r="D27" i="3" s="1"/>
  <c r="C11" i="3"/>
  <c r="D11" i="3" s="1"/>
  <c r="C48" i="3"/>
  <c r="D48" i="3" s="1"/>
  <c r="C32" i="3"/>
  <c r="D32" i="3" s="1"/>
  <c r="C16" i="3"/>
  <c r="D16" i="3" s="1"/>
  <c r="C100" i="3"/>
  <c r="D100" i="3" s="1"/>
  <c r="C131" i="3"/>
  <c r="D131" i="3" s="1"/>
  <c r="C95" i="3"/>
  <c r="D95" i="3" s="1"/>
  <c r="C132" i="3"/>
  <c r="D132" i="3" s="1"/>
  <c r="C162" i="3"/>
  <c r="D162" i="3" s="1"/>
  <c r="C172" i="3"/>
  <c r="D172" i="3" s="1"/>
  <c r="C182" i="3"/>
  <c r="D182" i="3" s="1"/>
  <c r="C227" i="3"/>
  <c r="D227" i="3" s="1"/>
  <c r="C255" i="3"/>
  <c r="D255" i="3" s="1"/>
  <c r="C282" i="3"/>
  <c r="D282" i="3" s="1"/>
  <c r="C96" i="3"/>
  <c r="D96" i="3" s="1"/>
  <c r="C216" i="3"/>
  <c r="D216" i="3" s="1"/>
  <c r="C291" i="3"/>
  <c r="D291" i="3" s="1"/>
  <c r="C355" i="3"/>
  <c r="D355" i="3" s="1"/>
  <c r="C152" i="3"/>
  <c r="D152" i="3" s="1"/>
  <c r="C259" i="3"/>
  <c r="D259" i="3" s="1"/>
  <c r="C127" i="3"/>
  <c r="D127" i="3" s="1"/>
  <c r="C145" i="3"/>
  <c r="D145" i="3" s="1"/>
  <c r="C41" i="3"/>
  <c r="D41" i="3" s="1"/>
  <c r="C373" i="3"/>
  <c r="D373" i="3" s="1"/>
  <c r="H21" i="3" s="1"/>
  <c r="C341" i="3"/>
  <c r="D341" i="3" s="1"/>
  <c r="C309" i="3"/>
  <c r="D309" i="3" s="1"/>
  <c r="C277" i="3"/>
  <c r="D277" i="3" s="1"/>
  <c r="C21" i="3"/>
  <c r="D21" i="3" s="1"/>
  <c r="C187" i="3"/>
  <c r="D187" i="3" s="1"/>
  <c r="C45" i="3"/>
  <c r="D45" i="3" s="1"/>
  <c r="C171" i="3"/>
  <c r="D171" i="3" s="1"/>
  <c r="C125" i="3"/>
  <c r="D125" i="3" s="1"/>
  <c r="C252" i="3"/>
  <c r="D252" i="3" s="1"/>
  <c r="C383" i="3"/>
  <c r="D383" i="3" s="1"/>
  <c r="C442" i="3"/>
  <c r="D442" i="3" s="1"/>
  <c r="C493" i="3"/>
  <c r="D493" i="3" s="1"/>
  <c r="C572" i="3"/>
  <c r="D572" i="3" s="1"/>
  <c r="C143" i="3"/>
  <c r="D143" i="3" s="1"/>
  <c r="C268" i="3"/>
  <c r="D268" i="3" s="1"/>
  <c r="C427" i="3"/>
  <c r="D427" i="3" s="1"/>
  <c r="C518" i="3"/>
  <c r="D518" i="3" s="1"/>
  <c r="C627" i="3"/>
  <c r="D627" i="3" s="1"/>
  <c r="C727" i="3"/>
  <c r="D727" i="3" s="1"/>
  <c r="C804" i="3"/>
  <c r="D804" i="3" s="1"/>
  <c r="C895" i="3"/>
  <c r="D895" i="3" s="1"/>
  <c r="C977" i="3"/>
  <c r="D977" i="3" s="1"/>
  <c r="C581" i="3"/>
  <c r="D581" i="3" s="1"/>
  <c r="C1020" i="3"/>
  <c r="D1020" i="3" s="1"/>
  <c r="C1311" i="3"/>
  <c r="D1311" i="3" s="1"/>
  <c r="C713" i="3"/>
  <c r="D713" i="3" s="1"/>
  <c r="C2155" i="3"/>
  <c r="D2155" i="3" s="1"/>
  <c r="C966" i="3"/>
  <c r="D966" i="3" s="1"/>
  <c r="C2592" i="3"/>
  <c r="D2592" i="3" s="1"/>
  <c r="C2810" i="3"/>
  <c r="D2810" i="3" s="1"/>
  <c r="C2416" i="3"/>
  <c r="D2416" i="3" s="1"/>
  <c r="C1870" i="3"/>
  <c r="D1870" i="3" s="1"/>
  <c r="C2081" i="3"/>
  <c r="D2081" i="3" s="1"/>
  <c r="C1795" i="3"/>
  <c r="D1795" i="3" s="1"/>
  <c r="C1440" i="3"/>
  <c r="D1440" i="3" s="1"/>
  <c r="C751" i="3"/>
  <c r="D751" i="3" s="1"/>
  <c r="C1801" i="3"/>
  <c r="D1801" i="3" s="1"/>
  <c r="C1625" i="3"/>
  <c r="D1625" i="3" s="1"/>
  <c r="C1432" i="3"/>
  <c r="D1432" i="3" s="1"/>
  <c r="C1236" i="3"/>
  <c r="D1236" i="3" s="1"/>
  <c r="C920" i="3"/>
  <c r="D920" i="3" s="1"/>
  <c r="C1184" i="3"/>
  <c r="D1184" i="3" s="1"/>
  <c r="C1104" i="3"/>
  <c r="D1104" i="3" s="1"/>
  <c r="C1048" i="3"/>
  <c r="D1048" i="3" s="1"/>
  <c r="C1012" i="3"/>
  <c r="D1012" i="3" s="1"/>
  <c r="C926" i="3"/>
  <c r="D926" i="3" s="1"/>
  <c r="C893" i="3"/>
  <c r="D893" i="3" s="1"/>
  <c r="C767" i="3"/>
  <c r="D767" i="3" s="1"/>
  <c r="C677" i="3"/>
  <c r="D677" i="3" s="1"/>
  <c r="C321" i="3"/>
  <c r="D321" i="3" s="1"/>
  <c r="C2189" i="3"/>
  <c r="D2189" i="3" s="1"/>
  <c r="C2152" i="3"/>
  <c r="D2152" i="3" s="1"/>
  <c r="C2111" i="3"/>
  <c r="D2111" i="3" s="1"/>
  <c r="C2075" i="3"/>
  <c r="D2075" i="3" s="1"/>
  <c r="C2040" i="3"/>
  <c r="D2040" i="3" s="1"/>
  <c r="C2004" i="3"/>
  <c r="D2004" i="3" s="1"/>
  <c r="C1969" i="3"/>
  <c r="D1969" i="3" s="1"/>
  <c r="C1933" i="3"/>
  <c r="D1933" i="3" s="1"/>
  <c r="C1894" i="3"/>
  <c r="D1894" i="3" s="1"/>
  <c r="C1537" i="3"/>
  <c r="D1537" i="3" s="1"/>
  <c r="C1508" i="3"/>
  <c r="D1508" i="3" s="1"/>
  <c r="C1488" i="3"/>
  <c r="D1488" i="3" s="1"/>
  <c r="C1448" i="3"/>
  <c r="D1448" i="3" s="1"/>
  <c r="C1427" i="3"/>
  <c r="D1427" i="3" s="1"/>
  <c r="C1387" i="3"/>
  <c r="D1387" i="3" s="1"/>
  <c r="C1367" i="3"/>
  <c r="D1367" i="3" s="1"/>
  <c r="C1326" i="3"/>
  <c r="D1326" i="3" s="1"/>
  <c r="C1306" i="3"/>
  <c r="D1306" i="3" s="1"/>
  <c r="C1293" i="3"/>
  <c r="D1293" i="3" s="1"/>
  <c r="C1277" i="3"/>
  <c r="D1277" i="3" s="1"/>
  <c r="C1261" i="3"/>
  <c r="D1261" i="3" s="1"/>
  <c r="C1245" i="3"/>
  <c r="D1245" i="3" s="1"/>
  <c r="C1229" i="3"/>
  <c r="D1229" i="3" s="1"/>
  <c r="C1213" i="3"/>
  <c r="D1213" i="3" s="1"/>
  <c r="C1197" i="3"/>
  <c r="D1197" i="3" s="1"/>
  <c r="C1181" i="3"/>
  <c r="D1181" i="3" s="1"/>
  <c r="C1165" i="3"/>
  <c r="D1165" i="3" s="1"/>
  <c r="C1147" i="3"/>
  <c r="D1147" i="3" s="1"/>
  <c r="C1121" i="3"/>
  <c r="D1121" i="3" s="1"/>
  <c r="C1089" i="3"/>
  <c r="D1089" i="3" s="1"/>
  <c r="C1057" i="3"/>
  <c r="D1057" i="3" s="1"/>
  <c r="C1025" i="3"/>
  <c r="D1025" i="3" s="1"/>
  <c r="C970" i="3"/>
  <c r="D970" i="3" s="1"/>
  <c r="C925" i="3"/>
  <c r="D925" i="3" s="1"/>
  <c r="C903" i="3"/>
  <c r="D903" i="3" s="1"/>
  <c r="C888" i="3"/>
  <c r="D888" i="3" s="1"/>
  <c r="C816" i="3"/>
  <c r="D816" i="3" s="1"/>
  <c r="C738" i="3"/>
  <c r="D738" i="3" s="1"/>
  <c r="H22" i="3" s="1"/>
  <c r="I22" i="3" s="1"/>
  <c r="J22" i="3" s="1"/>
  <c r="C680" i="3"/>
  <c r="D680" i="3" s="1"/>
  <c r="C619" i="3"/>
  <c r="D619" i="3" s="1"/>
  <c r="C575" i="3"/>
  <c r="D575" i="3" s="1"/>
  <c r="C486" i="3"/>
  <c r="D486" i="3" s="1"/>
  <c r="C294" i="3"/>
  <c r="D294" i="3" s="1"/>
  <c r="C852" i="3"/>
  <c r="D852" i="3" s="1"/>
  <c r="C836" i="3"/>
  <c r="D836" i="3" s="1"/>
  <c r="C821" i="3"/>
  <c r="D821" i="3" s="1"/>
  <c r="C789" i="3"/>
  <c r="D789" i="3" s="1"/>
  <c r="C760" i="3"/>
  <c r="D760" i="3" s="1"/>
  <c r="C730" i="3"/>
  <c r="D730" i="3" s="1"/>
  <c r="C706" i="3"/>
  <c r="D706" i="3" s="1"/>
  <c r="C669" i="3"/>
  <c r="D669" i="3" s="1"/>
  <c r="C649" i="3"/>
  <c r="D649" i="3" s="1"/>
  <c r="C625" i="3"/>
  <c r="D625" i="3" s="1"/>
  <c r="C570" i="3"/>
  <c r="D570" i="3" s="1"/>
  <c r="C536" i="3"/>
  <c r="D536" i="3" s="1"/>
  <c r="C506" i="3"/>
  <c r="D506" i="3" s="1"/>
  <c r="C403" i="3"/>
  <c r="D403" i="3" s="1"/>
  <c r="C1539" i="3"/>
  <c r="D1539" i="3" s="1"/>
  <c r="C1522" i="3"/>
  <c r="D1522" i="3" s="1"/>
  <c r="C1503" i="3"/>
  <c r="D1503" i="3" s="1"/>
  <c r="C1484" i="3"/>
  <c r="D1484" i="3" s="1"/>
  <c r="C1458" i="3"/>
  <c r="D1458" i="3" s="1"/>
  <c r="C2270" i="3"/>
  <c r="D2270" i="3" s="1"/>
  <c r="C2203" i="3"/>
  <c r="D2203" i="3" s="1"/>
  <c r="C2703" i="3"/>
  <c r="D2703" i="3" s="1"/>
  <c r="C2328" i="3"/>
  <c r="D2328" i="3" s="1"/>
  <c r="C1529" i="3"/>
  <c r="D1529" i="3" s="1"/>
  <c r="C2030" i="3"/>
  <c r="D2030" i="3" s="1"/>
  <c r="C1712" i="3"/>
  <c r="D1712" i="3" s="1"/>
  <c r="C1338" i="3"/>
  <c r="D1338" i="3" s="1"/>
  <c r="C639" i="3"/>
  <c r="D639" i="3" s="1"/>
  <c r="C1769" i="3"/>
  <c r="D1769" i="3" s="1"/>
  <c r="C1593" i="3"/>
  <c r="D1593" i="3" s="1"/>
  <c r="C1383" i="3"/>
  <c r="D1383" i="3" s="1"/>
  <c r="C1096" i="3"/>
  <c r="D1096" i="3" s="1"/>
  <c r="C784" i="3"/>
  <c r="D784" i="3" s="1"/>
  <c r="C1160" i="3"/>
  <c r="D1160" i="3" s="1"/>
  <c r="C1086" i="3"/>
  <c r="D1086" i="3" s="1"/>
  <c r="C1037" i="3"/>
  <c r="D1037" i="3" s="1"/>
  <c r="C1000" i="3"/>
  <c r="D1000" i="3" s="1"/>
  <c r="C912" i="3"/>
  <c r="D912" i="3" s="1"/>
  <c r="C878" i="3"/>
  <c r="D878" i="3" s="1"/>
  <c r="C701" i="3"/>
  <c r="D701" i="3" s="1"/>
  <c r="C594" i="3"/>
  <c r="D594" i="3" s="1"/>
  <c r="C2212" i="3"/>
  <c r="D2212" i="3" s="1"/>
  <c r="C2172" i="3"/>
  <c r="D2172" i="3" s="1"/>
  <c r="C2135" i="3"/>
  <c r="D2135" i="3" s="1"/>
  <c r="C2100" i="3"/>
  <c r="D2100" i="3" s="1"/>
  <c r="C2065" i="3"/>
  <c r="D2065" i="3" s="1"/>
  <c r="C2029" i="3"/>
  <c r="D2029" i="3" s="1"/>
  <c r="C1990" i="3"/>
  <c r="D1990" i="3" s="1"/>
  <c r="C1951" i="3"/>
  <c r="D1951" i="3" s="1"/>
  <c r="C1915" i="3"/>
  <c r="D1915" i="3" s="1"/>
  <c r="C1880" i="3"/>
  <c r="D1880" i="3" s="1"/>
  <c r="C1518" i="3"/>
  <c r="D1518" i="3" s="1"/>
  <c r="C1498" i="3"/>
  <c r="D1498" i="3" s="1"/>
  <c r="C1478" i="3"/>
  <c r="D1478" i="3" s="1"/>
  <c r="C1444" i="3"/>
  <c r="D1444" i="3" s="1"/>
  <c r="C1424" i="3"/>
  <c r="D1424" i="3" s="1"/>
  <c r="C1384" i="3"/>
  <c r="D1384" i="3" s="1"/>
  <c r="C1363" i="3"/>
  <c r="D1363" i="3" s="1"/>
  <c r="C1323" i="3"/>
  <c r="D1323" i="3" s="1"/>
  <c r="C1303" i="3"/>
  <c r="D1303" i="3" s="1"/>
  <c r="C1287" i="3"/>
  <c r="D1287" i="3" s="1"/>
  <c r="C1271" i="3"/>
  <c r="D1271" i="3" s="1"/>
  <c r="C1255" i="3"/>
  <c r="D1255" i="3" s="1"/>
  <c r="C1239" i="3"/>
  <c r="D1239" i="3" s="1"/>
  <c r="C1223" i="3"/>
  <c r="D1223" i="3" s="1"/>
  <c r="C1207" i="3"/>
  <c r="D1207" i="3" s="1"/>
  <c r="C1191" i="3"/>
  <c r="D1191" i="3" s="1"/>
  <c r="C1175" i="3"/>
  <c r="D1175" i="3" s="1"/>
  <c r="C1159" i="3"/>
  <c r="D1159" i="3" s="1"/>
  <c r="C1143" i="3"/>
  <c r="D1143" i="3" s="1"/>
  <c r="C1111" i="3"/>
  <c r="D1111" i="3" s="1"/>
  <c r="C1079" i="3"/>
  <c r="D1079" i="3" s="1"/>
  <c r="C1047" i="3"/>
  <c r="D1047" i="3" s="1"/>
  <c r="C1015" i="3"/>
  <c r="D1015" i="3" s="1"/>
  <c r="C963" i="3"/>
  <c r="D963" i="3" s="1"/>
  <c r="C921" i="3"/>
  <c r="D921" i="3" s="1"/>
  <c r="C900" i="3"/>
  <c r="D900" i="3" s="1"/>
  <c r="C847" i="3"/>
  <c r="D847" i="3" s="1"/>
  <c r="C2920" i="3"/>
  <c r="D2920" i="3" s="1"/>
  <c r="C1399" i="3"/>
  <c r="D1399" i="3" s="1"/>
  <c r="C2595" i="3"/>
  <c r="D2595" i="3" s="1"/>
  <c r="C2226" i="3"/>
  <c r="D2226" i="3" s="1"/>
  <c r="C1053" i="3"/>
  <c r="D1053" i="3" s="1"/>
  <c r="C1949" i="3"/>
  <c r="D1949" i="3" s="1"/>
  <c r="C1632" i="3"/>
  <c r="D1632" i="3" s="1"/>
  <c r="C1127" i="3"/>
  <c r="D1127" i="3" s="1"/>
  <c r="C1941" i="3"/>
  <c r="D1941" i="3" s="1"/>
  <c r="C1711" i="3"/>
  <c r="D1711" i="3" s="1"/>
  <c r="C1545" i="3"/>
  <c r="D1545" i="3" s="1"/>
  <c r="C1344" i="3"/>
  <c r="D1344" i="3" s="1"/>
  <c r="C1028" i="3"/>
  <c r="D1028" i="3" s="1"/>
  <c r="C517" i="3"/>
  <c r="D517" i="3" s="1"/>
  <c r="C1140" i="3"/>
  <c r="D1140" i="3" s="1"/>
  <c r="C1069" i="3"/>
  <c r="D1069" i="3" s="1"/>
  <c r="C1030" i="3"/>
  <c r="D1030" i="3" s="1"/>
  <c r="C997" i="3"/>
  <c r="D997" i="3" s="1"/>
  <c r="C908" i="3"/>
  <c r="D908" i="3" s="1"/>
  <c r="C874" i="3"/>
  <c r="D874" i="3" s="1"/>
  <c r="C698" i="3"/>
  <c r="D698" i="3" s="1"/>
  <c r="C568" i="3"/>
  <c r="D568" i="3" s="1"/>
  <c r="C2208" i="3"/>
  <c r="D2208" i="3" s="1"/>
  <c r="C2169" i="3"/>
  <c r="D2169" i="3" s="1"/>
  <c r="C2131" i="3"/>
  <c r="D2131" i="3" s="1"/>
  <c r="C2097" i="3"/>
  <c r="D2097" i="3" s="1"/>
  <c r="C2061" i="3"/>
  <c r="D2061" i="3" s="1"/>
  <c r="C2022" i="3"/>
  <c r="D2022" i="3" s="1"/>
  <c r="C1983" i="3"/>
  <c r="D1983" i="3" s="1"/>
  <c r="C1947" i="3"/>
  <c r="D1947" i="3" s="1"/>
  <c r="C1912" i="3"/>
  <c r="D1912" i="3" s="1"/>
  <c r="C1876" i="3"/>
  <c r="D1876" i="3" s="1"/>
  <c r="C1515" i="3"/>
  <c r="D1515" i="3" s="1"/>
  <c r="C1495" i="3"/>
  <c r="D1495" i="3" s="1"/>
  <c r="C1454" i="3"/>
  <c r="D1454" i="3" s="1"/>
  <c r="C1434" i="3"/>
  <c r="D1434" i="3" s="1"/>
  <c r="C1414" i="3"/>
  <c r="D1414" i="3" s="1"/>
  <c r="C1380" i="3"/>
  <c r="D1380" i="3" s="1"/>
  <c r="C1360" i="3"/>
  <c r="D1360" i="3" s="1"/>
  <c r="C1320" i="3"/>
  <c r="D1320" i="3" s="1"/>
  <c r="E16" i="7" s="1"/>
  <c r="G16" i="7" s="1"/>
  <c r="H16" i="7" s="1"/>
  <c r="C1301" i="3"/>
  <c r="D1301" i="3" s="1"/>
  <c r="C1285" i="3"/>
  <c r="D1285" i="3" s="1"/>
  <c r="C1269" i="3"/>
  <c r="D1269" i="3" s="1"/>
  <c r="C1253" i="3"/>
  <c r="D1253" i="3" s="1"/>
  <c r="C1237" i="3"/>
  <c r="D1237" i="3" s="1"/>
  <c r="C1221" i="3"/>
  <c r="D1221" i="3" s="1"/>
  <c r="C1205" i="3"/>
  <c r="D1205" i="3" s="1"/>
  <c r="C1189" i="3"/>
  <c r="D1189" i="3" s="1"/>
  <c r="C1173" i="3"/>
  <c r="D1173" i="3" s="1"/>
  <c r="C1155" i="3"/>
  <c r="D1155" i="3" s="1"/>
  <c r="C1139" i="3"/>
  <c r="D1139" i="3" s="1"/>
  <c r="C1107" i="3"/>
  <c r="D1107" i="3" s="1"/>
  <c r="C1075" i="3"/>
  <c r="D1075" i="3" s="1"/>
  <c r="C1043" i="3"/>
  <c r="D1043" i="3" s="1"/>
  <c r="C1011" i="3"/>
  <c r="D1011" i="3" s="1"/>
  <c r="C933" i="3"/>
  <c r="D933" i="3" s="1"/>
  <c r="C911" i="3"/>
  <c r="D911" i="3" s="1"/>
  <c r="C896" i="3"/>
  <c r="D896" i="3" s="1"/>
  <c r="C822" i="3"/>
  <c r="D822" i="3" s="1"/>
  <c r="C792" i="3"/>
  <c r="D792" i="3" s="1"/>
  <c r="C697" i="3"/>
  <c r="D697" i="3" s="1"/>
  <c r="C653" i="3"/>
  <c r="D653" i="3" s="1"/>
  <c r="C601" i="3"/>
  <c r="D601" i="3" s="1"/>
  <c r="C527" i="3"/>
  <c r="D527" i="3" s="1"/>
  <c r="C422" i="3"/>
  <c r="D422" i="3" s="1"/>
  <c r="C862" i="3"/>
  <c r="D862" i="3" s="1"/>
  <c r="C843" i="3"/>
  <c r="D843" i="3" s="1"/>
  <c r="C831" i="3"/>
  <c r="D831" i="3" s="1"/>
  <c r="C798" i="3"/>
  <c r="D798" i="3" s="1"/>
  <c r="C2129" i="3"/>
  <c r="D2129" i="3" s="1"/>
  <c r="C2205" i="3"/>
  <c r="D2205" i="3" s="1"/>
  <c r="C2651" i="3"/>
  <c r="D2651" i="3" s="1"/>
  <c r="C265" i="3"/>
  <c r="D265" i="3" s="1"/>
  <c r="C1606" i="3"/>
  <c r="D1606" i="3" s="1"/>
  <c r="C818" i="3"/>
  <c r="D818" i="3" s="1"/>
  <c r="C882" i="3"/>
  <c r="D882" i="3" s="1"/>
  <c r="C2629" i="3"/>
  <c r="D2629" i="3" s="1"/>
  <c r="C2739" i="3"/>
  <c r="D2739" i="3" s="1"/>
  <c r="C3532" i="3"/>
  <c r="D3532" i="3" s="1"/>
  <c r="C3323" i="3"/>
  <c r="D3323" i="3" s="1"/>
  <c r="C3132" i="3"/>
  <c r="D3132" i="3" s="1"/>
  <c r="C2809" i="3"/>
  <c r="D2809" i="3" s="1"/>
  <c r="C2580" i="3"/>
  <c r="D2580" i="3" s="1"/>
  <c r="C2369" i="3"/>
  <c r="D2369" i="3" s="1"/>
  <c r="C2112" i="3"/>
  <c r="D2112" i="3" s="1"/>
  <c r="C1497" i="3"/>
  <c r="D1497" i="3" s="1"/>
  <c r="C3042" i="3"/>
  <c r="D3042" i="3" s="1"/>
  <c r="C2888" i="3"/>
  <c r="D2888" i="3" s="1"/>
  <c r="C2720" i="3"/>
  <c r="D2720" i="3" s="1"/>
  <c r="C2556" i="3"/>
  <c r="D2556" i="3" s="1"/>
  <c r="C2417" i="3"/>
  <c r="D2417" i="3" s="1"/>
  <c r="C2346" i="3"/>
  <c r="D2346" i="3" s="1"/>
  <c r="C2274" i="3"/>
  <c r="D2274" i="3" s="1"/>
  <c r="C2171" i="3"/>
  <c r="D2171" i="3" s="1"/>
  <c r="C2014" i="3"/>
  <c r="D2014" i="3" s="1"/>
  <c r="C1878" i="3"/>
  <c r="D1878" i="3" s="1"/>
  <c r="C1643" i="3"/>
  <c r="D1643" i="3" s="1"/>
  <c r="C1395" i="3"/>
  <c r="D1395" i="3" s="1"/>
  <c r="C953" i="3"/>
  <c r="D953" i="3" s="1"/>
  <c r="C3076" i="3"/>
  <c r="D3076" i="3" s="1"/>
  <c r="C3015" i="3"/>
  <c r="D3015" i="3" s="1"/>
  <c r="C2968" i="3"/>
  <c r="D2968" i="3" s="1"/>
  <c r="C2914" i="3"/>
  <c r="D2914" i="3" s="1"/>
  <c r="C2863" i="3"/>
  <c r="D2863" i="3" s="1"/>
  <c r="C2806" i="3"/>
  <c r="D2806" i="3" s="1"/>
  <c r="C2751" i="3"/>
  <c r="D2751" i="3" s="1"/>
  <c r="C2700" i="3"/>
  <c r="D2700" i="3" s="1"/>
  <c r="C2639" i="3"/>
  <c r="D2639" i="3" s="1"/>
  <c r="C2588" i="3"/>
  <c r="D2588" i="3" s="1"/>
  <c r="C2548" i="3"/>
  <c r="D2548" i="3" s="1"/>
  <c r="C2500" i="3"/>
  <c r="D2500" i="3" s="1"/>
  <c r="C2451" i="3"/>
  <c r="D2451" i="3" s="1"/>
  <c r="C2407" i="3"/>
  <c r="D2407" i="3" s="1"/>
  <c r="C2363" i="3"/>
  <c r="D2363" i="3" s="1"/>
  <c r="C2320" i="3"/>
  <c r="D2320" i="3" s="1"/>
  <c r="C2273" i="3"/>
  <c r="D2273" i="3" s="1"/>
  <c r="C2220" i="3"/>
  <c r="D2220" i="3" s="1"/>
  <c r="C2163" i="3"/>
  <c r="D2163" i="3" s="1"/>
  <c r="C2025" i="3"/>
  <c r="D2025" i="3" s="1"/>
  <c r="C1950" i="3"/>
  <c r="D1950" i="3" s="1"/>
  <c r="C1841" i="3"/>
  <c r="D1841" i="3" s="1"/>
  <c r="C1681" i="3"/>
  <c r="D1681" i="3" s="1"/>
  <c r="C1514" i="3"/>
  <c r="D1514" i="3" s="1"/>
  <c r="C1312" i="3"/>
  <c r="D1312" i="3" s="1"/>
  <c r="C1045" i="3"/>
  <c r="D1045" i="3" s="1"/>
  <c r="C824" i="3"/>
  <c r="D824" i="3" s="1"/>
  <c r="C2070" i="3"/>
  <c r="D2070" i="3" s="1"/>
  <c r="C2023" i="3"/>
  <c r="D2023" i="3" s="1"/>
  <c r="C1942" i="3"/>
  <c r="D1942" i="3" s="1"/>
  <c r="C1891" i="3"/>
  <c r="D1891" i="3" s="1"/>
  <c r="C1792" i="3"/>
  <c r="D1792" i="3" s="1"/>
  <c r="C1699" i="3"/>
  <c r="D1699" i="3" s="1"/>
  <c r="C1616" i="3"/>
  <c r="D1616" i="3" s="1"/>
  <c r="C1524" i="3"/>
  <c r="D1524" i="3" s="1"/>
  <c r="C1422" i="3"/>
  <c r="D1422" i="3" s="1"/>
  <c r="C1331" i="3"/>
  <c r="D1331" i="3" s="1"/>
  <c r="C1123" i="3"/>
  <c r="D1123" i="3" s="1"/>
  <c r="C991" i="3"/>
  <c r="D991" i="3" s="1"/>
  <c r="C741" i="3"/>
  <c r="D741" i="3" s="1"/>
  <c r="C1934" i="3"/>
  <c r="D1934" i="3" s="1"/>
  <c r="C1839" i="3"/>
  <c r="D1839" i="3" s="1"/>
  <c r="C1753" i="3"/>
  <c r="D1753" i="3" s="1"/>
  <c r="C1673" i="3"/>
  <c r="D1673" i="3" s="1"/>
  <c r="C1583" i="3"/>
  <c r="D1583" i="3" s="1"/>
  <c r="C1464" i="3"/>
  <c r="D1464" i="3" s="1"/>
  <c r="C1379" i="3"/>
  <c r="D1379" i="3" s="1"/>
  <c r="C1276" i="3"/>
  <c r="D1276" i="3" s="1"/>
  <c r="C1088" i="3"/>
  <c r="D1088" i="3" s="1"/>
  <c r="C944" i="3"/>
  <c r="D944" i="3" s="1"/>
  <c r="C768" i="3"/>
  <c r="D768" i="3" s="1"/>
  <c r="C1224" i="3"/>
  <c r="D1224" i="3" s="1"/>
  <c r="C1156" i="3"/>
  <c r="D1156" i="3" s="1"/>
  <c r="C1118" i="3"/>
  <c r="D1118" i="3" s="1"/>
  <c r="C1083" i="3"/>
  <c r="D1083" i="3" s="1"/>
  <c r="C3312" i="3"/>
  <c r="D3312" i="3" s="1"/>
  <c r="C1594" i="3"/>
  <c r="D1594" i="3" s="1"/>
  <c r="C1784" i="3"/>
  <c r="D1784" i="3" s="1"/>
  <c r="C1010" i="3"/>
  <c r="D1010" i="3" s="1"/>
  <c r="C1734" i="3"/>
  <c r="D1734" i="3" s="1"/>
  <c r="C1449" i="3"/>
  <c r="D1449" i="3" s="1"/>
  <c r="C2026" i="3"/>
  <c r="D2026" i="3" s="1"/>
  <c r="C2917" i="3"/>
  <c r="D2917" i="3" s="1"/>
  <c r="C3061" i="3"/>
  <c r="D3061" i="3" s="1"/>
  <c r="C3488" i="3"/>
  <c r="D3488" i="3" s="1"/>
  <c r="C3266" i="3"/>
  <c r="D3266" i="3" s="1"/>
  <c r="C3081" i="3"/>
  <c r="D3081" i="3" s="1"/>
  <c r="C2760" i="3"/>
  <c r="D2760" i="3" s="1"/>
  <c r="C2546" i="3"/>
  <c r="D2546" i="3" s="1"/>
  <c r="C2336" i="3"/>
  <c r="D2336" i="3" s="1"/>
  <c r="C2024" i="3"/>
  <c r="D2024" i="3" s="1"/>
  <c r="C1290" i="3"/>
  <c r="D1290" i="3" s="1"/>
  <c r="C2999" i="3"/>
  <c r="D2999" i="3" s="1"/>
  <c r="C2847" i="3"/>
  <c r="D2847" i="3" s="1"/>
  <c r="C2678" i="3"/>
  <c r="D2678" i="3" s="1"/>
  <c r="C2523" i="3"/>
  <c r="D2523" i="3" s="1"/>
  <c r="C2386" i="3"/>
  <c r="D2386" i="3" s="1"/>
  <c r="C2315" i="3"/>
  <c r="D2315" i="3" s="1"/>
  <c r="C2244" i="3"/>
  <c r="D2244" i="3" s="1"/>
  <c r="C2140" i="3"/>
  <c r="D2140" i="3" s="1"/>
  <c r="C1985" i="3"/>
  <c r="D1985" i="3" s="1"/>
  <c r="C1800" i="3"/>
  <c r="D1800" i="3" s="1"/>
  <c r="C1544" i="3"/>
  <c r="D1544" i="3" s="1"/>
  <c r="C1120" i="3"/>
  <c r="D1120" i="3" s="1"/>
  <c r="C714" i="3"/>
  <c r="D714" i="3" s="1"/>
  <c r="C3050" i="3"/>
  <c r="D3050" i="3" s="1"/>
  <c r="C2998" i="3"/>
  <c r="D2998" i="3" s="1"/>
  <c r="C2944" i="3"/>
  <c r="D2944" i="3" s="1"/>
  <c r="C2887" i="3"/>
  <c r="D2887" i="3" s="1"/>
  <c r="C2846" i="3"/>
  <c r="D2846" i="3" s="1"/>
  <c r="C2793" i="3"/>
  <c r="D2793" i="3" s="1"/>
  <c r="C2732" i="3"/>
  <c r="D2732" i="3" s="1"/>
  <c r="C2681" i="3"/>
  <c r="D2681" i="3" s="1"/>
  <c r="C2620" i="3"/>
  <c r="D2620" i="3" s="1"/>
  <c r="C2570" i="3"/>
  <c r="D2570" i="3" s="1"/>
  <c r="C2533" i="3"/>
  <c r="D2533" i="3" s="1"/>
  <c r="C2482" i="3"/>
  <c r="D2482" i="3" s="1"/>
  <c r="C2434" i="3"/>
  <c r="D2434" i="3" s="1"/>
  <c r="C2393" i="3"/>
  <c r="D2393" i="3" s="1"/>
  <c r="C2349" i="3"/>
  <c r="D2349" i="3" s="1"/>
  <c r="C2301" i="3"/>
  <c r="D2301" i="3" s="1"/>
  <c r="C2256" i="3"/>
  <c r="D2256" i="3" s="1"/>
  <c r="C2198" i="3"/>
  <c r="D2198" i="3" s="1"/>
  <c r="H26" i="3" s="1"/>
  <c r="I26" i="3" s="1"/>
  <c r="J26" i="3" s="1"/>
  <c r="C2146" i="3"/>
  <c r="D2146" i="3" s="1"/>
  <c r="C2006" i="3"/>
  <c r="D2006" i="3" s="1"/>
  <c r="C1893" i="3"/>
  <c r="D1893" i="3" s="1"/>
  <c r="C1777" i="3"/>
  <c r="D1777" i="3" s="1"/>
  <c r="C1617" i="3"/>
  <c r="D1617" i="3" s="1"/>
  <c r="C1462" i="3"/>
  <c r="D1462" i="3" s="1"/>
  <c r="C1256" i="3"/>
  <c r="D1256" i="3" s="1"/>
  <c r="C992" i="3"/>
  <c r="D992" i="3" s="1"/>
  <c r="C2099" i="3"/>
  <c r="D2099" i="3" s="1"/>
  <c r="C2052" i="3"/>
  <c r="D2052" i="3" s="1"/>
  <c r="C1971" i="3"/>
  <c r="D1971" i="3" s="1"/>
  <c r="C1924" i="3"/>
  <c r="D1924" i="3" s="1"/>
  <c r="C1840" i="3"/>
  <c r="D1840" i="3" s="1"/>
  <c r="C1760" i="3"/>
  <c r="D1760" i="3" s="1"/>
  <c r="C1667" i="3"/>
  <c r="D1667" i="3" s="1"/>
  <c r="C1584" i="3"/>
  <c r="D1584" i="3" s="1"/>
  <c r="C1496" i="3"/>
  <c r="D1496" i="3" s="1"/>
  <c r="C1408" i="3"/>
  <c r="D1408" i="3" s="1"/>
  <c r="C1196" i="3"/>
  <c r="D1196" i="3" s="1"/>
  <c r="C1063" i="3"/>
  <c r="D1063" i="3" s="1"/>
  <c r="C875" i="3"/>
  <c r="D875" i="3" s="1"/>
  <c r="C643" i="3"/>
  <c r="D643" i="3" s="1"/>
  <c r="C1879" i="3"/>
  <c r="D1879" i="3" s="1"/>
  <c r="C1807" i="3"/>
  <c r="D1807" i="3" s="1"/>
  <c r="C1721" i="3"/>
  <c r="D1721" i="3" s="1"/>
  <c r="C1641" i="3"/>
  <c r="D1641" i="3" s="1"/>
  <c r="C1551" i="3"/>
  <c r="D1551" i="3" s="1"/>
  <c r="C1435" i="3"/>
  <c r="D1435" i="3" s="1"/>
  <c r="C1351" i="3"/>
  <c r="D1351" i="3" s="1"/>
  <c r="C1244" i="3"/>
  <c r="D1244" i="3" s="1"/>
  <c r="C1032" i="3"/>
  <c r="D1032" i="3" s="1"/>
  <c r="C928" i="3"/>
  <c r="D928" i="3" s="1"/>
  <c r="C533" i="3"/>
  <c r="D533" i="3" s="1"/>
  <c r="C1192" i="3"/>
  <c r="D1192" i="3" s="1"/>
  <c r="C1144" i="3"/>
  <c r="D1144" i="3" s="1"/>
  <c r="C1108" i="3"/>
  <c r="D1108" i="3" s="1"/>
  <c r="C1072" i="3"/>
  <c r="D1072" i="3" s="1"/>
  <c r="C3003" i="3"/>
  <c r="D3003" i="3" s="1"/>
  <c r="C3512" i="3"/>
  <c r="D3512" i="3" s="1"/>
  <c r="C630" i="3"/>
  <c r="D630" i="3" s="1"/>
  <c r="C560" i="3"/>
  <c r="D560" i="3" s="1"/>
  <c r="C1828" i="3"/>
  <c r="D1828" i="3" s="1"/>
  <c r="C1666" i="3"/>
  <c r="D1666" i="3" s="1"/>
  <c r="C1610" i="3"/>
  <c r="D1610" i="3" s="1"/>
  <c r="C1250" i="3"/>
  <c r="D1250" i="3" s="1"/>
  <c r="C3616" i="3"/>
  <c r="D3616" i="3" s="1"/>
  <c r="C3446" i="3"/>
  <c r="D3446" i="3" s="1"/>
  <c r="C3209" i="3"/>
  <c r="D3209" i="3" s="1"/>
  <c r="C3010" i="3"/>
  <c r="D3010" i="3" s="1"/>
  <c r="C2696" i="3"/>
  <c r="D2696" i="3" s="1"/>
  <c r="C2484" i="3"/>
  <c r="D2484" i="3" s="1"/>
  <c r="C2288" i="3"/>
  <c r="D2288" i="3" s="1"/>
  <c r="C1904" i="3"/>
  <c r="D1904" i="3" s="1"/>
  <c r="C1134" i="3"/>
  <c r="D1134" i="3" s="1"/>
  <c r="C2969" i="3"/>
  <c r="D2969" i="3" s="1"/>
  <c r="C2804" i="3"/>
  <c r="D2804" i="3" s="1"/>
  <c r="C2634" i="3"/>
  <c r="D2634" i="3" s="1"/>
  <c r="C2487" i="3"/>
  <c r="D2487" i="3" s="1"/>
  <c r="C2379" i="3"/>
  <c r="D2379" i="3" s="1"/>
  <c r="C2312" i="3"/>
  <c r="D2312" i="3" s="1"/>
  <c r="C2240" i="3"/>
  <c r="D2240" i="3" s="1"/>
  <c r="C2136" i="3"/>
  <c r="D2136" i="3" s="1"/>
  <c r="C1981" i="3"/>
  <c r="D1981" i="3" s="1"/>
  <c r="C1771" i="3"/>
  <c r="D1771" i="3" s="1"/>
  <c r="C1511" i="3"/>
  <c r="D1511" i="3" s="1"/>
  <c r="C1070" i="3"/>
  <c r="D1070" i="3" s="1"/>
  <c r="C707" i="3"/>
  <c r="D707" i="3" s="1"/>
  <c r="C3047" i="3"/>
  <c r="D3047" i="3" s="1"/>
  <c r="C2991" i="3"/>
  <c r="D2991" i="3" s="1"/>
  <c r="C2938" i="3"/>
  <c r="D2938" i="3" s="1"/>
  <c r="C2884" i="3"/>
  <c r="D2884" i="3" s="1"/>
  <c r="C1872" i="3"/>
  <c r="D1872" i="3" s="1"/>
  <c r="C871" i="3"/>
  <c r="D871" i="3" s="1"/>
  <c r="C1180" i="3"/>
  <c r="D1180" i="3" s="1"/>
  <c r="C1482" i="3"/>
  <c r="D1482" i="3" s="1"/>
  <c r="C1664" i="3"/>
  <c r="D1664" i="3" s="1"/>
  <c r="C1827" i="3"/>
  <c r="D1827" i="3" s="1"/>
  <c r="C1964" i="3"/>
  <c r="D1964" i="3" s="1"/>
  <c r="C2096" i="3"/>
  <c r="D2096" i="3" s="1"/>
  <c r="C1240" i="3"/>
  <c r="D1240" i="3" s="1"/>
  <c r="C1585" i="3"/>
  <c r="D1585" i="3" s="1"/>
  <c r="C1889" i="3"/>
  <c r="D1889" i="3" s="1"/>
  <c r="C2139" i="3"/>
  <c r="D2139" i="3" s="1"/>
  <c r="C2243" i="3"/>
  <c r="D2243" i="3" s="1"/>
  <c r="C2345" i="3"/>
  <c r="D2345" i="3" s="1"/>
  <c r="C2430" i="3"/>
  <c r="D2430" i="3" s="1"/>
  <c r="C2519" i="3"/>
  <c r="D2519" i="3" s="1"/>
  <c r="C2617" i="3"/>
  <c r="D2617" i="3" s="1"/>
  <c r="C2729" i="3"/>
  <c r="D2729" i="3" s="1"/>
  <c r="C2833" i="3"/>
  <c r="D2833" i="3" s="1"/>
  <c r="C3025" i="3"/>
  <c r="D3025" i="3" s="1"/>
  <c r="C1672" i="3"/>
  <c r="D1672" i="3" s="1"/>
  <c r="C2278" i="3"/>
  <c r="D2278" i="3" s="1"/>
  <c r="C2762" i="3"/>
  <c r="D2762" i="3" s="1"/>
  <c r="C2196" i="3"/>
  <c r="D2196" i="3" s="1"/>
  <c r="C3174" i="3"/>
  <c r="D3174" i="3" s="1"/>
  <c r="C1866" i="3"/>
  <c r="D1866" i="3" s="1"/>
  <c r="C497" i="3"/>
  <c r="D497" i="3" s="1"/>
  <c r="C1364" i="3"/>
  <c r="D1364" i="3" s="1"/>
  <c r="C1703" i="3"/>
  <c r="D1703" i="3" s="1"/>
  <c r="C1980" i="3"/>
  <c r="D1980" i="3" s="1"/>
  <c r="C2177" i="3"/>
  <c r="D2177" i="3" s="1"/>
  <c r="C2277" i="3"/>
  <c r="D2277" i="3" s="1"/>
  <c r="C2366" i="3"/>
  <c r="D2366" i="3" s="1"/>
  <c r="C2461" i="3"/>
  <c r="D2461" i="3" s="1"/>
  <c r="C2552" i="3"/>
  <c r="D2552" i="3" s="1"/>
  <c r="C2649" i="3"/>
  <c r="D2649" i="3" s="1"/>
  <c r="C2764" i="3"/>
  <c r="D2764" i="3" s="1"/>
  <c r="C2867" i="3"/>
  <c r="D2867" i="3" s="1"/>
  <c r="C3082" i="3"/>
  <c r="D3082" i="3" s="1"/>
  <c r="C1932" i="3"/>
  <c r="D1932" i="3" s="1"/>
  <c r="C2353" i="3"/>
  <c r="D2353" i="3" s="1"/>
  <c r="C2922" i="3"/>
  <c r="D2922" i="3" s="1"/>
  <c r="C2432" i="3"/>
  <c r="D2432" i="3" s="1"/>
  <c r="C3391" i="3"/>
  <c r="D3391" i="3" s="1"/>
  <c r="C1794" i="3"/>
  <c r="D1794" i="3" s="1"/>
  <c r="C3188" i="3"/>
  <c r="D3188" i="3" s="1"/>
  <c r="C1021" i="3"/>
  <c r="D1021" i="3" s="1"/>
  <c r="C1398" i="3"/>
  <c r="D1398" i="3" s="1"/>
  <c r="C1571" i="3"/>
  <c r="D1571" i="3" s="1"/>
  <c r="C1744" i="3"/>
  <c r="D1744" i="3" s="1"/>
  <c r="C1920" i="3"/>
  <c r="D1920" i="3" s="1"/>
  <c r="C2048" i="3"/>
  <c r="D2048" i="3" s="1"/>
  <c r="C984" i="3"/>
  <c r="D984" i="3" s="1"/>
  <c r="C1416" i="3"/>
  <c r="D1416" i="3" s="1"/>
  <c r="C1767" i="3"/>
  <c r="D1767" i="3" s="1"/>
  <c r="C1995" i="3"/>
  <c r="D1995" i="3" s="1"/>
  <c r="C2194" i="3"/>
  <c r="D2194" i="3" s="1"/>
  <c r="C2294" i="3"/>
  <c r="D2294" i="3" s="1"/>
  <c r="C2385" i="3"/>
  <c r="D2385" i="3" s="1"/>
  <c r="C2475" i="3"/>
  <c r="D2475" i="3" s="1"/>
  <c r="C2566" i="3"/>
  <c r="D2566" i="3" s="1"/>
  <c r="C2668" i="3"/>
  <c r="D2668" i="3" s="1"/>
  <c r="C2783" i="3"/>
  <c r="D2783" i="3" s="1"/>
  <c r="C2924" i="3"/>
  <c r="D2924" i="3" s="1"/>
  <c r="C957" i="3"/>
  <c r="D957" i="3" s="1"/>
  <c r="C2067" i="3"/>
  <c r="D2067" i="3" s="1"/>
  <c r="C2452" i="3"/>
  <c r="D2452" i="3" s="1"/>
  <c r="C3074" i="3"/>
  <c r="D3074" i="3" s="1"/>
  <c r="C2638" i="3"/>
  <c r="D2638" i="3" s="1"/>
  <c r="C3574" i="3"/>
  <c r="D3574" i="3" s="1"/>
  <c r="C590" i="3"/>
  <c r="D590" i="3" s="1"/>
  <c r="E14" i="7" s="1"/>
  <c r="G14" i="7" s="1"/>
  <c r="H14" i="7" s="1"/>
  <c r="C2573" i="3"/>
  <c r="D2573" i="3" s="1"/>
  <c r="C3099" i="3"/>
  <c r="D3099" i="3" s="1"/>
  <c r="C3474" i="3"/>
  <c r="D3474" i="3" s="1"/>
  <c r="C2027" i="3"/>
  <c r="D2027" i="3" s="1"/>
  <c r="C3236" i="3"/>
  <c r="D3236" i="3" s="1"/>
  <c r="C3088" i="3"/>
  <c r="D3088" i="3" s="1"/>
  <c r="C2826" i="3"/>
  <c r="D2826" i="3" s="1"/>
  <c r="C2518" i="3"/>
  <c r="D2518" i="3" s="1"/>
  <c r="C2380" i="3"/>
  <c r="D2380" i="3" s="1"/>
  <c r="C2053" i="3"/>
  <c r="D2053" i="3" s="1"/>
  <c r="C1757" i="3"/>
  <c r="D1757" i="3" s="1"/>
  <c r="C1486" i="3"/>
  <c r="D1486" i="3" s="1"/>
  <c r="C3200" i="3"/>
  <c r="D3200" i="3" s="1"/>
  <c r="C2977" i="3"/>
  <c r="D2977" i="3" s="1"/>
  <c r="C2791" i="3"/>
  <c r="D2791" i="3" s="1"/>
  <c r="C1925" i="3"/>
  <c r="D1925" i="3" s="1"/>
  <c r="C1377" i="3"/>
  <c r="D1377" i="3" s="1"/>
  <c r="C1067" i="3"/>
  <c r="D1067" i="3" s="1"/>
  <c r="C33" i="3"/>
  <c r="D33" i="3" s="1"/>
  <c r="C3028" i="3"/>
  <c r="D3028" i="3" s="1"/>
  <c r="C2673" i="3"/>
  <c r="D2673" i="3" s="1"/>
  <c r="C2398" i="3"/>
  <c r="D2398" i="3" s="1"/>
  <c r="C2339" i="3"/>
  <c r="D2339" i="3" s="1"/>
  <c r="C2134" i="3"/>
  <c r="D2134" i="3" s="1"/>
  <c r="C1569" i="3"/>
  <c r="D1569" i="3" s="1"/>
  <c r="C1117" i="3"/>
  <c r="D1117" i="3" s="1"/>
  <c r="C946" i="3"/>
  <c r="D946" i="3" s="1"/>
  <c r="C3629" i="3"/>
  <c r="D3629" i="3" s="1"/>
  <c r="C3604" i="3"/>
  <c r="D3604" i="3" s="1"/>
  <c r="C3581" i="3"/>
  <c r="D3581" i="3" s="1"/>
  <c r="C3551" i="3"/>
  <c r="D3551" i="3" s="1"/>
  <c r="C3528" i="3"/>
  <c r="D3528" i="3" s="1"/>
  <c r="C3508" i="3"/>
  <c r="D3508" i="3" s="1"/>
  <c r="C3485" i="3"/>
  <c r="D3485" i="3" s="1"/>
  <c r="C3466" i="3"/>
  <c r="D3466" i="3" s="1"/>
  <c r="C3444" i="3"/>
  <c r="D3444" i="3" s="1"/>
  <c r="C3414" i="3"/>
  <c r="D3414" i="3" s="1"/>
  <c r="C3384" i="3"/>
  <c r="D3384" i="3" s="1"/>
  <c r="C3363" i="3"/>
  <c r="D3363" i="3" s="1"/>
  <c r="C3330" i="3"/>
  <c r="D3330" i="3" s="1"/>
  <c r="C3295" i="3"/>
  <c r="D3295" i="3" s="1"/>
  <c r="C3273" i="3"/>
  <c r="D3273" i="3" s="1"/>
  <c r="C3244" i="3"/>
  <c r="D3244" i="3" s="1"/>
  <c r="C3213" i="3"/>
  <c r="D3213" i="3" s="1"/>
  <c r="C3185" i="3"/>
  <c r="D3185" i="3" s="1"/>
  <c r="C3150" i="3"/>
  <c r="D3150" i="3" s="1"/>
  <c r="C3124" i="3"/>
  <c r="D3124" i="3" s="1"/>
  <c r="C3095" i="3"/>
  <c r="D3095" i="3" s="1"/>
  <c r="C3031" i="3"/>
  <c r="D3031" i="3" s="1"/>
  <c r="C2990" i="3"/>
  <c r="D2990" i="3" s="1"/>
  <c r="C2946" i="3"/>
  <c r="D2946" i="3" s="1"/>
  <c r="C2869" i="3"/>
  <c r="D2869" i="3" s="1"/>
  <c r="C2821" i="3"/>
  <c r="D2821" i="3" s="1"/>
  <c r="C2776" i="3"/>
  <c r="D2776" i="3" s="1"/>
  <c r="C2722" i="3"/>
  <c r="D2722" i="3" s="1"/>
  <c r="C2683" i="3"/>
  <c r="D2683" i="3" s="1"/>
  <c r="C2648" i="3"/>
  <c r="D2648" i="3" s="1"/>
  <c r="C2608" i="3"/>
  <c r="D2608" i="3" s="1"/>
  <c r="C2506" i="3"/>
  <c r="D2506" i="3" s="1"/>
  <c r="C2459" i="3"/>
  <c r="D2459" i="3" s="1"/>
  <c r="C2394" i="3"/>
  <c r="D2394" i="3" s="1"/>
  <c r="C2305" i="3"/>
  <c r="D2305" i="3" s="1"/>
  <c r="C2262" i="3"/>
  <c r="D2262" i="3" s="1"/>
  <c r="C2187" i="3"/>
  <c r="D2187" i="3" s="1"/>
  <c r="C2145" i="3"/>
  <c r="D2145" i="3" s="1"/>
  <c r="C2102" i="3"/>
  <c r="D2102" i="3" s="1"/>
  <c r="C2076" i="3"/>
  <c r="D2076" i="3" s="1"/>
  <c r="C1956" i="3"/>
  <c r="D1956" i="3" s="1"/>
  <c r="C1723" i="3"/>
  <c r="D1723" i="3" s="1"/>
  <c r="C1325" i="3"/>
  <c r="D1325" i="3" s="1"/>
  <c r="C1002" i="3"/>
  <c r="D1002" i="3" s="1"/>
  <c r="C664" i="3"/>
  <c r="D664" i="3" s="1"/>
  <c r="C3647" i="3"/>
  <c r="D3647" i="3" s="1"/>
  <c r="C3623" i="3"/>
  <c r="D3623" i="3" s="1"/>
  <c r="C3591" i="3"/>
  <c r="D3591" i="3" s="1"/>
  <c r="C3559" i="3"/>
  <c r="D3559" i="3" s="1"/>
  <c r="C3527" i="3"/>
  <c r="D3527" i="3" s="1"/>
  <c r="C3495" i="3"/>
  <c r="D3495" i="3" s="1"/>
  <c r="C3463" i="3"/>
  <c r="D3463" i="3" s="1"/>
  <c r="C3431" i="3"/>
  <c r="D3431" i="3" s="1"/>
  <c r="C3416" i="3"/>
  <c r="D3416" i="3" s="1"/>
  <c r="C3403" i="3"/>
  <c r="D3403" i="3" s="1"/>
  <c r="C3392" i="3"/>
  <c r="D3392" i="3" s="1"/>
  <c r="C3368" i="3"/>
  <c r="D3368" i="3" s="1"/>
  <c r="C3353" i="3"/>
  <c r="D3353" i="3" s="1"/>
  <c r="C3334" i="3"/>
  <c r="D3334" i="3" s="1"/>
  <c r="C3228" i="3"/>
  <c r="D3228" i="3" s="1"/>
  <c r="C1296" i="3"/>
  <c r="D1296" i="3" s="1"/>
  <c r="C3390" i="3"/>
  <c r="D3390" i="3" s="1"/>
  <c r="C3208" i="3"/>
  <c r="D3208" i="3" s="1"/>
  <c r="C2947" i="3"/>
  <c r="D2947" i="3" s="1"/>
  <c r="C2737" i="3"/>
  <c r="D2737" i="3" s="1"/>
  <c r="C2507" i="3"/>
  <c r="D2507" i="3" s="1"/>
  <c r="C2372" i="3"/>
  <c r="D2372" i="3" s="1"/>
  <c r="C2045" i="3"/>
  <c r="D2045" i="3" s="1"/>
  <c r="C1751" i="3"/>
  <c r="D1751" i="3" s="1"/>
  <c r="C3385" i="3"/>
  <c r="D3385" i="3" s="1"/>
  <c r="C3142" i="3"/>
  <c r="D3142" i="3" s="1"/>
  <c r="C2966" i="3"/>
  <c r="D2966" i="3" s="1"/>
  <c r="C2207" i="3"/>
  <c r="D2207" i="3" s="1"/>
  <c r="C1921" i="3"/>
  <c r="D1921" i="3" s="1"/>
  <c r="C1374" i="3"/>
  <c r="D1374" i="3" s="1"/>
  <c r="C551" i="3"/>
  <c r="D551" i="3" s="1"/>
  <c r="C1190" i="3"/>
  <c r="D1190" i="3" s="1"/>
  <c r="C3024" i="3"/>
  <c r="D3024" i="3" s="1"/>
  <c r="C2453" i="3"/>
  <c r="D2453" i="3" s="1"/>
  <c r="C2358" i="3"/>
  <c r="D2358" i="3" s="1"/>
  <c r="C2233" i="3"/>
  <c r="D2233" i="3" s="1"/>
  <c r="C2130" i="3"/>
  <c r="D2130" i="3" s="1"/>
  <c r="C1400" i="3"/>
  <c r="D1400" i="3" s="1"/>
  <c r="C1109" i="3"/>
  <c r="D1109" i="3" s="1"/>
  <c r="C3657" i="3"/>
  <c r="D3657" i="3" s="1"/>
  <c r="C3624" i="3"/>
  <c r="D3624" i="3" s="1"/>
  <c r="C3597" i="3"/>
  <c r="D3597" i="3" s="1"/>
  <c r="C3576" i="3"/>
  <c r="D3576" i="3" s="1"/>
  <c r="C3546" i="3"/>
  <c r="D3546" i="3" s="1"/>
  <c r="C3524" i="3"/>
  <c r="D3524" i="3" s="1"/>
  <c r="C3501" i="3"/>
  <c r="D3501" i="3" s="1"/>
  <c r="C3480" i="3"/>
  <c r="D3480" i="3" s="1"/>
  <c r="C3460" i="3"/>
  <c r="D3460" i="3" s="1"/>
  <c r="C3437" i="3"/>
  <c r="D3437" i="3" s="1"/>
  <c r="C3406" i="3"/>
  <c r="D3406" i="3" s="1"/>
  <c r="C3378" i="3"/>
  <c r="D3378" i="3" s="1"/>
  <c r="C3358" i="3"/>
  <c r="D3358" i="3" s="1"/>
  <c r="C3324" i="3"/>
  <c r="D3324" i="3" s="1"/>
  <c r="C3286" i="3"/>
  <c r="D3286" i="3" s="1"/>
  <c r="C3265" i="3"/>
  <c r="D3265" i="3" s="1"/>
  <c r="C3242" i="3"/>
  <c r="D3242" i="3" s="1"/>
  <c r="C3202" i="3"/>
  <c r="D3202" i="3" s="1"/>
  <c r="C3181" i="3"/>
  <c r="D3181" i="3" s="1"/>
  <c r="C3145" i="3"/>
  <c r="D3145" i="3" s="1"/>
  <c r="C3120" i="3"/>
  <c r="D3120" i="3" s="1"/>
  <c r="C3087" i="3"/>
  <c r="D3087" i="3" s="1"/>
  <c r="C3023" i="3"/>
  <c r="D3023" i="3" s="1"/>
  <c r="C2984" i="3"/>
  <c r="D2984" i="3" s="1"/>
  <c r="C2903" i="3"/>
  <c r="D2903" i="3" s="1"/>
  <c r="C2866" i="3"/>
  <c r="D2866" i="3" s="1"/>
  <c r="C2814" i="3"/>
  <c r="D2814" i="3" s="1"/>
  <c r="C2754" i="3"/>
  <c r="D2754" i="3" s="1"/>
  <c r="C2715" i="3"/>
  <c r="D2715" i="3" s="1"/>
  <c r="C2676" i="3"/>
  <c r="D2676" i="3" s="1"/>
  <c r="C2626" i="3"/>
  <c r="D2626" i="3" s="1"/>
  <c r="C2604" i="3"/>
  <c r="D2604" i="3" s="1"/>
  <c r="C2498" i="3"/>
  <c r="D2498" i="3" s="1"/>
  <c r="C2413" i="3"/>
  <c r="D2413" i="3" s="1"/>
  <c r="C2391" i="3"/>
  <c r="D2391" i="3" s="1"/>
  <c r="C2280" i="3"/>
  <c r="D2280" i="3" s="1"/>
  <c r="C2254" i="3"/>
  <c r="D2254" i="3" s="1"/>
  <c r="C2184" i="3"/>
  <c r="D2184" i="3" s="1"/>
  <c r="C2141" i="3"/>
  <c r="D2141" i="3" s="1"/>
  <c r="C3298" i="3"/>
  <c r="D3298" i="3" s="1"/>
  <c r="C1172" i="3"/>
  <c r="D1172" i="3" s="1"/>
  <c r="C3328" i="3"/>
  <c r="D3328" i="3" s="1"/>
  <c r="C3121" i="3"/>
  <c r="D3121" i="3" s="1"/>
  <c r="C2936" i="3"/>
  <c r="D2936" i="3" s="1"/>
  <c r="C2605" i="3"/>
  <c r="D2605" i="3" s="1"/>
  <c r="C2491" i="3"/>
  <c r="D2491" i="3" s="1"/>
  <c r="C2263" i="3"/>
  <c r="D2263" i="3" s="1"/>
  <c r="C1906" i="3"/>
  <c r="D1906" i="3" s="1"/>
  <c r="C1629" i="3"/>
  <c r="D1629" i="3" s="1"/>
  <c r="C3331" i="3"/>
  <c r="D3331" i="3" s="1"/>
  <c r="C3102" i="3"/>
  <c r="D3102" i="3" s="1"/>
  <c r="C2950" i="3"/>
  <c r="D2950" i="3" s="1"/>
  <c r="C1945" i="3"/>
  <c r="D1945" i="3" s="1"/>
  <c r="C1917" i="3"/>
  <c r="D1917" i="3" s="1"/>
  <c r="C1098" i="3"/>
  <c r="D1098" i="3" s="1"/>
  <c r="C548" i="3"/>
  <c r="D548" i="3" s="1"/>
  <c r="C3134" i="3"/>
  <c r="D3134" i="3" s="1"/>
  <c r="C3020" i="3"/>
  <c r="D3020" i="3" s="1"/>
  <c r="C2406" i="3"/>
  <c r="D2406" i="3" s="1"/>
  <c r="C2354" i="3"/>
  <c r="D2354" i="3" s="1"/>
  <c r="C2229" i="3"/>
  <c r="D2229" i="3" s="1"/>
  <c r="C1825" i="3"/>
  <c r="D1825" i="3" s="1"/>
  <c r="C1396" i="3"/>
  <c r="D1396" i="3" s="1"/>
  <c r="C1105" i="3"/>
  <c r="D1105" i="3" s="1"/>
  <c r="C3652" i="3"/>
  <c r="D3652" i="3" s="1"/>
  <c r="C3615" i="3"/>
  <c r="D3615" i="3" s="1"/>
  <c r="C3592" i="3"/>
  <c r="D3592" i="3" s="1"/>
  <c r="C3565" i="3"/>
  <c r="D3565" i="3" s="1"/>
  <c r="C3540" i="3"/>
  <c r="D3540" i="3" s="1"/>
  <c r="C3517" i="3"/>
  <c r="D3517" i="3" s="1"/>
  <c r="C3496" i="3"/>
  <c r="D3496" i="3" s="1"/>
  <c r="C3476" i="3"/>
  <c r="D3476" i="3" s="1"/>
  <c r="C3453" i="3"/>
  <c r="D3453" i="3" s="1"/>
  <c r="C3434" i="3"/>
  <c r="D3434" i="3" s="1"/>
  <c r="C3401" i="3"/>
  <c r="D3401" i="3" s="1"/>
  <c r="C3370" i="3"/>
  <c r="D3370" i="3" s="1"/>
  <c r="C3346" i="3"/>
  <c r="D3346" i="3" s="1"/>
  <c r="C3316" i="3"/>
  <c r="D3316" i="3" s="1"/>
  <c r="C3281" i="3"/>
  <c r="D3281" i="3" s="1"/>
  <c r="C3253" i="3"/>
  <c r="D3253" i="3" s="1"/>
  <c r="C3232" i="3"/>
  <c r="D3232" i="3" s="1"/>
  <c r="C3196" i="3"/>
  <c r="D3196" i="3" s="1"/>
  <c r="C3167" i="3"/>
  <c r="D3167" i="3" s="1"/>
  <c r="C3139" i="3"/>
  <c r="D3139" i="3" s="1"/>
  <c r="C3110" i="3"/>
  <c r="D3110" i="3" s="1"/>
  <c r="C3063" i="3"/>
  <c r="D3063" i="3" s="1"/>
  <c r="C3001" i="3"/>
  <c r="D3001" i="3" s="1"/>
  <c r="C2980" i="3"/>
  <c r="D2980" i="3" s="1"/>
  <c r="C2895" i="3"/>
  <c r="D2895" i="3" s="1"/>
  <c r="C2859" i="3"/>
  <c r="D2859" i="3" s="1"/>
  <c r="C2786" i="3"/>
  <c r="D2786" i="3" s="1"/>
  <c r="C2747" i="3"/>
  <c r="D2747" i="3" s="1"/>
  <c r="C2708" i="3"/>
  <c r="D2708" i="3" s="1"/>
  <c r="C2658" i="3"/>
  <c r="D2658" i="3" s="1"/>
  <c r="C2622" i="3"/>
  <c r="D2622" i="3" s="1"/>
  <c r="C2521" i="3"/>
  <c r="D2521" i="3" s="1"/>
  <c r="C2474" i="3"/>
  <c r="D2474" i="3" s="1"/>
  <c r="C2405" i="3"/>
  <c r="D2405" i="3" s="1"/>
  <c r="C2383" i="3"/>
  <c r="D2383" i="3" s="1"/>
  <c r="C2276" i="3"/>
  <c r="D2276" i="3" s="1"/>
  <c r="C2232" i="3"/>
  <c r="D2232" i="3" s="1"/>
  <c r="C2176" i="3"/>
  <c r="D2176" i="3" s="1"/>
  <c r="C2137" i="3"/>
  <c r="D2137" i="3" s="1"/>
  <c r="C2091" i="3"/>
  <c r="D2091" i="3" s="1"/>
  <c r="C3349" i="3"/>
  <c r="D3349" i="3" s="1"/>
  <c r="C2842" i="3"/>
  <c r="D2842" i="3" s="1"/>
  <c r="C1899" i="3"/>
  <c r="D1899" i="3" s="1"/>
  <c r="C2896" i="3"/>
  <c r="D2896" i="3" s="1"/>
  <c r="C545" i="3"/>
  <c r="D545" i="3" s="1"/>
  <c r="C2347" i="3"/>
  <c r="D2347" i="3" s="1"/>
  <c r="C578" i="3"/>
  <c r="D578" i="3" s="1"/>
  <c r="C3560" i="3"/>
  <c r="D3560" i="3" s="1"/>
  <c r="C3469" i="3"/>
  <c r="D3469" i="3" s="1"/>
  <c r="C3366" i="3"/>
  <c r="D3366" i="3" s="1"/>
  <c r="C3250" i="3"/>
  <c r="D3250" i="3" s="1"/>
  <c r="C3133" i="3"/>
  <c r="D3133" i="3" s="1"/>
  <c r="C2953" i="3"/>
  <c r="D2953" i="3" s="1"/>
  <c r="C2744" i="3"/>
  <c r="D2744" i="3" s="1"/>
  <c r="C2513" i="3"/>
  <c r="D2513" i="3" s="1"/>
  <c r="C2269" i="3"/>
  <c r="D2269" i="3" s="1"/>
  <c r="C2098" i="3"/>
  <c r="D2098" i="3" s="1"/>
  <c r="C1991" i="3"/>
  <c r="D1991" i="3" s="1"/>
  <c r="C1659" i="3"/>
  <c r="D1659" i="3" s="1"/>
  <c r="C1307" i="3"/>
  <c r="D1307" i="3" s="1"/>
  <c r="C860" i="3"/>
  <c r="D860" i="3" s="1"/>
  <c r="C3644" i="3"/>
  <c r="D3644" i="3" s="1"/>
  <c r="C3607" i="3"/>
  <c r="D3607" i="3" s="1"/>
  <c r="C3569" i="3"/>
  <c r="D3569" i="3" s="1"/>
  <c r="C3521" i="3"/>
  <c r="D3521" i="3" s="1"/>
  <c r="C3479" i="3"/>
  <c r="D3479" i="3" s="1"/>
  <c r="C3441" i="3"/>
  <c r="D3441" i="3" s="1"/>
  <c r="C3413" i="3"/>
  <c r="D3413" i="3" s="1"/>
  <c r="C3397" i="3"/>
  <c r="D3397" i="3" s="1"/>
  <c r="C3374" i="3"/>
  <c r="D3374" i="3" s="1"/>
  <c r="C3348" i="3"/>
  <c r="D3348" i="3" s="1"/>
  <c r="C3326" i="3"/>
  <c r="D3326" i="3" s="1"/>
  <c r="C3305" i="3"/>
  <c r="D3305" i="3" s="1"/>
  <c r="C3290" i="3"/>
  <c r="D3290" i="3" s="1"/>
  <c r="C3280" i="3"/>
  <c r="D3280" i="3" s="1"/>
  <c r="C3267" i="3"/>
  <c r="D3267" i="3" s="1"/>
  <c r="C3246" i="3"/>
  <c r="D3246" i="3" s="1"/>
  <c r="C3227" i="3"/>
  <c r="D3227" i="3" s="1"/>
  <c r="C3212" i="3"/>
  <c r="D3212" i="3" s="1"/>
  <c r="C3193" i="3"/>
  <c r="D3193" i="3" s="1"/>
  <c r="C3172" i="3"/>
  <c r="D3172" i="3" s="1"/>
  <c r="C3160" i="3"/>
  <c r="D3160" i="3" s="1"/>
  <c r="C3147" i="3"/>
  <c r="D3147" i="3" s="1"/>
  <c r="C3130" i="3"/>
  <c r="D3130" i="3" s="1"/>
  <c r="C3116" i="3"/>
  <c r="D3116" i="3" s="1"/>
  <c r="C3094" i="3"/>
  <c r="D3094" i="3" s="1"/>
  <c r="C3037" i="3"/>
  <c r="D3037" i="3" s="1"/>
  <c r="C3014" i="3"/>
  <c r="D3014" i="3" s="1"/>
  <c r="C3000" i="3"/>
  <c r="D3000" i="3" s="1"/>
  <c r="C2964" i="3"/>
  <c r="D2964" i="3" s="1"/>
  <c r="C2034" i="3"/>
  <c r="D2034" i="3" s="1"/>
  <c r="C2597" i="3"/>
  <c r="D2597" i="3" s="1"/>
  <c r="C1623" i="3"/>
  <c r="D1623" i="3" s="1"/>
  <c r="C1929" i="3"/>
  <c r="D1929" i="3" s="1"/>
  <c r="C3108" i="3"/>
  <c r="D3108" i="3" s="1"/>
  <c r="C2225" i="3"/>
  <c r="D2225" i="3" s="1"/>
  <c r="C3645" i="3"/>
  <c r="D3645" i="3" s="1"/>
  <c r="C3533" i="3"/>
  <c r="D3533" i="3" s="1"/>
  <c r="C3450" i="3"/>
  <c r="D3450" i="3" s="1"/>
  <c r="C3338" i="3"/>
  <c r="D3338" i="3" s="1"/>
  <c r="C3218" i="3"/>
  <c r="D3218" i="3" s="1"/>
  <c r="C3101" i="3"/>
  <c r="D3101" i="3" s="1"/>
  <c r="C2876" i="3"/>
  <c r="D2876" i="3" s="1"/>
  <c r="C2690" i="3"/>
  <c r="D2690" i="3" s="1"/>
  <c r="C2466" i="3"/>
  <c r="D2466" i="3" s="1"/>
  <c r="C2224" i="3"/>
  <c r="D2224" i="3" s="1"/>
  <c r="C2084" i="3"/>
  <c r="D2084" i="3" s="1"/>
  <c r="C1948" i="3"/>
  <c r="D1948" i="3" s="1"/>
  <c r="C1595" i="3"/>
  <c r="D1595" i="3" s="1"/>
  <c r="C1014" i="3"/>
  <c r="D1014" i="3" s="1"/>
  <c r="C636" i="3"/>
  <c r="D636" i="3" s="1"/>
  <c r="C3638" i="3"/>
  <c r="D3638" i="3" s="1"/>
  <c r="C3601" i="3"/>
  <c r="D3601" i="3" s="1"/>
  <c r="C3553" i="3"/>
  <c r="D3553" i="3" s="1"/>
  <c r="C3511" i="3"/>
  <c r="D3511" i="3" s="1"/>
  <c r="C3473" i="3"/>
  <c r="D3473" i="3" s="1"/>
  <c r="C3425" i="3"/>
  <c r="D3425" i="3" s="1"/>
  <c r="C3411" i="3"/>
  <c r="D3411" i="3" s="1"/>
  <c r="C3395" i="3"/>
  <c r="D3395" i="3" s="1"/>
  <c r="C3365" i="3"/>
  <c r="D3365" i="3" s="1"/>
  <c r="C3343" i="3"/>
  <c r="D3343" i="3" s="1"/>
  <c r="C3321" i="3"/>
  <c r="D3321" i="3" s="1"/>
  <c r="C3300" i="3"/>
  <c r="D3300" i="3" s="1"/>
  <c r="C3288" i="3"/>
  <c r="D3288" i="3" s="1"/>
  <c r="C3275" i="3"/>
  <c r="D3275" i="3" s="1"/>
  <c r="C3264" i="3"/>
  <c r="D3264" i="3" s="1"/>
  <c r="C3240" i="3"/>
  <c r="D3240" i="3" s="1"/>
  <c r="C3225" i="3"/>
  <c r="D3225" i="3" s="1"/>
  <c r="C3206" i="3"/>
  <c r="D3206" i="3" s="1"/>
  <c r="C3187" i="3"/>
  <c r="D3187" i="3" s="1"/>
  <c r="C3169" i="3"/>
  <c r="D3169" i="3" s="1"/>
  <c r="C3157" i="3"/>
  <c r="D3157" i="3" s="1"/>
  <c r="C3144" i="3"/>
  <c r="D3144" i="3" s="1"/>
  <c r="C3126" i="3"/>
  <c r="D3126" i="3" s="1"/>
  <c r="C3109" i="3"/>
  <c r="D3109" i="3" s="1"/>
  <c r="C3069" i="3"/>
  <c r="D3069" i="3" s="1"/>
  <c r="C3034" i="3"/>
  <c r="D3034" i="3" s="1"/>
  <c r="C3011" i="3"/>
  <c r="D3011" i="3" s="1"/>
  <c r="C2993" i="3"/>
  <c r="D2993" i="3" s="1"/>
  <c r="C2960" i="3"/>
  <c r="D2960" i="3" s="1"/>
  <c r="C2906" i="3"/>
  <c r="D2906" i="3" s="1"/>
  <c r="C2883" i="3"/>
  <c r="D2883" i="3" s="1"/>
  <c r="C2865" i="3"/>
  <c r="D2865" i="3" s="1"/>
  <c r="C2832" i="3"/>
  <c r="D2832" i="3" s="1"/>
  <c r="C2775" i="3"/>
  <c r="D2775" i="3" s="1"/>
  <c r="C2721" i="3"/>
  <c r="D2721" i="3" s="1"/>
  <c r="C2685" i="3"/>
  <c r="D2685" i="3" s="1"/>
  <c r="C2647" i="3"/>
  <c r="D2647" i="3" s="1"/>
  <c r="C2615" i="3"/>
  <c r="D2615" i="3" s="1"/>
  <c r="C2569" i="3"/>
  <c r="D2569" i="3" s="1"/>
  <c r="C2551" i="3"/>
  <c r="D2551" i="3" s="1"/>
  <c r="C2536" i="3"/>
  <c r="D2536" i="3" s="1"/>
  <c r="C2489" i="3"/>
  <c r="D2489" i="3" s="1"/>
  <c r="C2473" i="3"/>
  <c r="D2473" i="3" s="1"/>
  <c r="C2433" i="3"/>
  <c r="D2433" i="3" s="1"/>
  <c r="C2415" i="3"/>
  <c r="D2415" i="3" s="1"/>
  <c r="C2323" i="3"/>
  <c r="D2323" i="3" s="1"/>
  <c r="C2293" i="3"/>
  <c r="D2293" i="3" s="1"/>
  <c r="C2275" i="3"/>
  <c r="D2275" i="3" s="1"/>
  <c r="C2238" i="3"/>
  <c r="D2238" i="3" s="1"/>
  <c r="C2197" i="3"/>
  <c r="D2197" i="3" s="1"/>
  <c r="C2179" i="3"/>
  <c r="D2179" i="3" s="1"/>
  <c r="C2117" i="3"/>
  <c r="D2117" i="3" s="1"/>
  <c r="C2101" i="3"/>
  <c r="D2101" i="3" s="1"/>
  <c r="C2083" i="3"/>
  <c r="D2083" i="3" s="1"/>
  <c r="C1970" i="3"/>
  <c r="D1970" i="3" s="1"/>
  <c r="C1853" i="3"/>
  <c r="D1853" i="3" s="1"/>
  <c r="C1789" i="3"/>
  <c r="D1789" i="3" s="1"/>
  <c r="C1725" i="3"/>
  <c r="D1725" i="3" s="1"/>
  <c r="C1661" i="3"/>
  <c r="D1661" i="3" s="1"/>
  <c r="C1597" i="3"/>
  <c r="D1597" i="3" s="1"/>
  <c r="C1430" i="3"/>
  <c r="D1430" i="3" s="1"/>
  <c r="C1321" i="3"/>
  <c r="D1321" i="3" s="1"/>
  <c r="C1204" i="3"/>
  <c r="D1204" i="3" s="1"/>
  <c r="C799" i="3"/>
  <c r="D799" i="3" s="1"/>
  <c r="C3270" i="3"/>
  <c r="D3270" i="3" s="1"/>
  <c r="C3262" i="3"/>
  <c r="D3262" i="3" s="1"/>
  <c r="C2801" i="3"/>
  <c r="D2801" i="3" s="1"/>
  <c r="C3610" i="3"/>
  <c r="D3610" i="3" s="1"/>
  <c r="C3428" i="3"/>
  <c r="D3428" i="3" s="1"/>
  <c r="C3190" i="3"/>
  <c r="D3190" i="3" s="1"/>
  <c r="C2852" i="3"/>
  <c r="D2852" i="3" s="1"/>
  <c r="C2401" i="3"/>
  <c r="D2401" i="3" s="1"/>
  <c r="C2060" i="3"/>
  <c r="D2060" i="3" s="1"/>
  <c r="C1441" i="3"/>
  <c r="D1441" i="3" s="1"/>
  <c r="C633" i="3"/>
  <c r="D633" i="3" s="1"/>
  <c r="C3585" i="3"/>
  <c r="D3585" i="3" s="1"/>
  <c r="C3505" i="3"/>
  <c r="D3505" i="3" s="1"/>
  <c r="C3420" i="3"/>
  <c r="D3420" i="3" s="1"/>
  <c r="C3386" i="3"/>
  <c r="D3386" i="3" s="1"/>
  <c r="C3340" i="3"/>
  <c r="D3340" i="3" s="1"/>
  <c r="C3297" i="3"/>
  <c r="D3297" i="3" s="1"/>
  <c r="C3272" i="3"/>
  <c r="D3272" i="3" s="1"/>
  <c r="C3237" i="3"/>
  <c r="D3237" i="3" s="1"/>
  <c r="C3204" i="3"/>
  <c r="D3204" i="3" s="1"/>
  <c r="C3164" i="3"/>
  <c r="D3164" i="3" s="1"/>
  <c r="C3141" i="3"/>
  <c r="D3141" i="3" s="1"/>
  <c r="C3104" i="3"/>
  <c r="D3104" i="3" s="1"/>
  <c r="C3030" i="3"/>
  <c r="D3030" i="3" s="1"/>
  <c r="C2989" i="3"/>
  <c r="D2989" i="3" s="1"/>
  <c r="C2909" i="3"/>
  <c r="D2909" i="3" s="1"/>
  <c r="C2879" i="3"/>
  <c r="D2879" i="3" s="1"/>
  <c r="C2855" i="3"/>
  <c r="D2855" i="3" s="1"/>
  <c r="C2781" i="3"/>
  <c r="D2781" i="3" s="1"/>
  <c r="C2717" i="3"/>
  <c r="D2717" i="3" s="1"/>
  <c r="C2657" i="3"/>
  <c r="D2657" i="3" s="1"/>
  <c r="C2618" i="3"/>
  <c r="D2618" i="3" s="1"/>
  <c r="C2565" i="3"/>
  <c r="D2565" i="3" s="1"/>
  <c r="C2543" i="3"/>
  <c r="D2543" i="3" s="1"/>
  <c r="C2524" i="3"/>
  <c r="D2524" i="3" s="1"/>
  <c r="C2469" i="3"/>
  <c r="D2469" i="3" s="1"/>
  <c r="C2423" i="3"/>
  <c r="D2423" i="3" s="1"/>
  <c r="C2327" i="3"/>
  <c r="D2327" i="3" s="1"/>
  <c r="C2289" i="3"/>
  <c r="D2289" i="3" s="1"/>
  <c r="C2246" i="3"/>
  <c r="D2246" i="3" s="1"/>
  <c r="C2201" i="3"/>
  <c r="D2201" i="3" s="1"/>
  <c r="C2175" i="3"/>
  <c r="D2175" i="3" s="1"/>
  <c r="C2109" i="3"/>
  <c r="D2109" i="3" s="1"/>
  <c r="C2087" i="3"/>
  <c r="D2087" i="3" s="1"/>
  <c r="C1967" i="3"/>
  <c r="D1967" i="3" s="1"/>
  <c r="C1847" i="3"/>
  <c r="D1847" i="3" s="1"/>
  <c r="C1729" i="3"/>
  <c r="D1729" i="3" s="1"/>
  <c r="C1658" i="3"/>
  <c r="D1658" i="3" s="1"/>
  <c r="C1591" i="3"/>
  <c r="D1591" i="3" s="1"/>
  <c r="C1328" i="3"/>
  <c r="D1328" i="3" s="1"/>
  <c r="C943" i="3"/>
  <c r="D943" i="3" s="1"/>
  <c r="C787" i="3"/>
  <c r="D787" i="3" s="1"/>
  <c r="C3633" i="3"/>
  <c r="D3633" i="3" s="1"/>
  <c r="C3608" i="3"/>
  <c r="D3608" i="3" s="1"/>
  <c r="C3572" i="3"/>
  <c r="D3572" i="3" s="1"/>
  <c r="C3544" i="3"/>
  <c r="D3544" i="3" s="1"/>
  <c r="C3503" i="3"/>
  <c r="D3503" i="3" s="1"/>
  <c r="C3471" i="3"/>
  <c r="D3471" i="3" s="1"/>
  <c r="C3439" i="3"/>
  <c r="D3439" i="3" s="1"/>
  <c r="C3409" i="3"/>
  <c r="D3409" i="3" s="1"/>
  <c r="C3360" i="3"/>
  <c r="D3360" i="3" s="1"/>
  <c r="C3318" i="3"/>
  <c r="D3318" i="3" s="1"/>
  <c r="C3256" i="3"/>
  <c r="D3256" i="3" s="1"/>
  <c r="C3223" i="3"/>
  <c r="D3223" i="3" s="1"/>
  <c r="C3179" i="3"/>
  <c r="D3179" i="3" s="1"/>
  <c r="C3127" i="3"/>
  <c r="D3127" i="3" s="1"/>
  <c r="C3059" i="3"/>
  <c r="D3059" i="3" s="1"/>
  <c r="C2987" i="3"/>
  <c r="D2987" i="3" s="1"/>
  <c r="C2899" i="3"/>
  <c r="D2899" i="3" s="1"/>
  <c r="C2848" i="3"/>
  <c r="D2848" i="3" s="1"/>
  <c r="C2772" i="3"/>
  <c r="D2772" i="3" s="1"/>
  <c r="C2712" i="3"/>
  <c r="D2712" i="3" s="1"/>
  <c r="C2644" i="3"/>
  <c r="D2644" i="3" s="1"/>
  <c r="C2525" i="3"/>
  <c r="D2525" i="3" s="1"/>
  <c r="C2470" i="3"/>
  <c r="D2470" i="3" s="1"/>
  <c r="C2317" i="3"/>
  <c r="D2317" i="3" s="1"/>
  <c r="C2258" i="3"/>
  <c r="D2258" i="3" s="1"/>
  <c r="C2153" i="3"/>
  <c r="D2153" i="3" s="1"/>
  <c r="C2080" i="3"/>
  <c r="D2080" i="3" s="1"/>
  <c r="C1960" i="3"/>
  <c r="D1960" i="3" s="1"/>
  <c r="C1720" i="3"/>
  <c r="D1720" i="3" s="1"/>
  <c r="C1438" i="3"/>
  <c r="D1438" i="3" s="1"/>
  <c r="C1242" i="3"/>
  <c r="D1242" i="3" s="1"/>
  <c r="C856" i="3"/>
  <c r="D856" i="3" s="1"/>
  <c r="C153" i="3"/>
  <c r="D153" i="3" s="1"/>
  <c r="C241" i="3"/>
  <c r="D241" i="3" s="1"/>
  <c r="C528" i="3"/>
  <c r="D528" i="3" s="1"/>
  <c r="C582" i="3"/>
  <c r="D582" i="3" s="1"/>
  <c r="C646" i="3"/>
  <c r="D646" i="3" s="1"/>
  <c r="C249" i="3"/>
  <c r="D249" i="3" s="1"/>
  <c r="C316" i="3"/>
  <c r="D316" i="3" s="1"/>
  <c r="C217" i="3"/>
  <c r="D217" i="3" s="1"/>
  <c r="C332" i="3"/>
  <c r="D332" i="3" s="1"/>
  <c r="C404" i="3"/>
  <c r="D404" i="3" s="1"/>
  <c r="C436" i="3"/>
  <c r="D436" i="3" s="1"/>
  <c r="C468" i="3"/>
  <c r="D468" i="3" s="1"/>
  <c r="C500" i="3"/>
  <c r="D500" i="3" s="1"/>
  <c r="C535" i="3"/>
  <c r="D535" i="3" s="1"/>
  <c r="C620" i="3"/>
  <c r="D620" i="3" s="1"/>
  <c r="C708" i="3"/>
  <c r="D708" i="3" s="1"/>
  <c r="C772" i="3"/>
  <c r="D772" i="3" s="1"/>
  <c r="C832" i="3"/>
  <c r="D832" i="3" s="1"/>
  <c r="C866" i="3"/>
  <c r="D866" i="3" s="1"/>
  <c r="C137" i="3"/>
  <c r="D137" i="3" s="1"/>
  <c r="C507" i="3"/>
  <c r="D507" i="3" s="1"/>
  <c r="C409" i="3"/>
  <c r="D409" i="3" s="1"/>
  <c r="C473" i="3"/>
  <c r="D473" i="3" s="1"/>
  <c r="C569" i="3"/>
  <c r="D569" i="3" s="1"/>
  <c r="C668" i="3"/>
  <c r="D668" i="3" s="1"/>
  <c r="C742" i="3"/>
  <c r="D742" i="3" s="1"/>
  <c r="C838" i="3"/>
  <c r="D838" i="3" s="1"/>
  <c r="C886" i="3"/>
  <c r="D886" i="3" s="1"/>
  <c r="C1026" i="3"/>
  <c r="D1026" i="3" s="1"/>
  <c r="C1090" i="3"/>
  <c r="D1090" i="3" s="1"/>
  <c r="C1317" i="3"/>
  <c r="D1317" i="3" s="1"/>
  <c r="C1381" i="3"/>
  <c r="D1381" i="3" s="1"/>
  <c r="C1445" i="3"/>
  <c r="D1445" i="3" s="1"/>
  <c r="C1509" i="3"/>
  <c r="D1509" i="3" s="1"/>
  <c r="C237" i="3"/>
  <c r="D237" i="3" s="1"/>
  <c r="C544" i="3"/>
  <c r="D544" i="3" s="1"/>
  <c r="C573" i="3"/>
  <c r="D573" i="3" s="1"/>
  <c r="C652" i="3"/>
  <c r="D652" i="3" s="1"/>
  <c r="C726" i="3"/>
  <c r="D726" i="3" s="1"/>
  <c r="C791" i="3"/>
  <c r="D791" i="3" s="1"/>
  <c r="C823" i="3"/>
  <c r="D823" i="3" s="1"/>
  <c r="C428" i="3"/>
  <c r="D428" i="3" s="1"/>
  <c r="C604" i="3"/>
  <c r="D604" i="3" s="1"/>
  <c r="C734" i="3"/>
  <c r="D734" i="3" s="1"/>
  <c r="C1018" i="3"/>
  <c r="D1018" i="3" s="1"/>
  <c r="C1309" i="3"/>
  <c r="D1309" i="3" s="1"/>
  <c r="C1393" i="3"/>
  <c r="D1393" i="3" s="1"/>
  <c r="C1481" i="3"/>
  <c r="D1481" i="3" s="1"/>
  <c r="C1548" i="3"/>
  <c r="D1548" i="3" s="1"/>
  <c r="C1564" i="3"/>
  <c r="D1564" i="3" s="1"/>
  <c r="C1580" i="3"/>
  <c r="D1580" i="3" s="1"/>
  <c r="C1596" i="3"/>
  <c r="D1596" i="3" s="1"/>
  <c r="C1612" i="3"/>
  <c r="D1612" i="3" s="1"/>
  <c r="C1628" i="3"/>
  <c r="D1628" i="3" s="1"/>
  <c r="C1644" i="3"/>
  <c r="D1644" i="3" s="1"/>
  <c r="C1660" i="3"/>
  <c r="D1660" i="3" s="1"/>
  <c r="C1676" i="3"/>
  <c r="D1676" i="3" s="1"/>
  <c r="C1692" i="3"/>
  <c r="D1692" i="3" s="1"/>
  <c r="C1708" i="3"/>
  <c r="D1708" i="3" s="1"/>
  <c r="C1724" i="3"/>
  <c r="D1724" i="3" s="1"/>
  <c r="C1740" i="3"/>
  <c r="D1740" i="3" s="1"/>
  <c r="C1756" i="3"/>
  <c r="D1756" i="3" s="1"/>
  <c r="C1772" i="3"/>
  <c r="D1772" i="3" s="1"/>
  <c r="C1788" i="3"/>
  <c r="D1788" i="3" s="1"/>
  <c r="C1804" i="3"/>
  <c r="D1804" i="3" s="1"/>
  <c r="C1820" i="3"/>
  <c r="D1820" i="3" s="1"/>
  <c r="C1836" i="3"/>
  <c r="D1836" i="3" s="1"/>
  <c r="C1852" i="3"/>
  <c r="D1852" i="3" s="1"/>
  <c r="C1890" i="3"/>
  <c r="D1890" i="3" s="1"/>
  <c r="C2018" i="3"/>
  <c r="D2018" i="3" s="1"/>
  <c r="C2138" i="3"/>
  <c r="D2138" i="3" s="1"/>
  <c r="C612" i="3"/>
  <c r="D612" i="3" s="1"/>
  <c r="C806" i="3"/>
  <c r="D806" i="3" s="1"/>
  <c r="C1162" i="3"/>
  <c r="D1162" i="3" s="1"/>
  <c r="C1194" i="3"/>
  <c r="D1194" i="3" s="1"/>
  <c r="C1226" i="3"/>
  <c r="D1226" i="3" s="1"/>
  <c r="C764" i="3"/>
  <c r="D764" i="3" s="1"/>
  <c r="C1182" i="3"/>
  <c r="D1182" i="3" s="1"/>
  <c r="C1238" i="3"/>
  <c r="D1238" i="3" s="1"/>
  <c r="C1270" i="3"/>
  <c r="D1270" i="3" s="1"/>
  <c r="C1302" i="3"/>
  <c r="D1302" i="3" s="1"/>
  <c r="C1389" i="3"/>
  <c r="D1389" i="3" s="1"/>
  <c r="C1505" i="3"/>
  <c r="D1505" i="3" s="1"/>
  <c r="C1554" i="3"/>
  <c r="D1554" i="3" s="1"/>
  <c r="C1586" i="3"/>
  <c r="D1586" i="3" s="1"/>
  <c r="C1618" i="3"/>
  <c r="D1618" i="3" s="1"/>
  <c r="C3096" i="3"/>
  <c r="D3096" i="3" s="1"/>
  <c r="C3056" i="3"/>
  <c r="D3056" i="3" s="1"/>
  <c r="C2402" i="3"/>
  <c r="D2402" i="3" s="1"/>
  <c r="C3588" i="3"/>
  <c r="D3588" i="3" s="1"/>
  <c r="C3393" i="3"/>
  <c r="D3393" i="3" s="1"/>
  <c r="C3158" i="3"/>
  <c r="D3158" i="3" s="1"/>
  <c r="C2779" i="3"/>
  <c r="D2779" i="3" s="1"/>
  <c r="C2313" i="3"/>
  <c r="D2313" i="3" s="1"/>
  <c r="C1994" i="3"/>
  <c r="D1994" i="3" s="1"/>
  <c r="C1319" i="3"/>
  <c r="D1319" i="3" s="1"/>
  <c r="C3649" i="3"/>
  <c r="D3649" i="3" s="1"/>
  <c r="C3575" i="3"/>
  <c r="D3575" i="3" s="1"/>
  <c r="C3489" i="3"/>
  <c r="D3489" i="3" s="1"/>
  <c r="C3418" i="3"/>
  <c r="D3418" i="3" s="1"/>
  <c r="C3383" i="3"/>
  <c r="D3383" i="3" s="1"/>
  <c r="C3332" i="3"/>
  <c r="D3332" i="3" s="1"/>
  <c r="C3292" i="3"/>
  <c r="D3292" i="3" s="1"/>
  <c r="C3269" i="3"/>
  <c r="D3269" i="3" s="1"/>
  <c r="C3234" i="3"/>
  <c r="D3234" i="3" s="1"/>
  <c r="C3198" i="3"/>
  <c r="D3198" i="3" s="1"/>
  <c r="C3162" i="3"/>
  <c r="D3162" i="3" s="1"/>
  <c r="C3136" i="3"/>
  <c r="D3136" i="3" s="1"/>
  <c r="C3098" i="3"/>
  <c r="D3098" i="3" s="1"/>
  <c r="C3018" i="3"/>
  <c r="D3018" i="3" s="1"/>
  <c r="C2983" i="3"/>
  <c r="D2983" i="3" s="1"/>
  <c r="C2902" i="3"/>
  <c r="D2902" i="3" s="1"/>
  <c r="C2875" i="3"/>
  <c r="D2875" i="3" s="1"/>
  <c r="C2836" i="3"/>
  <c r="D2836" i="3" s="1"/>
  <c r="C2753" i="3"/>
  <c r="D2753" i="3" s="1"/>
  <c r="C2711" i="3"/>
  <c r="D2711" i="3" s="1"/>
  <c r="C2653" i="3"/>
  <c r="D2653" i="3" s="1"/>
  <c r="C2611" i="3"/>
  <c r="D2611" i="3" s="1"/>
  <c r="C2561" i="3"/>
  <c r="D2561" i="3" s="1"/>
  <c r="C2540" i="3"/>
  <c r="D2540" i="3" s="1"/>
  <c r="C2485" i="3"/>
  <c r="D2485" i="3" s="1"/>
  <c r="C2465" i="3"/>
  <c r="D2465" i="3" s="1"/>
  <c r="C2419" i="3"/>
  <c r="D2419" i="3" s="1"/>
  <c r="C2319" i="3"/>
  <c r="D2319" i="3" s="1"/>
  <c r="C2282" i="3"/>
  <c r="D2282" i="3" s="1"/>
  <c r="C2242" i="3"/>
  <c r="D2242" i="3" s="1"/>
  <c r="C2193" i="3"/>
  <c r="D2193" i="3" s="1"/>
  <c r="C2156" i="3"/>
  <c r="D2156" i="3" s="1"/>
  <c r="C2105" i="3"/>
  <c r="D2105" i="3" s="1"/>
  <c r="C2009" i="3"/>
  <c r="D2009" i="3" s="1"/>
  <c r="C1963" i="3"/>
  <c r="D1963" i="3" s="1"/>
  <c r="C1793" i="3"/>
  <c r="D1793" i="3" s="1"/>
  <c r="C1722" i="3"/>
  <c r="D1722" i="3" s="1"/>
  <c r="C1655" i="3"/>
  <c r="D1655" i="3" s="1"/>
  <c r="C1433" i="3"/>
  <c r="D1433" i="3" s="1"/>
  <c r="C1318" i="3"/>
  <c r="D1318" i="3" s="1"/>
  <c r="C939" i="3"/>
  <c r="D939" i="3" s="1"/>
  <c r="C9" i="3"/>
  <c r="D9" i="3" s="1"/>
  <c r="C3626" i="3"/>
  <c r="D3626" i="3" s="1"/>
  <c r="C3594" i="3"/>
  <c r="D3594" i="3" s="1"/>
  <c r="C3562" i="3"/>
  <c r="D3562" i="3" s="1"/>
  <c r="C3530" i="3"/>
  <c r="D3530" i="3" s="1"/>
  <c r="C3498" i="3"/>
  <c r="D3498" i="3" s="1"/>
  <c r="C3464" i="3"/>
  <c r="D3464" i="3" s="1"/>
  <c r="C3432" i="3"/>
  <c r="D3432" i="3" s="1"/>
  <c r="C3389" i="3"/>
  <c r="D3389" i="3" s="1"/>
  <c r="C3341" i="3"/>
  <c r="D3341" i="3" s="1"/>
  <c r="C3309" i="3"/>
  <c r="D3309" i="3" s="1"/>
  <c r="C3247" i="3"/>
  <c r="D3247" i="3" s="1"/>
  <c r="C3210" i="3"/>
  <c r="D3210" i="3" s="1"/>
  <c r="C3175" i="3"/>
  <c r="D3175" i="3" s="1"/>
  <c r="C3113" i="3"/>
  <c r="D3113" i="3" s="1"/>
  <c r="C3027" i="3"/>
  <c r="D3027" i="3" s="1"/>
  <c r="C2976" i="3"/>
  <c r="D2976" i="3" s="1"/>
  <c r="C2873" i="3"/>
  <c r="D2873" i="3" s="1"/>
  <c r="C2825" i="3"/>
  <c r="D2825" i="3" s="1"/>
  <c r="C2750" i="3"/>
  <c r="D2750" i="3" s="1"/>
  <c r="C2686" i="3"/>
  <c r="D2686" i="3" s="1"/>
  <c r="C2619" i="3"/>
  <c r="D2619" i="3" s="1"/>
  <c r="C2517" i="3"/>
  <c r="D2517" i="3" s="1"/>
  <c r="C2462" i="3"/>
  <c r="D2462" i="3" s="1"/>
  <c r="C2309" i="3"/>
  <c r="D2309" i="3" s="1"/>
  <c r="C2236" i="3"/>
  <c r="D2236" i="3" s="1"/>
  <c r="C2133" i="3"/>
  <c r="D2133" i="3" s="1"/>
  <c r="C2064" i="3"/>
  <c r="D2064" i="3" s="1"/>
  <c r="C1952" i="3"/>
  <c r="D1952" i="3" s="1"/>
  <c r="C1656" i="3"/>
  <c r="D1656" i="3" s="1"/>
  <c r="C1322" i="3"/>
  <c r="D1322" i="3" s="1"/>
  <c r="C1006" i="3"/>
  <c r="D1006" i="3" s="1"/>
  <c r="C656" i="3"/>
  <c r="D656" i="3" s="1"/>
  <c r="C191" i="3"/>
  <c r="D191" i="3" s="1"/>
  <c r="C273" i="3"/>
  <c r="D273" i="3" s="1"/>
  <c r="C541" i="3"/>
  <c r="D541" i="3" s="1"/>
  <c r="C598" i="3"/>
  <c r="D598" i="3" s="1"/>
  <c r="C81" i="3"/>
  <c r="D81" i="3" s="1"/>
  <c r="C281" i="3"/>
  <c r="D281" i="3" s="1"/>
  <c r="C345" i="3"/>
  <c r="D345" i="3" s="1"/>
  <c r="C223" i="3"/>
  <c r="D223" i="3" s="1"/>
  <c r="C377" i="3"/>
  <c r="D377" i="3" s="1"/>
  <c r="C417" i="3"/>
  <c r="D417" i="3" s="1"/>
  <c r="C449" i="3"/>
  <c r="D449" i="3" s="1"/>
  <c r="C481" i="3"/>
  <c r="D481" i="3" s="1"/>
  <c r="C509" i="3"/>
  <c r="D509" i="3" s="1"/>
  <c r="C571" i="3"/>
  <c r="D571" i="3" s="1"/>
  <c r="C660" i="3"/>
  <c r="D660" i="3" s="1"/>
  <c r="C724" i="3"/>
  <c r="D724" i="3" s="1"/>
  <c r="C812" i="3"/>
  <c r="D812" i="3" s="1"/>
  <c r="C846" i="3"/>
  <c r="D846" i="3" s="1"/>
  <c r="C898" i="3"/>
  <c r="D898" i="3" s="1"/>
  <c r="C215" i="3"/>
  <c r="D215" i="3" s="1"/>
  <c r="C197" i="3"/>
  <c r="D197" i="3" s="1"/>
  <c r="C412" i="3"/>
  <c r="D412" i="3" s="1"/>
  <c r="C476" i="3"/>
  <c r="D476" i="3" s="1"/>
  <c r="C588" i="3"/>
  <c r="D588" i="3" s="1"/>
  <c r="C678" i="3"/>
  <c r="D678" i="3" s="1"/>
  <c r="C782" i="3"/>
  <c r="D782" i="3" s="1"/>
  <c r="C840" i="3"/>
  <c r="D840" i="3" s="1"/>
  <c r="C934" i="3"/>
  <c r="D934" i="3" s="1"/>
  <c r="C1042" i="3"/>
  <c r="D1042" i="3" s="1"/>
  <c r="C1106" i="3"/>
  <c r="D1106" i="3" s="1"/>
  <c r="C1333" i="3"/>
  <c r="D1333" i="3" s="1"/>
  <c r="C1397" i="3"/>
  <c r="D1397" i="3" s="1"/>
  <c r="C1461" i="3"/>
  <c r="D1461" i="3" s="1"/>
  <c r="C1525" i="3"/>
  <c r="D1525" i="3" s="1"/>
  <c r="C516" i="3"/>
  <c r="D516" i="3" s="1"/>
  <c r="C553" i="3"/>
  <c r="D553" i="3" s="1"/>
  <c r="C576" i="3"/>
  <c r="D576" i="3" s="1"/>
  <c r="C662" i="3"/>
  <c r="D662" i="3" s="1"/>
  <c r="C766" i="3"/>
  <c r="D766" i="3" s="1"/>
  <c r="C803" i="3"/>
  <c r="D803" i="3" s="1"/>
  <c r="C297" i="3"/>
  <c r="D297" i="3" s="1"/>
  <c r="C489" i="3"/>
  <c r="D489" i="3" s="1"/>
  <c r="C622" i="3"/>
  <c r="D622" i="3" s="1"/>
  <c r="C850" i="3"/>
  <c r="D850" i="3" s="1"/>
  <c r="C1050" i="3"/>
  <c r="D1050" i="3" s="1"/>
  <c r="C1329" i="3"/>
  <c r="D1329" i="3" s="1"/>
  <c r="C1417" i="3"/>
  <c r="D1417" i="3" s="1"/>
  <c r="C1501" i="3"/>
  <c r="D1501" i="3" s="1"/>
  <c r="C1550" i="3"/>
  <c r="D1550" i="3" s="1"/>
  <c r="C1566" i="3"/>
  <c r="D1566" i="3" s="1"/>
  <c r="C1582" i="3"/>
  <c r="D1582" i="3" s="1"/>
  <c r="C1598" i="3"/>
  <c r="D1598" i="3" s="1"/>
  <c r="C1614" i="3"/>
  <c r="D1614" i="3" s="1"/>
  <c r="C1630" i="3"/>
  <c r="D1630" i="3" s="1"/>
  <c r="C1646" i="3"/>
  <c r="D1646" i="3" s="1"/>
  <c r="C1662" i="3"/>
  <c r="D1662" i="3" s="1"/>
  <c r="C1678" i="3"/>
  <c r="D1678" i="3" s="1"/>
  <c r="C1694" i="3"/>
  <c r="D1694" i="3" s="1"/>
  <c r="C1710" i="3"/>
  <c r="D1710" i="3" s="1"/>
  <c r="C1726" i="3"/>
  <c r="D1726" i="3" s="1"/>
  <c r="C1742" i="3"/>
  <c r="D1742" i="3" s="1"/>
  <c r="C2388" i="3"/>
  <c r="D2388" i="3" s="1"/>
  <c r="C1697" i="3"/>
  <c r="D1697" i="3" s="1"/>
  <c r="C3313" i="3"/>
  <c r="D3313" i="3" s="1"/>
  <c r="C2654" i="3"/>
  <c r="D2654" i="3" s="1"/>
  <c r="C1848" i="3"/>
  <c r="D1848" i="3" s="1"/>
  <c r="C3635" i="3"/>
  <c r="D3635" i="3" s="1"/>
  <c r="C3457" i="3"/>
  <c r="D3457" i="3" s="1"/>
  <c r="C3362" i="3"/>
  <c r="D3362" i="3" s="1"/>
  <c r="C3285" i="3"/>
  <c r="D3285" i="3" s="1"/>
  <c r="C3220" i="3"/>
  <c r="D3220" i="3" s="1"/>
  <c r="C3155" i="3"/>
  <c r="D3155" i="3" s="1"/>
  <c r="C3066" i="3"/>
  <c r="D3066" i="3" s="1"/>
  <c r="C2956" i="3"/>
  <c r="D2956" i="3" s="1"/>
  <c r="C2872" i="3"/>
  <c r="D2872" i="3" s="1"/>
  <c r="C2749" i="3"/>
  <c r="D2749" i="3" s="1"/>
  <c r="C2625" i="3"/>
  <c r="D2625" i="3" s="1"/>
  <c r="C2554" i="3"/>
  <c r="D2554" i="3" s="1"/>
  <c r="C2481" i="3"/>
  <c r="D2481" i="3" s="1"/>
  <c r="C2412" i="3"/>
  <c r="D2412" i="3" s="1"/>
  <c r="C2279" i="3"/>
  <c r="D2279" i="3" s="1"/>
  <c r="C2186" i="3"/>
  <c r="D2186" i="3" s="1"/>
  <c r="C2094" i="3"/>
  <c r="D2094" i="3" s="1"/>
  <c r="C1857" i="3"/>
  <c r="D1857" i="3" s="1"/>
  <c r="C1719" i="3"/>
  <c r="D1719" i="3" s="1"/>
  <c r="C1336" i="3"/>
  <c r="D1336" i="3" s="1"/>
  <c r="C935" i="3"/>
  <c r="D935" i="3" s="1"/>
  <c r="C3620" i="3"/>
  <c r="D3620" i="3" s="1"/>
  <c r="C3556" i="3"/>
  <c r="D3556" i="3" s="1"/>
  <c r="C3487" i="3"/>
  <c r="D3487" i="3" s="1"/>
  <c r="C3423" i="3"/>
  <c r="D3423" i="3" s="1"/>
  <c r="C3335" i="3"/>
  <c r="D3335" i="3" s="1"/>
  <c r="C3238" i="3"/>
  <c r="D3238" i="3" s="1"/>
  <c r="C3165" i="3"/>
  <c r="D3165" i="3" s="1"/>
  <c r="C3004" i="3"/>
  <c r="D3004" i="3" s="1"/>
  <c r="C2862" i="3"/>
  <c r="D2862" i="3" s="1"/>
  <c r="C2740" i="3"/>
  <c r="D2740" i="3" s="1"/>
  <c r="C2612" i="3"/>
  <c r="D2612" i="3" s="1"/>
  <c r="C2409" i="3"/>
  <c r="D2409" i="3" s="1"/>
  <c r="C2228" i="3"/>
  <c r="D2228" i="3" s="1"/>
  <c r="C1998" i="3"/>
  <c r="D1998" i="3" s="1"/>
  <c r="C1592" i="3"/>
  <c r="D1592" i="3" s="1"/>
  <c r="C995" i="3"/>
  <c r="D995" i="3" s="1"/>
  <c r="C209" i="3"/>
  <c r="D209" i="3" s="1"/>
  <c r="C564" i="3"/>
  <c r="D564" i="3" s="1"/>
  <c r="C185" i="3"/>
  <c r="D185" i="3" s="1"/>
  <c r="C348" i="3"/>
  <c r="D348" i="3" s="1"/>
  <c r="C380" i="3"/>
  <c r="D380" i="3" s="1"/>
  <c r="C452" i="3"/>
  <c r="D452" i="3" s="1"/>
  <c r="C512" i="3"/>
  <c r="D512" i="3" s="1"/>
  <c r="C676" i="3"/>
  <c r="D676" i="3" s="1"/>
  <c r="C814" i="3"/>
  <c r="D814" i="3" s="1"/>
  <c r="C930" i="3"/>
  <c r="D930" i="3" s="1"/>
  <c r="C361" i="3"/>
  <c r="D361" i="3" s="1"/>
  <c r="C505" i="3"/>
  <c r="D505" i="3" s="1"/>
  <c r="C718" i="3"/>
  <c r="D718" i="3" s="1"/>
  <c r="C845" i="3"/>
  <c r="D845" i="3" s="1"/>
  <c r="C1058" i="3"/>
  <c r="D1058" i="3" s="1"/>
  <c r="C1349" i="3"/>
  <c r="D1349" i="3" s="1"/>
  <c r="C1477" i="3"/>
  <c r="D1477" i="3" s="1"/>
  <c r="C519" i="3"/>
  <c r="D519" i="3" s="1"/>
  <c r="C628" i="3"/>
  <c r="D628" i="3" s="1"/>
  <c r="C780" i="3"/>
  <c r="D780" i="3" s="1"/>
  <c r="C300" i="3"/>
  <c r="D300" i="3" s="1"/>
  <c r="C686" i="3"/>
  <c r="D686" i="3" s="1"/>
  <c r="C1082" i="3"/>
  <c r="D1082" i="3" s="1"/>
  <c r="C1437" i="3"/>
  <c r="D1437" i="3" s="1"/>
  <c r="C1556" i="3"/>
  <c r="D1556" i="3" s="1"/>
  <c r="C1588" i="3"/>
  <c r="D1588" i="3" s="1"/>
  <c r="C1620" i="3"/>
  <c r="D1620" i="3" s="1"/>
  <c r="C1652" i="3"/>
  <c r="D1652" i="3" s="1"/>
  <c r="C1684" i="3"/>
  <c r="D1684" i="3" s="1"/>
  <c r="C1716" i="3"/>
  <c r="D1716" i="3" s="1"/>
  <c r="C1748" i="3"/>
  <c r="D1748" i="3" s="1"/>
  <c r="C1766" i="3"/>
  <c r="D1766" i="3" s="1"/>
  <c r="C1790" i="3"/>
  <c r="D1790" i="3" s="1"/>
  <c r="C1812" i="3"/>
  <c r="D1812" i="3" s="1"/>
  <c r="C1830" i="3"/>
  <c r="D1830" i="3" s="1"/>
  <c r="C1854" i="3"/>
  <c r="D1854" i="3" s="1"/>
  <c r="C1954" i="3"/>
  <c r="D1954" i="3" s="1"/>
  <c r="C2114" i="3"/>
  <c r="D2114" i="3" s="1"/>
  <c r="C684" i="3"/>
  <c r="D684" i="3" s="1"/>
  <c r="C918" i="3"/>
  <c r="D918" i="3" s="1"/>
  <c r="C1186" i="3"/>
  <c r="D1186" i="3" s="1"/>
  <c r="C393" i="3"/>
  <c r="D393" i="3" s="1"/>
  <c r="C950" i="3"/>
  <c r="D950" i="3" s="1"/>
  <c r="C1230" i="3"/>
  <c r="D1230" i="3" s="1"/>
  <c r="C1278" i="3"/>
  <c r="D1278" i="3" s="1"/>
  <c r="C1337" i="3"/>
  <c r="D1337" i="3" s="1"/>
  <c r="C1473" i="3"/>
  <c r="D1473" i="3" s="1"/>
  <c r="C1557" i="3"/>
  <c r="D1557" i="3" s="1"/>
  <c r="C1602" i="3"/>
  <c r="D1602" i="3" s="1"/>
  <c r="C1637" i="3"/>
  <c r="D1637" i="3" s="1"/>
  <c r="C1669" i="3"/>
  <c r="D1669" i="3" s="1"/>
  <c r="C1701" i="3"/>
  <c r="D1701" i="3" s="1"/>
  <c r="C1733" i="3"/>
  <c r="D1733" i="3" s="1"/>
  <c r="C1765" i="3"/>
  <c r="D1765" i="3" s="1"/>
  <c r="C1797" i="3"/>
  <c r="D1797" i="3" s="1"/>
  <c r="C1829" i="3"/>
  <c r="D1829" i="3" s="1"/>
  <c r="C1861" i="3"/>
  <c r="D1861" i="3" s="1"/>
  <c r="C670" i="3"/>
  <c r="D670" i="3" s="1"/>
  <c r="C994" i="3"/>
  <c r="D994" i="3" s="1"/>
  <c r="C1341" i="3"/>
  <c r="D1341" i="3" s="1"/>
  <c r="C1453" i="3"/>
  <c r="D1453" i="3" s="1"/>
  <c r="C1898" i="3"/>
  <c r="D1898" i="3" s="1"/>
  <c r="C2066" i="3"/>
  <c r="D2066" i="3" s="1"/>
  <c r="C835" i="3"/>
  <c r="D835" i="3" s="1"/>
  <c r="C1405" i="3"/>
  <c r="D1405" i="3" s="1"/>
  <c r="C1549" i="3"/>
  <c r="D1549" i="3" s="1"/>
  <c r="C1613" i="3"/>
  <c r="D1613" i="3" s="1"/>
  <c r="C1677" i="3"/>
  <c r="D1677" i="3" s="1"/>
  <c r="C1741" i="3"/>
  <c r="D1741" i="3" s="1"/>
  <c r="C1805" i="3"/>
  <c r="D1805" i="3" s="1"/>
  <c r="C1946" i="3"/>
  <c r="D1946" i="3" s="1"/>
  <c r="C2142" i="3"/>
  <c r="D2142" i="3" s="1"/>
  <c r="C2250" i="3"/>
  <c r="D2250" i="3" s="1"/>
  <c r="C2478" i="3"/>
  <c r="D2478" i="3" s="1"/>
  <c r="C2645" i="3"/>
  <c r="D2645" i="3" s="1"/>
  <c r="C2709" i="3"/>
  <c r="D2709" i="3" s="1"/>
  <c r="C2773" i="3"/>
  <c r="D2773" i="3" s="1"/>
  <c r="C2853" i="3"/>
  <c r="D2853" i="3" s="1"/>
  <c r="C2957" i="3"/>
  <c r="D2957" i="3" s="1"/>
  <c r="C3035" i="3"/>
  <c r="D3035" i="3" s="1"/>
  <c r="C3073" i="3"/>
  <c r="D3073" i="3" s="1"/>
  <c r="C1174" i="3"/>
  <c r="D1174" i="3" s="1"/>
  <c r="C1266" i="3"/>
  <c r="D1266" i="3" s="1"/>
  <c r="C1409" i="3"/>
  <c r="D1409" i="3" s="1"/>
  <c r="C1962" i="3"/>
  <c r="D1962" i="3" s="1"/>
  <c r="C2154" i="3"/>
  <c r="D2154" i="3" s="1"/>
  <c r="C2298" i="3"/>
  <c r="D2298" i="3" s="1"/>
  <c r="C2458" i="3"/>
  <c r="D2458" i="3" s="1"/>
  <c r="C2627" i="3"/>
  <c r="D2627" i="3" s="1"/>
  <c r="C2691" i="3"/>
  <c r="D2691" i="3" s="1"/>
  <c r="C2755" i="3"/>
  <c r="D2755" i="3" s="1"/>
  <c r="C2827" i="3"/>
  <c r="D2827" i="3" s="1"/>
  <c r="C2901" i="3"/>
  <c r="D2901" i="3" s="1"/>
  <c r="C3005" i="3"/>
  <c r="D3005" i="3" s="1"/>
  <c r="C3093" i="3"/>
  <c r="D3093" i="3" s="1"/>
  <c r="C3646" i="3"/>
  <c r="D3646" i="3" s="1"/>
  <c r="C3634" i="3"/>
  <c r="D3634" i="3" s="1"/>
  <c r="C3625" i="3"/>
  <c r="D3625" i="3" s="1"/>
  <c r="C3614" i="3"/>
  <c r="D3614" i="3" s="1"/>
  <c r="C3603" i="3"/>
  <c r="D3603" i="3" s="1"/>
  <c r="C3593" i="3"/>
  <c r="D3593" i="3" s="1"/>
  <c r="C3582" i="3"/>
  <c r="D3582" i="3" s="1"/>
  <c r="C3571" i="3"/>
  <c r="D3571" i="3" s="1"/>
  <c r="C3561" i="3"/>
  <c r="D3561" i="3" s="1"/>
  <c r="C3550" i="3"/>
  <c r="D3550" i="3" s="1"/>
  <c r="C3539" i="3"/>
  <c r="D3539" i="3" s="1"/>
  <c r="C3529" i="3"/>
  <c r="D3529" i="3" s="1"/>
  <c r="C3518" i="3"/>
  <c r="D3518" i="3" s="1"/>
  <c r="C3507" i="3"/>
  <c r="D3507" i="3" s="1"/>
  <c r="C3497" i="3"/>
  <c r="D3497" i="3" s="1"/>
  <c r="C3486" i="3"/>
  <c r="D3486" i="3" s="1"/>
  <c r="C3475" i="3"/>
  <c r="D3475" i="3" s="1"/>
  <c r="C3465" i="3"/>
  <c r="D3465" i="3" s="1"/>
  <c r="C3454" i="3"/>
  <c r="D3454" i="3" s="1"/>
  <c r="C3443" i="3"/>
  <c r="D3443" i="3" s="1"/>
  <c r="C3433" i="3"/>
  <c r="D3433" i="3" s="1"/>
  <c r="C3422" i="3"/>
  <c r="D3422" i="3" s="1"/>
  <c r="C3402" i="3"/>
  <c r="D3402" i="3" s="1"/>
  <c r="C3388" i="3"/>
  <c r="D3388" i="3" s="1"/>
  <c r="C3373" i="3"/>
  <c r="D3373" i="3" s="1"/>
  <c r="C3357" i="3"/>
  <c r="D3357" i="3" s="1"/>
  <c r="C3337" i="3"/>
  <c r="D3337" i="3" s="1"/>
  <c r="C3320" i="3"/>
  <c r="D3320" i="3" s="1"/>
  <c r="C3308" i="3"/>
  <c r="D3308" i="3" s="1"/>
  <c r="C3296" i="3"/>
  <c r="D3296" i="3" s="1"/>
  <c r="C3277" i="3"/>
  <c r="D3277" i="3" s="1"/>
  <c r="C3263" i="3"/>
  <c r="D3263" i="3" s="1"/>
  <c r="C3249" i="3"/>
  <c r="D3249" i="3" s="1"/>
  <c r="C3231" i="3"/>
  <c r="D3231" i="3" s="1"/>
  <c r="C3214" i="3"/>
  <c r="D3214" i="3" s="1"/>
  <c r="C3195" i="3"/>
  <c r="D3195" i="3" s="1"/>
  <c r="C3183" i="3"/>
  <c r="D3183" i="3" s="1"/>
  <c r="C3171" i="3"/>
  <c r="D3171" i="3" s="1"/>
  <c r="C3154" i="3"/>
  <c r="D3154" i="3" s="1"/>
  <c r="C3138" i="3"/>
  <c r="D3138" i="3" s="1"/>
  <c r="C3125" i="3"/>
  <c r="D3125" i="3" s="1"/>
  <c r="C3112" i="3"/>
  <c r="D3112" i="3" s="1"/>
  <c r="C3097" i="3"/>
  <c r="D3097" i="3" s="1"/>
  <c r="C3072" i="3"/>
  <c r="D3072" i="3" s="1"/>
  <c r="C3040" i="3"/>
  <c r="D3040" i="3" s="1"/>
  <c r="C3006" i="3"/>
  <c r="D3006" i="3" s="1"/>
  <c r="C2940" i="3"/>
  <c r="D2940" i="3" s="1"/>
  <c r="C2926" i="3"/>
  <c r="D2926" i="3" s="1"/>
  <c r="C2912" i="3"/>
  <c r="D2912" i="3" s="1"/>
  <c r="C2878" i="3"/>
  <c r="D2878" i="3" s="1"/>
  <c r="C2812" i="3"/>
  <c r="D2812" i="3" s="1"/>
  <c r="C2798" i="3"/>
  <c r="D2798" i="3" s="1"/>
  <c r="C2770" i="3"/>
  <c r="D2770" i="3" s="1"/>
  <c r="C2756" i="3"/>
  <c r="D2756" i="3" s="1"/>
  <c r="C2728" i="3"/>
  <c r="D2728" i="3" s="1"/>
  <c r="C2069" i="3"/>
  <c r="D2069" i="3" s="1"/>
  <c r="C1392" i="3"/>
  <c r="D1392" i="3" s="1"/>
  <c r="C3278" i="3"/>
  <c r="D3278" i="3" s="1"/>
  <c r="C2616" i="3"/>
  <c r="D2616" i="3" s="1"/>
  <c r="C1787" i="3"/>
  <c r="D1787" i="3" s="1"/>
  <c r="C3617" i="3"/>
  <c r="D3617" i="3" s="1"/>
  <c r="C3447" i="3"/>
  <c r="D3447" i="3" s="1"/>
  <c r="C3355" i="3"/>
  <c r="D3355" i="3" s="1"/>
  <c r="C3283" i="3"/>
  <c r="D3283" i="3" s="1"/>
  <c r="C3215" i="3"/>
  <c r="D3215" i="3" s="1"/>
  <c r="C3152" i="3"/>
  <c r="D3152" i="3" s="1"/>
  <c r="C3062" i="3"/>
  <c r="D3062" i="3" s="1"/>
  <c r="C2913" i="3"/>
  <c r="D2913" i="3" s="1"/>
  <c r="C2861" i="3"/>
  <c r="D2861" i="3" s="1"/>
  <c r="C2743" i="3"/>
  <c r="D2743" i="3" s="1"/>
  <c r="C2621" i="3"/>
  <c r="D2621" i="3" s="1"/>
  <c r="C2547" i="3"/>
  <c r="D2547" i="3" s="1"/>
  <c r="C2477" i="3"/>
  <c r="D2477" i="3" s="1"/>
  <c r="C2330" i="3"/>
  <c r="D2330" i="3" s="1"/>
  <c r="C2271" i="3"/>
  <c r="D2271" i="3" s="1"/>
  <c r="C2183" i="3"/>
  <c r="D2183" i="3" s="1"/>
  <c r="C2090" i="3"/>
  <c r="D2090" i="3" s="1"/>
  <c r="C1850" i="3"/>
  <c r="D1850" i="3" s="1"/>
  <c r="C1665" i="3"/>
  <c r="D1665" i="3" s="1"/>
  <c r="C1332" i="3"/>
  <c r="D1332" i="3" s="1"/>
  <c r="C795" i="3"/>
  <c r="D795" i="3" s="1"/>
  <c r="C3613" i="3"/>
  <c r="D3613" i="3" s="1"/>
  <c r="C3549" i="3"/>
  <c r="D3549" i="3" s="1"/>
  <c r="C3482" i="3"/>
  <c r="D3482" i="3" s="1"/>
  <c r="C3421" i="3"/>
  <c r="D3421" i="3" s="1"/>
  <c r="C3327" i="3"/>
  <c r="D3327" i="3" s="1"/>
  <c r="C3230" i="3"/>
  <c r="D3230" i="3" s="1"/>
  <c r="C3153" i="3"/>
  <c r="D3153" i="3" s="1"/>
  <c r="C2997" i="3"/>
  <c r="D2997" i="3" s="1"/>
  <c r="C2856" i="3"/>
  <c r="D2856" i="3" s="1"/>
  <c r="C2718" i="3"/>
  <c r="D2718" i="3" s="1"/>
  <c r="C2600" i="3"/>
  <c r="D2600" i="3" s="1"/>
  <c r="C2387" i="3"/>
  <c r="D2387" i="3" s="1"/>
  <c r="C2180" i="3"/>
  <c r="D2180" i="3" s="1"/>
  <c r="C1987" i="3"/>
  <c r="D1987" i="3" s="1"/>
  <c r="C1534" i="3"/>
  <c r="D1534" i="3" s="1"/>
  <c r="C868" i="3"/>
  <c r="D868" i="3" s="1"/>
  <c r="C228" i="3"/>
  <c r="D228" i="3" s="1"/>
  <c r="C567" i="3"/>
  <c r="D567" i="3" s="1"/>
  <c r="C239" i="3"/>
  <c r="D239" i="3" s="1"/>
  <c r="C121" i="3"/>
  <c r="D121" i="3" s="1"/>
  <c r="C401" i="3"/>
  <c r="D401" i="3" s="1"/>
  <c r="C465" i="3"/>
  <c r="D465" i="3" s="1"/>
  <c r="C532" i="3"/>
  <c r="D532" i="3" s="1"/>
  <c r="C692" i="3"/>
  <c r="D692" i="3" s="1"/>
  <c r="C820" i="3"/>
  <c r="D820" i="3" s="1"/>
  <c r="C962" i="3"/>
  <c r="D962" i="3" s="1"/>
  <c r="C364" i="3"/>
  <c r="D364" i="3" s="1"/>
  <c r="C557" i="3"/>
  <c r="D557" i="3" s="1"/>
  <c r="C732" i="3"/>
  <c r="D732" i="3" s="1"/>
  <c r="C854" i="3"/>
  <c r="D854" i="3" s="1"/>
  <c r="C1074" i="3"/>
  <c r="D1074" i="3" s="1"/>
  <c r="C1365" i="3"/>
  <c r="D1365" i="3" s="1"/>
  <c r="C1493" i="3"/>
  <c r="D1493" i="3" s="1"/>
  <c r="C525" i="3"/>
  <c r="D525" i="3" s="1"/>
  <c r="C638" i="3"/>
  <c r="D638" i="3" s="1"/>
  <c r="C786" i="3"/>
  <c r="D786" i="3" s="1"/>
  <c r="C425" i="3"/>
  <c r="D425" i="3" s="1"/>
  <c r="C700" i="3"/>
  <c r="D700" i="3" s="1"/>
  <c r="C1114" i="3"/>
  <c r="D1114" i="3" s="1"/>
  <c r="C1457" i="3"/>
  <c r="D1457" i="3" s="1"/>
  <c r="C1558" i="3"/>
  <c r="D1558" i="3" s="1"/>
  <c r="C1590" i="3"/>
  <c r="D1590" i="3" s="1"/>
  <c r="C1622" i="3"/>
  <c r="D1622" i="3" s="1"/>
  <c r="C1654" i="3"/>
  <c r="D1654" i="3" s="1"/>
  <c r="C1686" i="3"/>
  <c r="D1686" i="3" s="1"/>
  <c r="C1718" i="3"/>
  <c r="D1718" i="3" s="1"/>
  <c r="C1750" i="3"/>
  <c r="D1750" i="3" s="1"/>
  <c r="C1774" i="3"/>
  <c r="D1774" i="3" s="1"/>
  <c r="C1796" i="3"/>
  <c r="D1796" i="3" s="1"/>
  <c r="C1814" i="3"/>
  <c r="D1814" i="3" s="1"/>
  <c r="C1838" i="3"/>
  <c r="D1838" i="3" s="1"/>
  <c r="C1860" i="3"/>
  <c r="D1860" i="3" s="1"/>
  <c r="C1986" i="3"/>
  <c r="D1986" i="3" s="1"/>
  <c r="C2174" i="3"/>
  <c r="D2174" i="3" s="1"/>
  <c r="C694" i="3"/>
  <c r="D694" i="3" s="1"/>
  <c r="C982" i="3"/>
  <c r="D982" i="3" s="1"/>
  <c r="C1202" i="3"/>
  <c r="D1202" i="3" s="1"/>
  <c r="C396" i="3"/>
  <c r="D396" i="3" s="1"/>
  <c r="C1166" i="3"/>
  <c r="D1166" i="3" s="1"/>
  <c r="C1246" i="3"/>
  <c r="D1246" i="3" s="1"/>
  <c r="C1286" i="3"/>
  <c r="D1286" i="3" s="1"/>
  <c r="C1361" i="3"/>
  <c r="D1361" i="3" s="1"/>
  <c r="C1526" i="3"/>
  <c r="D1526" i="3" s="1"/>
  <c r="C1570" i="3"/>
  <c r="D1570" i="3" s="1"/>
  <c r="C1605" i="3"/>
  <c r="D1605" i="3" s="1"/>
  <c r="C1650" i="3"/>
  <c r="D1650" i="3" s="1"/>
  <c r="C1682" i="3"/>
  <c r="D1682" i="3" s="1"/>
  <c r="C1714" i="3"/>
  <c r="D1714" i="3" s="1"/>
  <c r="C1746" i="3"/>
  <c r="D1746" i="3" s="1"/>
  <c r="C1778" i="3"/>
  <c r="D1778" i="3" s="1"/>
  <c r="C1810" i="3"/>
  <c r="D1810" i="3" s="1"/>
  <c r="C1842" i="3"/>
  <c r="D1842" i="3" s="1"/>
  <c r="C1882" i="3"/>
  <c r="D1882" i="3" s="1"/>
  <c r="C748" i="3"/>
  <c r="D748" i="3" s="1"/>
  <c r="C1066" i="3"/>
  <c r="D1066" i="3" s="1"/>
  <c r="C1369" i="3"/>
  <c r="D1369" i="3" s="1"/>
  <c r="C1485" i="3"/>
  <c r="D1485" i="3" s="1"/>
  <c r="C1938" i="3"/>
  <c r="D1938" i="3" s="1"/>
  <c r="C457" i="3"/>
  <c r="D457" i="3" s="1"/>
  <c r="C842" i="3"/>
  <c r="D842" i="3" s="1"/>
  <c r="C1465" i="3"/>
  <c r="D1465" i="3" s="1"/>
  <c r="C1578" i="3"/>
  <c r="D1578" i="3" s="1"/>
  <c r="C1642" i="3"/>
  <c r="D1642" i="3" s="1"/>
  <c r="C1706" i="3"/>
  <c r="D1706" i="3" s="1"/>
  <c r="C1770" i="3"/>
  <c r="D1770" i="3" s="1"/>
  <c r="C1834" i="3"/>
  <c r="D1834" i="3" s="1"/>
  <c r="C2002" i="3"/>
  <c r="D2002" i="3" s="1"/>
  <c r="C2170" i="3"/>
  <c r="D2170" i="3" s="1"/>
  <c r="C2286" i="3"/>
  <c r="D2286" i="3" s="1"/>
  <c r="C2522" i="3"/>
  <c r="D2522" i="3" s="1"/>
  <c r="C2661" i="3"/>
  <c r="D2661" i="3" s="1"/>
  <c r="C2725" i="3"/>
  <c r="D2725" i="3" s="1"/>
  <c r="C2789" i="3"/>
  <c r="D2789" i="3" s="1"/>
  <c r="C2893" i="3"/>
  <c r="D2893" i="3" s="1"/>
  <c r="C2971" i="3"/>
  <c r="D2971" i="3" s="1"/>
  <c r="C3041" i="3"/>
  <c r="D3041" i="3" s="1"/>
  <c r="C3085" i="3"/>
  <c r="D3085" i="3" s="1"/>
  <c r="C1206" i="3"/>
  <c r="D1206" i="3" s="1"/>
  <c r="C1282" i="3"/>
  <c r="D1282" i="3" s="1"/>
  <c r="C1469" i="3"/>
  <c r="D1469" i="3" s="1"/>
  <c r="C2010" i="3"/>
  <c r="D2010" i="3" s="1"/>
  <c r="C2206" i="3"/>
  <c r="D2206" i="3" s="1"/>
  <c r="C2334" i="3"/>
  <c r="D2334" i="3" s="1"/>
  <c r="C2490" i="3"/>
  <c r="D2490" i="3" s="1"/>
  <c r="C2643" i="3"/>
  <c r="D2643" i="3" s="1"/>
  <c r="C2707" i="3"/>
  <c r="D2707" i="3" s="1"/>
  <c r="C2771" i="3"/>
  <c r="D2771" i="3" s="1"/>
  <c r="C2837" i="3"/>
  <c r="D2837" i="3" s="1"/>
  <c r="C2941" i="3"/>
  <c r="D2941" i="3" s="1"/>
  <c r="C3019" i="3"/>
  <c r="D3019" i="3" s="1"/>
  <c r="C3658" i="3"/>
  <c r="D3658" i="3" s="1"/>
  <c r="H30" i="3" s="1"/>
  <c r="I30" i="3" s="1"/>
  <c r="J30" i="3" s="1"/>
  <c r="C3643" i="3"/>
  <c r="D3643" i="3" s="1"/>
  <c r="C3632" i="3"/>
  <c r="D3632" i="3" s="1"/>
  <c r="C3622" i="3"/>
  <c r="D3622" i="3" s="1"/>
  <c r="C3612" i="3"/>
  <c r="D3612" i="3" s="1"/>
  <c r="C3600" i="3"/>
  <c r="D3600" i="3" s="1"/>
  <c r="C3590" i="3"/>
  <c r="D3590" i="3" s="1"/>
  <c r="C3580" i="3"/>
  <c r="D3580" i="3" s="1"/>
  <c r="C3568" i="3"/>
  <c r="D3568" i="3" s="1"/>
  <c r="C3558" i="3"/>
  <c r="D3558" i="3" s="1"/>
  <c r="C3548" i="3"/>
  <c r="D3548" i="3" s="1"/>
  <c r="C3536" i="3"/>
  <c r="D3536" i="3" s="1"/>
  <c r="C3526" i="3"/>
  <c r="D3526" i="3" s="1"/>
  <c r="C3516" i="3"/>
  <c r="D3516" i="3" s="1"/>
  <c r="C3504" i="3"/>
  <c r="D3504" i="3" s="1"/>
  <c r="C3494" i="3"/>
  <c r="D3494" i="3" s="1"/>
  <c r="C3484" i="3"/>
  <c r="D3484" i="3" s="1"/>
  <c r="C3472" i="3"/>
  <c r="D3472" i="3" s="1"/>
  <c r="C3462" i="3"/>
  <c r="D3462" i="3" s="1"/>
  <c r="C3452" i="3"/>
  <c r="D3452" i="3" s="1"/>
  <c r="C3440" i="3"/>
  <c r="D3440" i="3" s="1"/>
  <c r="C3430" i="3"/>
  <c r="D3430" i="3" s="1"/>
  <c r="C3415" i="3"/>
  <c r="D3415" i="3" s="1"/>
  <c r="C3399" i="3"/>
  <c r="D3399" i="3" s="1"/>
  <c r="C3382" i="3"/>
  <c r="D3382" i="3" s="1"/>
  <c r="C3371" i="3"/>
  <c r="D3371" i="3" s="1"/>
  <c r="C3350" i="3"/>
  <c r="D3350" i="3" s="1"/>
  <c r="C3329" i="3"/>
  <c r="D3329" i="3" s="1"/>
  <c r="C3317" i="3"/>
  <c r="D3317" i="3" s="1"/>
  <c r="C3306" i="3"/>
  <c r="D3306" i="3" s="1"/>
  <c r="C3294" i="3"/>
  <c r="D3294" i="3" s="1"/>
  <c r="C3274" i="3"/>
  <c r="D3274" i="3" s="1"/>
  <c r="C3260" i="3"/>
  <c r="D3260" i="3" s="1"/>
  <c r="C3245" i="3"/>
  <c r="D3245" i="3" s="1"/>
  <c r="C1504" i="3"/>
  <c r="D1504" i="3" s="1"/>
  <c r="C3055" i="3"/>
  <c r="D3055" i="3" s="1"/>
  <c r="C998" i="3"/>
  <c r="D998" i="3" s="1"/>
  <c r="C3408" i="3"/>
  <c r="D3408" i="3" s="1"/>
  <c r="C3258" i="3"/>
  <c r="D3258" i="3" s="1"/>
  <c r="C3123" i="3"/>
  <c r="D3123" i="3" s="1"/>
  <c r="C2890" i="3"/>
  <c r="D2890" i="3" s="1"/>
  <c r="C2689" i="3"/>
  <c r="D2689" i="3" s="1"/>
  <c r="C2532" i="3"/>
  <c r="D2532" i="3" s="1"/>
  <c r="C2316" i="3"/>
  <c r="D2316" i="3" s="1"/>
  <c r="C2121" i="3"/>
  <c r="D2121" i="3" s="1"/>
  <c r="C1786" i="3"/>
  <c r="D1786" i="3" s="1"/>
  <c r="C1280" i="3"/>
  <c r="D1280" i="3" s="1"/>
  <c r="C3583" i="3"/>
  <c r="D3583" i="3" s="1"/>
  <c r="C3455" i="3"/>
  <c r="D3455" i="3" s="1"/>
  <c r="C3293" i="3"/>
  <c r="D3293" i="3" s="1"/>
  <c r="H29" i="3" s="1"/>
  <c r="I29" i="3" s="1"/>
  <c r="J29" i="3" s="1"/>
  <c r="C3107" i="3"/>
  <c r="D3107" i="3" s="1"/>
  <c r="C2818" i="3"/>
  <c r="D2818" i="3" s="1"/>
  <c r="C2502" i="3"/>
  <c r="D2502" i="3" s="1"/>
  <c r="C2095" i="3"/>
  <c r="D2095" i="3" s="1"/>
  <c r="C1315" i="3"/>
  <c r="D1315" i="3" s="1"/>
  <c r="C521" i="3"/>
  <c r="D521" i="3" s="1"/>
  <c r="C284" i="3"/>
  <c r="D284" i="3" s="1"/>
  <c r="C420" i="3"/>
  <c r="D420" i="3" s="1"/>
  <c r="C596" i="3"/>
  <c r="D596" i="3" s="1"/>
  <c r="C848" i="3"/>
  <c r="D848" i="3" s="1"/>
  <c r="C441" i="3"/>
  <c r="D441" i="3" s="1"/>
  <c r="C788" i="3"/>
  <c r="D788" i="3" s="1"/>
  <c r="C1122" i="3"/>
  <c r="D1122" i="3" s="1"/>
  <c r="C1533" i="3"/>
  <c r="D1533" i="3" s="1"/>
  <c r="C702" i="3"/>
  <c r="D702" i="3" s="1"/>
  <c r="C492" i="3"/>
  <c r="D492" i="3" s="1"/>
  <c r="C1353" i="3"/>
  <c r="D1353" i="3" s="1"/>
  <c r="C1572" i="3"/>
  <c r="D1572" i="3" s="1"/>
  <c r="C1636" i="3"/>
  <c r="D1636" i="3" s="1"/>
  <c r="C1700" i="3"/>
  <c r="D1700" i="3" s="1"/>
  <c r="C1758" i="3"/>
  <c r="D1758" i="3" s="1"/>
  <c r="C1798" i="3"/>
  <c r="D1798" i="3" s="1"/>
  <c r="C1844" i="3"/>
  <c r="D1844" i="3" s="1"/>
  <c r="C2050" i="3"/>
  <c r="D2050" i="3" s="1"/>
  <c r="C774" i="3"/>
  <c r="D774" i="3" s="1"/>
  <c r="C1210" i="3"/>
  <c r="D1210" i="3" s="1"/>
  <c r="C1198" i="3"/>
  <c r="D1198" i="3" s="1"/>
  <c r="C1294" i="3"/>
  <c r="D1294" i="3" s="1"/>
  <c r="C1532" i="3"/>
  <c r="D1532" i="3" s="1"/>
  <c r="C1621" i="3"/>
  <c r="D1621" i="3" s="1"/>
  <c r="C1685" i="3"/>
  <c r="D1685" i="3" s="1"/>
  <c r="C1749" i="3"/>
  <c r="D1749" i="3" s="1"/>
  <c r="C1813" i="3"/>
  <c r="D1813" i="3" s="1"/>
  <c r="C1930" i="3"/>
  <c r="D1930" i="3" s="1"/>
  <c r="C1130" i="3"/>
  <c r="D1130" i="3" s="1"/>
  <c r="C1513" i="3"/>
  <c r="D1513" i="3" s="1"/>
  <c r="C460" i="3"/>
  <c r="D460" i="3" s="1"/>
  <c r="C1517" i="3"/>
  <c r="D1517" i="3" s="1"/>
  <c r="C1645" i="3"/>
  <c r="D1645" i="3" s="1"/>
  <c r="C1773" i="3"/>
  <c r="D1773" i="3" s="1"/>
  <c r="C2058" i="3"/>
  <c r="D2058" i="3" s="1"/>
  <c r="C2314" i="3"/>
  <c r="D2314" i="3" s="1"/>
  <c r="C2677" i="3"/>
  <c r="D2677" i="3" s="1"/>
  <c r="C2829" i="3"/>
  <c r="D2829" i="3" s="1"/>
  <c r="C2981" i="3"/>
  <c r="D2981" i="3" s="1"/>
  <c r="C710" i="3"/>
  <c r="D710" i="3" s="1"/>
  <c r="C1298" i="3"/>
  <c r="D1298" i="3" s="1"/>
  <c r="C2074" i="3"/>
  <c r="D2074" i="3" s="1"/>
  <c r="C2382" i="3"/>
  <c r="D2382" i="3" s="1"/>
  <c r="C2659" i="3"/>
  <c r="D2659" i="3" s="1"/>
  <c r="C2787" i="3"/>
  <c r="D2787" i="3" s="1"/>
  <c r="C2955" i="3"/>
  <c r="D2955" i="3" s="1"/>
  <c r="C3656" i="3"/>
  <c r="D3656" i="3" s="1"/>
  <c r="C3630" i="3"/>
  <c r="D3630" i="3" s="1"/>
  <c r="C3609" i="3"/>
  <c r="D3609" i="3" s="1"/>
  <c r="C3587" i="3"/>
  <c r="D3587" i="3" s="1"/>
  <c r="C3566" i="3"/>
  <c r="D3566" i="3" s="1"/>
  <c r="C3545" i="3"/>
  <c r="D3545" i="3" s="1"/>
  <c r="C3523" i="3"/>
  <c r="D3523" i="3" s="1"/>
  <c r="C3502" i="3"/>
  <c r="D3502" i="3" s="1"/>
  <c r="C3481" i="3"/>
  <c r="D3481" i="3" s="1"/>
  <c r="C3459" i="3"/>
  <c r="D3459" i="3" s="1"/>
  <c r="C3438" i="3"/>
  <c r="D3438" i="3" s="1"/>
  <c r="C3410" i="3"/>
  <c r="D3410" i="3" s="1"/>
  <c r="C3380" i="3"/>
  <c r="D3380" i="3" s="1"/>
  <c r="C3345" i="3"/>
  <c r="D3345" i="3" s="1"/>
  <c r="C3314" i="3"/>
  <c r="D3314" i="3" s="1"/>
  <c r="C3287" i="3"/>
  <c r="D3287" i="3" s="1"/>
  <c r="C3254" i="3"/>
  <c r="D3254" i="3" s="1"/>
  <c r="C3229" i="3"/>
  <c r="D3229" i="3" s="1"/>
  <c r="C3201" i="3"/>
  <c r="D3201" i="3" s="1"/>
  <c r="C3186" i="3"/>
  <c r="D3186" i="3" s="1"/>
  <c r="C3168" i="3"/>
  <c r="D3168" i="3" s="1"/>
  <c r="C3146" i="3"/>
  <c r="D3146" i="3" s="1"/>
  <c r="C3129" i="3"/>
  <c r="D3129" i="3" s="1"/>
  <c r="C3106" i="3"/>
  <c r="D3106" i="3" s="1"/>
  <c r="C3078" i="3"/>
  <c r="D3078" i="3" s="1"/>
  <c r="C3043" i="3"/>
  <c r="D3043" i="3" s="1"/>
  <c r="C2967" i="3"/>
  <c r="D2967" i="3" s="1"/>
  <c r="C2933" i="3"/>
  <c r="D2933" i="3" s="1"/>
  <c r="C2916" i="3"/>
  <c r="D2916" i="3" s="1"/>
  <c r="C2839" i="3"/>
  <c r="D2839" i="3" s="1"/>
  <c r="C2805" i="3"/>
  <c r="D2805" i="3" s="1"/>
  <c r="C2788" i="3"/>
  <c r="D2788" i="3" s="1"/>
  <c r="C2738" i="3"/>
  <c r="D2738" i="3" s="1"/>
  <c r="C2706" i="3"/>
  <c r="D2706" i="3" s="1"/>
  <c r="C2692" i="3"/>
  <c r="D2692" i="3" s="1"/>
  <c r="C2664" i="3"/>
  <c r="D2664" i="3" s="1"/>
  <c r="C2635" i="3"/>
  <c r="D2635" i="3" s="1"/>
  <c r="C2590" i="3"/>
  <c r="D2590" i="3" s="1"/>
  <c r="C2576" i="3"/>
  <c r="D2576" i="3" s="1"/>
  <c r="C2560" i="3"/>
  <c r="D2560" i="3" s="1"/>
  <c r="C2542" i="3"/>
  <c r="D2542" i="3" s="1"/>
  <c r="C2527" i="3"/>
  <c r="D2527" i="3" s="1"/>
  <c r="C2480" i="3"/>
  <c r="D2480" i="3" s="1"/>
  <c r="C2444" i="3"/>
  <c r="D2444" i="3" s="1"/>
  <c r="C2429" i="3"/>
  <c r="D2429" i="3" s="1"/>
  <c r="C2381" i="3"/>
  <c r="D2381" i="3" s="1"/>
  <c r="C2362" i="3"/>
  <c r="D2362" i="3" s="1"/>
  <c r="C2348" i="3"/>
  <c r="D2348" i="3" s="1"/>
  <c r="C2333" i="3"/>
  <c r="D2333" i="3" s="1"/>
  <c r="C2300" i="3"/>
  <c r="D2300" i="3" s="1"/>
  <c r="C2253" i="3"/>
  <c r="D2253" i="3" s="1"/>
  <c r="C2219" i="3"/>
  <c r="D2219" i="3" s="1"/>
  <c r="C2192" i="3"/>
  <c r="D2192" i="3" s="1"/>
  <c r="C2124" i="3"/>
  <c r="D2124" i="3" s="1"/>
  <c r="C2108" i="3"/>
  <c r="D2108" i="3" s="1"/>
  <c r="C2035" i="3"/>
  <c r="D2035" i="3" s="1"/>
  <c r="C2020" i="3"/>
  <c r="D2020" i="3" s="1"/>
  <c r="C1914" i="3"/>
  <c r="D1914" i="3" s="1"/>
  <c r="C1900" i="3"/>
  <c r="D1900" i="3" s="1"/>
  <c r="C1884" i="3"/>
  <c r="D1884" i="3" s="1"/>
  <c r="C1752" i="3"/>
  <c r="D1752" i="3" s="1"/>
  <c r="C1624" i="3"/>
  <c r="D1624" i="3" s="1"/>
  <c r="C1494" i="3"/>
  <c r="D1494" i="3" s="1"/>
  <c r="C1385" i="3"/>
  <c r="D1385" i="3" s="1"/>
  <c r="C1258" i="3"/>
  <c r="D1258" i="3" s="1"/>
  <c r="C1150" i="3"/>
  <c r="D1150" i="3" s="1"/>
  <c r="C1064" i="3"/>
  <c r="D1064" i="3" s="1"/>
  <c r="C3086" i="3"/>
  <c r="D3086" i="3" s="1"/>
  <c r="C3071" i="3"/>
  <c r="D3071" i="3" s="1"/>
  <c r="C3054" i="3"/>
  <c r="D3054" i="3" s="1"/>
  <c r="C3039" i="3"/>
  <c r="D3039" i="3" s="1"/>
  <c r="C3022" i="3"/>
  <c r="D3022" i="3" s="1"/>
  <c r="C2996" i="3"/>
  <c r="D2996" i="3" s="1"/>
  <c r="C2979" i="3"/>
  <c r="D2979" i="3" s="1"/>
  <c r="C2962" i="3"/>
  <c r="D2962" i="3" s="1"/>
  <c r="C2935" i="3"/>
  <c r="D2935" i="3" s="1"/>
  <c r="C2918" i="3"/>
  <c r="D2918" i="3" s="1"/>
  <c r="C2905" i="3"/>
  <c r="D2905" i="3" s="1"/>
  <c r="C2881" i="3"/>
  <c r="D2881" i="3" s="1"/>
  <c r="C2858" i="3"/>
  <c r="D2858" i="3" s="1"/>
  <c r="C2844" i="3"/>
  <c r="D2844" i="3" s="1"/>
  <c r="C2824" i="3"/>
  <c r="D2824" i="3" s="1"/>
  <c r="C2800" i="3"/>
  <c r="D2800" i="3" s="1"/>
  <c r="C2778" i="3"/>
  <c r="D2778" i="3" s="1"/>
  <c r="C2758" i="3"/>
  <c r="D2758" i="3" s="1"/>
  <c r="C2736" i="3"/>
  <c r="D2736" i="3" s="1"/>
  <c r="C2714" i="3"/>
  <c r="D2714" i="3" s="1"/>
  <c r="C2694" i="3"/>
  <c r="D2694" i="3" s="1"/>
  <c r="C2672" i="3"/>
  <c r="D2672" i="3" s="1"/>
  <c r="C2650" i="3"/>
  <c r="D2650" i="3" s="1"/>
  <c r="C2630" i="3"/>
  <c r="D2630" i="3" s="1"/>
  <c r="C2603" i="3"/>
  <c r="D2603" i="3" s="1"/>
  <c r="C2589" i="3"/>
  <c r="D2589" i="3" s="1"/>
  <c r="C2567" i="3"/>
  <c r="D2567" i="3" s="1"/>
  <c r="C2553" i="3"/>
  <c r="D2553" i="3" s="1"/>
  <c r="C2534" i="3"/>
  <c r="D2534" i="3" s="1"/>
  <c r="C2520" i="3"/>
  <c r="D2520" i="3" s="1"/>
  <c r="C2505" i="3"/>
  <c r="D2505" i="3" s="1"/>
  <c r="C2483" i="3"/>
  <c r="D2483" i="3" s="1"/>
  <c r="C2468" i="3"/>
  <c r="D2468" i="3" s="1"/>
  <c r="C2449" i="3"/>
  <c r="D2449" i="3" s="1"/>
  <c r="C2428" i="3"/>
  <c r="D2428" i="3" s="1"/>
  <c r="C2411" i="3"/>
  <c r="D2411" i="3" s="1"/>
  <c r="C2397" i="3"/>
  <c r="D2397" i="3" s="1"/>
  <c r="C2375" i="3"/>
  <c r="D2375" i="3" s="1"/>
  <c r="C2361" i="3"/>
  <c r="D2361" i="3" s="1"/>
  <c r="C2342" i="3"/>
  <c r="D2342" i="3" s="1"/>
  <c r="C2325" i="3"/>
  <c r="D2325" i="3" s="1"/>
  <c r="C2308" i="3"/>
  <c r="D2308" i="3" s="1"/>
  <c r="C2287" i="3"/>
  <c r="D2287" i="3" s="1"/>
  <c r="C2268" i="3"/>
  <c r="D2268" i="3" s="1"/>
  <c r="C2251" i="3"/>
  <c r="D2251" i="3" s="1"/>
  <c r="C2231" i="3"/>
  <c r="D2231" i="3" s="1"/>
  <c r="C2214" i="3"/>
  <c r="D2214" i="3" s="1"/>
  <c r="C2168" i="3"/>
  <c r="D2168" i="3" s="1"/>
  <c r="C2147" i="3"/>
  <c r="D2147" i="3" s="1"/>
  <c r="C2132" i="3"/>
  <c r="D2132" i="3" s="1"/>
  <c r="C2078" i="3"/>
  <c r="D2078" i="3" s="1"/>
  <c r="C2007" i="3"/>
  <c r="D2007" i="3" s="1"/>
  <c r="C1993" i="3"/>
  <c r="D1993" i="3" s="1"/>
  <c r="C1977" i="3"/>
  <c r="D1977" i="3" s="1"/>
  <c r="C1955" i="3"/>
  <c r="D1955" i="3" s="1"/>
  <c r="C1871" i="3"/>
  <c r="D1871" i="3" s="1"/>
  <c r="C1832" i="3"/>
  <c r="D1832" i="3" s="1"/>
  <c r="C1768" i="3"/>
  <c r="D1768" i="3" s="1"/>
  <c r="C1704" i="3"/>
  <c r="D1704" i="3" s="1"/>
  <c r="C1640" i="3"/>
  <c r="D1640" i="3" s="1"/>
  <c r="C1576" i="3"/>
  <c r="D1576" i="3" s="1"/>
  <c r="C1507" i="3"/>
  <c r="D1507" i="3" s="1"/>
  <c r="C1406" i="3"/>
  <c r="D1406" i="3" s="1"/>
  <c r="C1354" i="3"/>
  <c r="D1354" i="3" s="1"/>
  <c r="C1095" i="3"/>
  <c r="D1095" i="3" s="1"/>
  <c r="C2994" i="3"/>
  <c r="D2994" i="3" s="1"/>
  <c r="C864" i="3"/>
  <c r="D864" i="3" s="1"/>
  <c r="C3400" i="3"/>
  <c r="D3400" i="3" s="1"/>
  <c r="C3255" i="3"/>
  <c r="D3255" i="3" s="1"/>
  <c r="C3119" i="3"/>
  <c r="D3119" i="3" s="1"/>
  <c r="C2886" i="3"/>
  <c r="D2886" i="3" s="1"/>
  <c r="C2679" i="3"/>
  <c r="D2679" i="3" s="1"/>
  <c r="C2528" i="3"/>
  <c r="D2528" i="3" s="1"/>
  <c r="C2297" i="3"/>
  <c r="D2297" i="3" s="1"/>
  <c r="C2113" i="3"/>
  <c r="D2113" i="3" s="1"/>
  <c r="C1783" i="3"/>
  <c r="D1783" i="3" s="1"/>
  <c r="C1248" i="3"/>
  <c r="D1248" i="3" s="1"/>
  <c r="C3578" i="3"/>
  <c r="D3578" i="3" s="1"/>
  <c r="C3448" i="3"/>
  <c r="D3448" i="3" s="1"/>
  <c r="C3261" i="3"/>
  <c r="D3261" i="3" s="1"/>
  <c r="C3091" i="3"/>
  <c r="D3091" i="3" s="1"/>
  <c r="C2782" i="3"/>
  <c r="D2782" i="3" s="1"/>
  <c r="C2494" i="3"/>
  <c r="D2494" i="3" s="1"/>
  <c r="C2088" i="3"/>
  <c r="D2088" i="3" s="1"/>
  <c r="C1274" i="3"/>
  <c r="D1274" i="3" s="1"/>
  <c r="C523" i="3"/>
  <c r="D523" i="3" s="1"/>
  <c r="C313" i="3"/>
  <c r="D313" i="3" s="1"/>
  <c r="C433" i="3"/>
  <c r="D433" i="3" s="1"/>
  <c r="C606" i="3"/>
  <c r="D606" i="3" s="1"/>
  <c r="C853" i="3"/>
  <c r="D853" i="3" s="1"/>
  <c r="C444" i="3"/>
  <c r="D444" i="3" s="1"/>
  <c r="C800" i="3"/>
  <c r="D800" i="3" s="1"/>
  <c r="C1138" i="3"/>
  <c r="D1138" i="3" s="1"/>
  <c r="C1541" i="3"/>
  <c r="D1541" i="3" s="1"/>
  <c r="C716" i="3"/>
  <c r="D716" i="3" s="1"/>
  <c r="C537" i="3"/>
  <c r="D537" i="3" s="1"/>
  <c r="C1373" i="3"/>
  <c r="D1373" i="3" s="1"/>
  <c r="C1574" i="3"/>
  <c r="D1574" i="3" s="1"/>
  <c r="C1638" i="3"/>
  <c r="D1638" i="3" s="1"/>
  <c r="C1702" i="3"/>
  <c r="D1702" i="3" s="1"/>
  <c r="C1764" i="3"/>
  <c r="D1764" i="3" s="1"/>
  <c r="C1806" i="3"/>
  <c r="D1806" i="3" s="1"/>
  <c r="C1846" i="3"/>
  <c r="D1846" i="3" s="1"/>
  <c r="C2082" i="3"/>
  <c r="D2082" i="3" s="1"/>
  <c r="C870" i="3"/>
  <c r="D870" i="3" s="1"/>
  <c r="C1218" i="3"/>
  <c r="D1218" i="3" s="1"/>
  <c r="C1214" i="3"/>
  <c r="D1214" i="3" s="1"/>
  <c r="C1305" i="3"/>
  <c r="D1305" i="3" s="1"/>
  <c r="C1538" i="3"/>
  <c r="D1538" i="3" s="1"/>
  <c r="C1634" i="3"/>
  <c r="D1634" i="3" s="1"/>
  <c r="C1698" i="3"/>
  <c r="D1698" i="3" s="1"/>
  <c r="C1762" i="3"/>
  <c r="D1762" i="3" s="1"/>
  <c r="C1826" i="3"/>
  <c r="D1826" i="3" s="1"/>
  <c r="C580" i="3"/>
  <c r="D580" i="3" s="1"/>
  <c r="C1313" i="3"/>
  <c r="D1313" i="3" s="1"/>
  <c r="C1530" i="3"/>
  <c r="D1530" i="3" s="1"/>
  <c r="C539" i="3"/>
  <c r="D539" i="3" s="1"/>
  <c r="C1546" i="3"/>
  <c r="D1546" i="3" s="1"/>
  <c r="C1674" i="3"/>
  <c r="D1674" i="3" s="1"/>
  <c r="C1802" i="3"/>
  <c r="D1802" i="3" s="1"/>
  <c r="C2106" i="3"/>
  <c r="D2106" i="3" s="1"/>
  <c r="C2410" i="3"/>
  <c r="D2410" i="3" s="1"/>
  <c r="C2693" i="3"/>
  <c r="D2693" i="3" s="1"/>
  <c r="C2843" i="3"/>
  <c r="D2843" i="3" s="1"/>
  <c r="C3021" i="3"/>
  <c r="D3021" i="3" s="1"/>
  <c r="C902" i="3"/>
  <c r="D902" i="3" s="1"/>
  <c r="C1357" i="3"/>
  <c r="D1357" i="3" s="1"/>
  <c r="C2122" i="3"/>
  <c r="D2122" i="3" s="1"/>
  <c r="C2438" i="3"/>
  <c r="D2438" i="3" s="1"/>
  <c r="C2675" i="3"/>
  <c r="D2675" i="3" s="1"/>
  <c r="C2813" i="3"/>
  <c r="D2813" i="3" s="1"/>
  <c r="C2965" i="3"/>
  <c r="D2965" i="3" s="1"/>
  <c r="C3651" i="3"/>
  <c r="D3651" i="3" s="1"/>
  <c r="C3628" i="3"/>
  <c r="D3628" i="3" s="1"/>
  <c r="C3606" i="3"/>
  <c r="D3606" i="3" s="1"/>
  <c r="C3584" i="3"/>
  <c r="D3584" i="3" s="1"/>
  <c r="C3564" i="3"/>
  <c r="D3564" i="3" s="1"/>
  <c r="C3542" i="3"/>
  <c r="D3542" i="3" s="1"/>
  <c r="C3520" i="3"/>
  <c r="D3520" i="3" s="1"/>
  <c r="C3500" i="3"/>
  <c r="D3500" i="3" s="1"/>
  <c r="C3478" i="3"/>
  <c r="D3478" i="3" s="1"/>
  <c r="C3456" i="3"/>
  <c r="D3456" i="3" s="1"/>
  <c r="C3436" i="3"/>
  <c r="D3436" i="3" s="1"/>
  <c r="C3405" i="3"/>
  <c r="D3405" i="3" s="1"/>
  <c r="C3377" i="3"/>
  <c r="D3377" i="3" s="1"/>
  <c r="C3342" i="3"/>
  <c r="D3342" i="3" s="1"/>
  <c r="C3311" i="3"/>
  <c r="D3311" i="3" s="1"/>
  <c r="C3282" i="3"/>
  <c r="D3282" i="3" s="1"/>
  <c r="C3252" i="3"/>
  <c r="D3252" i="3" s="1"/>
  <c r="C3222" i="3"/>
  <c r="D3222" i="3" s="1"/>
  <c r="C3197" i="3"/>
  <c r="D3197" i="3" s="1"/>
  <c r="C3180" i="3"/>
  <c r="D3180" i="3" s="1"/>
  <c r="C3166" i="3"/>
  <c r="D3166" i="3" s="1"/>
  <c r="C3143" i="3"/>
  <c r="D3143" i="3" s="1"/>
  <c r="C3122" i="3"/>
  <c r="D3122" i="3" s="1"/>
  <c r="C3103" i="3"/>
  <c r="D3103" i="3" s="1"/>
  <c r="C3075" i="3"/>
  <c r="D3075" i="3" s="1"/>
  <c r="C3017" i="3"/>
  <c r="D3017" i="3" s="1"/>
  <c r="C2963" i="3"/>
  <c r="D2963" i="3" s="1"/>
  <c r="C2930" i="3"/>
  <c r="D2930" i="3" s="1"/>
  <c r="C2889" i="3"/>
  <c r="D2889" i="3" s="1"/>
  <c r="C2835" i="3"/>
  <c r="D2835" i="3" s="1"/>
  <c r="C2802" i="3"/>
  <c r="D2802" i="3" s="1"/>
  <c r="C2766" i="3"/>
  <c r="D2766" i="3" s="1"/>
  <c r="C2734" i="3"/>
  <c r="D2734" i="3" s="1"/>
  <c r="C2702" i="3"/>
  <c r="D2702" i="3" s="1"/>
  <c r="C2674" i="3"/>
  <c r="D2674" i="3" s="1"/>
  <c r="C2660" i="3"/>
  <c r="D2660" i="3" s="1"/>
  <c r="C2632" i="3"/>
  <c r="D2632" i="3" s="1"/>
  <c r="C2587" i="3"/>
  <c r="D2587" i="3" s="1"/>
  <c r="C2572" i="3"/>
  <c r="D2572" i="3" s="1"/>
  <c r="C2557" i="3"/>
  <c r="D2557" i="3" s="1"/>
  <c r="C2539" i="3"/>
  <c r="D2539" i="3" s="1"/>
  <c r="C2492" i="3"/>
  <c r="D2492" i="3" s="1"/>
  <c r="C2457" i="3"/>
  <c r="D2457" i="3" s="1"/>
  <c r="C2440" i="3"/>
  <c r="D2440" i="3" s="1"/>
  <c r="C2422" i="3"/>
  <c r="D2422" i="3" s="1"/>
  <c r="C2377" i="3"/>
  <c r="D2377" i="3" s="1"/>
  <c r="C2359" i="3"/>
  <c r="D2359" i="3" s="1"/>
  <c r="C2344" i="3"/>
  <c r="D2344" i="3" s="1"/>
  <c r="C2326" i="3"/>
  <c r="D2326" i="3" s="1"/>
  <c r="C2296" i="3"/>
  <c r="D2296" i="3" s="1"/>
  <c r="C2249" i="3"/>
  <c r="D2249" i="3" s="1"/>
  <c r="C2204" i="3"/>
  <c r="D2204" i="3" s="1"/>
  <c r="C2166" i="3"/>
  <c r="D2166" i="3" s="1"/>
  <c r="C2120" i="3"/>
  <c r="D2120" i="3" s="1"/>
  <c r="C2046" i="3"/>
  <c r="D2046" i="3" s="1"/>
  <c r="C2032" i="3"/>
  <c r="D2032" i="3" s="1"/>
  <c r="C2016" i="3"/>
  <c r="D2016" i="3" s="1"/>
  <c r="C1911" i="3"/>
  <c r="D1911" i="3" s="1"/>
  <c r="C1896" i="3"/>
  <c r="D1896" i="3" s="1"/>
  <c r="C1819" i="3"/>
  <c r="D1819" i="3" s="1"/>
  <c r="C1691" i="3"/>
  <c r="D1691" i="3" s="1"/>
  <c r="C1563" i="3"/>
  <c r="D1563" i="3" s="1"/>
  <c r="C1483" i="3"/>
  <c r="D1483" i="3" s="1"/>
  <c r="C1382" i="3"/>
  <c r="D1382" i="3" s="1"/>
  <c r="C1222" i="3"/>
  <c r="D1222" i="3" s="1"/>
  <c r="C1146" i="3"/>
  <c r="D1146" i="3" s="1"/>
  <c r="C1060" i="3"/>
  <c r="D1060" i="3" s="1"/>
  <c r="C3083" i="3"/>
  <c r="D3083" i="3" s="1"/>
  <c r="C3068" i="3"/>
  <c r="D3068" i="3" s="1"/>
  <c r="C3051" i="3"/>
  <c r="D3051" i="3" s="1"/>
  <c r="C3036" i="3"/>
  <c r="D3036" i="3" s="1"/>
  <c r="C3016" i="3"/>
  <c r="D3016" i="3" s="1"/>
  <c r="C2992" i="3"/>
  <c r="D2992" i="3" s="1"/>
  <c r="C2975" i="3"/>
  <c r="D2975" i="3" s="1"/>
  <c r="C2958" i="3"/>
  <c r="D2958" i="3" s="1"/>
  <c r="C2932" i="3"/>
  <c r="D2932" i="3" s="1"/>
  <c r="C2915" i="3"/>
  <c r="D2915" i="3" s="1"/>
  <c r="C2898" i="3"/>
  <c r="D2898" i="3" s="1"/>
  <c r="C2871" i="3"/>
  <c r="D2871" i="3" s="1"/>
  <c r="C2854" i="3"/>
  <c r="D2854" i="3" s="1"/>
  <c r="C2841" i="3"/>
  <c r="D2841" i="3" s="1"/>
  <c r="C2817" i="3"/>
  <c r="D2817" i="3" s="1"/>
  <c r="C2794" i="3"/>
  <c r="D2794" i="3" s="1"/>
  <c r="C2774" i="3"/>
  <c r="D2774" i="3" s="1"/>
  <c r="C2752" i="3"/>
  <c r="D2752" i="3" s="1"/>
  <c r="C2730" i="3"/>
  <c r="D2730" i="3" s="1"/>
  <c r="C2710" i="3"/>
  <c r="D2710" i="3" s="1"/>
  <c r="C2688" i="3"/>
  <c r="D2688" i="3" s="1"/>
  <c r="C2666" i="3"/>
  <c r="D2666" i="3" s="1"/>
  <c r="C2646" i="3"/>
  <c r="D2646" i="3" s="1"/>
  <c r="C2624" i="3"/>
  <c r="D2624" i="3" s="1"/>
  <c r="C2599" i="3"/>
  <c r="D2599" i="3" s="1"/>
  <c r="C2582" i="3"/>
  <c r="D2582" i="3" s="1"/>
  <c r="C2563" i="3"/>
  <c r="D2563" i="3" s="1"/>
  <c r="H27" i="3" s="1"/>
  <c r="I27" i="3" s="1"/>
  <c r="J27" i="3" s="1"/>
  <c r="C2549" i="3"/>
  <c r="D2549" i="3" s="1"/>
  <c r="C2530" i="3"/>
  <c r="D2530" i="3" s="1"/>
  <c r="C2516" i="3"/>
  <c r="D2516" i="3" s="1"/>
  <c r="C2501" i="3"/>
  <c r="D2501" i="3" s="1"/>
  <c r="C2479" i="3"/>
  <c r="D2479" i="3" s="1"/>
  <c r="C2464" i="3"/>
  <c r="D2464" i="3" s="1"/>
  <c r="C2442" i="3"/>
  <c r="D2442" i="3" s="1"/>
  <c r="C2425" i="3"/>
  <c r="D2425" i="3" s="1"/>
  <c r="C2408" i="3"/>
  <c r="D2408" i="3" s="1"/>
  <c r="C2390" i="3"/>
  <c r="D2390" i="3" s="1"/>
  <c r="C2371" i="3"/>
  <c r="D2371" i="3" s="1"/>
  <c r="C2357" i="3"/>
  <c r="D2357" i="3" s="1"/>
  <c r="C2338" i="3"/>
  <c r="D2338" i="3" s="1"/>
  <c r="C2321" i="3"/>
  <c r="D2321" i="3" s="1"/>
  <c r="C2304" i="3"/>
  <c r="D2304" i="3" s="1"/>
  <c r="C2285" i="3"/>
  <c r="D2285" i="3" s="1"/>
  <c r="C2265" i="3"/>
  <c r="D2265" i="3" s="1"/>
  <c r="C2248" i="3"/>
  <c r="D2248" i="3" s="1"/>
  <c r="C2227" i="3"/>
  <c r="D2227" i="3" s="1"/>
  <c r="C2210" i="3"/>
  <c r="D2210" i="3" s="1"/>
  <c r="C2164" i="3"/>
  <c r="D2164" i="3" s="1"/>
  <c r="C2143" i="3"/>
  <c r="D2143" i="3" s="1"/>
  <c r="C2128" i="3"/>
  <c r="D2128" i="3" s="1"/>
  <c r="C2071" i="3"/>
  <c r="D2071" i="3" s="1"/>
  <c r="C2003" i="3"/>
  <c r="D2003" i="3" s="1"/>
  <c r="C1989" i="3"/>
  <c r="D1989" i="3" s="1"/>
  <c r="C1973" i="3"/>
  <c r="D1973" i="3" s="1"/>
  <c r="C1936" i="3"/>
  <c r="D1936" i="3" s="1"/>
  <c r="C1867" i="3"/>
  <c r="D1867" i="3" s="1"/>
  <c r="C1803" i="3"/>
  <c r="D1803" i="3" s="1"/>
  <c r="C1739" i="3"/>
  <c r="D1739" i="3" s="1"/>
  <c r="C1675" i="3"/>
  <c r="D1675" i="3" s="1"/>
  <c r="C1611" i="3"/>
  <c r="D1611" i="3" s="1"/>
  <c r="C1547" i="3"/>
  <c r="D1547" i="3" s="1"/>
  <c r="C1466" i="3"/>
  <c r="D1466" i="3" s="1"/>
  <c r="C1403" i="3"/>
  <c r="D1403" i="3" s="1"/>
  <c r="C1339" i="3"/>
  <c r="D1339" i="3" s="1"/>
  <c r="C1078" i="3"/>
  <c r="D1078" i="3" s="1"/>
  <c r="C961" i="3"/>
  <c r="D961" i="3" s="1"/>
  <c r="C906" i="3"/>
  <c r="D906" i="3" s="1"/>
  <c r="C703" i="3"/>
  <c r="D703" i="3" s="1"/>
  <c r="C3079" i="3"/>
  <c r="D3079" i="3" s="1"/>
  <c r="C3057" i="3"/>
  <c r="D3057" i="3" s="1"/>
  <c r="C3038" i="3"/>
  <c r="D3038" i="3" s="1"/>
  <c r="C3012" i="3"/>
  <c r="D3012" i="3" s="1"/>
  <c r="C2995" i="3"/>
  <c r="D2995" i="3" s="1"/>
  <c r="C2978" i="3"/>
  <c r="D2978" i="3" s="1"/>
  <c r="C2951" i="3"/>
  <c r="D2951" i="3" s="1"/>
  <c r="C2934" i="3"/>
  <c r="D2934" i="3" s="1"/>
  <c r="C2921" i="3"/>
  <c r="D2921" i="3" s="1"/>
  <c r="C2897" i="3"/>
  <c r="D2897" i="3" s="1"/>
  <c r="C2874" i="3"/>
  <c r="D2874" i="3" s="1"/>
  <c r="C2860" i="3"/>
  <c r="D2860" i="3" s="1"/>
  <c r="C2840" i="3"/>
  <c r="D2840" i="3" s="1"/>
  <c r="C2816" i="3"/>
  <c r="D2816" i="3" s="1"/>
  <c r="C2799" i="3"/>
  <c r="D2799" i="3" s="1"/>
  <c r="C2780" i="3"/>
  <c r="D2780" i="3" s="1"/>
  <c r="C2761" i="3"/>
  <c r="D2761" i="3" s="1"/>
  <c r="C2735" i="3"/>
  <c r="D2735" i="3" s="1"/>
  <c r="C2716" i="3"/>
  <c r="D2716" i="3" s="1"/>
  <c r="C2697" i="3"/>
  <c r="D2697" i="3" s="1"/>
  <c r="C2671" i="3"/>
  <c r="D2671" i="3" s="1"/>
  <c r="C2652" i="3"/>
  <c r="D2652" i="3" s="1"/>
  <c r="C2633" i="3"/>
  <c r="D2633" i="3" s="1"/>
  <c r="C2613" i="3"/>
  <c r="D2613" i="3" s="1"/>
  <c r="C2591" i="3"/>
  <c r="D2591" i="3" s="1"/>
  <c r="C2577" i="3"/>
  <c r="D2577" i="3" s="1"/>
  <c r="C2558" i="3"/>
  <c r="D2558" i="3" s="1"/>
  <c r="C2544" i="3"/>
  <c r="D2544" i="3" s="1"/>
  <c r="C2529" i="3"/>
  <c r="D2529" i="3" s="1"/>
  <c r="C2508" i="3"/>
  <c r="D2508" i="3" s="1"/>
  <c r="C2493" i="3"/>
  <c r="D2493" i="3" s="1"/>
  <c r="C2471" i="3"/>
  <c r="D2471" i="3" s="1"/>
  <c r="C2454" i="3"/>
  <c r="D2454" i="3" s="1"/>
  <c r="C2441" i="3"/>
  <c r="D2441" i="3" s="1"/>
  <c r="C2424" i="3"/>
  <c r="D2424" i="3" s="1"/>
  <c r="C2403" i="3"/>
  <c r="D2403" i="3" s="1"/>
  <c r="C2389" i="3"/>
  <c r="D2389" i="3" s="1"/>
  <c r="C2370" i="3"/>
  <c r="D2370" i="3" s="1"/>
  <c r="C2356" i="3"/>
  <c r="D2356" i="3" s="1"/>
  <c r="C2341" i="3"/>
  <c r="D2341" i="3" s="1"/>
  <c r="C2324" i="3"/>
  <c r="D2324" i="3" s="1"/>
  <c r="C2303" i="3"/>
  <c r="D2303" i="3" s="1"/>
  <c r="C2284" i="3"/>
  <c r="D2284" i="3" s="1"/>
  <c r="C2267" i="3"/>
  <c r="D2267" i="3" s="1"/>
  <c r="C2247" i="3"/>
  <c r="D2247" i="3" s="1"/>
  <c r="C2230" i="3"/>
  <c r="D2230" i="3" s="1"/>
  <c r="C2213" i="3"/>
  <c r="D2213" i="3" s="1"/>
  <c r="C2188" i="3"/>
  <c r="D2188" i="3" s="1"/>
  <c r="C2167" i="3"/>
  <c r="D2167" i="3" s="1"/>
  <c r="C2150" i="3"/>
  <c r="D2150" i="3" s="1"/>
  <c r="C2062" i="3"/>
  <c r="D2062" i="3" s="1"/>
  <c r="C2021" i="3"/>
  <c r="D2021" i="3" s="1"/>
  <c r="C1999" i="3"/>
  <c r="D1999" i="3" s="1"/>
  <c r="C1984" i="3"/>
  <c r="D1984" i="3" s="1"/>
  <c r="C1939" i="3"/>
  <c r="D1939" i="3" s="1"/>
  <c r="C1885" i="3"/>
  <c r="D1885" i="3" s="1"/>
  <c r="C1863" i="3"/>
  <c r="D1863" i="3" s="1"/>
  <c r="C1799" i="3"/>
  <c r="D1799" i="3" s="1"/>
  <c r="C1735" i="3"/>
  <c r="D1735" i="3" s="1"/>
  <c r="C1671" i="3"/>
  <c r="D1671" i="3" s="1"/>
  <c r="C1607" i="3"/>
  <c r="D1607" i="3" s="1"/>
  <c r="C1543" i="3"/>
  <c r="D1543" i="3" s="1"/>
  <c r="C1476" i="3"/>
  <c r="D1476" i="3" s="1"/>
  <c r="C1412" i="3"/>
  <c r="D1412" i="3" s="1"/>
  <c r="C1342" i="3"/>
  <c r="D1342" i="3" s="1"/>
  <c r="C1272" i="3"/>
  <c r="D1272" i="3" s="1"/>
  <c r="C1188" i="3"/>
  <c r="D1188" i="3" s="1"/>
  <c r="C1041" i="3"/>
  <c r="D1041" i="3" s="1"/>
  <c r="C988" i="3"/>
  <c r="D988" i="3" s="1"/>
  <c r="C968" i="3"/>
  <c r="D968" i="3" s="1"/>
  <c r="C454" i="3"/>
  <c r="D454" i="3" s="1"/>
  <c r="C2092" i="3"/>
  <c r="D2092" i="3" s="1"/>
  <c r="C2077" i="3"/>
  <c r="D2077" i="3" s="1"/>
  <c r="C2056" i="3"/>
  <c r="D2056" i="3" s="1"/>
  <c r="C2041" i="3"/>
  <c r="D2041" i="3" s="1"/>
  <c r="C2019" i="3"/>
  <c r="D2019" i="3" s="1"/>
  <c r="C1968" i="3"/>
  <c r="D1968" i="3" s="1"/>
  <c r="C1953" i="3"/>
  <c r="D1953" i="3" s="1"/>
  <c r="C1931" i="3"/>
  <c r="D1931" i="3" s="1"/>
  <c r="C1916" i="3"/>
  <c r="D1916" i="3" s="1"/>
  <c r="C1895" i="3"/>
  <c r="D1895" i="3" s="1"/>
  <c r="C1843" i="3"/>
  <c r="D1843" i="3" s="1"/>
  <c r="C1811" i="3"/>
  <c r="D1811" i="3" s="1"/>
  <c r="C1779" i="3"/>
  <c r="D1779" i="3" s="1"/>
  <c r="C1747" i="3"/>
  <c r="D1747" i="3" s="1"/>
  <c r="C1715" i="3"/>
  <c r="D1715" i="3" s="1"/>
  <c r="C1683" i="3"/>
  <c r="D1683" i="3" s="1"/>
  <c r="C1651" i="3"/>
  <c r="D1651" i="3" s="1"/>
  <c r="C1619" i="3"/>
  <c r="D1619" i="3" s="1"/>
  <c r="C1587" i="3"/>
  <c r="D1587" i="3" s="1"/>
  <c r="C1555" i="3"/>
  <c r="D1555" i="3" s="1"/>
  <c r="C1520" i="3"/>
  <c r="D1520" i="3" s="1"/>
  <c r="C1492" i="3"/>
  <c r="D1492" i="3" s="1"/>
  <c r="C1443" i="3"/>
  <c r="D1443" i="3" s="1"/>
  <c r="C1415" i="3"/>
  <c r="D1415" i="3" s="1"/>
  <c r="C1366" i="3"/>
  <c r="D1366" i="3" s="1"/>
  <c r="C1335" i="3"/>
  <c r="D1335" i="3" s="1"/>
  <c r="C1212" i="3"/>
  <c r="D1212" i="3" s="1"/>
  <c r="C1141" i="3"/>
  <c r="D1141" i="3" s="1"/>
  <c r="C1085" i="3"/>
  <c r="D1085" i="3" s="1"/>
  <c r="C1059" i="3"/>
  <c r="D1059" i="3" s="1"/>
  <c r="C1005" i="3"/>
  <c r="D1005" i="3" s="1"/>
  <c r="C917" i="3"/>
  <c r="D917" i="3" s="1"/>
  <c r="C765" i="3"/>
  <c r="D765" i="3" s="1"/>
  <c r="C745" i="3"/>
  <c r="D745" i="3" s="1"/>
  <c r="C674" i="3"/>
  <c r="D674" i="3" s="1"/>
  <c r="C561" i="3"/>
  <c r="D561" i="3" s="1"/>
  <c r="C1927" i="3"/>
  <c r="D1927" i="3" s="1"/>
  <c r="C1875" i="3"/>
  <c r="D1875" i="3" s="1"/>
  <c r="C1855" i="3"/>
  <c r="D1855" i="3" s="1"/>
  <c r="C1823" i="3"/>
  <c r="D1823" i="3" s="1"/>
  <c r="C1791" i="3"/>
  <c r="D1791" i="3" s="1"/>
  <c r="C1759" i="3"/>
  <c r="D1759" i="3" s="1"/>
  <c r="C1727" i="3"/>
  <c r="D1727" i="3" s="1"/>
  <c r="C1695" i="3"/>
  <c r="D1695" i="3" s="1"/>
  <c r="C1663" i="3"/>
  <c r="D1663" i="3" s="1"/>
  <c r="C1631" i="3"/>
  <c r="D1631" i="3" s="1"/>
  <c r="C1599" i="3"/>
  <c r="D1599" i="3" s="1"/>
  <c r="C1567" i="3"/>
  <c r="D1567" i="3" s="1"/>
  <c r="C1535" i="3"/>
  <c r="D1535" i="3" s="1"/>
  <c r="C1467" i="3"/>
  <c r="D1467" i="3" s="1"/>
  <c r="C1446" i="3"/>
  <c r="D1446" i="3" s="1"/>
  <c r="C1418" i="3"/>
  <c r="D1418" i="3" s="1"/>
  <c r="C1376" i="3"/>
  <c r="D1376" i="3" s="1"/>
  <c r="C1347" i="3"/>
  <c r="D1347" i="3" s="1"/>
  <c r="C1292" i="3"/>
  <c r="D1292" i="3" s="1"/>
  <c r="C1260" i="3"/>
  <c r="D1260" i="3" s="1"/>
  <c r="C1110" i="3"/>
  <c r="D1110" i="3" s="1"/>
  <c r="C1092" i="3"/>
  <c r="D1092" i="3" s="1"/>
  <c r="C1035" i="3"/>
  <c r="D1035" i="3" s="1"/>
  <c r="C958" i="3"/>
  <c r="D958" i="3" s="1"/>
  <c r="C940" i="3"/>
  <c r="D940" i="3" s="1"/>
  <c r="C924" i="3"/>
  <c r="D924" i="3" s="1"/>
  <c r="C815" i="3"/>
  <c r="D815" i="3" s="1"/>
  <c r="C754" i="3"/>
  <c r="D754" i="3" s="1"/>
  <c r="C400" i="3"/>
  <c r="D400" i="3" s="1"/>
  <c r="C1232" i="3"/>
  <c r="D1232" i="3" s="1"/>
  <c r="C1200" i="3"/>
  <c r="D1200" i="3" s="1"/>
  <c r="C3514" i="3"/>
  <c r="D3514" i="3" s="1"/>
  <c r="C3543" i="3"/>
  <c r="D3543" i="3" s="1"/>
  <c r="C3184" i="3"/>
  <c r="D3184" i="3" s="1"/>
  <c r="C2828" i="3"/>
  <c r="D2828" i="3" s="1"/>
  <c r="C2437" i="3"/>
  <c r="D2437" i="3" s="1"/>
  <c r="C2005" i="3"/>
  <c r="D2005" i="3" s="1"/>
  <c r="C3654" i="3"/>
  <c r="D3654" i="3" s="1"/>
  <c r="C3381" i="3"/>
  <c r="D3381" i="3" s="1"/>
  <c r="C2949" i="3"/>
  <c r="D2949" i="3" s="1"/>
  <c r="C2283" i="3"/>
  <c r="D2283" i="3" s="1"/>
  <c r="C629" i="3"/>
  <c r="D629" i="3" s="1"/>
  <c r="C257" i="3"/>
  <c r="D257" i="3" s="1"/>
  <c r="C740" i="3"/>
  <c r="D740" i="3" s="1"/>
  <c r="C644" i="3"/>
  <c r="D644" i="3" s="1"/>
  <c r="C1413" i="3"/>
  <c r="D1413" i="3" s="1"/>
  <c r="C808" i="3"/>
  <c r="D808" i="3" s="1"/>
  <c r="C1521" i="3"/>
  <c r="D1521" i="3" s="1"/>
  <c r="C1668" i="3"/>
  <c r="D1668" i="3" s="1"/>
  <c r="C1780" i="3"/>
  <c r="D1780" i="3" s="1"/>
  <c r="C1862" i="3"/>
  <c r="D1862" i="3" s="1"/>
  <c r="C1170" i="3"/>
  <c r="D1170" i="3" s="1"/>
  <c r="C1254" i="3"/>
  <c r="D1254" i="3" s="1"/>
  <c r="C1573" i="3"/>
  <c r="D1573" i="3" s="1"/>
  <c r="C1717" i="3"/>
  <c r="D1717" i="3" s="1"/>
  <c r="C1845" i="3"/>
  <c r="D1845" i="3" s="1"/>
  <c r="C1401" i="3"/>
  <c r="D1401" i="3" s="1"/>
  <c r="C1034" i="3"/>
  <c r="D1034" i="3" s="1"/>
  <c r="C1709" i="3"/>
  <c r="D1709" i="3" s="1"/>
  <c r="C2190" i="3"/>
  <c r="D2190" i="3" s="1"/>
  <c r="C2741" i="3"/>
  <c r="D2741" i="3" s="1"/>
  <c r="C3053" i="3"/>
  <c r="D3053" i="3" s="1"/>
  <c r="C1540" i="3"/>
  <c r="D1540" i="3" s="1"/>
  <c r="C2574" i="3"/>
  <c r="D2574" i="3" s="1"/>
  <c r="C2877" i="3"/>
  <c r="D2877" i="3" s="1"/>
  <c r="C3640" i="3"/>
  <c r="D3640" i="3" s="1"/>
  <c r="C3598" i="3"/>
  <c r="D3598" i="3" s="1"/>
  <c r="C3555" i="3"/>
  <c r="D3555" i="3" s="1"/>
  <c r="C3513" i="3"/>
  <c r="D3513" i="3" s="1"/>
  <c r="C3470" i="3"/>
  <c r="D3470" i="3" s="1"/>
  <c r="C3427" i="3"/>
  <c r="D3427" i="3" s="1"/>
  <c r="C3367" i="3"/>
  <c r="D3367" i="3" s="1"/>
  <c r="C3302" i="3"/>
  <c r="D3302" i="3" s="1"/>
  <c r="C3243" i="3"/>
  <c r="D3243" i="3" s="1"/>
  <c r="C3192" i="3"/>
  <c r="D3192" i="3" s="1"/>
  <c r="C3159" i="3"/>
  <c r="D3159" i="3" s="1"/>
  <c r="C3118" i="3"/>
  <c r="D3118" i="3" s="1"/>
  <c r="C3049" i="3"/>
  <c r="D3049" i="3" s="1"/>
  <c r="C2959" i="3"/>
  <c r="D2959" i="3" s="1"/>
  <c r="C2885" i="3"/>
  <c r="D2885" i="3" s="1"/>
  <c r="C2795" i="3"/>
  <c r="D2795" i="3" s="1"/>
  <c r="C2731" i="3"/>
  <c r="D2731" i="3" s="1"/>
  <c r="C2670" i="3"/>
  <c r="D2670" i="3" s="1"/>
  <c r="C2628" i="3"/>
  <c r="D2628" i="3" s="1"/>
  <c r="C2568" i="3"/>
  <c r="D2568" i="3" s="1"/>
  <c r="C2535" i="3"/>
  <c r="D2535" i="3" s="1"/>
  <c r="C2450" i="3"/>
  <c r="D2450" i="3" s="1"/>
  <c r="C2418" i="3"/>
  <c r="D2418" i="3" s="1"/>
  <c r="C2355" i="3"/>
  <c r="D2355" i="3" s="1"/>
  <c r="C2322" i="3"/>
  <c r="D2322" i="3" s="1"/>
  <c r="C2245" i="3"/>
  <c r="D2245" i="3" s="1"/>
  <c r="C2162" i="3"/>
  <c r="D2162" i="3" s="1"/>
  <c r="C2042" i="3"/>
  <c r="D2042" i="3" s="1"/>
  <c r="C2012" i="3"/>
  <c r="D2012" i="3" s="1"/>
  <c r="C1892" i="3"/>
  <c r="D1892" i="3" s="1"/>
  <c r="C1688" i="3"/>
  <c r="D1688" i="3" s="1"/>
  <c r="C1479" i="3"/>
  <c r="D1479" i="3" s="1"/>
  <c r="C1158" i="3"/>
  <c r="D1158" i="3" s="1"/>
  <c r="C1056" i="3"/>
  <c r="D1056" i="3" s="1"/>
  <c r="C3065" i="3"/>
  <c r="D3065" i="3" s="1"/>
  <c r="C3033" i="3"/>
  <c r="D3033" i="3" s="1"/>
  <c r="C2986" i="3"/>
  <c r="D2986" i="3" s="1"/>
  <c r="C2952" i="3"/>
  <c r="D2952" i="3" s="1"/>
  <c r="C2911" i="3"/>
  <c r="D2911" i="3" s="1"/>
  <c r="C2868" i="3"/>
  <c r="D2868" i="3" s="1"/>
  <c r="C2834" i="3"/>
  <c r="D2834" i="3" s="1"/>
  <c r="C2790" i="3"/>
  <c r="D2790" i="3" s="1"/>
  <c r="C2746" i="3"/>
  <c r="D2746" i="3" s="1"/>
  <c r="C2704" i="3"/>
  <c r="D2704" i="3" s="1"/>
  <c r="C2662" i="3"/>
  <c r="D2662" i="3" s="1"/>
  <c r="C2614" i="3"/>
  <c r="D2614" i="3" s="1"/>
  <c r="C2578" i="3"/>
  <c r="D2578" i="3" s="1"/>
  <c r="C2545" i="3"/>
  <c r="D2545" i="3" s="1"/>
  <c r="C2512" i="3"/>
  <c r="D2512" i="3" s="1"/>
  <c r="C2476" i="3"/>
  <c r="D2476" i="3" s="1"/>
  <c r="C2435" i="3"/>
  <c r="D2435" i="3" s="1"/>
  <c r="C2404" i="3"/>
  <c r="D2404" i="3" s="1"/>
  <c r="C2367" i="3"/>
  <c r="D2367" i="3" s="1"/>
  <c r="C2332" i="3"/>
  <c r="D2332" i="3" s="1"/>
  <c r="C2295" i="3"/>
  <c r="D2295" i="3" s="1"/>
  <c r="C2261" i="3"/>
  <c r="D2261" i="3" s="1"/>
  <c r="C2223" i="3"/>
  <c r="D2223" i="3" s="1"/>
  <c r="C2160" i="3"/>
  <c r="D2160" i="3" s="1"/>
  <c r="C2119" i="3"/>
  <c r="D2119" i="3" s="1"/>
  <c r="C2000" i="3"/>
  <c r="D2000" i="3" s="1"/>
  <c r="C1966" i="3"/>
  <c r="D1966" i="3" s="1"/>
  <c r="C1864" i="3"/>
  <c r="D1864" i="3" s="1"/>
  <c r="C1736" i="3"/>
  <c r="D1736" i="3" s="1"/>
  <c r="C1608" i="3"/>
  <c r="D1608" i="3" s="1"/>
  <c r="C1463" i="3"/>
  <c r="D1463" i="3" s="1"/>
  <c r="C1128" i="3"/>
  <c r="D1128" i="3" s="1"/>
  <c r="C981" i="3"/>
  <c r="D981" i="3" s="1"/>
  <c r="C910" i="3"/>
  <c r="D910" i="3" s="1"/>
  <c r="C451" i="3"/>
  <c r="D451" i="3" s="1"/>
  <c r="C3070" i="3"/>
  <c r="D3070" i="3" s="1"/>
  <c r="C3044" i="3"/>
  <c r="D3044" i="3" s="1"/>
  <c r="C3008" i="3"/>
  <c r="D3008" i="3" s="1"/>
  <c r="C2988" i="3"/>
  <c r="D2988" i="3" s="1"/>
  <c r="C2961" i="3"/>
  <c r="D2961" i="3" s="1"/>
  <c r="C2931" i="3"/>
  <c r="D2931" i="3" s="1"/>
  <c r="C2910" i="3"/>
  <c r="D2910" i="3" s="1"/>
  <c r="C2880" i="3"/>
  <c r="D2880" i="3" s="1"/>
  <c r="C2857" i="3"/>
  <c r="D2857" i="3" s="1"/>
  <c r="C2823" i="3"/>
  <c r="D2823" i="3" s="1"/>
  <c r="C2803" i="3"/>
  <c r="D2803" i="3" s="1"/>
  <c r="C2777" i="3"/>
  <c r="D2777" i="3" s="1"/>
  <c r="C2748" i="3"/>
  <c r="D2748" i="3" s="1"/>
  <c r="C2719" i="3"/>
  <c r="D2719" i="3" s="1"/>
  <c r="C2687" i="3"/>
  <c r="D2687" i="3" s="1"/>
  <c r="C2665" i="3"/>
  <c r="D2665" i="3" s="1"/>
  <c r="C2636" i="3"/>
  <c r="D2636" i="3" s="1"/>
  <c r="C2609" i="3"/>
  <c r="D2609" i="3" s="1"/>
  <c r="C2585" i="3"/>
  <c r="D2585" i="3" s="1"/>
  <c r="C2562" i="3"/>
  <c r="D2562" i="3" s="1"/>
  <c r="C2541" i="3"/>
  <c r="D2541" i="3" s="1"/>
  <c r="C2515" i="3"/>
  <c r="D2515" i="3" s="1"/>
  <c r="C2496" i="3"/>
  <c r="D2496" i="3" s="1"/>
  <c r="C2467" i="3"/>
  <c r="D2467" i="3" s="1"/>
  <c r="C2448" i="3"/>
  <c r="D2448" i="3" s="1"/>
  <c r="C2427" i="3"/>
  <c r="D2427" i="3" s="1"/>
  <c r="C2399" i="3"/>
  <c r="D2399" i="3" s="1"/>
  <c r="C2378" i="3"/>
  <c r="D2378" i="3" s="1"/>
  <c r="C2360" i="3"/>
  <c r="D2360" i="3" s="1"/>
  <c r="C2337" i="3"/>
  <c r="D2337" i="3" s="1"/>
  <c r="C2311" i="3"/>
  <c r="D2311" i="3" s="1"/>
  <c r="C2290" i="3"/>
  <c r="D2290" i="3" s="1"/>
  <c r="C2264" i="3"/>
  <c r="D2264" i="3" s="1"/>
  <c r="C2239" i="3"/>
  <c r="D2239" i="3" s="1"/>
  <c r="C2217" i="3"/>
  <c r="D2217" i="3" s="1"/>
  <c r="C2185" i="3"/>
  <c r="D2185" i="3" s="1"/>
  <c r="C2159" i="3"/>
  <c r="D2159" i="3" s="1"/>
  <c r="C2110" i="3"/>
  <c r="D2110" i="3" s="1"/>
  <c r="C2017" i="3"/>
  <c r="D2017" i="3" s="1"/>
  <c r="C1992" i="3"/>
  <c r="D1992" i="3" s="1"/>
  <c r="C1943" i="3"/>
  <c r="D1943" i="3" s="1"/>
  <c r="C1881" i="3"/>
  <c r="D1881" i="3" s="1"/>
  <c r="C1831" i="3"/>
  <c r="D1831" i="3" s="1"/>
  <c r="C1745" i="3"/>
  <c r="D1745" i="3" s="1"/>
  <c r="C1649" i="3"/>
  <c r="D1649" i="3" s="1"/>
  <c r="C1575" i="3"/>
  <c r="D1575" i="3" s="1"/>
  <c r="C1480" i="3"/>
  <c r="D1480" i="3" s="1"/>
  <c r="C1402" i="3"/>
  <c r="D1402" i="3" s="1"/>
  <c r="C1304" i="3"/>
  <c r="D1304" i="3" s="1"/>
  <c r="C1220" i="3"/>
  <c r="D1220" i="3" s="1"/>
  <c r="C1031" i="3"/>
  <c r="D1031" i="3" s="1"/>
  <c r="C976" i="3"/>
  <c r="D976" i="3" s="1"/>
  <c r="C464" i="3"/>
  <c r="D464" i="3" s="1"/>
  <c r="C2089" i="3"/>
  <c r="D2089" i="3" s="1"/>
  <c r="C2063" i="3"/>
  <c r="D2063" i="3" s="1"/>
  <c r="C2044" i="3"/>
  <c r="D2044" i="3" s="1"/>
  <c r="C1982" i="3"/>
  <c r="D1982" i="3" s="1"/>
  <c r="C1961" i="3"/>
  <c r="D1961" i="3" s="1"/>
  <c r="C1935" i="3"/>
  <c r="D1935" i="3" s="1"/>
  <c r="C1913" i="3"/>
  <c r="D1913" i="3" s="1"/>
  <c r="C1859" i="3"/>
  <c r="D1859" i="3" s="1"/>
  <c r="C1824" i="3"/>
  <c r="D1824" i="3" s="1"/>
  <c r="C1776" i="3"/>
  <c r="D1776" i="3" s="1"/>
  <c r="C1731" i="3"/>
  <c r="D1731" i="3" s="1"/>
  <c r="C1696" i="3"/>
  <c r="D1696" i="3" s="1"/>
  <c r="C1648" i="3"/>
  <c r="D1648" i="3" s="1"/>
  <c r="C1603" i="3"/>
  <c r="D1603" i="3" s="1"/>
  <c r="C1568" i="3"/>
  <c r="D1568" i="3" s="1"/>
  <c r="C1510" i="3"/>
  <c r="D1510" i="3" s="1"/>
  <c r="C1450" i="3"/>
  <c r="D1450" i="3" s="1"/>
  <c r="C1419" i="3"/>
  <c r="D1419" i="3" s="1"/>
  <c r="C1352" i="3"/>
  <c r="D1352" i="3" s="1"/>
  <c r="C1310" i="3"/>
  <c r="D1310" i="3" s="1"/>
  <c r="C1164" i="3"/>
  <c r="D1164" i="3" s="1"/>
  <c r="C1077" i="3"/>
  <c r="D1077" i="3" s="1"/>
  <c r="C1013" i="3"/>
  <c r="D1013" i="3" s="1"/>
  <c r="C987" i="3"/>
  <c r="D987" i="3" s="1"/>
  <c r="C762" i="3"/>
  <c r="D762" i="3" s="1"/>
  <c r="C725" i="3"/>
  <c r="D725" i="3" s="1"/>
  <c r="C584" i="3"/>
  <c r="D584" i="3" s="1"/>
  <c r="C1923" i="3"/>
  <c r="D1923" i="3" s="1"/>
  <c r="C1868" i="3"/>
  <c r="D1868" i="3" s="1"/>
  <c r="C1833" i="3"/>
  <c r="D1833" i="3" s="1"/>
  <c r="H25" i="3" s="1"/>
  <c r="I25" i="3" s="1"/>
  <c r="J25" i="3" s="1"/>
  <c r="C1785" i="3"/>
  <c r="D1785" i="3" s="1"/>
  <c r="C1743" i="3"/>
  <c r="D1743" i="3" s="1"/>
  <c r="C1705" i="3"/>
  <c r="D1705" i="3" s="1"/>
  <c r="C1657" i="3"/>
  <c r="D1657" i="3" s="1"/>
  <c r="C1615" i="3"/>
  <c r="D1615" i="3" s="1"/>
  <c r="C1577" i="3"/>
  <c r="D1577" i="3" s="1"/>
  <c r="C1523" i="3"/>
  <c r="D1523" i="3" s="1"/>
  <c r="C1460" i="3"/>
  <c r="D1460" i="3" s="1"/>
  <c r="C1428" i="3"/>
  <c r="D1428" i="3" s="1"/>
  <c r="C1358" i="3"/>
  <c r="D1358" i="3" s="1"/>
  <c r="C1334" i="3"/>
  <c r="D1334" i="3" s="1"/>
  <c r="C1268" i="3"/>
  <c r="D1268" i="3" s="1"/>
  <c r="C1102" i="3"/>
  <c r="D1102" i="3" s="1"/>
  <c r="C1046" i="3"/>
  <c r="D1046" i="3" s="1"/>
  <c r="C1024" i="3"/>
  <c r="D1024" i="3" s="1"/>
  <c r="C936" i="3"/>
  <c r="D936" i="3" s="1"/>
  <c r="C833" i="3"/>
  <c r="D833" i="3" s="1"/>
  <c r="C761" i="3"/>
  <c r="D761" i="3" s="1"/>
  <c r="C390" i="3"/>
  <c r="D390" i="3" s="1"/>
  <c r="C1216" i="3"/>
  <c r="D1216" i="3" s="1"/>
  <c r="C1176" i="3"/>
  <c r="D1176" i="3" s="1"/>
  <c r="C1152" i="3"/>
  <c r="D1152" i="3" s="1"/>
  <c r="C1136" i="3"/>
  <c r="D1136" i="3" s="1"/>
  <c r="C1115" i="3"/>
  <c r="D1115" i="3" s="1"/>
  <c r="C1101" i="3"/>
  <c r="D1101" i="3" s="1"/>
  <c r="C1080" i="3"/>
  <c r="D1080" i="3" s="1"/>
  <c r="C1062" i="3"/>
  <c r="D1062" i="3" s="1"/>
  <c r="C1044" i="3"/>
  <c r="D1044" i="3" s="1"/>
  <c r="C1022" i="3"/>
  <c r="D1022" i="3" s="1"/>
  <c r="C1008" i="3"/>
  <c r="D1008" i="3" s="1"/>
  <c r="C990" i="3"/>
  <c r="D990" i="3" s="1"/>
  <c r="C922" i="3"/>
  <c r="D922" i="3" s="1"/>
  <c r="C904" i="3"/>
  <c r="D904" i="3" s="1"/>
  <c r="C889" i="3"/>
  <c r="D889" i="3" s="1"/>
  <c r="C867" i="3"/>
  <c r="D867" i="3" s="1"/>
  <c r="C728" i="3"/>
  <c r="D728" i="3" s="1"/>
  <c r="C691" i="3"/>
  <c r="D691" i="3" s="1"/>
  <c r="C616" i="3"/>
  <c r="D616" i="3" s="1"/>
  <c r="C520" i="3"/>
  <c r="D520" i="3" s="1"/>
  <c r="C279" i="3"/>
  <c r="D279" i="3" s="1"/>
  <c r="C2199" i="3"/>
  <c r="D2199" i="3" s="1"/>
  <c r="C2182" i="3"/>
  <c r="D2182" i="3" s="1"/>
  <c r="C2165" i="3"/>
  <c r="D2165" i="3" s="1"/>
  <c r="C2148" i="3"/>
  <c r="D2148" i="3" s="1"/>
  <c r="C2127" i="3"/>
  <c r="D2127" i="3" s="1"/>
  <c r="C2107" i="3"/>
  <c r="D2107" i="3" s="1"/>
  <c r="C2093" i="3"/>
  <c r="D2093" i="3" s="1"/>
  <c r="C2072" i="3"/>
  <c r="D2072" i="3" s="1"/>
  <c r="C2054" i="3"/>
  <c r="D2054" i="3" s="1"/>
  <c r="C2036" i="3"/>
  <c r="D2036" i="3" s="1"/>
  <c r="C2015" i="3"/>
  <c r="D2015" i="3" s="1"/>
  <c r="C2001" i="3"/>
  <c r="D2001" i="3" s="1"/>
  <c r="C1979" i="3"/>
  <c r="D1979" i="3" s="1"/>
  <c r="C1965" i="3"/>
  <c r="D1965" i="3" s="1"/>
  <c r="C1944" i="3"/>
  <c r="D1944" i="3" s="1"/>
  <c r="C1926" i="3"/>
  <c r="D1926" i="3" s="1"/>
  <c r="C1908" i="3"/>
  <c r="D1908" i="3" s="1"/>
  <c r="C1887" i="3"/>
  <c r="D1887" i="3" s="1"/>
  <c r="C3492" i="3"/>
  <c r="D3492" i="3" s="1"/>
  <c r="C3537" i="3"/>
  <c r="D3537" i="3" s="1"/>
  <c r="C3177" i="3"/>
  <c r="D3177" i="3" s="1"/>
  <c r="C2785" i="3"/>
  <c r="D2785" i="3" s="1"/>
  <c r="C2426" i="3"/>
  <c r="D2426" i="3" s="1"/>
  <c r="C1974" i="3"/>
  <c r="D1974" i="3" s="1"/>
  <c r="C3641" i="3"/>
  <c r="D3641" i="3" s="1"/>
  <c r="C3372" i="3"/>
  <c r="D3372" i="3" s="1"/>
  <c r="C2942" i="3"/>
  <c r="D2942" i="3" s="1"/>
  <c r="C2272" i="3"/>
  <c r="D2272" i="3" s="1"/>
  <c r="C65" i="3"/>
  <c r="D65" i="3" s="1"/>
  <c r="C329" i="3"/>
  <c r="D329" i="3" s="1"/>
  <c r="C756" i="3"/>
  <c r="D756" i="3" s="1"/>
  <c r="C654" i="3"/>
  <c r="D654" i="3" s="1"/>
  <c r="C1429" i="3"/>
  <c r="D1429" i="3" s="1"/>
  <c r="C811" i="3"/>
  <c r="D811" i="3" s="1"/>
  <c r="C1542" i="3"/>
  <c r="D1542" i="3" s="1"/>
  <c r="C1670" i="3"/>
  <c r="D1670" i="3" s="1"/>
  <c r="C1782" i="3"/>
  <c r="D1782" i="3" s="1"/>
  <c r="C1922" i="3"/>
  <c r="D1922" i="3" s="1"/>
  <c r="C1178" i="3"/>
  <c r="D1178" i="3" s="1"/>
  <c r="C1262" i="3"/>
  <c r="D1262" i="3" s="1"/>
  <c r="C1589" i="3"/>
  <c r="D1589" i="3" s="1"/>
  <c r="C1730" i="3"/>
  <c r="D1730" i="3" s="1"/>
  <c r="C1858" i="3"/>
  <c r="D1858" i="3" s="1"/>
  <c r="C1425" i="3"/>
  <c r="D1425" i="3" s="1"/>
  <c r="C1345" i="3"/>
  <c r="D1345" i="3" s="1"/>
  <c r="C1738" i="3"/>
  <c r="D1738" i="3" s="1"/>
  <c r="C2222" i="3"/>
  <c r="D2222" i="3" s="1"/>
  <c r="C2757" i="3"/>
  <c r="D2757" i="3" s="1"/>
  <c r="C3067" i="3"/>
  <c r="D3067" i="3" s="1"/>
  <c r="C1874" i="3"/>
  <c r="D1874" i="3" s="1"/>
  <c r="C2606" i="3"/>
  <c r="D2606" i="3" s="1"/>
  <c r="C2891" i="3"/>
  <c r="D2891" i="3" s="1"/>
  <c r="C3637" i="3"/>
  <c r="D3637" i="3" s="1"/>
  <c r="C3596" i="3"/>
  <c r="D3596" i="3" s="1"/>
  <c r="C3552" i="3"/>
  <c r="D3552" i="3" s="1"/>
  <c r="C3510" i="3"/>
  <c r="D3510" i="3" s="1"/>
  <c r="C3468" i="3"/>
  <c r="D3468" i="3" s="1"/>
  <c r="C3424" i="3"/>
  <c r="D3424" i="3" s="1"/>
  <c r="C3359" i="3"/>
  <c r="D3359" i="3" s="1"/>
  <c r="C3299" i="3"/>
  <c r="D3299" i="3" s="1"/>
  <c r="C3239" i="3"/>
  <c r="D3239" i="3" s="1"/>
  <c r="C3189" i="3"/>
  <c r="D3189" i="3" s="1"/>
  <c r="C3149" i="3"/>
  <c r="D3149" i="3" s="1"/>
  <c r="C3115" i="3"/>
  <c r="D3115" i="3" s="1"/>
  <c r="C3046" i="3"/>
  <c r="D3046" i="3" s="1"/>
  <c r="C2937" i="3"/>
  <c r="D2937" i="3" s="1"/>
  <c r="C2882" i="3"/>
  <c r="D2882" i="3" s="1"/>
  <c r="C2792" i="3"/>
  <c r="D2792" i="3" s="1"/>
  <c r="C2724" i="3"/>
  <c r="D2724" i="3" s="1"/>
  <c r="C2667" i="3"/>
  <c r="D2667" i="3" s="1"/>
  <c r="C2594" i="3"/>
  <c r="D2594" i="3" s="1"/>
  <c r="C2564" i="3"/>
  <c r="D2564" i="3" s="1"/>
  <c r="C2531" i="3"/>
  <c r="D2531" i="3" s="1"/>
  <c r="C2447" i="3"/>
  <c r="D2447" i="3" s="1"/>
  <c r="C2414" i="3"/>
  <c r="D2414" i="3" s="1"/>
  <c r="C2351" i="3"/>
  <c r="D2351" i="3" s="1"/>
  <c r="C2318" i="3"/>
  <c r="D2318" i="3" s="1"/>
  <c r="C2241" i="3"/>
  <c r="D2241" i="3" s="1"/>
  <c r="C2158" i="3"/>
  <c r="D2158" i="3" s="1"/>
  <c r="C2039" i="3"/>
  <c r="D2039" i="3" s="1"/>
  <c r="C1918" i="3"/>
  <c r="D1918" i="3" s="1"/>
  <c r="C1888" i="3"/>
  <c r="D1888" i="3" s="1"/>
  <c r="C1627" i="3"/>
  <c r="D1627" i="3" s="1"/>
  <c r="C1475" i="3"/>
  <c r="D1475" i="3" s="1"/>
  <c r="C1154" i="3"/>
  <c r="D1154" i="3" s="1"/>
  <c r="C3090" i="3"/>
  <c r="D3090" i="3" s="1"/>
  <c r="C3058" i="3"/>
  <c r="D3058" i="3" s="1"/>
  <c r="C3026" i="3"/>
  <c r="D3026" i="3" s="1"/>
  <c r="C2982" i="3"/>
  <c r="D2982" i="3" s="1"/>
  <c r="C2945" i="3"/>
  <c r="D2945" i="3" s="1"/>
  <c r="C2908" i="3"/>
  <c r="D2908" i="3" s="1"/>
  <c r="C2864" i="3"/>
  <c r="D2864" i="3" s="1"/>
  <c r="C2830" i="3"/>
  <c r="D2830" i="3" s="1"/>
  <c r="C2784" i="3"/>
  <c r="D2784" i="3" s="1"/>
  <c r="C2742" i="3"/>
  <c r="D2742" i="3" s="1"/>
  <c r="C2698" i="3"/>
  <c r="D2698" i="3" s="1"/>
  <c r="C2656" i="3"/>
  <c r="D2656" i="3" s="1"/>
  <c r="C2610" i="3"/>
  <c r="D2610" i="3" s="1"/>
  <c r="C2571" i="3"/>
  <c r="D2571" i="3" s="1"/>
  <c r="C2538" i="3"/>
  <c r="D2538" i="3" s="1"/>
  <c r="C2509" i="3"/>
  <c r="D2509" i="3" s="1"/>
  <c r="C2472" i="3"/>
  <c r="D2472" i="3" s="1"/>
  <c r="C2431" i="3"/>
  <c r="D2431" i="3" s="1"/>
  <c r="C2400" i="3"/>
  <c r="D2400" i="3" s="1"/>
  <c r="C2364" i="3"/>
  <c r="D2364" i="3" s="1"/>
  <c r="C2329" i="3"/>
  <c r="D2329" i="3" s="1"/>
  <c r="C2291" i="3"/>
  <c r="D2291" i="3" s="1"/>
  <c r="C2257" i="3"/>
  <c r="D2257" i="3" s="1"/>
  <c r="C2221" i="3"/>
  <c r="D2221" i="3" s="1"/>
  <c r="C2151" i="3"/>
  <c r="D2151" i="3" s="1"/>
  <c r="C2115" i="3"/>
  <c r="D2115" i="3" s="1"/>
  <c r="C1996" i="3"/>
  <c r="D1996" i="3" s="1"/>
  <c r="C1959" i="3"/>
  <c r="D1959" i="3" s="1"/>
  <c r="C1835" i="3"/>
  <c r="D1835" i="3" s="1"/>
  <c r="C1707" i="3"/>
  <c r="D1707" i="3" s="1"/>
  <c r="C1579" i="3"/>
  <c r="D1579" i="3" s="1"/>
  <c r="C1459" i="3"/>
  <c r="D1459" i="3" s="1"/>
  <c r="C1124" i="3"/>
  <c r="D1124" i="3" s="1"/>
  <c r="C965" i="3"/>
  <c r="D965" i="3" s="1"/>
  <c r="C899" i="3"/>
  <c r="D899" i="3" s="1"/>
  <c r="C3089" i="3"/>
  <c r="D3089" i="3" s="1"/>
  <c r="C3064" i="3"/>
  <c r="D3064" i="3" s="1"/>
  <c r="C3032" i="3"/>
  <c r="D3032" i="3" s="1"/>
  <c r="C3002" i="3"/>
  <c r="D3002" i="3" s="1"/>
  <c r="C2985" i="3"/>
  <c r="D2985" i="3" s="1"/>
  <c r="C2948" i="3"/>
  <c r="D2948" i="3" s="1"/>
  <c r="C2927" i="3"/>
  <c r="D2927" i="3" s="1"/>
  <c r="C2904" i="3"/>
  <c r="D2904" i="3" s="1"/>
  <c r="C2870" i="3"/>
  <c r="D2870" i="3" s="1"/>
  <c r="C2850" i="3"/>
  <c r="D2850" i="3" s="1"/>
  <c r="C2820" i="3"/>
  <c r="D2820" i="3" s="1"/>
  <c r="C2796" i="3"/>
  <c r="D2796" i="3" s="1"/>
  <c r="C2767" i="3"/>
  <c r="D2767" i="3" s="1"/>
  <c r="C2745" i="3"/>
  <c r="D2745" i="3" s="1"/>
  <c r="C2713" i="3"/>
  <c r="D2713" i="3" s="1"/>
  <c r="C2684" i="3"/>
  <c r="D2684" i="3" s="1"/>
  <c r="C2655" i="3"/>
  <c r="D2655" i="3" s="1"/>
  <c r="C2623" i="3"/>
  <c r="D2623" i="3" s="1"/>
  <c r="C2602" i="3"/>
  <c r="D2602" i="3" s="1"/>
  <c r="C2581" i="3"/>
  <c r="D2581" i="3" s="1"/>
  <c r="C2555" i="3"/>
  <c r="D2555" i="3" s="1"/>
  <c r="C2537" i="3"/>
  <c r="D2537" i="3" s="1"/>
  <c r="C2511" i="3"/>
  <c r="D2511" i="3" s="1"/>
  <c r="C2486" i="3"/>
  <c r="D2486" i="3" s="1"/>
  <c r="C2463" i="3"/>
  <c r="D2463" i="3" s="1"/>
  <c r="C2445" i="3"/>
  <c r="D2445" i="3" s="1"/>
  <c r="C2420" i="3"/>
  <c r="D2420" i="3" s="1"/>
  <c r="C2396" i="3"/>
  <c r="D2396" i="3" s="1"/>
  <c r="C2374" i="3"/>
  <c r="D2374" i="3" s="1"/>
  <c r="C2352" i="3"/>
  <c r="D2352" i="3" s="1"/>
  <c r="C2331" i="3"/>
  <c r="D2331" i="3" s="1"/>
  <c r="C2307" i="3"/>
  <c r="D2307" i="3" s="1"/>
  <c r="C2281" i="3"/>
  <c r="D2281" i="3" s="1"/>
  <c r="C2260" i="3"/>
  <c r="D2260" i="3" s="1"/>
  <c r="C2237" i="3"/>
  <c r="D2237" i="3" s="1"/>
  <c r="C2209" i="3"/>
  <c r="D2209" i="3" s="1"/>
  <c r="C2181" i="3"/>
  <c r="D2181" i="3" s="1"/>
  <c r="C2157" i="3"/>
  <c r="D2157" i="3" s="1"/>
  <c r="C2055" i="3"/>
  <c r="D2055" i="3" s="1"/>
  <c r="C2013" i="3"/>
  <c r="D2013" i="3" s="1"/>
  <c r="C1988" i="3"/>
  <c r="D1988" i="3" s="1"/>
  <c r="C1897" i="3"/>
  <c r="D1897" i="3" s="1"/>
  <c r="C1877" i="3"/>
  <c r="D1877" i="3" s="1"/>
  <c r="C1809" i="3"/>
  <c r="D1809" i="3" s="1"/>
  <c r="C1713" i="3"/>
  <c r="D1713" i="3" s="1"/>
  <c r="C1639" i="3"/>
  <c r="D1639" i="3" s="1"/>
  <c r="C1553" i="3"/>
  <c r="D1553" i="3" s="1"/>
  <c r="C1472" i="3"/>
  <c r="D1472" i="3" s="1"/>
  <c r="C1368" i="3"/>
  <c r="D1368" i="3" s="1"/>
  <c r="C1288" i="3"/>
  <c r="D1288" i="3" s="1"/>
  <c r="C1131" i="3"/>
  <c r="D1131" i="3" s="1"/>
  <c r="C1027" i="3"/>
  <c r="D1027" i="3" s="1"/>
  <c r="C972" i="3"/>
  <c r="D972" i="3" s="1"/>
  <c r="C2103" i="3"/>
  <c r="D2103" i="3" s="1"/>
  <c r="C2085" i="3"/>
  <c r="D2085" i="3" s="1"/>
  <c r="C2059" i="3"/>
  <c r="D2059" i="3" s="1"/>
  <c r="C2037" i="3"/>
  <c r="D2037" i="3" s="1"/>
  <c r="C1975" i="3"/>
  <c r="D1975" i="3" s="1"/>
  <c r="C1957" i="3"/>
  <c r="D1957" i="3" s="1"/>
  <c r="C1928" i="3"/>
  <c r="D1928" i="3" s="1"/>
  <c r="C1909" i="3"/>
  <c r="D1909" i="3" s="1"/>
  <c r="C1856" i="3"/>
  <c r="D1856" i="3" s="1"/>
  <c r="C1808" i="3"/>
  <c r="D1808" i="3" s="1"/>
  <c r="C1763" i="3"/>
  <c r="D1763" i="3" s="1"/>
  <c r="C1728" i="3"/>
  <c r="D1728" i="3" s="1"/>
  <c r="C1680" i="3"/>
  <c r="D1680" i="3" s="1"/>
  <c r="C1635" i="3"/>
  <c r="D1635" i="3" s="1"/>
  <c r="C1600" i="3"/>
  <c r="D1600" i="3" s="1"/>
  <c r="C1552" i="3"/>
  <c r="D1552" i="3" s="1"/>
  <c r="C1499" i="3"/>
  <c r="D1499" i="3" s="1"/>
  <c r="C1447" i="3"/>
  <c r="D1447" i="3" s="1"/>
  <c r="C1411" i="3"/>
  <c r="D1411" i="3" s="1"/>
  <c r="C1348" i="3"/>
  <c r="D1348" i="3" s="1"/>
  <c r="C1228" i="3"/>
  <c r="D1228" i="3" s="1"/>
  <c r="C1137" i="3"/>
  <c r="D1137" i="3" s="1"/>
  <c r="C1073" i="3"/>
  <c r="D1073" i="3" s="1"/>
  <c r="C1009" i="3"/>
  <c r="D1009" i="3" s="1"/>
  <c r="C879" i="3"/>
  <c r="D879" i="3" s="1"/>
  <c r="C755" i="3"/>
  <c r="D755" i="3" s="1"/>
  <c r="C717" i="3"/>
  <c r="D717" i="3" s="1"/>
  <c r="C511" i="3"/>
  <c r="D511" i="3" s="1"/>
  <c r="C1886" i="3"/>
  <c r="D1886" i="3" s="1"/>
  <c r="C1865" i="3"/>
  <c r="D1865" i="3" s="1"/>
  <c r="C1817" i="3"/>
  <c r="D1817" i="3" s="1"/>
  <c r="C1775" i="3"/>
  <c r="D1775" i="3" s="1"/>
  <c r="C1737" i="3"/>
  <c r="D1737" i="3" s="1"/>
  <c r="C1689" i="3"/>
  <c r="D1689" i="3" s="1"/>
  <c r="C1647" i="3"/>
  <c r="D1647" i="3" s="1"/>
  <c r="C1609" i="3"/>
  <c r="D1609" i="3" s="1"/>
  <c r="C1561" i="3"/>
  <c r="D1561" i="3" s="1"/>
  <c r="C1502" i="3"/>
  <c r="D1502" i="3" s="1"/>
  <c r="C1456" i="3"/>
  <c r="D1456" i="3" s="1"/>
  <c r="C1386" i="3"/>
  <c r="D1386" i="3" s="1"/>
  <c r="C1355" i="3"/>
  <c r="D1355" i="3" s="1"/>
  <c r="C1300" i="3"/>
  <c r="D1300" i="3" s="1"/>
  <c r="C1252" i="3"/>
  <c r="D1252" i="3" s="1"/>
  <c r="C1099" i="3"/>
  <c r="D1099" i="3" s="1"/>
  <c r="C1038" i="3"/>
  <c r="D1038" i="3" s="1"/>
  <c r="C954" i="3"/>
  <c r="D954" i="3" s="1"/>
  <c r="C932" i="3"/>
  <c r="D932" i="3" s="1"/>
  <c r="C825" i="3"/>
  <c r="D825" i="3" s="1"/>
  <c r="C744" i="3"/>
  <c r="D744" i="3" s="1"/>
  <c r="C386" i="3"/>
  <c r="D386" i="3" s="1"/>
  <c r="C1208" i="3"/>
  <c r="D1208" i="3" s="1"/>
  <c r="C1168" i="3"/>
  <c r="D1168" i="3" s="1"/>
  <c r="C1148" i="3"/>
  <c r="D1148" i="3" s="1"/>
  <c r="C1133" i="3"/>
  <c r="D1133" i="3" s="1"/>
  <c r="C1112" i="3"/>
  <c r="D1112" i="3" s="1"/>
  <c r="C1094" i="3"/>
  <c r="D1094" i="3" s="1"/>
  <c r="C1076" i="3"/>
  <c r="D1076" i="3" s="1"/>
  <c r="C1054" i="3"/>
  <c r="D1054" i="3" s="1"/>
  <c r="C1040" i="3"/>
  <c r="D1040" i="3" s="1"/>
  <c r="C1019" i="3"/>
  <c r="D1019" i="3" s="1"/>
  <c r="C1004" i="3"/>
  <c r="D1004" i="3" s="1"/>
  <c r="C986" i="3"/>
  <c r="D986" i="3" s="1"/>
  <c r="C915" i="3"/>
  <c r="D915" i="3" s="1"/>
  <c r="C901" i="3"/>
  <c r="D901" i="3" s="1"/>
  <c r="C885" i="3"/>
  <c r="D885" i="3" s="1"/>
  <c r="C778" i="3"/>
  <c r="D778" i="3" s="1"/>
  <c r="C720" i="3"/>
  <c r="D720" i="3" s="1"/>
  <c r="C687" i="3"/>
  <c r="D687" i="3" s="1"/>
  <c r="C609" i="3"/>
  <c r="D609" i="3" s="1"/>
  <c r="C483" i="3"/>
  <c r="D483" i="3" s="1"/>
  <c r="C2216" i="3"/>
  <c r="D2216" i="3" s="1"/>
  <c r="C2195" i="3"/>
  <c r="D2195" i="3" s="1"/>
  <c r="C2178" i="3"/>
  <c r="D2178" i="3" s="1"/>
  <c r="C2161" i="3"/>
  <c r="D2161" i="3" s="1"/>
  <c r="C2144" i="3"/>
  <c r="D2144" i="3" s="1"/>
  <c r="C2125" i="3"/>
  <c r="D2125" i="3" s="1"/>
  <c r="C2104" i="3"/>
  <c r="D2104" i="3" s="1"/>
  <c r="C2086" i="3"/>
  <c r="D2086" i="3" s="1"/>
  <c r="C2068" i="3"/>
  <c r="D2068" i="3" s="1"/>
  <c r="C2047" i="3"/>
  <c r="D2047" i="3" s="1"/>
  <c r="C2033" i="3"/>
  <c r="D2033" i="3" s="1"/>
  <c r="C2011" i="3"/>
  <c r="D2011" i="3" s="1"/>
  <c r="C1997" i="3"/>
  <c r="D1997" i="3" s="1"/>
  <c r="C1976" i="3"/>
  <c r="D1976" i="3" s="1"/>
  <c r="C1958" i="3"/>
  <c r="D1958" i="3" s="1"/>
  <c r="C1940" i="3"/>
  <c r="D1940" i="3" s="1"/>
  <c r="C1919" i="3"/>
  <c r="D1919" i="3" s="1"/>
  <c r="C1905" i="3"/>
  <c r="D1905" i="3" s="1"/>
  <c r="C1883" i="3"/>
  <c r="D1883" i="3" s="1"/>
  <c r="C1869" i="3"/>
  <c r="D1869" i="3" s="1"/>
  <c r="C2149" i="3"/>
  <c r="D2149" i="3" s="1"/>
  <c r="C3315" i="3"/>
  <c r="D3315" i="3" s="1"/>
  <c r="C3007" i="3"/>
  <c r="D3007" i="3" s="1"/>
  <c r="C2607" i="3"/>
  <c r="D2607" i="3" s="1"/>
  <c r="C2235" i="3"/>
  <c r="D2235" i="3" s="1"/>
  <c r="C1601" i="3"/>
  <c r="D1601" i="3" s="1"/>
  <c r="C3519" i="3"/>
  <c r="D3519" i="3" s="1"/>
  <c r="C3199" i="3"/>
  <c r="D3199" i="3" s="1"/>
  <c r="C2680" i="3"/>
  <c r="D2680" i="3" s="1"/>
  <c r="C1851" i="3"/>
  <c r="D1851" i="3" s="1"/>
  <c r="C614" i="3"/>
  <c r="D614" i="3" s="1"/>
  <c r="C484" i="3"/>
  <c r="D484" i="3" s="1"/>
  <c r="C221" i="3"/>
  <c r="D221" i="3" s="1"/>
  <c r="C978" i="3"/>
  <c r="D978" i="3" s="1"/>
  <c r="C555" i="3"/>
  <c r="D555" i="3" s="1"/>
  <c r="C914" i="3"/>
  <c r="D914" i="3" s="1"/>
  <c r="C1604" i="3"/>
  <c r="D1604" i="3" s="1"/>
  <c r="C1732" i="3"/>
  <c r="D1732" i="3" s="1"/>
  <c r="C1822" i="3"/>
  <c r="D1822" i="3" s="1"/>
  <c r="C2202" i="3"/>
  <c r="D2202" i="3" s="1"/>
  <c r="C750" i="3"/>
  <c r="D750" i="3" s="1"/>
  <c r="C1421" i="3"/>
  <c r="D1421" i="3" s="1"/>
  <c r="C1653" i="3"/>
  <c r="D1653" i="3" s="1"/>
  <c r="C1781" i="3"/>
  <c r="D1781" i="3" s="1"/>
  <c r="C758" i="3"/>
  <c r="D758" i="3" s="1"/>
  <c r="C1978" i="3"/>
  <c r="D1978" i="3" s="1"/>
  <c r="C1581" i="3"/>
  <c r="D1581" i="3" s="1"/>
  <c r="C1837" i="3"/>
  <c r="D1837" i="3" s="1"/>
  <c r="C2598" i="3"/>
  <c r="D2598" i="3" s="1"/>
  <c r="C2907" i="3"/>
  <c r="D2907" i="3" s="1"/>
  <c r="C1234" i="3"/>
  <c r="D1234" i="3" s="1"/>
  <c r="C2234" i="3"/>
  <c r="D2234" i="3" s="1"/>
  <c r="C2723" i="3"/>
  <c r="D2723" i="3" s="1"/>
  <c r="C3029" i="3"/>
  <c r="D3029" i="3" s="1"/>
  <c r="C3619" i="3"/>
  <c r="D3619" i="3" s="1"/>
  <c r="C3577" i="3"/>
  <c r="D3577" i="3" s="1"/>
  <c r="C3534" i="3"/>
  <c r="D3534" i="3" s="1"/>
  <c r="C3491" i="3"/>
  <c r="D3491" i="3" s="1"/>
  <c r="C3449" i="3"/>
  <c r="D3449" i="3" s="1"/>
  <c r="C3394" i="3"/>
  <c r="D3394" i="3" s="1"/>
  <c r="C3325" i="3"/>
  <c r="D3325" i="3" s="1"/>
  <c r="C3271" i="3"/>
  <c r="D3271" i="3" s="1"/>
  <c r="C3217" i="3"/>
  <c r="D3217" i="3" s="1"/>
  <c r="C3178" i="3"/>
  <c r="D3178" i="3" s="1"/>
  <c r="C3135" i="3"/>
  <c r="D3135" i="3" s="1"/>
  <c r="C3100" i="3"/>
  <c r="D3100" i="3" s="1"/>
  <c r="C3013" i="3"/>
  <c r="D3013" i="3" s="1"/>
  <c r="C2923" i="3"/>
  <c r="D2923" i="3" s="1"/>
  <c r="C2831" i="3"/>
  <c r="D2831" i="3" s="1"/>
  <c r="C2763" i="3"/>
  <c r="D2763" i="3" s="1"/>
  <c r="C2699" i="3"/>
  <c r="D2699" i="3" s="1"/>
  <c r="C2642" i="3"/>
  <c r="D2642" i="3" s="1"/>
  <c r="C2584" i="3"/>
  <c r="D2584" i="3" s="1"/>
  <c r="C2550" i="3"/>
  <c r="D2550" i="3" s="1"/>
  <c r="C2488" i="3"/>
  <c r="D2488" i="3" s="1"/>
  <c r="C2436" i="3"/>
  <c r="D2436" i="3" s="1"/>
  <c r="C2373" i="3"/>
  <c r="D2373" i="3" s="1"/>
  <c r="C2340" i="3"/>
  <c r="D2340" i="3" s="1"/>
  <c r="C2292" i="3"/>
  <c r="D2292" i="3" s="1"/>
  <c r="C2200" i="3"/>
  <c r="D2200" i="3" s="1"/>
  <c r="C2116" i="3"/>
  <c r="D2116" i="3" s="1"/>
  <c r="C2028" i="3"/>
  <c r="D2028" i="3" s="1"/>
  <c r="C1907" i="3"/>
  <c r="D1907" i="3" s="1"/>
  <c r="C1816" i="3"/>
  <c r="D1816" i="3" s="1"/>
  <c r="C1560" i="3"/>
  <c r="D1560" i="3" s="1"/>
  <c r="C1371" i="3"/>
  <c r="D1371" i="3" s="1"/>
  <c r="C1142" i="3"/>
  <c r="D1142" i="3" s="1"/>
  <c r="C3080" i="3"/>
  <c r="D3080" i="3" s="1"/>
  <c r="C3048" i="3"/>
  <c r="D3048" i="3" s="1"/>
  <c r="C3009" i="3"/>
  <c r="D3009" i="3" s="1"/>
  <c r="C2972" i="3"/>
  <c r="D2972" i="3" s="1"/>
  <c r="C2928" i="3"/>
  <c r="D2928" i="3" s="1"/>
  <c r="H28" i="3" s="1"/>
  <c r="I28" i="3" s="1"/>
  <c r="J28" i="3" s="1"/>
  <c r="C2894" i="3"/>
  <c r="D2894" i="3" s="1"/>
  <c r="C2851" i="3"/>
  <c r="D2851" i="3" s="1"/>
  <c r="C2807" i="3"/>
  <c r="D2807" i="3" s="1"/>
  <c r="C2768" i="3"/>
  <c r="D2768" i="3" s="1"/>
  <c r="C2726" i="3"/>
  <c r="D2726" i="3" s="1"/>
  <c r="C2682" i="3"/>
  <c r="D2682" i="3" s="1"/>
  <c r="C2640" i="3"/>
  <c r="D2640" i="3" s="1"/>
  <c r="C2596" i="3"/>
  <c r="D2596" i="3" s="1"/>
  <c r="C2559" i="3"/>
  <c r="D2559" i="3" s="1"/>
  <c r="C2526" i="3"/>
  <c r="D2526" i="3" s="1"/>
  <c r="C2497" i="3"/>
  <c r="D2497" i="3" s="1"/>
  <c r="C2455" i="3"/>
  <c r="D2455" i="3" s="1"/>
  <c r="C2421" i="3"/>
  <c r="D2421" i="3" s="1"/>
  <c r="C3639" i="3"/>
  <c r="D3639" i="3" s="1"/>
  <c r="C3631" i="3"/>
  <c r="D3631" i="3" s="1"/>
  <c r="C3599" i="3"/>
  <c r="D3599" i="3" s="1"/>
  <c r="C3567" i="3"/>
  <c r="D3567" i="3" s="1"/>
  <c r="C3535" i="3"/>
  <c r="D3535" i="3" s="1"/>
  <c r="C3467" i="3"/>
  <c r="D3467" i="3" s="1"/>
  <c r="C3451" i="3"/>
  <c r="D3451" i="3" s="1"/>
  <c r="C3387" i="3"/>
  <c r="D3387" i="3" s="1"/>
  <c r="C3375" i="3"/>
  <c r="D3375" i="3" s="1"/>
  <c r="C3351" i="3"/>
  <c r="D3351" i="3" s="1"/>
  <c r="C3307" i="3"/>
  <c r="D3307" i="3" s="1"/>
  <c r="C3303" i="3"/>
  <c r="D3303" i="3" s="1"/>
  <c r="C3259" i="3"/>
  <c r="D3259" i="3" s="1"/>
  <c r="C3235" i="3"/>
  <c r="D3235" i="3" s="1"/>
  <c r="C3207" i="3"/>
  <c r="D3207" i="3" s="1"/>
  <c r="C2939" i="3"/>
  <c r="D2939" i="3" s="1"/>
  <c r="C2919" i="3"/>
  <c r="D2919" i="3" s="1"/>
  <c r="C2759" i="3"/>
  <c r="D2759" i="3" s="1"/>
  <c r="C2663" i="3"/>
  <c r="D2663" i="3" s="1"/>
  <c r="C2631" i="3"/>
  <c r="D2631" i="3" s="1"/>
  <c r="C2499" i="3"/>
  <c r="D2499" i="3" s="1"/>
  <c r="C2439" i="3"/>
  <c r="D2439" i="3" s="1"/>
  <c r="C2343" i="3"/>
  <c r="D2343" i="3" s="1"/>
  <c r="C2335" i="3"/>
  <c r="D2335" i="3" s="1"/>
  <c r="C2255" i="3"/>
  <c r="D2255" i="3" s="1"/>
  <c r="C2215" i="3"/>
  <c r="D2215" i="3" s="1"/>
  <c r="C2123" i="3"/>
  <c r="D2123" i="3" s="1"/>
  <c r="C1815" i="3"/>
  <c r="D1815" i="3" s="1"/>
  <c r="C1687" i="3"/>
  <c r="D1687" i="3" s="1"/>
  <c r="C1559" i="3"/>
  <c r="D1559" i="3" s="1"/>
  <c r="C1091" i="3"/>
  <c r="D1091" i="3" s="1"/>
  <c r="B156" i="2"/>
  <c r="G156" i="2" s="1"/>
  <c r="A136" i="2"/>
  <c r="A135" i="2" s="1"/>
  <c r="A134" i="2" s="1"/>
  <c r="A133" i="2" s="1"/>
  <c r="C137" i="2"/>
  <c r="D137" i="2" s="1"/>
  <c r="E137" i="2" s="1"/>
  <c r="F137" i="2" s="1"/>
  <c r="C3376" i="3"/>
  <c r="D3376" i="3" s="1"/>
  <c r="C3356" i="3"/>
  <c r="D3356" i="3" s="1"/>
  <c r="C3515" i="3"/>
  <c r="D3515" i="3" s="1"/>
  <c r="C3605" i="3"/>
  <c r="D3605" i="3" s="1"/>
  <c r="C3541" i="3"/>
  <c r="D3541" i="3" s="1"/>
  <c r="C3419" i="3"/>
  <c r="D3419" i="3" s="1"/>
  <c r="C3461" i="3"/>
  <c r="D3461" i="3" s="1"/>
  <c r="C3176" i="3"/>
  <c r="D3176" i="3" s="1"/>
  <c r="C3579" i="3"/>
  <c r="D3579" i="3" s="1"/>
  <c r="C3111" i="3"/>
  <c r="D3111" i="3" s="1"/>
  <c r="C3642" i="3"/>
  <c r="D3642" i="3" s="1"/>
  <c r="C3589" i="3"/>
  <c r="D3589" i="3" s="1"/>
  <c r="C3563" i="3"/>
  <c r="D3563" i="3" s="1"/>
  <c r="C3506" i="3"/>
  <c r="D3506" i="3" s="1"/>
  <c r="C3379" i="3"/>
  <c r="D3379" i="3" s="1"/>
  <c r="C3216" i="3"/>
  <c r="D3216" i="3" s="1"/>
  <c r="C3194" i="3"/>
  <c r="D3194" i="3" s="1"/>
  <c r="C3148" i="3"/>
  <c r="D3148" i="3" s="1"/>
  <c r="C2769" i="3"/>
  <c r="D2769" i="3" s="1"/>
  <c r="C2460" i="3"/>
  <c r="D2460" i="3" s="1"/>
  <c r="C2173" i="3"/>
  <c r="D2173" i="3" s="1"/>
  <c r="C3648" i="3"/>
  <c r="D3648" i="3" s="1"/>
  <c r="C3611" i="3"/>
  <c r="D3611" i="3" s="1"/>
  <c r="C3554" i="3"/>
  <c r="D3554" i="3" s="1"/>
  <c r="C3509" i="3"/>
  <c r="D3509" i="3" s="1"/>
  <c r="C3483" i="3"/>
  <c r="D3483" i="3" s="1"/>
  <c r="C3344" i="3"/>
  <c r="D3344" i="3" s="1"/>
  <c r="C3322" i="3"/>
  <c r="D3322" i="3" s="1"/>
  <c r="C3268" i="3"/>
  <c r="D3268" i="3" s="1"/>
  <c r="C3241" i="3"/>
  <c r="D3241" i="3" s="1"/>
  <c r="C3151" i="3"/>
  <c r="D3151" i="3" s="1"/>
  <c r="C3077" i="3"/>
  <c r="D3077" i="3" s="1"/>
  <c r="C2815" i="3"/>
  <c r="D2815" i="3" s="1"/>
  <c r="C2808" i="3"/>
  <c r="D2808" i="3" s="1"/>
  <c r="C2637" i="3"/>
  <c r="D2637" i="3" s="1"/>
  <c r="C2583" i="3"/>
  <c r="D2583" i="3" s="1"/>
  <c r="C2575" i="3"/>
  <c r="D2575" i="3" s="1"/>
  <c r="C3650" i="3"/>
  <c r="D3650" i="3" s="1"/>
  <c r="C3621" i="3"/>
  <c r="D3621" i="3" s="1"/>
  <c r="C3595" i="3"/>
  <c r="D3595" i="3" s="1"/>
  <c r="C3538" i="3"/>
  <c r="D3538" i="3" s="1"/>
  <c r="C3442" i="3"/>
  <c r="D3442" i="3" s="1"/>
  <c r="C3412" i="3"/>
  <c r="D3412" i="3" s="1"/>
  <c r="C3354" i="3"/>
  <c r="D3354" i="3" s="1"/>
  <c r="C3336" i="3"/>
  <c r="D3336" i="3" s="1"/>
  <c r="C3279" i="3"/>
  <c r="D3279" i="3" s="1"/>
  <c r="C3233" i="3"/>
  <c r="D3233" i="3" s="1"/>
  <c r="C2929" i="3"/>
  <c r="D2929" i="3" s="1"/>
  <c r="C2310" i="3"/>
  <c r="D2310" i="3" s="1"/>
  <c r="C2299" i="3"/>
  <c r="D2299" i="3" s="1"/>
  <c r="C1562" i="3"/>
  <c r="D1562" i="3" s="1"/>
  <c r="C1690" i="3"/>
  <c r="D1690" i="3" s="1"/>
  <c r="C1818" i="3"/>
  <c r="D1818" i="3" s="1"/>
  <c r="C2126" i="3"/>
  <c r="D2126" i="3" s="1"/>
  <c r="C2669" i="3"/>
  <c r="D2669" i="3" s="1"/>
  <c r="C2218" i="3"/>
  <c r="D2218" i="3" s="1"/>
  <c r="C2701" i="3"/>
  <c r="D2701" i="3" s="1"/>
  <c r="C3105" i="3"/>
  <c r="D3105" i="3" s="1"/>
  <c r="C3156" i="3"/>
  <c r="D3156" i="3" s="1"/>
  <c r="C3173" i="3"/>
  <c r="D3173" i="3" s="1"/>
  <c r="C3276" i="3"/>
  <c r="D3276" i="3" s="1"/>
  <c r="C3396" i="3"/>
  <c r="D3396" i="3" s="1"/>
  <c r="C3458" i="3"/>
  <c r="D3458" i="3" s="1"/>
  <c r="C2510" i="3"/>
  <c r="D2510" i="3" s="1"/>
  <c r="C2845" i="3"/>
  <c r="D2845" i="3" s="1"/>
  <c r="C3522" i="3"/>
  <c r="D3522" i="3" s="1"/>
  <c r="C3364" i="3"/>
  <c r="D3364" i="3" s="1"/>
  <c r="C3289" i="3"/>
  <c r="D3289" i="3" s="1"/>
  <c r="C3653" i="3"/>
  <c r="D3653" i="3" s="1"/>
  <c r="C2302" i="3"/>
  <c r="D2302" i="3" s="1"/>
  <c r="C3426" i="3"/>
  <c r="D3426" i="3" s="1"/>
  <c r="C2365" i="3"/>
  <c r="D2365" i="3" s="1"/>
  <c r="C3445" i="3"/>
  <c r="D3445" i="3" s="1"/>
  <c r="C3586" i="3"/>
  <c r="D3586" i="3" s="1"/>
  <c r="C3203" i="3"/>
  <c r="D3203" i="3" s="1"/>
  <c r="C2727" i="3"/>
  <c r="D2727" i="3" s="1"/>
  <c r="C3627" i="3"/>
  <c r="D3627" i="3" s="1"/>
  <c r="C3570" i="3"/>
  <c r="D3570" i="3" s="1"/>
  <c r="C3525" i="3"/>
  <c r="D3525" i="3" s="1"/>
  <c r="C3499" i="3"/>
  <c r="D3499" i="3" s="1"/>
  <c r="C3224" i="3"/>
  <c r="D3224" i="3" s="1"/>
  <c r="C3205" i="3"/>
  <c r="D3205" i="3" s="1"/>
  <c r="C3191" i="3"/>
  <c r="D3191" i="3" s="1"/>
  <c r="C3137" i="3"/>
  <c r="D3137" i="3" s="1"/>
  <c r="C2765" i="3"/>
  <c r="D2765" i="3" s="1"/>
  <c r="C2456" i="3"/>
  <c r="D2456" i="3" s="1"/>
  <c r="C3655" i="3"/>
  <c r="D3655" i="3" s="1"/>
  <c r="C3618" i="3"/>
  <c r="D3618" i="3" s="1"/>
  <c r="C3573" i="3"/>
  <c r="D3573" i="3" s="1"/>
  <c r="C3547" i="3"/>
  <c r="D3547" i="3" s="1"/>
  <c r="C3490" i="3"/>
  <c r="D3490" i="3" s="1"/>
  <c r="C3398" i="3"/>
  <c r="D3398" i="3" s="1"/>
  <c r="C3333" i="3"/>
  <c r="D3333" i="3" s="1"/>
  <c r="C3319" i="3"/>
  <c r="D3319" i="3" s="1"/>
  <c r="C3257" i="3"/>
  <c r="D3257" i="3" s="1"/>
  <c r="C3226" i="3"/>
  <c r="D3226" i="3" s="1"/>
  <c r="C3140" i="3"/>
  <c r="D3140" i="3" s="1"/>
  <c r="C2819" i="3"/>
  <c r="D2819" i="3" s="1"/>
  <c r="C2811" i="3"/>
  <c r="D2811" i="3" s="1"/>
  <c r="C2641" i="3"/>
  <c r="D2641" i="3" s="1"/>
  <c r="C2586" i="3"/>
  <c r="D2586" i="3" s="1"/>
  <c r="C2579" i="3"/>
  <c r="D2579" i="3" s="1"/>
  <c r="C2252" i="3"/>
  <c r="D2252" i="3" s="1"/>
  <c r="C3636" i="3"/>
  <c r="D3636" i="3" s="1"/>
  <c r="C3602" i="3"/>
  <c r="D3602" i="3" s="1"/>
  <c r="C3557" i="3"/>
  <c r="D3557" i="3" s="1"/>
  <c r="C3531" i="3"/>
  <c r="D3531" i="3" s="1"/>
  <c r="C3435" i="3"/>
  <c r="D3435" i="3" s="1"/>
  <c r="C3361" i="3"/>
  <c r="D3361" i="3" s="1"/>
  <c r="C3347" i="3"/>
  <c r="D3347" i="3" s="1"/>
  <c r="C3310" i="3"/>
  <c r="D3310" i="3" s="1"/>
  <c r="C3248" i="3"/>
  <c r="D3248" i="3" s="1"/>
  <c r="C3161" i="3"/>
  <c r="D3161" i="3" s="1"/>
  <c r="C2925" i="3"/>
  <c r="D2925" i="3" s="1"/>
  <c r="C2306" i="3"/>
  <c r="D2306" i="3" s="1"/>
  <c r="C30" i="3"/>
  <c r="D30" i="3" s="1"/>
  <c r="C1565" i="3"/>
  <c r="D1565" i="3" s="1"/>
  <c r="C1693" i="3"/>
  <c r="D1693" i="3" s="1"/>
  <c r="C1821" i="3"/>
  <c r="D1821" i="3" s="1"/>
  <c r="C2350" i="3"/>
  <c r="D2350" i="3" s="1"/>
  <c r="C2797" i="3"/>
  <c r="D2797" i="3" s="1"/>
  <c r="C2446" i="3"/>
  <c r="D2446" i="3" s="1"/>
  <c r="C2973" i="3"/>
  <c r="D2973" i="3" s="1"/>
  <c r="C3131" i="3"/>
  <c r="D3131" i="3" s="1"/>
  <c r="C3170" i="3"/>
  <c r="D3170" i="3" s="1"/>
  <c r="C3221" i="3"/>
  <c r="D3221" i="3" s="1"/>
  <c r="C3369" i="3"/>
  <c r="D3369" i="3" s="1"/>
  <c r="C3417" i="3"/>
  <c r="D3417" i="3" s="1"/>
  <c r="C2266" i="3"/>
  <c r="D2266" i="3" s="1"/>
  <c r="C3045" i="3"/>
  <c r="D3045" i="3" s="1"/>
  <c r="C3117" i="3"/>
  <c r="D3117" i="3" s="1"/>
  <c r="C3284" i="3"/>
  <c r="D3284" i="3" s="1"/>
  <c r="C3301" i="3"/>
  <c r="D3301" i="3" s="1"/>
  <c r="C3404" i="3"/>
  <c r="D3404" i="3" s="1"/>
  <c r="C1264" i="3"/>
  <c r="D1264" i="3" s="1"/>
  <c r="C2038" i="3"/>
  <c r="D2038" i="3" s="1"/>
  <c r="C2031" i="3"/>
  <c r="D2031" i="3" s="1"/>
  <c r="C3493" i="3"/>
  <c r="D3493" i="3" s="1"/>
  <c r="C3429" i="3"/>
  <c r="D3429" i="3" s="1"/>
  <c r="C3339" i="3"/>
  <c r="D3339" i="3" s="1"/>
  <c r="C3291" i="3"/>
  <c r="D3291" i="3" s="1"/>
  <c r="C3251" i="3"/>
  <c r="D3251" i="3" s="1"/>
  <c r="C3219" i="3"/>
  <c r="D3219" i="3" s="1"/>
  <c r="C3182" i="3"/>
  <c r="D3182" i="3" s="1"/>
  <c r="C3114" i="3"/>
  <c r="D3114" i="3" s="1"/>
  <c r="C3092" i="3"/>
  <c r="D3092" i="3" s="1"/>
  <c r="C3084" i="3"/>
  <c r="D3084" i="3" s="1"/>
  <c r="C2943" i="3"/>
  <c r="D2943" i="3" s="1"/>
  <c r="C2849" i="3"/>
  <c r="D2849" i="3" s="1"/>
  <c r="C2838" i="3"/>
  <c r="D2838" i="3" s="1"/>
  <c r="C2822" i="3"/>
  <c r="D2822" i="3" s="1"/>
  <c r="C2695" i="3"/>
  <c r="D2695" i="3" s="1"/>
  <c r="C2601" i="3"/>
  <c r="D2601" i="3" s="1"/>
  <c r="C2593" i="3"/>
  <c r="D2593" i="3" s="1"/>
  <c r="C2514" i="3"/>
  <c r="D2514" i="3" s="1"/>
  <c r="C2503" i="3"/>
  <c r="D2503" i="3" s="1"/>
  <c r="C2495" i="3"/>
  <c r="D2495" i="3" s="1"/>
  <c r="C2392" i="3"/>
  <c r="D2392" i="3" s="1"/>
  <c r="C2384" i="3"/>
  <c r="D2384" i="3" s="1"/>
  <c r="C2376" i="3"/>
  <c r="D2376" i="3" s="1"/>
  <c r="C2368" i="3"/>
  <c r="D2368" i="3" s="1"/>
  <c r="C2259" i="3"/>
  <c r="D2259" i="3" s="1"/>
  <c r="C2073" i="3"/>
  <c r="D2073" i="3" s="1"/>
  <c r="C2057" i="3"/>
  <c r="D2057" i="3" s="1"/>
  <c r="C2049" i="3"/>
  <c r="D2049" i="3" s="1"/>
  <c r="C1910" i="3"/>
  <c r="D1910" i="3" s="1"/>
  <c r="C1903" i="3"/>
  <c r="D1903" i="3" s="1"/>
  <c r="C1761" i="3"/>
  <c r="D1761" i="3" s="1"/>
  <c r="C1754" i="3"/>
  <c r="D1754" i="3" s="1"/>
  <c r="C1633" i="3"/>
  <c r="D1633" i="3" s="1"/>
  <c r="C1626" i="3"/>
  <c r="D1626" i="3" s="1"/>
  <c r="C1489" i="3"/>
  <c r="D1489" i="3" s="1"/>
  <c r="C3477" i="3"/>
  <c r="D3477" i="3" s="1"/>
  <c r="C3407" i="3"/>
  <c r="D3407" i="3" s="1"/>
  <c r="C3352" i="3"/>
  <c r="D3352" i="3" s="1"/>
  <c r="C3304" i="3"/>
  <c r="D3304" i="3" s="1"/>
  <c r="C3211" i="3"/>
  <c r="D3211" i="3" s="1"/>
  <c r="C3163" i="3"/>
  <c r="D3163" i="3" s="1"/>
  <c r="C3128" i="3"/>
  <c r="D3128" i="3" s="1"/>
  <c r="C3060" i="3"/>
  <c r="D3060" i="3" s="1"/>
  <c r="C3052" i="3"/>
  <c r="D3052" i="3" s="1"/>
  <c r="C2970" i="3"/>
  <c r="D2970" i="3" s="1"/>
  <c r="C2954" i="3"/>
  <c r="D2954" i="3" s="1"/>
  <c r="C2900" i="3"/>
  <c r="D2900" i="3" s="1"/>
  <c r="C2892" i="3"/>
  <c r="D2892" i="3" s="1"/>
  <c r="C2705" i="3"/>
  <c r="D2705" i="3" s="1"/>
  <c r="C2443" i="3"/>
  <c r="D2443" i="3" s="1"/>
  <c r="C2395" i="3"/>
  <c r="D2395" i="3" s="1"/>
  <c r="C2211" i="3"/>
  <c r="D2211" i="3" s="1"/>
  <c r="A72" i="2"/>
  <c r="C73" i="2"/>
  <c r="D73" i="2" s="1"/>
  <c r="E73" i="2" s="1"/>
  <c r="F73" i="2" s="1"/>
  <c r="B134" i="2"/>
  <c r="B119" i="2"/>
  <c r="B83" i="2"/>
  <c r="C122" i="2"/>
  <c r="D122" i="2" s="1"/>
  <c r="E122" i="2" s="1"/>
  <c r="F122" i="2" s="1"/>
  <c r="A82" i="2"/>
  <c r="A81" i="2" s="1"/>
  <c r="C83" i="2"/>
  <c r="D83" i="2" s="1"/>
  <c r="E83" i="2" s="1"/>
  <c r="F83" i="2" s="1"/>
  <c r="C155" i="2"/>
  <c r="D155" i="2" s="1"/>
  <c r="E155" i="2" s="1"/>
  <c r="F155" i="2" s="1"/>
  <c r="G155" i="2" s="1"/>
  <c r="A154" i="2"/>
  <c r="K299" i="9" l="1"/>
  <c r="K300" i="9" s="1"/>
  <c r="C92" i="9"/>
  <c r="D92" i="9" s="1"/>
  <c r="E92" i="9" s="1"/>
  <c r="F92" i="9" s="1"/>
  <c r="G92" i="9" s="1"/>
  <c r="A91" i="9"/>
  <c r="C91" i="9" s="1"/>
  <c r="D91" i="9" s="1"/>
  <c r="C153" i="9"/>
  <c r="D153" i="9" s="1"/>
  <c r="E153" i="9" s="1"/>
  <c r="F153" i="9" s="1"/>
  <c r="G153" i="9" s="1"/>
  <c r="A152" i="9"/>
  <c r="F15" i="9"/>
  <c r="I299" i="9"/>
  <c r="I300" i="9" s="1"/>
  <c r="F14" i="9"/>
  <c r="H299" i="9"/>
  <c r="H300" i="9" s="1"/>
  <c r="B120" i="9"/>
  <c r="G119" i="9"/>
  <c r="C135" i="9"/>
  <c r="D135" i="9" s="1"/>
  <c r="E135" i="9" s="1"/>
  <c r="F135" i="9" s="1"/>
  <c r="A134" i="9"/>
  <c r="C227" i="9"/>
  <c r="D227" i="9" s="1"/>
  <c r="E227" i="9" s="1"/>
  <c r="F227" i="9" s="1"/>
  <c r="G227" i="9" s="1"/>
  <c r="A226" i="9"/>
  <c r="A251" i="9"/>
  <c r="C252" i="9"/>
  <c r="D252" i="9" s="1"/>
  <c r="E252" i="9" s="1"/>
  <c r="F252" i="9" s="1"/>
  <c r="G252" i="9" s="1"/>
  <c r="C118" i="9"/>
  <c r="D118" i="9" s="1"/>
  <c r="E118" i="9" s="1"/>
  <c r="F118" i="9" s="1"/>
  <c r="G118" i="9" s="1"/>
  <c r="A117" i="9"/>
  <c r="B134" i="9"/>
  <c r="B170" i="9"/>
  <c r="G253" i="9"/>
  <c r="B254" i="9"/>
  <c r="C194" i="9"/>
  <c r="D194" i="9" s="1"/>
  <c r="E194" i="9" s="1"/>
  <c r="F194" i="9" s="1"/>
  <c r="G194" i="9" s="1"/>
  <c r="A193" i="9"/>
  <c r="C284" i="9"/>
  <c r="D284" i="9" s="1"/>
  <c r="E284" i="9" s="1"/>
  <c r="F284" i="9" s="1"/>
  <c r="A283" i="9"/>
  <c r="A169" i="9"/>
  <c r="C170" i="9"/>
  <c r="D170" i="9" s="1"/>
  <c r="E170" i="9" s="1"/>
  <c r="F170" i="9" s="1"/>
  <c r="B280" i="9"/>
  <c r="I21" i="3"/>
  <c r="J21" i="3" s="1"/>
  <c r="K17" i="3"/>
  <c r="J31" i="3"/>
  <c r="G20" i="3" s="1"/>
  <c r="D299" i="2"/>
  <c r="D300" i="2" s="1"/>
  <c r="E51" i="2"/>
  <c r="F51" i="2" s="1"/>
  <c r="G51" i="2" s="1"/>
  <c r="G52" i="2" s="1"/>
  <c r="E298" i="2" s="1"/>
  <c r="C287" i="2"/>
  <c r="D287" i="2" s="1"/>
  <c r="E287" i="2" s="1"/>
  <c r="F287" i="2" s="1"/>
  <c r="A286" i="2"/>
  <c r="C254" i="2"/>
  <c r="D254" i="2" s="1"/>
  <c r="E254" i="2" s="1"/>
  <c r="F254" i="2" s="1"/>
  <c r="A153" i="2"/>
  <c r="A152" i="2" s="1"/>
  <c r="A151" i="2" s="1"/>
  <c r="C172" i="2"/>
  <c r="D172" i="2" s="1"/>
  <c r="E172" i="2" s="1"/>
  <c r="F172" i="2" s="1"/>
  <c r="A171" i="2"/>
  <c r="G59" i="2"/>
  <c r="F298" i="2" s="1"/>
  <c r="J38" i="2"/>
  <c r="C229" i="2"/>
  <c r="D229" i="2" s="1"/>
  <c r="E229" i="2" s="1"/>
  <c r="F229" i="2" s="1"/>
  <c r="C64" i="2"/>
  <c r="D64" i="2" s="1"/>
  <c r="E64" i="2" s="1"/>
  <c r="F64" i="2" s="1"/>
  <c r="G64" i="2" s="1"/>
  <c r="G67" i="2" s="1"/>
  <c r="A195" i="2"/>
  <c r="C196" i="2"/>
  <c r="D196" i="2" s="1"/>
  <c r="E196" i="2" s="1"/>
  <c r="F196" i="2" s="1"/>
  <c r="C93" i="2"/>
  <c r="D93" i="2" s="1"/>
  <c r="E93" i="2" s="1"/>
  <c r="F93" i="2" s="1"/>
  <c r="H18" i="7"/>
  <c r="B166" i="2"/>
  <c r="D107" i="2"/>
  <c r="E107" i="2" s="1"/>
  <c r="F107" i="2" s="1"/>
  <c r="G41" i="2"/>
  <c r="C298" i="2" s="1"/>
  <c r="F9" i="2" s="1"/>
  <c r="A120" i="2"/>
  <c r="A119" i="2" s="1"/>
  <c r="A118" i="2" s="1"/>
  <c r="A117" i="2" s="1"/>
  <c r="C121" i="2"/>
  <c r="D121" i="2" s="1"/>
  <c r="E121" i="2" s="1"/>
  <c r="F121" i="2" s="1"/>
  <c r="B84" i="2"/>
  <c r="G84" i="2" s="1"/>
  <c r="G83" i="2"/>
  <c r="B135" i="2"/>
  <c r="C136" i="2"/>
  <c r="D136" i="2" s="1"/>
  <c r="E136" i="2" s="1"/>
  <c r="F136" i="2" s="1"/>
  <c r="C154" i="2"/>
  <c r="D154" i="2" s="1"/>
  <c r="E154" i="2" s="1"/>
  <c r="F154" i="2" s="1"/>
  <c r="G154" i="2" s="1"/>
  <c r="C82" i="2"/>
  <c r="D82" i="2" s="1"/>
  <c r="E82" i="2" s="1"/>
  <c r="F82" i="2" s="1"/>
  <c r="G82" i="2" s="1"/>
  <c r="B120" i="2"/>
  <c r="C72" i="2"/>
  <c r="D72" i="2" s="1"/>
  <c r="E72" i="2" s="1"/>
  <c r="F72" i="2" s="1"/>
  <c r="G72" i="2" s="1"/>
  <c r="A91" i="2"/>
  <c r="C92" i="2"/>
  <c r="D92" i="2" s="1"/>
  <c r="E92" i="2" s="1"/>
  <c r="F92" i="2" s="1"/>
  <c r="D106" i="2"/>
  <c r="E106" i="2" s="1"/>
  <c r="F106" i="2" s="1"/>
  <c r="G106" i="2" s="1"/>
  <c r="A282" i="9" l="1"/>
  <c r="C283" i="9"/>
  <c r="D283" i="9" s="1"/>
  <c r="E283" i="9" s="1"/>
  <c r="F283" i="9" s="1"/>
  <c r="C193" i="9"/>
  <c r="D193" i="9" s="1"/>
  <c r="E193" i="9" s="1"/>
  <c r="F193" i="9" s="1"/>
  <c r="G193" i="9" s="1"/>
  <c r="A192" i="9"/>
  <c r="B121" i="9"/>
  <c r="G120" i="9"/>
  <c r="C152" i="9"/>
  <c r="D152" i="9" s="1"/>
  <c r="E152" i="9" s="1"/>
  <c r="F152" i="9" s="1"/>
  <c r="G152" i="9" s="1"/>
  <c r="A151" i="9"/>
  <c r="C251" i="9"/>
  <c r="D251" i="9" s="1"/>
  <c r="E251" i="9" s="1"/>
  <c r="F251" i="9" s="1"/>
  <c r="G251" i="9" s="1"/>
  <c r="A250" i="9"/>
  <c r="C169" i="9"/>
  <c r="D169" i="9" s="1"/>
  <c r="E169" i="9" s="1"/>
  <c r="F169" i="9" s="1"/>
  <c r="G169" i="9" s="1"/>
  <c r="A168" i="9"/>
  <c r="A116" i="9"/>
  <c r="C117" i="9"/>
  <c r="D117" i="9" s="1"/>
  <c r="E117" i="9" s="1"/>
  <c r="F117" i="9" s="1"/>
  <c r="G117" i="9" s="1"/>
  <c r="E91" i="9"/>
  <c r="F91" i="9" s="1"/>
  <c r="G91" i="9" s="1"/>
  <c r="G96" i="9" s="1"/>
  <c r="J298" i="9" s="1"/>
  <c r="J93" i="9"/>
  <c r="C134" i="9"/>
  <c r="D134" i="9" s="1"/>
  <c r="E134" i="9" s="1"/>
  <c r="F134" i="9" s="1"/>
  <c r="A133" i="9"/>
  <c r="B281" i="9"/>
  <c r="A225" i="9"/>
  <c r="C226" i="9"/>
  <c r="D226" i="9" s="1"/>
  <c r="E226" i="9" s="1"/>
  <c r="F226" i="9" s="1"/>
  <c r="G226" i="9" s="1"/>
  <c r="B255" i="9"/>
  <c r="G254" i="9"/>
  <c r="B171" i="9"/>
  <c r="G170" i="9"/>
  <c r="B135" i="9"/>
  <c r="G134" i="9"/>
  <c r="K31" i="3"/>
  <c r="K20" i="3"/>
  <c r="F11" i="2"/>
  <c r="E299" i="2"/>
  <c r="E300" i="2" s="1"/>
  <c r="A285" i="2"/>
  <c r="C286" i="2"/>
  <c r="D286" i="2" s="1"/>
  <c r="E286" i="2" s="1"/>
  <c r="F286" i="2" s="1"/>
  <c r="C253" i="2"/>
  <c r="D253" i="2" s="1"/>
  <c r="E253" i="2" s="1"/>
  <c r="F253" i="2" s="1"/>
  <c r="A252" i="2"/>
  <c r="A251" i="2" s="1"/>
  <c r="F12" i="2"/>
  <c r="F299" i="2"/>
  <c r="F300" i="2" s="1"/>
  <c r="G298" i="2"/>
  <c r="F13" i="2" s="1"/>
  <c r="A227" i="2"/>
  <c r="A226" i="2" s="1"/>
  <c r="C228" i="2"/>
  <c r="D228" i="2" s="1"/>
  <c r="E228" i="2" s="1"/>
  <c r="F228" i="2" s="1"/>
  <c r="J64" i="2"/>
  <c r="C195" i="2"/>
  <c r="D195" i="2" s="1"/>
  <c r="E195" i="2" s="1"/>
  <c r="F195" i="2" s="1"/>
  <c r="A194" i="2"/>
  <c r="C171" i="2"/>
  <c r="D171" i="2" s="1"/>
  <c r="E171" i="2" s="1"/>
  <c r="F171" i="2" s="1"/>
  <c r="A170" i="2"/>
  <c r="A169" i="2" s="1"/>
  <c r="B167" i="2"/>
  <c r="C299" i="2"/>
  <c r="C300" i="2" s="1"/>
  <c r="G108" i="2"/>
  <c r="G107" i="2"/>
  <c r="C91" i="2"/>
  <c r="D91" i="2" s="1"/>
  <c r="E91" i="2" s="1"/>
  <c r="F91" i="2" s="1"/>
  <c r="G91" i="2" s="1"/>
  <c r="G92" i="2"/>
  <c r="C81" i="2"/>
  <c r="D81" i="2" s="1"/>
  <c r="E81" i="2" s="1"/>
  <c r="F81" i="2" s="1"/>
  <c r="G81" i="2" s="1"/>
  <c r="C135" i="2"/>
  <c r="D135" i="2" s="1"/>
  <c r="E135" i="2" s="1"/>
  <c r="F135" i="2" s="1"/>
  <c r="G135" i="2" s="1"/>
  <c r="C120" i="2"/>
  <c r="D120" i="2" s="1"/>
  <c r="E120" i="2" s="1"/>
  <c r="F120" i="2" s="1"/>
  <c r="G120" i="2" s="1"/>
  <c r="D105" i="2"/>
  <c r="E105" i="2" s="1"/>
  <c r="F105" i="2" s="1"/>
  <c r="G105" i="2" s="1"/>
  <c r="B121" i="2"/>
  <c r="C153" i="2"/>
  <c r="D153" i="2" s="1"/>
  <c r="E153" i="2" s="1"/>
  <c r="F153" i="2" s="1"/>
  <c r="G153" i="2" s="1"/>
  <c r="B136" i="2"/>
  <c r="G74" i="2"/>
  <c r="G73" i="2"/>
  <c r="C116" i="9" l="1"/>
  <c r="D116" i="9" s="1"/>
  <c r="E116" i="9" s="1"/>
  <c r="F116" i="9" s="1"/>
  <c r="G116" i="9" s="1"/>
  <c r="A115" i="9"/>
  <c r="C115" i="9" s="1"/>
  <c r="D115" i="9" s="1"/>
  <c r="B136" i="9"/>
  <c r="G135" i="9"/>
  <c r="B172" i="9"/>
  <c r="G171" i="9"/>
  <c r="A150" i="9"/>
  <c r="C151" i="9"/>
  <c r="D151" i="9" s="1"/>
  <c r="E151" i="9" s="1"/>
  <c r="F151" i="9" s="1"/>
  <c r="G151" i="9" s="1"/>
  <c r="A249" i="9"/>
  <c r="C250" i="9"/>
  <c r="D250" i="9" s="1"/>
  <c r="E250" i="9" s="1"/>
  <c r="F250" i="9" s="1"/>
  <c r="G250" i="9" s="1"/>
  <c r="F16" i="9"/>
  <c r="J299" i="9"/>
  <c r="J300" i="9" s="1"/>
  <c r="B256" i="9"/>
  <c r="G256" i="9" s="1"/>
  <c r="G255" i="9"/>
  <c r="B122" i="9"/>
  <c r="G122" i="9" s="1"/>
  <c r="G121" i="9"/>
  <c r="A281" i="9"/>
  <c r="C282" i="9"/>
  <c r="D282" i="9" s="1"/>
  <c r="E282" i="9" s="1"/>
  <c r="F282" i="9" s="1"/>
  <c r="A167" i="9"/>
  <c r="C168" i="9"/>
  <c r="D168" i="9" s="1"/>
  <c r="E168" i="9" s="1"/>
  <c r="F168" i="9" s="1"/>
  <c r="G168" i="9" s="1"/>
  <c r="C225" i="9"/>
  <c r="D225" i="9" s="1"/>
  <c r="E225" i="9" s="1"/>
  <c r="F225" i="9" s="1"/>
  <c r="G225" i="9" s="1"/>
  <c r="A224" i="9"/>
  <c r="A191" i="9"/>
  <c r="C192" i="9"/>
  <c r="D192" i="9" s="1"/>
  <c r="E192" i="9" s="1"/>
  <c r="F192" i="9" s="1"/>
  <c r="G192" i="9" s="1"/>
  <c r="B282" i="9"/>
  <c r="A132" i="9"/>
  <c r="C133" i="9"/>
  <c r="D133" i="9" s="1"/>
  <c r="E133" i="9" s="1"/>
  <c r="F133" i="9" s="1"/>
  <c r="G133" i="9" s="1"/>
  <c r="A284" i="2"/>
  <c r="C285" i="2"/>
  <c r="D285" i="2" s="1"/>
  <c r="E285" i="2" s="1"/>
  <c r="F285" i="2" s="1"/>
  <c r="B250" i="2"/>
  <c r="B251" i="2" s="1"/>
  <c r="B252" i="2" s="1"/>
  <c r="B253" i="2" s="1"/>
  <c r="B254" i="2" s="1"/>
  <c r="B255" i="2" s="1"/>
  <c r="C252" i="2"/>
  <c r="D252" i="2" s="1"/>
  <c r="E252" i="2" s="1"/>
  <c r="F252" i="2" s="1"/>
  <c r="G299" i="2"/>
  <c r="G300" i="2" s="1"/>
  <c r="G75" i="2"/>
  <c r="H298" i="2" s="1"/>
  <c r="F14" i="2" s="1"/>
  <c r="C227" i="2"/>
  <c r="D227" i="2" s="1"/>
  <c r="E227" i="2" s="1"/>
  <c r="F227" i="2" s="1"/>
  <c r="B197" i="2"/>
  <c r="C194" i="2"/>
  <c r="D194" i="2" s="1"/>
  <c r="E194" i="2" s="1"/>
  <c r="F194" i="2" s="1"/>
  <c r="A193" i="2"/>
  <c r="C170" i="2"/>
  <c r="D170" i="2" s="1"/>
  <c r="E170" i="2" s="1"/>
  <c r="F170" i="2" s="1"/>
  <c r="B168" i="2"/>
  <c r="B137" i="2"/>
  <c r="G136" i="2"/>
  <c r="C134" i="2"/>
  <c r="D134" i="2" s="1"/>
  <c r="E134" i="2" s="1"/>
  <c r="F134" i="2" s="1"/>
  <c r="G134" i="2" s="1"/>
  <c r="G93" i="2"/>
  <c r="J72" i="2"/>
  <c r="C152" i="2"/>
  <c r="D152" i="2" s="1"/>
  <c r="E152" i="2" s="1"/>
  <c r="F152" i="2" s="1"/>
  <c r="G152" i="2" s="1"/>
  <c r="C119" i="2"/>
  <c r="D119" i="2" s="1"/>
  <c r="E119" i="2" s="1"/>
  <c r="F119" i="2" s="1"/>
  <c r="G119" i="2" s="1"/>
  <c r="G121" i="2"/>
  <c r="B122" i="2"/>
  <c r="G122" i="2" s="1"/>
  <c r="D104" i="2"/>
  <c r="E104" i="2" s="1"/>
  <c r="F104" i="2" s="1"/>
  <c r="G104" i="2" s="1"/>
  <c r="C132" i="9" l="1"/>
  <c r="D132" i="9" s="1"/>
  <c r="E132" i="9" s="1"/>
  <c r="F132" i="9" s="1"/>
  <c r="G132" i="9" s="1"/>
  <c r="A131" i="9"/>
  <c r="C131" i="9" s="1"/>
  <c r="D131" i="9" s="1"/>
  <c r="B283" i="9"/>
  <c r="G282" i="9"/>
  <c r="C249" i="9"/>
  <c r="D249" i="9" s="1"/>
  <c r="E249" i="9" s="1"/>
  <c r="F249" i="9" s="1"/>
  <c r="G249" i="9" s="1"/>
  <c r="A248" i="9"/>
  <c r="B173" i="9"/>
  <c r="G172" i="9"/>
  <c r="C150" i="9"/>
  <c r="D150" i="9" s="1"/>
  <c r="E150" i="9" s="1"/>
  <c r="F150" i="9" s="1"/>
  <c r="G150" i="9" s="1"/>
  <c r="A149" i="9"/>
  <c r="C167" i="9"/>
  <c r="D167" i="9" s="1"/>
  <c r="E167" i="9" s="1"/>
  <c r="F167" i="9" s="1"/>
  <c r="G167" i="9" s="1"/>
  <c r="A166" i="9"/>
  <c r="B137" i="9"/>
  <c r="G136" i="9"/>
  <c r="E115" i="9"/>
  <c r="F115" i="9" s="1"/>
  <c r="G115" i="9" s="1"/>
  <c r="G123" i="9" s="1"/>
  <c r="L298" i="9" s="1"/>
  <c r="J120" i="9"/>
  <c r="C191" i="9"/>
  <c r="D191" i="9" s="1"/>
  <c r="E191" i="9" s="1"/>
  <c r="F191" i="9" s="1"/>
  <c r="G191" i="9" s="1"/>
  <c r="A190" i="9"/>
  <c r="A223" i="9"/>
  <c r="C224" i="9"/>
  <c r="D224" i="9" s="1"/>
  <c r="E224" i="9" s="1"/>
  <c r="F224" i="9" s="1"/>
  <c r="G224" i="9" s="1"/>
  <c r="C281" i="9"/>
  <c r="D281" i="9" s="1"/>
  <c r="E281" i="9" s="1"/>
  <c r="F281" i="9" s="1"/>
  <c r="G281" i="9" s="1"/>
  <c r="A280" i="9"/>
  <c r="C284" i="2"/>
  <c r="D284" i="2" s="1"/>
  <c r="E284" i="2" s="1"/>
  <c r="F284" i="2" s="1"/>
  <c r="A283" i="2"/>
  <c r="A250" i="2"/>
  <c r="A249" i="2" s="1"/>
  <c r="C251" i="2"/>
  <c r="D251" i="2" s="1"/>
  <c r="E251" i="2" s="1"/>
  <c r="F251" i="2" s="1"/>
  <c r="A225" i="2"/>
  <c r="A224" i="2" s="1"/>
  <c r="C226" i="2"/>
  <c r="D226" i="2" s="1"/>
  <c r="E226" i="2" s="1"/>
  <c r="F226" i="2" s="1"/>
  <c r="A192" i="2"/>
  <c r="C193" i="2"/>
  <c r="D193" i="2" s="1"/>
  <c r="E193" i="2" s="1"/>
  <c r="F193" i="2" s="1"/>
  <c r="C169" i="2"/>
  <c r="D169" i="2" s="1"/>
  <c r="E169" i="2" s="1"/>
  <c r="F169" i="2" s="1"/>
  <c r="A168" i="2"/>
  <c r="A167" i="2" s="1"/>
  <c r="B169" i="2"/>
  <c r="J82" i="2"/>
  <c r="C151" i="2"/>
  <c r="D151" i="2" s="1"/>
  <c r="E151" i="2" s="1"/>
  <c r="F151" i="2" s="1"/>
  <c r="G151" i="2" s="1"/>
  <c r="A150" i="2"/>
  <c r="A149" i="2" s="1"/>
  <c r="A132" i="2"/>
  <c r="A131" i="2" s="1"/>
  <c r="C133" i="2"/>
  <c r="D133" i="2" s="1"/>
  <c r="E133" i="2" s="1"/>
  <c r="F133" i="2" s="1"/>
  <c r="G133" i="2" s="1"/>
  <c r="D103" i="2"/>
  <c r="E103" i="2" s="1"/>
  <c r="F103" i="2" s="1"/>
  <c r="G103" i="2" s="1"/>
  <c r="C118" i="2"/>
  <c r="D118" i="2" s="1"/>
  <c r="E118" i="2" s="1"/>
  <c r="F118" i="2" s="1"/>
  <c r="G118" i="2" s="1"/>
  <c r="H299" i="2"/>
  <c r="H300" i="2" s="1"/>
  <c r="G94" i="2"/>
  <c r="G95" i="2"/>
  <c r="G137" i="2"/>
  <c r="B138" i="2"/>
  <c r="G138" i="2" s="1"/>
  <c r="A222" i="9" l="1"/>
  <c r="C223" i="9"/>
  <c r="D223" i="9" s="1"/>
  <c r="E223" i="9" s="1"/>
  <c r="F223" i="9" s="1"/>
  <c r="G223" i="9" s="1"/>
  <c r="A189" i="9"/>
  <c r="C190" i="9"/>
  <c r="D190" i="9" s="1"/>
  <c r="E190" i="9" s="1"/>
  <c r="F190" i="9" s="1"/>
  <c r="G190" i="9" s="1"/>
  <c r="G283" i="9"/>
  <c r="B284" i="9"/>
  <c r="F18" i="9"/>
  <c r="L299" i="9"/>
  <c r="L300" i="9" s="1"/>
  <c r="B174" i="9"/>
  <c r="G174" i="9" s="1"/>
  <c r="G173" i="9"/>
  <c r="A247" i="9"/>
  <c r="C248" i="9"/>
  <c r="D248" i="9" s="1"/>
  <c r="E248" i="9" s="1"/>
  <c r="F248" i="9" s="1"/>
  <c r="G248" i="9" s="1"/>
  <c r="E131" i="9"/>
  <c r="F131" i="9" s="1"/>
  <c r="G131" i="9" s="1"/>
  <c r="J136" i="9"/>
  <c r="B138" i="9"/>
  <c r="G138" i="9" s="1"/>
  <c r="G137" i="9"/>
  <c r="A165" i="9"/>
  <c r="C165" i="9" s="1"/>
  <c r="D165" i="9" s="1"/>
  <c r="C166" i="9"/>
  <c r="D166" i="9" s="1"/>
  <c r="E166" i="9" s="1"/>
  <c r="F166" i="9" s="1"/>
  <c r="G166" i="9" s="1"/>
  <c r="A148" i="9"/>
  <c r="C148" i="9" s="1"/>
  <c r="D148" i="9" s="1"/>
  <c r="C149" i="9"/>
  <c r="D149" i="9" s="1"/>
  <c r="E149" i="9" s="1"/>
  <c r="F149" i="9" s="1"/>
  <c r="G149" i="9" s="1"/>
  <c r="A279" i="9"/>
  <c r="C280" i="9"/>
  <c r="D280" i="9" s="1"/>
  <c r="E280" i="9" s="1"/>
  <c r="F280" i="9" s="1"/>
  <c r="G280" i="9" s="1"/>
  <c r="C283" i="2"/>
  <c r="D283" i="2" s="1"/>
  <c r="E283" i="2" s="1"/>
  <c r="F283" i="2" s="1"/>
  <c r="A282" i="2"/>
  <c r="C250" i="2"/>
  <c r="D250" i="2" s="1"/>
  <c r="E250" i="2" s="1"/>
  <c r="F250" i="2" s="1"/>
  <c r="G250" i="2" s="1"/>
  <c r="G96" i="2"/>
  <c r="J298" i="2" s="1"/>
  <c r="F16" i="2" s="1"/>
  <c r="G85" i="2"/>
  <c r="I298" i="2" s="1"/>
  <c r="C225" i="2"/>
  <c r="D225" i="2" s="1"/>
  <c r="E225" i="2" s="1"/>
  <c r="F225" i="2" s="1"/>
  <c r="C192" i="2"/>
  <c r="D192" i="2" s="1"/>
  <c r="E192" i="2" s="1"/>
  <c r="F192" i="2" s="1"/>
  <c r="G192" i="2" s="1"/>
  <c r="A191" i="2"/>
  <c r="J93" i="2"/>
  <c r="C168" i="2"/>
  <c r="D168" i="2" s="1"/>
  <c r="E168" i="2" s="1"/>
  <c r="F168" i="2" s="1"/>
  <c r="G168" i="2" s="1"/>
  <c r="G169" i="2"/>
  <c r="B170" i="2"/>
  <c r="C150" i="2"/>
  <c r="D150" i="2" s="1"/>
  <c r="E150" i="2" s="1"/>
  <c r="F150" i="2" s="1"/>
  <c r="G150" i="2" s="1"/>
  <c r="D102" i="2"/>
  <c r="E102" i="2" s="1"/>
  <c r="F102" i="2" s="1"/>
  <c r="G102" i="2" s="1"/>
  <c r="C117" i="2"/>
  <c r="D117" i="2" s="1"/>
  <c r="E117" i="2" s="1"/>
  <c r="F117" i="2" s="1"/>
  <c r="G117" i="2" s="1"/>
  <c r="A116" i="2"/>
  <c r="A115" i="2" s="1"/>
  <c r="C132" i="2"/>
  <c r="D132" i="2" s="1"/>
  <c r="E132" i="2" s="1"/>
  <c r="F132" i="2" s="1"/>
  <c r="G132" i="2" s="1"/>
  <c r="G139" i="9" l="1"/>
  <c r="M298" i="9" s="1"/>
  <c r="F19" i="9" s="1"/>
  <c r="B285" i="9"/>
  <c r="G284" i="9"/>
  <c r="E148" i="9"/>
  <c r="F148" i="9" s="1"/>
  <c r="G148" i="9" s="1"/>
  <c r="G157" i="9" s="1"/>
  <c r="N298" i="9" s="1"/>
  <c r="J154" i="9"/>
  <c r="C189" i="9"/>
  <c r="D189" i="9" s="1"/>
  <c r="E189" i="9" s="1"/>
  <c r="F189" i="9" s="1"/>
  <c r="G189" i="9" s="1"/>
  <c r="A188" i="9"/>
  <c r="C188" i="9" s="1"/>
  <c r="D188" i="9" s="1"/>
  <c r="E188" i="9" s="1"/>
  <c r="F188" i="9" s="1"/>
  <c r="G188" i="9" s="1"/>
  <c r="C279" i="9"/>
  <c r="D279" i="9" s="1"/>
  <c r="E279" i="9" s="1"/>
  <c r="F279" i="9" s="1"/>
  <c r="G279" i="9" s="1"/>
  <c r="A278" i="9"/>
  <c r="C247" i="9"/>
  <c r="D247" i="9" s="1"/>
  <c r="E247" i="9" s="1"/>
  <c r="F247" i="9" s="1"/>
  <c r="G247" i="9" s="1"/>
  <c r="A246" i="9"/>
  <c r="E165" i="9"/>
  <c r="F165" i="9" s="1"/>
  <c r="G165" i="9" s="1"/>
  <c r="G175" i="9" s="1"/>
  <c r="O298" i="9" s="1"/>
  <c r="J172" i="9"/>
  <c r="C222" i="9"/>
  <c r="D222" i="9" s="1"/>
  <c r="E222" i="9" s="1"/>
  <c r="F222" i="9" s="1"/>
  <c r="G222" i="9" s="1"/>
  <c r="A221" i="9"/>
  <c r="A281" i="2"/>
  <c r="C282" i="2"/>
  <c r="D282" i="2" s="1"/>
  <c r="E282" i="2" s="1"/>
  <c r="F282" i="2" s="1"/>
  <c r="A248" i="2"/>
  <c r="A247" i="2" s="1"/>
  <c r="C249" i="2"/>
  <c r="D249" i="2" s="1"/>
  <c r="E249" i="2" s="1"/>
  <c r="F249" i="2" s="1"/>
  <c r="G249" i="2" s="1"/>
  <c r="G251" i="2"/>
  <c r="F15" i="2"/>
  <c r="I299" i="2"/>
  <c r="I300" i="2" s="1"/>
  <c r="A223" i="2"/>
  <c r="A222" i="2" s="1"/>
  <c r="C224" i="2"/>
  <c r="D224" i="2" s="1"/>
  <c r="E224" i="2" s="1"/>
  <c r="F224" i="2" s="1"/>
  <c r="C191" i="2"/>
  <c r="D191" i="2" s="1"/>
  <c r="E191" i="2" s="1"/>
  <c r="F191" i="2" s="1"/>
  <c r="G191" i="2" s="1"/>
  <c r="A190" i="2"/>
  <c r="G193" i="2"/>
  <c r="A166" i="2"/>
  <c r="A165" i="2" s="1"/>
  <c r="C167" i="2"/>
  <c r="D167" i="2" s="1"/>
  <c r="E167" i="2" s="1"/>
  <c r="F167" i="2" s="1"/>
  <c r="G167" i="2" s="1"/>
  <c r="B171" i="2"/>
  <c r="G170" i="2"/>
  <c r="J299" i="2"/>
  <c r="J300" i="2" s="1"/>
  <c r="C116" i="2"/>
  <c r="D116" i="2" s="1"/>
  <c r="E116" i="2" s="1"/>
  <c r="F116" i="2" s="1"/>
  <c r="G116" i="2" s="1"/>
  <c r="C131" i="2"/>
  <c r="D131" i="2" s="1"/>
  <c r="E131" i="2" s="1"/>
  <c r="F131" i="2" s="1"/>
  <c r="G131" i="2" s="1"/>
  <c r="G109" i="2"/>
  <c r="C149" i="2"/>
  <c r="D149" i="2" s="1"/>
  <c r="E149" i="2" s="1"/>
  <c r="F149" i="2" s="1"/>
  <c r="G149" i="2" s="1"/>
  <c r="A148" i="2"/>
  <c r="G199" i="9" l="1"/>
  <c r="P298" i="9" s="1"/>
  <c r="M299" i="9"/>
  <c r="M300" i="9" s="1"/>
  <c r="F21" i="9"/>
  <c r="O299" i="9"/>
  <c r="O300" i="9" s="1"/>
  <c r="A277" i="9"/>
  <c r="C278" i="9"/>
  <c r="D278" i="9" s="1"/>
  <c r="E278" i="9" s="1"/>
  <c r="F278" i="9" s="1"/>
  <c r="G278" i="9" s="1"/>
  <c r="A220" i="9"/>
  <c r="C221" i="9"/>
  <c r="D221" i="9" s="1"/>
  <c r="E221" i="9" s="1"/>
  <c r="F221" i="9" s="1"/>
  <c r="G221" i="9" s="1"/>
  <c r="C246" i="9"/>
  <c r="D246" i="9" s="1"/>
  <c r="E246" i="9" s="1"/>
  <c r="F246" i="9" s="1"/>
  <c r="G246" i="9" s="1"/>
  <c r="A245" i="9"/>
  <c r="F22" i="9"/>
  <c r="P299" i="9"/>
  <c r="P300" i="9" s="1"/>
  <c r="F20" i="9"/>
  <c r="N299" i="9"/>
  <c r="N300" i="9" s="1"/>
  <c r="B286" i="9"/>
  <c r="G285" i="9"/>
  <c r="A280" i="2"/>
  <c r="C281" i="2"/>
  <c r="D281" i="2" s="1"/>
  <c r="E281" i="2" s="1"/>
  <c r="F281" i="2" s="1"/>
  <c r="G252" i="2"/>
  <c r="C248" i="2"/>
  <c r="D248" i="2" s="1"/>
  <c r="E248" i="2" s="1"/>
  <c r="F248" i="2" s="1"/>
  <c r="G248" i="2" s="1"/>
  <c r="C223" i="2"/>
  <c r="D223" i="2" s="1"/>
  <c r="E223" i="2" s="1"/>
  <c r="F223" i="2" s="1"/>
  <c r="G194" i="2"/>
  <c r="C190" i="2"/>
  <c r="D190" i="2" s="1"/>
  <c r="E190" i="2" s="1"/>
  <c r="F190" i="2" s="1"/>
  <c r="G190" i="2" s="1"/>
  <c r="A189" i="2"/>
  <c r="C166" i="2"/>
  <c r="D166" i="2" s="1"/>
  <c r="E166" i="2" s="1"/>
  <c r="F166" i="2" s="1"/>
  <c r="G166" i="2" s="1"/>
  <c r="B172" i="2"/>
  <c r="G171" i="2"/>
  <c r="C148" i="2"/>
  <c r="D148" i="2" s="1"/>
  <c r="C115" i="2"/>
  <c r="D115" i="2" s="1"/>
  <c r="E115" i="2" s="1"/>
  <c r="F115" i="2" s="1"/>
  <c r="G115" i="2" s="1"/>
  <c r="K298" i="2"/>
  <c r="F17" i="2" s="1"/>
  <c r="J106" i="2"/>
  <c r="B287" i="9" l="1"/>
  <c r="G286" i="9"/>
  <c r="C220" i="9"/>
  <c r="D220" i="9" s="1"/>
  <c r="E220" i="9" s="1"/>
  <c r="F220" i="9" s="1"/>
  <c r="G220" i="9" s="1"/>
  <c r="A219" i="9"/>
  <c r="C219" i="9" s="1"/>
  <c r="D219" i="9" s="1"/>
  <c r="E219" i="9" s="1"/>
  <c r="F219" i="9" s="1"/>
  <c r="G219" i="9" s="1"/>
  <c r="A244" i="9"/>
  <c r="C245" i="9"/>
  <c r="D245" i="9" s="1"/>
  <c r="E245" i="9" s="1"/>
  <c r="F245" i="9" s="1"/>
  <c r="G245" i="9" s="1"/>
  <c r="C277" i="9"/>
  <c r="D277" i="9" s="1"/>
  <c r="E277" i="9" s="1"/>
  <c r="F277" i="9" s="1"/>
  <c r="G277" i="9" s="1"/>
  <c r="A276" i="9"/>
  <c r="E148" i="2"/>
  <c r="F148" i="2" s="1"/>
  <c r="G148" i="2" s="1"/>
  <c r="J154" i="2"/>
  <c r="A279" i="2"/>
  <c r="C280" i="2"/>
  <c r="D280" i="2" s="1"/>
  <c r="E280" i="2" s="1"/>
  <c r="F280" i="2" s="1"/>
  <c r="A246" i="2"/>
  <c r="A245" i="2" s="1"/>
  <c r="C247" i="2"/>
  <c r="D247" i="2" s="1"/>
  <c r="E247" i="2" s="1"/>
  <c r="F247" i="2" s="1"/>
  <c r="G247" i="2" s="1"/>
  <c r="G253" i="2"/>
  <c r="G223" i="2"/>
  <c r="A221" i="2"/>
  <c r="A220" i="2" s="1"/>
  <c r="C222" i="2"/>
  <c r="D222" i="2" s="1"/>
  <c r="E222" i="2" s="1"/>
  <c r="F222" i="2" s="1"/>
  <c r="G222" i="2" s="1"/>
  <c r="A188" i="2"/>
  <c r="C189" i="2"/>
  <c r="D189" i="2" s="1"/>
  <c r="E189" i="2" s="1"/>
  <c r="F189" i="2" s="1"/>
  <c r="G189" i="2" s="1"/>
  <c r="G195" i="2"/>
  <c r="C165" i="2"/>
  <c r="D165" i="2" s="1"/>
  <c r="E165" i="2" s="1"/>
  <c r="F165" i="2" s="1"/>
  <c r="G165" i="2" s="1"/>
  <c r="G172" i="2"/>
  <c r="B173" i="2"/>
  <c r="K299" i="2"/>
  <c r="K300" i="2" s="1"/>
  <c r="G123" i="2"/>
  <c r="G232" i="9" l="1"/>
  <c r="Q298" i="9" s="1"/>
  <c r="C276" i="9"/>
  <c r="D276" i="9" s="1"/>
  <c r="E276" i="9" s="1"/>
  <c r="F276" i="9" s="1"/>
  <c r="G276" i="9" s="1"/>
  <c r="A275" i="9"/>
  <c r="C244" i="9"/>
  <c r="D244" i="9" s="1"/>
  <c r="E244" i="9" s="1"/>
  <c r="F244" i="9" s="1"/>
  <c r="G244" i="9" s="1"/>
  <c r="A243" i="9"/>
  <c r="F23" i="9"/>
  <c r="Q299" i="9"/>
  <c r="Q300" i="9" s="1"/>
  <c r="B288" i="9"/>
  <c r="G288" i="9" s="1"/>
  <c r="G287" i="9"/>
  <c r="C279" i="2"/>
  <c r="D279" i="2" s="1"/>
  <c r="E279" i="2" s="1"/>
  <c r="F279" i="2" s="1"/>
  <c r="A278" i="2"/>
  <c r="G254" i="2"/>
  <c r="C246" i="2"/>
  <c r="D246" i="2" s="1"/>
  <c r="E246" i="2" s="1"/>
  <c r="F246" i="2" s="1"/>
  <c r="G246" i="2" s="1"/>
  <c r="C221" i="2"/>
  <c r="D221" i="2" s="1"/>
  <c r="E221" i="2" s="1"/>
  <c r="F221" i="2" s="1"/>
  <c r="G221" i="2" s="1"/>
  <c r="G224" i="2"/>
  <c r="G196" i="2"/>
  <c r="C188" i="2"/>
  <c r="D188" i="2" s="1"/>
  <c r="E188" i="2" s="1"/>
  <c r="F188" i="2" s="1"/>
  <c r="G188" i="2" s="1"/>
  <c r="G173" i="2"/>
  <c r="B174" i="2"/>
  <c r="J136" i="2"/>
  <c r="G139" i="2"/>
  <c r="A274" i="9" l="1"/>
  <c r="C275" i="9"/>
  <c r="D275" i="9" s="1"/>
  <c r="E275" i="9" s="1"/>
  <c r="F275" i="9" s="1"/>
  <c r="G275" i="9" s="1"/>
  <c r="A242" i="9"/>
  <c r="C243" i="9"/>
  <c r="D243" i="9" s="1"/>
  <c r="E243" i="9" s="1"/>
  <c r="F243" i="9" s="1"/>
  <c r="G243" i="9" s="1"/>
  <c r="A277" i="2"/>
  <c r="C278" i="2"/>
  <c r="D278" i="2" s="1"/>
  <c r="E278" i="2" s="1"/>
  <c r="F278" i="2" s="1"/>
  <c r="G278" i="2" s="1"/>
  <c r="C245" i="2"/>
  <c r="D245" i="2" s="1"/>
  <c r="E245" i="2" s="1"/>
  <c r="F245" i="2" s="1"/>
  <c r="G245" i="2" s="1"/>
  <c r="A244" i="2"/>
  <c r="A243" i="2" s="1"/>
  <c r="A242" i="2" s="1"/>
  <c r="B256" i="2"/>
  <c r="G256" i="2" s="1"/>
  <c r="G255" i="2"/>
  <c r="G225" i="2"/>
  <c r="C220" i="2"/>
  <c r="D220" i="2" s="1"/>
  <c r="E220" i="2" s="1"/>
  <c r="F220" i="2" s="1"/>
  <c r="G220" i="2" s="1"/>
  <c r="A219" i="2"/>
  <c r="G197" i="2"/>
  <c r="B198" i="2"/>
  <c r="G198" i="2" s="1"/>
  <c r="G174" i="2"/>
  <c r="J172" i="2"/>
  <c r="L298" i="2"/>
  <c r="F18" i="2" s="1"/>
  <c r="J120" i="2"/>
  <c r="C242" i="9" l="1"/>
  <c r="D242" i="9" s="1"/>
  <c r="E242" i="9" s="1"/>
  <c r="F242" i="9" s="1"/>
  <c r="G242" i="9" s="1"/>
  <c r="A241" i="9"/>
  <c r="C274" i="9"/>
  <c r="D274" i="9" s="1"/>
  <c r="E274" i="9" s="1"/>
  <c r="F274" i="9" s="1"/>
  <c r="G274" i="9" s="1"/>
  <c r="A273" i="9"/>
  <c r="G199" i="2"/>
  <c r="A276" i="2"/>
  <c r="C277" i="2"/>
  <c r="D277" i="2" s="1"/>
  <c r="E277" i="2" s="1"/>
  <c r="F277" i="2" s="1"/>
  <c r="G277" i="2" s="1"/>
  <c r="A241" i="2"/>
  <c r="C242" i="2"/>
  <c r="D242" i="2" s="1"/>
  <c r="E242" i="2" s="1"/>
  <c r="F242" i="2" s="1"/>
  <c r="G242" i="2" s="1"/>
  <c r="G279" i="2"/>
  <c r="C244" i="2"/>
  <c r="D244" i="2" s="1"/>
  <c r="E244" i="2" s="1"/>
  <c r="F244" i="2" s="1"/>
  <c r="G244" i="2" s="1"/>
  <c r="C243" i="2"/>
  <c r="D243" i="2" s="1"/>
  <c r="E243" i="2" s="1"/>
  <c r="F243" i="2" s="1"/>
  <c r="G243" i="2" s="1"/>
  <c r="C219" i="2"/>
  <c r="D219" i="2" s="1"/>
  <c r="E219" i="2" s="1"/>
  <c r="F219" i="2" s="1"/>
  <c r="G219" i="2" s="1"/>
  <c r="G226" i="2"/>
  <c r="M298" i="2"/>
  <c r="F19" i="2" s="1"/>
  <c r="L299" i="2"/>
  <c r="L300" i="2" s="1"/>
  <c r="G157" i="2"/>
  <c r="A240" i="9" l="1"/>
  <c r="C241" i="9"/>
  <c r="D241" i="9" s="1"/>
  <c r="E241" i="9" s="1"/>
  <c r="F241" i="9" s="1"/>
  <c r="G241" i="9" s="1"/>
  <c r="A272" i="9"/>
  <c r="C273" i="9"/>
  <c r="D273" i="9" s="1"/>
  <c r="E273" i="9" s="1"/>
  <c r="F273" i="9" s="1"/>
  <c r="G273" i="9" s="1"/>
  <c r="C241" i="2"/>
  <c r="D241" i="2" s="1"/>
  <c r="E241" i="2" s="1"/>
  <c r="F241" i="2" s="1"/>
  <c r="G241" i="2" s="1"/>
  <c r="A240" i="2"/>
  <c r="G280" i="2"/>
  <c r="A275" i="2"/>
  <c r="C276" i="2"/>
  <c r="D276" i="2" s="1"/>
  <c r="E276" i="2" s="1"/>
  <c r="F276" i="2" s="1"/>
  <c r="G276" i="2" s="1"/>
  <c r="G175" i="2"/>
  <c r="O298" i="2" s="1"/>
  <c r="G227" i="2"/>
  <c r="M299" i="2"/>
  <c r="M300" i="2" s="1"/>
  <c r="C272" i="9" l="1"/>
  <c r="D272" i="9" s="1"/>
  <c r="E272" i="9" s="1"/>
  <c r="F272" i="9" s="1"/>
  <c r="G272" i="9" s="1"/>
  <c r="A271" i="9"/>
  <c r="C240" i="9"/>
  <c r="D240" i="9" s="1"/>
  <c r="E240" i="9" s="1"/>
  <c r="F240" i="9" s="1"/>
  <c r="G240" i="9" s="1"/>
  <c r="A239" i="9"/>
  <c r="G281" i="2"/>
  <c r="A239" i="2"/>
  <c r="C240" i="2"/>
  <c r="D240" i="2" s="1"/>
  <c r="E240" i="2" s="1"/>
  <c r="F240" i="2" s="1"/>
  <c r="G240" i="2" s="1"/>
  <c r="C275" i="2"/>
  <c r="D275" i="2" s="1"/>
  <c r="E275" i="2" s="1"/>
  <c r="F275" i="2" s="1"/>
  <c r="G275" i="2" s="1"/>
  <c r="A274" i="2"/>
  <c r="O299" i="2"/>
  <c r="O300" i="2" s="1"/>
  <c r="F21" i="2"/>
  <c r="G228" i="2"/>
  <c r="N298" i="2"/>
  <c r="F20" i="2" s="1"/>
  <c r="A270" i="9" l="1"/>
  <c r="C271" i="9"/>
  <c r="D271" i="9" s="1"/>
  <c r="E271" i="9" s="1"/>
  <c r="F271" i="9" s="1"/>
  <c r="G271" i="9" s="1"/>
  <c r="A238" i="9"/>
  <c r="C238" i="9" s="1"/>
  <c r="D238" i="9" s="1"/>
  <c r="E238" i="9" s="1"/>
  <c r="F238" i="9" s="1"/>
  <c r="G238" i="9" s="1"/>
  <c r="C239" i="9"/>
  <c r="D239" i="9" s="1"/>
  <c r="E239" i="9" s="1"/>
  <c r="F239" i="9" s="1"/>
  <c r="G239" i="9" s="1"/>
  <c r="C239" i="2"/>
  <c r="D239" i="2" s="1"/>
  <c r="E239" i="2" s="1"/>
  <c r="F239" i="2" s="1"/>
  <c r="G239" i="2" s="1"/>
  <c r="A238" i="2"/>
  <c r="A273" i="2"/>
  <c r="C274" i="2"/>
  <c r="D274" i="2" s="1"/>
  <c r="E274" i="2" s="1"/>
  <c r="F274" i="2" s="1"/>
  <c r="G274" i="2" s="1"/>
  <c r="G282" i="2"/>
  <c r="G229" i="2"/>
  <c r="N299" i="2"/>
  <c r="N300" i="2" s="1"/>
  <c r="G257" i="9" l="1"/>
  <c r="R298" i="9" s="1"/>
  <c r="F24" i="9" s="1"/>
  <c r="C270" i="9"/>
  <c r="D270" i="9" s="1"/>
  <c r="E270" i="9" s="1"/>
  <c r="F270" i="9" s="1"/>
  <c r="G270" i="9" s="1"/>
  <c r="A269" i="9"/>
  <c r="C273" i="2"/>
  <c r="D273" i="2" s="1"/>
  <c r="E273" i="2" s="1"/>
  <c r="F273" i="2" s="1"/>
  <c r="G273" i="2" s="1"/>
  <c r="A272" i="2"/>
  <c r="G283" i="2"/>
  <c r="C238" i="2"/>
  <c r="D238" i="2" s="1"/>
  <c r="E238" i="2" s="1"/>
  <c r="F238" i="2" s="1"/>
  <c r="G238" i="2" s="1"/>
  <c r="G230" i="2"/>
  <c r="B231" i="2"/>
  <c r="G231" i="2" s="1"/>
  <c r="R299" i="9" l="1"/>
  <c r="R300" i="9" s="1"/>
  <c r="A268" i="9"/>
  <c r="C269" i="9"/>
  <c r="D269" i="9" s="1"/>
  <c r="E269" i="9" s="1"/>
  <c r="F269" i="9" s="1"/>
  <c r="G269" i="9" s="1"/>
  <c r="G257" i="2"/>
  <c r="R298" i="2" s="1"/>
  <c r="R299" i="2" s="1"/>
  <c r="R300" i="2" s="1"/>
  <c r="G284" i="2"/>
  <c r="A271" i="2"/>
  <c r="C272" i="2"/>
  <c r="D272" i="2" s="1"/>
  <c r="E272" i="2" s="1"/>
  <c r="F272" i="2" s="1"/>
  <c r="G272" i="2" s="1"/>
  <c r="P298" i="2"/>
  <c r="F22" i="2" s="1"/>
  <c r="C268" i="9" l="1"/>
  <c r="D268" i="9" s="1"/>
  <c r="E268" i="9" s="1"/>
  <c r="F268" i="9" s="1"/>
  <c r="G268" i="9" s="1"/>
  <c r="A267" i="9"/>
  <c r="F24" i="2"/>
  <c r="C271" i="2"/>
  <c r="D271" i="2" s="1"/>
  <c r="E271" i="2" s="1"/>
  <c r="F271" i="2" s="1"/>
  <c r="G271" i="2" s="1"/>
  <c r="A270" i="2"/>
  <c r="G285" i="2"/>
  <c r="P299" i="2"/>
  <c r="P300" i="2" s="1"/>
  <c r="C267" i="9" l="1"/>
  <c r="D267" i="9" s="1"/>
  <c r="E267" i="9" s="1"/>
  <c r="F267" i="9" s="1"/>
  <c r="G267" i="9" s="1"/>
  <c r="A266" i="9"/>
  <c r="G286" i="2"/>
  <c r="A269" i="2"/>
  <c r="C270" i="2"/>
  <c r="D270" i="2" s="1"/>
  <c r="E270" i="2" s="1"/>
  <c r="F270" i="2" s="1"/>
  <c r="G270" i="2" s="1"/>
  <c r="G232" i="2"/>
  <c r="Q298" i="2" s="1"/>
  <c r="F23" i="2" s="1"/>
  <c r="A265" i="9" l="1"/>
  <c r="C266" i="9"/>
  <c r="D266" i="9" s="1"/>
  <c r="E266" i="9" s="1"/>
  <c r="F266" i="9" s="1"/>
  <c r="G266" i="9" s="1"/>
  <c r="C269" i="2"/>
  <c r="D269" i="2" s="1"/>
  <c r="E269" i="2" s="1"/>
  <c r="F269" i="2" s="1"/>
  <c r="G269" i="2" s="1"/>
  <c r="A268" i="2"/>
  <c r="G287" i="2"/>
  <c r="G288" i="2"/>
  <c r="Q299" i="2"/>
  <c r="Q300" i="2" s="1"/>
  <c r="C265" i="9" l="1"/>
  <c r="D265" i="9" s="1"/>
  <c r="E265" i="9" s="1"/>
  <c r="F265" i="9" s="1"/>
  <c r="G265" i="9" s="1"/>
  <c r="A264" i="9"/>
  <c r="A267" i="2"/>
  <c r="C268" i="2"/>
  <c r="D268" i="2" s="1"/>
  <c r="E268" i="2" s="1"/>
  <c r="F268" i="2" s="1"/>
  <c r="G268" i="2" s="1"/>
  <c r="A263" i="9" l="1"/>
  <c r="C264" i="9"/>
  <c r="D264" i="9" s="1"/>
  <c r="E264" i="9" s="1"/>
  <c r="F264" i="9" s="1"/>
  <c r="G264" i="9" s="1"/>
  <c r="A266" i="2"/>
  <c r="C267" i="2"/>
  <c r="D267" i="2" s="1"/>
  <c r="E267" i="2" s="1"/>
  <c r="F267" i="2" s="1"/>
  <c r="G267" i="2" s="1"/>
  <c r="C263" i="9" l="1"/>
  <c r="D263" i="9" s="1"/>
  <c r="E263" i="9" s="1"/>
  <c r="F263" i="9" s="1"/>
  <c r="G263" i="9" s="1"/>
  <c r="A262" i="9"/>
  <c r="C262" i="9" s="1"/>
  <c r="D262" i="9" s="1"/>
  <c r="E262" i="9" s="1"/>
  <c r="F262" i="9" s="1"/>
  <c r="G262" i="9" s="1"/>
  <c r="A265" i="2"/>
  <c r="C266" i="2"/>
  <c r="D266" i="2" s="1"/>
  <c r="E266" i="2" s="1"/>
  <c r="F266" i="2" s="1"/>
  <c r="G266" i="2" s="1"/>
  <c r="G289" i="9" l="1"/>
  <c r="S298" i="9" s="1"/>
  <c r="F25" i="9"/>
  <c r="S299" i="9"/>
  <c r="S300" i="9" s="1"/>
  <c r="A304" i="9" s="1"/>
  <c r="A264" i="2"/>
  <c r="C265" i="2"/>
  <c r="D265" i="2" s="1"/>
  <c r="E265" i="2" s="1"/>
  <c r="F265" i="2" s="1"/>
  <c r="G265" i="2" s="1"/>
  <c r="A263" i="2" l="1"/>
  <c r="C264" i="2"/>
  <c r="D264" i="2" s="1"/>
  <c r="E264" i="2" s="1"/>
  <c r="F264" i="2" s="1"/>
  <c r="G264" i="2" s="1"/>
  <c r="A262" i="2" l="1"/>
  <c r="C263" i="2"/>
  <c r="D263" i="2" s="1"/>
  <c r="E263" i="2" s="1"/>
  <c r="F263" i="2" s="1"/>
  <c r="G263" i="2" s="1"/>
  <c r="C262" i="2" l="1"/>
  <c r="D262" i="2" s="1"/>
  <c r="E262" i="2" s="1"/>
  <c r="F262" i="2" s="1"/>
  <c r="G262" i="2" s="1"/>
  <c r="G289" i="2" l="1"/>
  <c r="S298" i="2" s="1"/>
  <c r="F25" i="2" s="1"/>
  <c r="S299" i="2" l="1"/>
  <c r="S30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Andrés Santos Ardila</author>
  </authors>
  <commentList>
    <comment ref="E12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Suponiendo que la Curva Cero Cupón de Diciembre 20 de 2002  esta definida por los parametros de la hoja "DatosCurvaSpot"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F08FE-218F-4782-91A7-203DCADFA451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2" xr16:uid="{023A8758-764C-46ED-89C8-E7799B3F17C3}" keepAlive="1" name="Query - Table001 (Page 1) (2)" description="Connection to the 'Table001 (Page 1) (2)' query in the workbook." type="5" refreshedVersion="0" background="1">
    <dbPr connection="Provider=Microsoft.Mashup.OleDb.1;Data Source=$Workbook$;Location=&quot;Table001 (Page 1) (2)&quot;;Extended Properties=&quot;&quot;" command="SELECT * FROM [Table001 (Page 1) (2)]"/>
  </connection>
  <connection id="3" xr16:uid="{C58FF011-1658-427C-8E53-A3E51DE81408}" keepAlive="1" name="Query - Table001 (Page 1) (3)" description="Connection to the 'Table001 (Page 1) (3)' query in the workbook." type="5" refreshedVersion="0" background="1">
    <dbPr connection="Provider=Microsoft.Mashup.OleDb.1;Data Source=$Workbook$;Location=&quot;Table001 (Page 1) (3)&quot;;Extended Properties=&quot;&quot;" command="SELECT * FROM [Table001 (Page 1) (3)]"/>
  </connection>
</connections>
</file>

<file path=xl/sharedStrings.xml><?xml version="1.0" encoding="utf-8"?>
<sst xmlns="http://schemas.openxmlformats.org/spreadsheetml/2006/main" count="410" uniqueCount="63">
  <si>
    <t>Fecha de Valoracion:</t>
  </si>
  <si>
    <t>Fecha de Vencimiento:</t>
  </si>
  <si>
    <t>Tasa Cupon:</t>
  </si>
  <si>
    <t>Numero del Flujo</t>
  </si>
  <si>
    <t>Valor del Flujo</t>
  </si>
  <si>
    <t>Función de Descuento</t>
  </si>
  <si>
    <t>VFlujo * FD</t>
  </si>
  <si>
    <t>Precio del Bono:</t>
  </si>
  <si>
    <t>Fecha de Calculo de la Curva</t>
  </si>
  <si>
    <t>PrecioEstimado</t>
  </si>
  <si>
    <t>FuncDesc</t>
  </si>
  <si>
    <t>TasaSpot</t>
  </si>
  <si>
    <t>Parametros</t>
  </si>
  <si>
    <t>Beta0</t>
  </si>
  <si>
    <t>Beta1</t>
  </si>
  <si>
    <t>Beta2</t>
  </si>
  <si>
    <t>Tao</t>
  </si>
  <si>
    <t>FechaFlujo</t>
  </si>
  <si>
    <t>Flujo</t>
  </si>
  <si>
    <t>Tasa Spot</t>
  </si>
  <si>
    <t>DiasAnualizados</t>
  </si>
  <si>
    <t>Fecha Flujo</t>
  </si>
  <si>
    <t>Tiempo Flujo</t>
  </si>
  <si>
    <t>MARGEN</t>
  </si>
  <si>
    <t>Error</t>
  </si>
  <si>
    <t>Datos de la Tasa Cero Cupón para el Rango de Dias Vencimiento (1-3650 días)</t>
  </si>
  <si>
    <t>DiasVenc</t>
  </si>
  <si>
    <t>Tasa Spot EfectivaAnual</t>
  </si>
  <si>
    <t>Función de Nelson y Siegel para la Tasa Spot (Cero Cupón)</t>
  </si>
  <si>
    <t>Calcular el Precio Estimado de un Bono utilizando la Curva Cero Cupón  y el Margen</t>
  </si>
  <si>
    <t>Fecha Vcto</t>
  </si>
  <si>
    <t>P. Observado</t>
  </si>
  <si>
    <t>P. Estimado</t>
  </si>
  <si>
    <t>Suma de Cuadrados del Error</t>
  </si>
  <si>
    <r>
      <t>b</t>
    </r>
    <r>
      <rPr>
        <b/>
        <vertAlign val="subscript"/>
        <sz val="10"/>
        <rFont val="Arial"/>
        <family val="2"/>
      </rPr>
      <t>o</t>
    </r>
  </si>
  <si>
    <r>
      <t>b</t>
    </r>
    <r>
      <rPr>
        <b/>
        <vertAlign val="subscript"/>
        <sz val="10"/>
        <rFont val="Arial"/>
        <family val="2"/>
      </rPr>
      <t>1</t>
    </r>
  </si>
  <si>
    <r>
      <t>b</t>
    </r>
    <r>
      <rPr>
        <b/>
        <vertAlign val="subscript"/>
        <sz val="10"/>
        <rFont val="Arial"/>
        <family val="2"/>
      </rPr>
      <t>2</t>
    </r>
  </si>
  <si>
    <t>t</t>
  </si>
  <si>
    <t>Fecha del Flujo</t>
  </si>
  <si>
    <t>Dias al Vcto. del Flujo</t>
  </si>
  <si>
    <t>Tiempo Anualizado</t>
  </si>
  <si>
    <t>Factor de Descuento</t>
  </si>
  <si>
    <t>Valor Presente</t>
  </si>
  <si>
    <t>Precio Observado vs. Precio Estimado</t>
  </si>
  <si>
    <r>
      <t>Error</t>
    </r>
    <r>
      <rPr>
        <b/>
        <vertAlign val="superscript"/>
        <sz val="10"/>
        <rFont val="Arial"/>
        <family val="2"/>
      </rPr>
      <t>2</t>
    </r>
  </si>
  <si>
    <t>TIR =</t>
  </si>
  <si>
    <t>Días al Vcto. del Flujo</t>
  </si>
  <si>
    <t>Cupón</t>
  </si>
  <si>
    <t>Precio Limpio</t>
  </si>
  <si>
    <t>Precio Sucio</t>
  </si>
  <si>
    <t>ShowProperty (irc.gov.co)</t>
  </si>
  <si>
    <r>
      <t xml:space="preserve">Lim           
t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0    </t>
    </r>
  </si>
  <si>
    <r>
      <t xml:space="preserve">Lim           
t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</t>
    </r>
    <r>
      <rPr>
        <sz val="10"/>
        <rFont val="Calibri"/>
        <family val="2"/>
      </rPr>
      <t>∞</t>
    </r>
    <r>
      <rPr>
        <sz val="10"/>
        <rFont val="Arial"/>
        <family val="2"/>
      </rPr>
      <t xml:space="preserve">    </t>
    </r>
  </si>
  <si>
    <t>Precio Estimado =</t>
  </si>
  <si>
    <t>Fecha Vencimiento</t>
  </si>
  <si>
    <t xml:space="preserve">Tiempo </t>
  </si>
  <si>
    <t>Cupon</t>
  </si>
  <si>
    <t>TES 10y</t>
  </si>
  <si>
    <t>VP</t>
  </si>
  <si>
    <t>Precio=</t>
  </si>
  <si>
    <t>TIR</t>
  </si>
  <si>
    <t>Flujos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</si>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</sst>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0.00000"/>
    <numFmt numFmtId="166" formatCode="0.0000"/>
    <numFmt numFmtId="167" formatCode="0.0%"/>
    <numFmt numFmtId="168" formatCode="[$-409]d\-mmm\-yy;@"/>
    <numFmt numFmtId="169" formatCode="0.000000000"/>
    <numFmt numFmtId="170" formatCode="0.0"/>
    <numFmt numFmtId="171" formatCode="[$-409]dd\-mmm\-yy;@"/>
    <numFmt numFmtId="172" formatCode="0\ &quot;años&quot;"/>
    <numFmt numFmtId="173" formatCode="0.000000"/>
    <numFmt numFmtId="174" formatCode="0.0\ &quot;años&quot;"/>
    <numFmt numFmtId="175" formatCode="0.000%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Tahoma"/>
      <family val="2"/>
    </font>
    <font>
      <b/>
      <i/>
      <sz val="12"/>
      <name val="Symbol"/>
      <family val="1"/>
      <charset val="2"/>
    </font>
    <font>
      <b/>
      <vertAlign val="subscript"/>
      <sz val="10"/>
      <name val="Arial"/>
      <family val="2"/>
    </font>
    <font>
      <b/>
      <sz val="14"/>
      <color indexed="9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name val="Calibri"/>
      <family val="2"/>
    </font>
    <font>
      <sz val="9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indexed="64"/>
      </patternFill>
    </fill>
    <fill>
      <patternFill patternType="solid">
        <fgColor rgb="FF0000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ck">
        <color rgb="FF0000FF"/>
      </bottom>
      <diagonal/>
    </border>
  </borders>
  <cellStyleXfs count="7">
    <xf numFmtId="0" fontId="0" fillId="0" borderId="0"/>
    <xf numFmtId="0" fontId="1" fillId="0" borderId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9" fontId="2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0" fillId="0" borderId="0" xfId="0" quotePrefix="1" applyNumberForma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5" fontId="3" fillId="0" borderId="18" xfId="0" applyNumberFormat="1" applyFont="1" applyBorder="1" applyAlignment="1">
      <alignment horizontal="center"/>
    </xf>
    <xf numFmtId="166" fontId="3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0" xfId="0" applyFont="1"/>
    <xf numFmtId="165" fontId="3" fillId="0" borderId="0" xfId="0" applyNumberFormat="1" applyFont="1" applyAlignment="1">
      <alignment horizontal="center"/>
    </xf>
    <xf numFmtId="0" fontId="0" fillId="4" borderId="1" xfId="0" applyFill="1" applyBorder="1"/>
    <xf numFmtId="0" fontId="10" fillId="0" borderId="23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2" fontId="0" fillId="0" borderId="0" xfId="0" applyNumberFormat="1"/>
    <xf numFmtId="0" fontId="3" fillId="6" borderId="24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5" xfId="0" applyFont="1" applyFill="1" applyBorder="1"/>
    <xf numFmtId="0" fontId="3" fillId="6" borderId="26" xfId="0" applyFont="1" applyFill="1" applyBorder="1" applyAlignment="1">
      <alignment horizontal="center"/>
    </xf>
    <xf numFmtId="15" fontId="3" fillId="6" borderId="27" xfId="0" applyNumberFormat="1" applyFont="1" applyFill="1" applyBorder="1" applyAlignment="1">
      <alignment horizontal="center"/>
    </xf>
    <xf numFmtId="0" fontId="0" fillId="6" borderId="28" xfId="0" applyFill="1" applyBorder="1"/>
    <xf numFmtId="0" fontId="0" fillId="6" borderId="29" xfId="0" applyFill="1" applyBorder="1"/>
    <xf numFmtId="15" fontId="3" fillId="6" borderId="30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31" xfId="0" applyFill="1" applyBorder="1"/>
    <xf numFmtId="2" fontId="0" fillId="6" borderId="28" xfId="0" applyNumberForma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7" borderId="32" xfId="0" applyFill="1" applyBorder="1"/>
    <xf numFmtId="0" fontId="0" fillId="7" borderId="0" xfId="0" applyFill="1"/>
    <xf numFmtId="0" fontId="3" fillId="7" borderId="0" xfId="0" applyFont="1" applyFill="1"/>
    <xf numFmtId="0" fontId="3" fillId="7" borderId="32" xfId="0" applyFont="1" applyFill="1" applyBorder="1" applyAlignment="1">
      <alignment horizontal="center"/>
    </xf>
    <xf numFmtId="15" fontId="3" fillId="7" borderId="0" xfId="0" applyNumberFormat="1" applyFont="1" applyFill="1" applyAlignment="1">
      <alignment horizontal="center"/>
    </xf>
    <xf numFmtId="165" fontId="0" fillId="7" borderId="0" xfId="0" quotePrefix="1" applyNumberFormat="1" applyFill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0" xfId="0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0" fillId="8" borderId="35" xfId="0" applyFill="1" applyBorder="1"/>
    <xf numFmtId="0" fontId="3" fillId="8" borderId="35" xfId="0" applyFont="1" applyFill="1" applyBorder="1"/>
    <xf numFmtId="0" fontId="12" fillId="8" borderId="36" xfId="0" applyFont="1" applyFill="1" applyBorder="1"/>
    <xf numFmtId="1" fontId="0" fillId="6" borderId="28" xfId="0" applyNumberFormat="1" applyFill="1" applyBorder="1" applyAlignment="1">
      <alignment horizontal="center"/>
    </xf>
    <xf numFmtId="1" fontId="0" fillId="6" borderId="0" xfId="0" applyNumberForma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9" fontId="0" fillId="0" borderId="0" xfId="0" applyNumberFormat="1"/>
    <xf numFmtId="167" fontId="0" fillId="0" borderId="0" xfId="0" applyNumberFormat="1"/>
    <xf numFmtId="0" fontId="2" fillId="6" borderId="0" xfId="0" applyFont="1" applyFill="1" applyAlignment="1">
      <alignment horizontal="center"/>
    </xf>
    <xf numFmtId="15" fontId="0" fillId="0" borderId="0" xfId="0" applyNumberFormat="1"/>
    <xf numFmtId="164" fontId="0" fillId="0" borderId="0" xfId="2" applyFont="1"/>
    <xf numFmtId="2" fontId="2" fillId="6" borderId="0" xfId="0" applyNumberFormat="1" applyFont="1" applyFill="1" applyAlignment="1">
      <alignment horizontal="center"/>
    </xf>
    <xf numFmtId="2" fontId="0" fillId="7" borderId="0" xfId="0" quotePrefix="1" applyNumberFormat="1" applyFill="1" applyAlignment="1">
      <alignment horizontal="center"/>
    </xf>
    <xf numFmtId="166" fontId="0" fillId="7" borderId="34" xfId="0" applyNumberFormat="1" applyFill="1" applyBorder="1" applyAlignment="1">
      <alignment horizontal="center"/>
    </xf>
    <xf numFmtId="164" fontId="0" fillId="0" borderId="0" xfId="0" applyNumberFormat="1"/>
    <xf numFmtId="168" fontId="0" fillId="0" borderId="0" xfId="0" applyNumberFormat="1"/>
    <xf numFmtId="168" fontId="3" fillId="0" borderId="30" xfId="0" applyNumberFormat="1" applyFont="1" applyBorder="1" applyAlignment="1">
      <alignment horizontal="center"/>
    </xf>
    <xf numFmtId="166" fontId="0" fillId="0" borderId="0" xfId="0" applyNumberFormat="1"/>
    <xf numFmtId="0" fontId="15" fillId="0" borderId="0" xfId="3"/>
    <xf numFmtId="169" fontId="0" fillId="0" borderId="15" xfId="0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70" fontId="0" fillId="6" borderId="0" xfId="0" applyNumberFormat="1" applyFill="1" applyAlignment="1">
      <alignment horizontal="center"/>
    </xf>
    <xf numFmtId="170" fontId="0" fillId="6" borderId="28" xfId="0" applyNumberFormat="1" applyFill="1" applyBorder="1" applyAlignment="1">
      <alignment horizontal="center"/>
    </xf>
    <xf numFmtId="4" fontId="16" fillId="9" borderId="39" xfId="0" applyNumberFormat="1" applyFont="1" applyFill="1" applyBorder="1" applyAlignment="1">
      <alignment horizontal="center" vertical="center"/>
    </xf>
    <xf numFmtId="4" fontId="16" fillId="0" borderId="39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164" fontId="17" fillId="0" borderId="0" xfId="0" applyNumberFormat="1" applyFont="1" applyAlignment="1">
      <alignment vertical="center"/>
    </xf>
    <xf numFmtId="0" fontId="18" fillId="11" borderId="40" xfId="0" applyFont="1" applyFill="1" applyBorder="1" applyAlignment="1">
      <alignment horizontal="right"/>
    </xf>
    <xf numFmtId="0" fontId="19" fillId="11" borderId="41" xfId="0" applyFont="1" applyFill="1" applyBorder="1"/>
    <xf numFmtId="0" fontId="18" fillId="11" borderId="40" xfId="0" applyFont="1" applyFill="1" applyBorder="1" applyAlignment="1">
      <alignment horizontal="right" vertical="center"/>
    </xf>
    <xf numFmtId="0" fontId="19" fillId="11" borderId="41" xfId="0" applyFont="1" applyFill="1" applyBorder="1" applyAlignment="1">
      <alignment vertical="center"/>
    </xf>
    <xf numFmtId="0" fontId="16" fillId="0" borderId="39" xfId="0" applyFont="1" applyBorder="1" applyAlignment="1">
      <alignment horizontal="center" vertical="center"/>
    </xf>
    <xf numFmtId="0" fontId="16" fillId="9" borderId="39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9" borderId="43" xfId="0" applyFont="1" applyFill="1" applyBorder="1" applyAlignment="1">
      <alignment horizontal="center" vertical="center"/>
    </xf>
    <xf numFmtId="168" fontId="3" fillId="6" borderId="30" xfId="0" applyNumberFormat="1" applyFont="1" applyFill="1" applyBorder="1" applyAlignment="1">
      <alignment horizontal="center"/>
    </xf>
    <xf numFmtId="164" fontId="3" fillId="6" borderId="30" xfId="2" applyFont="1" applyFill="1" applyBorder="1" applyAlignment="1">
      <alignment horizontal="center"/>
    </xf>
    <xf numFmtId="168" fontId="0" fillId="6" borderId="0" xfId="0" applyNumberFormat="1" applyFill="1" applyAlignment="1">
      <alignment horizontal="center"/>
    </xf>
    <xf numFmtId="15" fontId="3" fillId="0" borderId="28" xfId="0" applyNumberFormat="1" applyFont="1" applyBorder="1" applyAlignment="1">
      <alignment horizontal="center"/>
    </xf>
    <xf numFmtId="15" fontId="0" fillId="6" borderId="0" xfId="0" applyNumberFormat="1" applyFill="1" applyAlignment="1">
      <alignment horizontal="center"/>
    </xf>
    <xf numFmtId="171" fontId="3" fillId="6" borderId="30" xfId="0" applyNumberFormat="1" applyFont="1" applyFill="1" applyBorder="1" applyAlignment="1">
      <alignment horizontal="center"/>
    </xf>
    <xf numFmtId="168" fontId="3" fillId="6" borderId="27" xfId="0" applyNumberFormat="1" applyFont="1" applyFill="1" applyBorder="1" applyAlignment="1">
      <alignment horizontal="center"/>
    </xf>
    <xf numFmtId="168" fontId="16" fillId="0" borderId="42" xfId="0" applyNumberFormat="1" applyFont="1" applyBorder="1"/>
    <xf numFmtId="168" fontId="16" fillId="9" borderId="42" xfId="0" applyNumberFormat="1" applyFont="1" applyFill="1" applyBorder="1"/>
    <xf numFmtId="168" fontId="16" fillId="10" borderId="42" xfId="0" applyNumberFormat="1" applyFont="1" applyFill="1" applyBorder="1"/>
    <xf numFmtId="0" fontId="16" fillId="10" borderId="39" xfId="0" applyFont="1" applyFill="1" applyBorder="1" applyAlignment="1">
      <alignment horizontal="center" vertical="center"/>
    </xf>
    <xf numFmtId="2" fontId="0" fillId="6" borderId="44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0" fontId="0" fillId="0" borderId="0" xfId="4" applyNumberFormat="1" applyFont="1" applyAlignment="1">
      <alignment horizontal="center"/>
    </xf>
    <xf numFmtId="10" fontId="0" fillId="0" borderId="0" xfId="0" applyNumberFormat="1"/>
    <xf numFmtId="173" fontId="0" fillId="0" borderId="0" xfId="0" applyNumberFormat="1"/>
    <xf numFmtId="1" fontId="0" fillId="0" borderId="0" xfId="0" applyNumberFormat="1" applyAlignment="1">
      <alignment horizontal="center"/>
    </xf>
    <xf numFmtId="1" fontId="2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5" fontId="0" fillId="0" borderId="0" xfId="0" applyNumberFormat="1"/>
    <xf numFmtId="0" fontId="4" fillId="0" borderId="2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9" fillId="3" borderId="2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38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</cellXfs>
  <cellStyles count="7">
    <cellStyle name="Hipervínculo" xfId="3" builtinId="8"/>
    <cellStyle name="Millares" xfId="2" builtinId="3"/>
    <cellStyle name="Normal" xfId="0" builtinId="0"/>
    <cellStyle name="Normal 2" xfId="1" xr:uid="{94D2DDA1-1205-40A1-824B-E3DDDC697A78}"/>
    <cellStyle name="Normal 3" xfId="5" xr:uid="{AACD3181-B5A6-4B82-9E88-C5FCE40A33FB}"/>
    <cellStyle name="Porcentaje" xfId="4" builtinId="5"/>
    <cellStyle name="Porcentaje 2" xfId="6" xr:uid="{1CF744DD-9948-45B7-BAB9-BA916CE1831A}"/>
  </cellStyles>
  <dxfs count="0"/>
  <tableStyles count="0" defaultTableStyle="TableStyleMedium2" defaultPivotStyle="PivotStyleLight16"/>
  <colors>
    <mruColors>
      <color rgb="FF0000FF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Precios Observados y Precios Estimados</a:t>
            </a:r>
          </a:p>
        </c:rich>
      </c:tx>
      <c:layout>
        <c:manualLayout>
          <c:xMode val="edge"/>
          <c:yMode val="edge"/>
          <c:x val="0.2963374028856825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561174551386622"/>
          <c:w val="0.86681465038845729"/>
          <c:h val="0.71941272430668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CalculoCurva!$E$7</c:f>
              <c:strCache>
                <c:ptCount val="1"/>
                <c:pt idx="0">
                  <c:v>Precio Sucio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CalculoCurva!$B$8:$B$23</c:f>
              <c:numCache>
                <c:formatCode>[$-409]d\-mmm\-yy;@</c:formatCode>
                <c:ptCount val="16"/>
                <c:pt idx="0">
                  <c:v>45265</c:v>
                </c:pt>
                <c:pt idx="1">
                  <c:v>45356</c:v>
                </c:pt>
                <c:pt idx="2">
                  <c:v>45448</c:v>
                </c:pt>
                <c:pt idx="3">
                  <c:v>45539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46694</c:v>
                </c:pt>
                <c:pt idx="8">
                  <c:v>46871</c:v>
                </c:pt>
                <c:pt idx="9">
                  <c:v>47744</c:v>
                </c:pt>
                <c:pt idx="10">
                  <c:v>47933</c:v>
                </c:pt>
                <c:pt idx="11">
                  <c:v>47933</c:v>
                </c:pt>
                <c:pt idx="12">
                  <c:v>48395</c:v>
                </c:pt>
                <c:pt idx="13">
                  <c:v>48619</c:v>
                </c:pt>
                <c:pt idx="14">
                  <c:v>49235</c:v>
                </c:pt>
                <c:pt idx="15">
                  <c:v>49865</c:v>
                </c:pt>
              </c:numCache>
            </c:numRef>
          </c:xVal>
          <c:yVal>
            <c:numRef>
              <c:f>CalculoCurva!$E$8:$E$23</c:f>
              <c:numCache>
                <c:formatCode>General</c:formatCode>
                <c:ptCount val="16"/>
                <c:pt idx="0">
                  <c:v>99.158000000000001</c:v>
                </c:pt>
                <c:pt idx="1">
                  <c:v>96.491</c:v>
                </c:pt>
                <c:pt idx="2">
                  <c:v>93.795000000000002</c:v>
                </c:pt>
                <c:pt idx="3">
                  <c:v>91.167000000000002</c:v>
                </c:pt>
                <c:pt idx="4">
                  <c:v>103.16690410958904</c:v>
                </c:pt>
                <c:pt idx="5">
                  <c:v>99.366904109589044</c:v>
                </c:pt>
                <c:pt idx="6">
                  <c:v>95.22909589041096</c:v>
                </c:pt>
                <c:pt idx="7">
                  <c:v>85.525520547945206</c:v>
                </c:pt>
                <c:pt idx="8">
                  <c:v>88.039041095890411</c:v>
                </c:pt>
                <c:pt idx="9">
                  <c:v>87.963876712328769</c:v>
                </c:pt>
                <c:pt idx="10">
                  <c:v>86.257424657534244</c:v>
                </c:pt>
                <c:pt idx="11">
                  <c:v>86.470424657534252</c:v>
                </c:pt>
                <c:pt idx="12">
                  <c:v>81.869150684931512</c:v>
                </c:pt>
                <c:pt idx="13">
                  <c:v>123.18667123287672</c:v>
                </c:pt>
                <c:pt idx="14">
                  <c:v>77.620260273972605</c:v>
                </c:pt>
                <c:pt idx="15">
                  <c:v>70.71479452054794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C-49B3-B86A-3210B7A1E8FF}"/>
            </c:ext>
          </c:extLst>
        </c:ser>
        <c:ser>
          <c:idx val="1"/>
          <c:order val="1"/>
          <c:tx>
            <c:strRef>
              <c:f>CalculoCurva!$F$7</c:f>
              <c:strCache>
                <c:ptCount val="1"/>
                <c:pt idx="0">
                  <c:v>PrecioEstimado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CalculoCurva!$B$8:$B$23</c:f>
              <c:numCache>
                <c:formatCode>[$-409]d\-mmm\-yy;@</c:formatCode>
                <c:ptCount val="16"/>
                <c:pt idx="0">
                  <c:v>45265</c:v>
                </c:pt>
                <c:pt idx="1">
                  <c:v>45356</c:v>
                </c:pt>
                <c:pt idx="2">
                  <c:v>45448</c:v>
                </c:pt>
                <c:pt idx="3">
                  <c:v>45539</c:v>
                </c:pt>
                <c:pt idx="4">
                  <c:v>45497</c:v>
                </c:pt>
                <c:pt idx="5">
                  <c:v>45987</c:v>
                </c:pt>
                <c:pt idx="6">
                  <c:v>46260</c:v>
                </c:pt>
                <c:pt idx="7">
                  <c:v>46694</c:v>
                </c:pt>
                <c:pt idx="8">
                  <c:v>46871</c:v>
                </c:pt>
                <c:pt idx="9">
                  <c:v>47744</c:v>
                </c:pt>
                <c:pt idx="10">
                  <c:v>47933</c:v>
                </c:pt>
                <c:pt idx="11">
                  <c:v>47933</c:v>
                </c:pt>
                <c:pt idx="12">
                  <c:v>48395</c:v>
                </c:pt>
                <c:pt idx="13">
                  <c:v>48619</c:v>
                </c:pt>
                <c:pt idx="14">
                  <c:v>49235</c:v>
                </c:pt>
                <c:pt idx="15">
                  <c:v>49865</c:v>
                </c:pt>
              </c:numCache>
            </c:numRef>
          </c:xVal>
          <c:yVal>
            <c:numRef>
              <c:f>CalculoCurva!$F$8:$F$23</c:f>
              <c:numCache>
                <c:formatCode>General</c:formatCode>
                <c:ptCount val="16"/>
                <c:pt idx="0">
                  <c:v>99.334839486940709</c:v>
                </c:pt>
                <c:pt idx="1">
                  <c:v>96.951393446030309</c:v>
                </c:pt>
                <c:pt idx="2">
                  <c:v>94.599309630350675</c:v>
                </c:pt>
                <c:pt idx="3">
                  <c:v>92.326671963898946</c:v>
                </c:pt>
                <c:pt idx="4">
                  <c:v>102.73345873386015</c:v>
                </c:pt>
                <c:pt idx="5">
                  <c:v>98.824573219276232</c:v>
                </c:pt>
                <c:pt idx="6">
                  <c:v>94.927891292349955</c:v>
                </c:pt>
                <c:pt idx="7">
                  <c:v>85.520418692773887</c:v>
                </c:pt>
                <c:pt idx="8">
                  <c:v>87.879105090660843</c:v>
                </c:pt>
                <c:pt idx="9">
                  <c:v>87.493371778746592</c:v>
                </c:pt>
                <c:pt idx="10">
                  <c:v>86.153092235376604</c:v>
                </c:pt>
                <c:pt idx="11">
                  <c:v>86.153092235376604</c:v>
                </c:pt>
                <c:pt idx="12">
                  <c:v>81.947221856750645</c:v>
                </c:pt>
                <c:pt idx="13">
                  <c:v>123.96132122542922</c:v>
                </c:pt>
                <c:pt idx="14">
                  <c:v>77.783131282862712</c:v>
                </c:pt>
                <c:pt idx="15">
                  <c:v>70.468083649809785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C-49B3-B86A-3210B7A1E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28080"/>
        <c:axId val="1257628624"/>
      </c:scatterChart>
      <c:valAx>
        <c:axId val="1257628080"/>
        <c:scaling>
          <c:orientation val="minMax"/>
          <c:min val="4400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Fecha de Vencimiento del Título</a:t>
                </a:r>
              </a:p>
            </c:rich>
          </c:tx>
          <c:layout>
            <c:manualLayout>
              <c:xMode val="edge"/>
              <c:yMode val="edge"/>
              <c:x val="0.40288568257491675"/>
              <c:y val="0.89559543230016314"/>
            </c:manualLayout>
          </c:layout>
          <c:overlay val="0"/>
          <c:spPr>
            <a:noFill/>
            <a:ln w="25400">
              <a:noFill/>
            </a:ln>
          </c:spPr>
        </c:title>
        <c:numFmt formatCode="[$-409]d\-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7628624"/>
        <c:crosses val="autoZero"/>
        <c:crossBetween val="midCat"/>
      </c:valAx>
      <c:valAx>
        <c:axId val="125762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Precio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7628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02885682574916"/>
          <c:y val="0.95269168026101136"/>
          <c:w val="0.27179264610272341"/>
          <c:h val="3.56526555844116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Curva Cero Cupon</a:t>
            </a:r>
          </a:p>
        </c:rich>
      </c:tx>
      <c:layout>
        <c:manualLayout>
          <c:xMode val="edge"/>
          <c:yMode val="edge"/>
          <c:x val="0.423973362930077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071778140293637"/>
          <c:w val="0.9223085460599334"/>
          <c:h val="0.71288743882544858"/>
        </c:manualLayout>
      </c:layout>
      <c:lineChart>
        <c:grouping val="standard"/>
        <c:varyColors val="0"/>
        <c:ser>
          <c:idx val="0"/>
          <c:order val="0"/>
          <c:tx>
            <c:strRef>
              <c:f>DatosCurvaSpot!$D$8</c:f>
              <c:strCache>
                <c:ptCount val="1"/>
                <c:pt idx="0">
                  <c:v>Tasa Spot EfectivaAnual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DatosCurvaSpot!$A$9:$A$3658</c:f>
              <c:numCache>
                <c:formatCode>General</c:formatCode>
                <c:ptCount val="36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</c:numCache>
            </c:numRef>
          </c:cat>
          <c:val>
            <c:numRef>
              <c:f>DatosCurvaSpot!$D$9:$D$3658</c:f>
              <c:numCache>
                <c:formatCode>General</c:formatCode>
                <c:ptCount val="3650"/>
                <c:pt idx="0">
                  <c:v>10.235394844953504</c:v>
                </c:pt>
                <c:pt idx="1">
                  <c:v>10.235344247671229</c:v>
                </c:pt>
                <c:pt idx="2">
                  <c:v>10.235294062543797</c:v>
                </c:pt>
                <c:pt idx="3">
                  <c:v>10.235244289127078</c:v>
                </c:pt>
                <c:pt idx="4" formatCode="0.000000000">
                  <c:v>10.235194926977131</c:v>
                </c:pt>
                <c:pt idx="5">
                  <c:v>10.235145975650607</c:v>
                </c:pt>
                <c:pt idx="6">
                  <c:v>10.235097434704233</c:v>
                </c:pt>
                <c:pt idx="7">
                  <c:v>10.23504930369532</c:v>
                </c:pt>
                <c:pt idx="8">
                  <c:v>10.235001582181646</c:v>
                </c:pt>
                <c:pt idx="9">
                  <c:v>10.23495426972123</c:v>
                </c:pt>
                <c:pt idx="10">
                  <c:v>10.234907365872559</c:v>
                </c:pt>
                <c:pt idx="11">
                  <c:v>10.234860870194428</c:v>
                </c:pt>
                <c:pt idx="12">
                  <c:v>10.234814782246215</c:v>
                </c:pt>
                <c:pt idx="13">
                  <c:v>10.234769101587492</c:v>
                </c:pt>
                <c:pt idx="14">
                  <c:v>10.234723827778369</c:v>
                </c:pt>
                <c:pt idx="15">
                  <c:v>10.234678960379195</c:v>
                </c:pt>
                <c:pt idx="16">
                  <c:v>10.234634498950857</c:v>
                </c:pt>
                <c:pt idx="17">
                  <c:v>10.234590443054593</c:v>
                </c:pt>
                <c:pt idx="18">
                  <c:v>10.234546792251953</c:v>
                </c:pt>
                <c:pt idx="19">
                  <c:v>10.234503546104934</c:v>
                </c:pt>
                <c:pt idx="20">
                  <c:v>10.234460704175996</c:v>
                </c:pt>
                <c:pt idx="21">
                  <c:v>10.234418266027845</c:v>
                </c:pt>
                <c:pt idx="22">
                  <c:v>10.234376231223719</c:v>
                </c:pt>
                <c:pt idx="23">
                  <c:v>10.234334599327122</c:v>
                </c:pt>
                <c:pt idx="24">
                  <c:v>10.234293369902026</c:v>
                </c:pt>
                <c:pt idx="25">
                  <c:v>10.234252542512756</c:v>
                </c:pt>
                <c:pt idx="26">
                  <c:v>10.23421211672404</c:v>
                </c:pt>
                <c:pt idx="27">
                  <c:v>10.23417209210098</c:v>
                </c:pt>
                <c:pt idx="28">
                  <c:v>10.234132468209079</c:v>
                </c:pt>
                <c:pt idx="29">
                  <c:v>10.23409324461424</c:v>
                </c:pt>
                <c:pt idx="30">
                  <c:v>10.234054420882721</c:v>
                </c:pt>
                <c:pt idx="31">
                  <c:v>10.234015996581181</c:v>
                </c:pt>
                <c:pt idx="32">
                  <c:v>10.233977971276653</c:v>
                </c:pt>
                <c:pt idx="33">
                  <c:v>10.233940344536595</c:v>
                </c:pt>
                <c:pt idx="34">
                  <c:v>10.233903115928801</c:v>
                </c:pt>
                <c:pt idx="35">
                  <c:v>10.233866285021499</c:v>
                </c:pt>
                <c:pt idx="36">
                  <c:v>10.233829851383236</c:v>
                </c:pt>
                <c:pt idx="37">
                  <c:v>10.233793814583002</c:v>
                </c:pt>
                <c:pt idx="38">
                  <c:v>10.233758174190189</c:v>
                </c:pt>
                <c:pt idx="39">
                  <c:v>10.233722929774469</c:v>
                </c:pt>
                <c:pt idx="40">
                  <c:v>10.233688080906012</c:v>
                </c:pt>
                <c:pt idx="41">
                  <c:v>10.23365362715527</c:v>
                </c:pt>
                <c:pt idx="42">
                  <c:v>10.233619568093211</c:v>
                </c:pt>
                <c:pt idx="43">
                  <c:v>10.233585903291043</c:v>
                </c:pt>
                <c:pt idx="44">
                  <c:v>10.233552632320464</c:v>
                </c:pt>
                <c:pt idx="45">
                  <c:v>10.233519754753463</c:v>
                </c:pt>
                <c:pt idx="46">
                  <c:v>10.233487270162488</c:v>
                </c:pt>
                <c:pt idx="47">
                  <c:v>10.233455178120332</c:v>
                </c:pt>
                <c:pt idx="48">
                  <c:v>10.233423478200155</c:v>
                </c:pt>
                <c:pt idx="49">
                  <c:v>10.233392169975541</c:v>
                </c:pt>
                <c:pt idx="50">
                  <c:v>10.233361253020433</c:v>
                </c:pt>
                <c:pt idx="51">
                  <c:v>10.233330726909129</c:v>
                </c:pt>
                <c:pt idx="52">
                  <c:v>10.23330059121632</c:v>
                </c:pt>
                <c:pt idx="53">
                  <c:v>10.233270845517106</c:v>
                </c:pt>
                <c:pt idx="54">
                  <c:v>10.233241489386957</c:v>
                </c:pt>
                <c:pt idx="55">
                  <c:v>10.233212522401679</c:v>
                </c:pt>
                <c:pt idx="56">
                  <c:v>10.233183944137503</c:v>
                </c:pt>
                <c:pt idx="57">
                  <c:v>10.233155754171008</c:v>
                </c:pt>
                <c:pt idx="58">
                  <c:v>10.23312795207918</c:v>
                </c:pt>
                <c:pt idx="59">
                  <c:v>10.233100537439356</c:v>
                </c:pt>
                <c:pt idx="60">
                  <c:v>10.233073509829271</c:v>
                </c:pt>
                <c:pt idx="61">
                  <c:v>10.233046868827</c:v>
                </c:pt>
                <c:pt idx="62">
                  <c:v>10.233020614011078</c:v>
                </c:pt>
                <c:pt idx="63">
                  <c:v>10.232994744960289</c:v>
                </c:pt>
                <c:pt idx="64">
                  <c:v>10.232969261253899</c:v>
                </c:pt>
                <c:pt idx="65">
                  <c:v>10.232944162471513</c:v>
                </c:pt>
                <c:pt idx="66">
                  <c:v>10.232919448193091</c:v>
                </c:pt>
                <c:pt idx="67">
                  <c:v>10.23289511799903</c:v>
                </c:pt>
                <c:pt idx="68">
                  <c:v>10.232871171470027</c:v>
                </c:pt>
                <c:pt idx="69">
                  <c:v>10.232847608187168</c:v>
                </c:pt>
                <c:pt idx="70">
                  <c:v>10.232824427731968</c:v>
                </c:pt>
                <c:pt idx="71">
                  <c:v>10.232801629686271</c:v>
                </c:pt>
                <c:pt idx="72">
                  <c:v>10.232779213632281</c:v>
                </c:pt>
                <c:pt idx="73">
                  <c:v>10.232757179152596</c:v>
                </c:pt>
                <c:pt idx="74">
                  <c:v>10.232735525830217</c:v>
                </c:pt>
                <c:pt idx="75">
                  <c:v>10.232714253248476</c:v>
                </c:pt>
                <c:pt idx="76">
                  <c:v>10.232693360991041</c:v>
                </c:pt>
                <c:pt idx="77">
                  <c:v>10.232672848642043</c:v>
                </c:pt>
                <c:pt idx="78">
                  <c:v>10.232652715785928</c:v>
                </c:pt>
                <c:pt idx="79">
                  <c:v>10.232632962007537</c:v>
                </c:pt>
                <c:pt idx="80">
                  <c:v>10.232613586892047</c:v>
                </c:pt>
                <c:pt idx="81">
                  <c:v>10.232594590025034</c:v>
                </c:pt>
                <c:pt idx="82">
                  <c:v>10.232575970992453</c:v>
                </c:pt>
                <c:pt idx="83">
                  <c:v>10.232557729380588</c:v>
                </c:pt>
                <c:pt idx="84">
                  <c:v>10.232539864776102</c:v>
                </c:pt>
                <c:pt idx="85">
                  <c:v>10.232522376766084</c:v>
                </c:pt>
                <c:pt idx="86">
                  <c:v>10.232505264937931</c:v>
                </c:pt>
                <c:pt idx="87">
                  <c:v>10.232488528879436</c:v>
                </c:pt>
                <c:pt idx="88">
                  <c:v>10.232472168178731</c:v>
                </c:pt>
                <c:pt idx="89">
                  <c:v>10.232456182424364</c:v>
                </c:pt>
                <c:pt idx="90">
                  <c:v>10.232440571205203</c:v>
                </c:pt>
                <c:pt idx="91">
                  <c:v>10.232425334110506</c:v>
                </c:pt>
                <c:pt idx="92">
                  <c:v>10.232410470729892</c:v>
                </c:pt>
                <c:pt idx="93">
                  <c:v>10.232395980653353</c:v>
                </c:pt>
                <c:pt idx="94">
                  <c:v>10.23238186347124</c:v>
                </c:pt>
                <c:pt idx="95">
                  <c:v>10.232368118774303</c:v>
                </c:pt>
                <c:pt idx="96">
                  <c:v>10.232354746153582</c:v>
                </c:pt>
                <c:pt idx="97">
                  <c:v>10.232341745200578</c:v>
                </c:pt>
                <c:pt idx="98">
                  <c:v>10.232329115507067</c:v>
                </c:pt>
                <c:pt idx="99">
                  <c:v>10.232316856665257</c:v>
                </c:pt>
                <c:pt idx="100">
                  <c:v>10.232304968267659</c:v>
                </c:pt>
                <c:pt idx="101">
                  <c:v>10.232293449907237</c:v>
                </c:pt>
                <c:pt idx="102">
                  <c:v>10.232282301177209</c:v>
                </c:pt>
                <c:pt idx="103">
                  <c:v>10.232271521671255</c:v>
                </c:pt>
                <c:pt idx="104">
                  <c:v>10.232261110983366</c:v>
                </c:pt>
                <c:pt idx="105">
                  <c:v>10.232251068707887</c:v>
                </c:pt>
                <c:pt idx="106">
                  <c:v>10.232241394439567</c:v>
                </c:pt>
                <c:pt idx="107">
                  <c:v>10.232232087773486</c:v>
                </c:pt>
                <c:pt idx="108">
                  <c:v>10.232223148305097</c:v>
                </c:pt>
                <c:pt idx="109">
                  <c:v>10.232214575630195</c:v>
                </c:pt>
                <c:pt idx="110">
                  <c:v>10.232206369344986</c:v>
                </c:pt>
                <c:pt idx="111">
                  <c:v>10.232198529045977</c:v>
                </c:pt>
                <c:pt idx="112">
                  <c:v>10.232191054330064</c:v>
                </c:pt>
                <c:pt idx="113">
                  <c:v>10.232183944794526</c:v>
                </c:pt>
                <c:pt idx="114">
                  <c:v>10.232177200036951</c:v>
                </c:pt>
                <c:pt idx="115">
                  <c:v>10.232170819655352</c:v>
                </c:pt>
                <c:pt idx="116">
                  <c:v>10.232164803248022</c:v>
                </c:pt>
                <c:pt idx="117">
                  <c:v>10.232159150413667</c:v>
                </c:pt>
                <c:pt idx="118">
                  <c:v>10.232153860751358</c:v>
                </c:pt>
                <c:pt idx="119">
                  <c:v>10.232148933860508</c:v>
                </c:pt>
                <c:pt idx="120">
                  <c:v>10.232144369340856</c:v>
                </c:pt>
                <c:pt idx="121">
                  <c:v>10.232140166792547</c:v>
                </c:pt>
                <c:pt idx="122">
                  <c:v>10.232136325816077</c:v>
                </c:pt>
                <c:pt idx="123">
                  <c:v>10.232132846012298</c:v>
                </c:pt>
                <c:pt idx="124">
                  <c:v>10.232129726982375</c:v>
                </c:pt>
                <c:pt idx="125">
                  <c:v>10.232126968327893</c:v>
                </c:pt>
                <c:pt idx="126">
                  <c:v>10.232124569650747</c:v>
                </c:pt>
                <c:pt idx="127">
                  <c:v>10.232122530553234</c:v>
                </c:pt>
                <c:pt idx="128">
                  <c:v>10.232120850637937</c:v>
                </c:pt>
                <c:pt idx="129">
                  <c:v>10.232119529507887</c:v>
                </c:pt>
                <c:pt idx="130">
                  <c:v>10.232118566766379</c:v>
                </c:pt>
                <c:pt idx="131">
                  <c:v>10.232117962017151</c:v>
                </c:pt>
                <c:pt idx="132">
                  <c:v>10.232117714864186</c:v>
                </c:pt>
                <c:pt idx="133">
                  <c:v>10.232117824911935</c:v>
                </c:pt>
                <c:pt idx="134">
                  <c:v>10.232118291765136</c:v>
                </c:pt>
                <c:pt idx="135">
                  <c:v>10.232119115028881</c:v>
                </c:pt>
                <c:pt idx="136">
                  <c:v>10.232120294308666</c:v>
                </c:pt>
                <c:pt idx="137">
                  <c:v>10.232121829210294</c:v>
                </c:pt>
                <c:pt idx="138">
                  <c:v>10.232123719339903</c:v>
                </c:pt>
                <c:pt idx="139">
                  <c:v>10.23212596430405</c:v>
                </c:pt>
                <c:pt idx="140">
                  <c:v>10.232128563709587</c:v>
                </c:pt>
                <c:pt idx="141">
                  <c:v>10.232131517163756</c:v>
                </c:pt>
                <c:pt idx="142">
                  <c:v>10.232134824274119</c:v>
                </c:pt>
                <c:pt idx="143">
                  <c:v>10.232138484648612</c:v>
                </c:pt>
                <c:pt idx="144">
                  <c:v>10.232142497895502</c:v>
                </c:pt>
                <c:pt idx="145">
                  <c:v>10.232146863623415</c:v>
                </c:pt>
                <c:pt idx="146">
                  <c:v>10.23215158144135</c:v>
                </c:pt>
                <c:pt idx="147">
                  <c:v>10.232156650958624</c:v>
                </c:pt>
                <c:pt idx="148">
                  <c:v>10.232162071784924</c:v>
                </c:pt>
                <c:pt idx="149">
                  <c:v>10.232167843530293</c:v>
                </c:pt>
                <c:pt idx="150">
                  <c:v>10.232173965805069</c:v>
                </c:pt>
                <c:pt idx="151">
                  <c:v>10.232180438220006</c:v>
                </c:pt>
                <c:pt idx="152">
                  <c:v>10.232187260386173</c:v>
                </c:pt>
                <c:pt idx="153">
                  <c:v>10.232194431915008</c:v>
                </c:pt>
                <c:pt idx="154">
                  <c:v>10.232201952418297</c:v>
                </c:pt>
                <c:pt idx="155">
                  <c:v>10.232209821508098</c:v>
                </c:pt>
                <c:pt idx="156">
                  <c:v>10.232218038796947</c:v>
                </c:pt>
                <c:pt idx="157">
                  <c:v>10.232226603897621</c:v>
                </c:pt>
                <c:pt idx="158">
                  <c:v>10.232235516423295</c:v>
                </c:pt>
                <c:pt idx="159">
                  <c:v>10.232244775987498</c:v>
                </c:pt>
                <c:pt idx="160">
                  <c:v>10.232254382204031</c:v>
                </c:pt>
                <c:pt idx="161">
                  <c:v>10.232264334687136</c:v>
                </c:pt>
                <c:pt idx="162">
                  <c:v>10.232274633051365</c:v>
                </c:pt>
                <c:pt idx="163">
                  <c:v>10.232285276911579</c:v>
                </c:pt>
                <c:pt idx="164">
                  <c:v>10.232296265883045</c:v>
                </c:pt>
                <c:pt idx="165">
                  <c:v>10.232307599581336</c:v>
                </c:pt>
                <c:pt idx="166">
                  <c:v>10.232319277622359</c:v>
                </c:pt>
                <c:pt idx="167">
                  <c:v>10.232331299622421</c:v>
                </c:pt>
                <c:pt idx="168">
                  <c:v>10.232343665198119</c:v>
                </c:pt>
                <c:pt idx="169">
                  <c:v>10.2323563739664</c:v>
                </c:pt>
                <c:pt idx="170">
                  <c:v>10.232369425544597</c:v>
                </c:pt>
                <c:pt idx="171">
                  <c:v>10.232382819550324</c:v>
                </c:pt>
                <c:pt idx="172">
                  <c:v>10.232396555601575</c:v>
                </c:pt>
                <c:pt idx="173">
                  <c:v>10.232410633316679</c:v>
                </c:pt>
                <c:pt idx="174">
                  <c:v>10.232425052314342</c:v>
                </c:pt>
                <c:pt idx="175">
                  <c:v>10.232439812213535</c:v>
                </c:pt>
                <c:pt idx="176">
                  <c:v>10.232454912633649</c:v>
                </c:pt>
                <c:pt idx="177">
                  <c:v>10.232470353194344</c:v>
                </c:pt>
                <c:pt idx="178">
                  <c:v>10.232486133515707</c:v>
                </c:pt>
                <c:pt idx="179">
                  <c:v>10.23250225321808</c:v>
                </c:pt>
                <c:pt idx="180">
                  <c:v>10.232518711922189</c:v>
                </c:pt>
                <c:pt idx="181">
                  <c:v>10.232535509249118</c:v>
                </c:pt>
                <c:pt idx="182">
                  <c:v>10.232552644820236</c:v>
                </c:pt>
                <c:pt idx="183">
                  <c:v>10.232570118257289</c:v>
                </c:pt>
                <c:pt idx="184">
                  <c:v>10.23258792918238</c:v>
                </c:pt>
                <c:pt idx="185">
                  <c:v>10.232606077217898</c:v>
                </c:pt>
                <c:pt idx="186">
                  <c:v>10.232624561986636</c:v>
                </c:pt>
                <c:pt idx="187">
                  <c:v>10.232643383111629</c:v>
                </c:pt>
                <c:pt idx="188">
                  <c:v>10.232662540216374</c:v>
                </c:pt>
                <c:pt idx="189">
                  <c:v>10.232682032924622</c:v>
                </c:pt>
                <c:pt idx="190">
                  <c:v>10.232701860860471</c:v>
                </c:pt>
                <c:pt idx="191">
                  <c:v>10.232722023648355</c:v>
                </c:pt>
                <c:pt idx="192">
                  <c:v>10.232742520913106</c:v>
                </c:pt>
                <c:pt idx="193">
                  <c:v>10.232763352279783</c:v>
                </c:pt>
                <c:pt idx="194">
                  <c:v>10.232784517373904</c:v>
                </c:pt>
                <c:pt idx="195">
                  <c:v>10.232806015821216</c:v>
                </c:pt>
                <c:pt idx="196">
                  <c:v>10.232827847247883</c:v>
                </c:pt>
                <c:pt idx="197">
                  <c:v>10.232850011280338</c:v>
                </c:pt>
                <c:pt idx="198">
                  <c:v>10.232872507545387</c:v>
                </c:pt>
                <c:pt idx="199">
                  <c:v>10.232895335670179</c:v>
                </c:pt>
                <c:pt idx="200">
                  <c:v>10.232918495282162</c:v>
                </c:pt>
                <c:pt idx="201">
                  <c:v>10.23294198600917</c:v>
                </c:pt>
                <c:pt idx="202">
                  <c:v>10.232965807479321</c:v>
                </c:pt>
                <c:pt idx="203">
                  <c:v>10.232989959321092</c:v>
                </c:pt>
                <c:pt idx="204">
                  <c:v>10.233014441163292</c:v>
                </c:pt>
                <c:pt idx="205">
                  <c:v>10.233039252635034</c:v>
                </c:pt>
                <c:pt idx="206">
                  <c:v>10.233064393365844</c:v>
                </c:pt>
                <c:pt idx="207">
                  <c:v>10.233089862985478</c:v>
                </c:pt>
                <c:pt idx="208">
                  <c:v>10.233115661124081</c:v>
                </c:pt>
                <c:pt idx="209">
                  <c:v>10.233141787412148</c:v>
                </c:pt>
                <c:pt idx="210">
                  <c:v>10.233168241480485</c:v>
                </c:pt>
                <c:pt idx="211">
                  <c:v>10.233195022960162</c:v>
                </c:pt>
                <c:pt idx="212">
                  <c:v>10.233222131482723</c:v>
                </c:pt>
                <c:pt idx="213">
                  <c:v>10.233249566679902</c:v>
                </c:pt>
                <c:pt idx="214">
                  <c:v>10.233277328183865</c:v>
                </c:pt>
                <c:pt idx="215">
                  <c:v>10.233305415627058</c:v>
                </c:pt>
                <c:pt idx="216">
                  <c:v>10.233333828642266</c:v>
                </c:pt>
                <c:pt idx="217">
                  <c:v>10.233362566862603</c:v>
                </c:pt>
                <c:pt idx="218">
                  <c:v>10.233391629921496</c:v>
                </c:pt>
                <c:pt idx="219">
                  <c:v>10.23342101745277</c:v>
                </c:pt>
                <c:pt idx="220">
                  <c:v>10.233450729090499</c:v>
                </c:pt>
                <c:pt idx="221">
                  <c:v>10.233480764469128</c:v>
                </c:pt>
                <c:pt idx="222">
                  <c:v>10.233511123223394</c:v>
                </c:pt>
                <c:pt idx="223">
                  <c:v>10.233541804988434</c:v>
                </c:pt>
                <c:pt idx="224">
                  <c:v>10.233572809399627</c:v>
                </c:pt>
                <c:pt idx="225">
                  <c:v>10.233604136092733</c:v>
                </c:pt>
                <c:pt idx="226">
                  <c:v>10.233635784703822</c:v>
                </c:pt>
                <c:pt idx="227">
                  <c:v>10.233667754869312</c:v>
                </c:pt>
                <c:pt idx="228">
                  <c:v>10.233700046225902</c:v>
                </c:pt>
                <c:pt idx="229">
                  <c:v>10.233732658410677</c:v>
                </c:pt>
                <c:pt idx="230">
                  <c:v>10.233765591061017</c:v>
                </c:pt>
                <c:pt idx="231">
                  <c:v>10.233798843814611</c:v>
                </c:pt>
                <c:pt idx="232">
                  <c:v>10.233832416309486</c:v>
                </c:pt>
                <c:pt idx="233">
                  <c:v>10.233866308184037</c:v>
                </c:pt>
                <c:pt idx="234">
                  <c:v>10.233900519076911</c:v>
                </c:pt>
                <c:pt idx="235">
                  <c:v>10.23393504862713</c:v>
                </c:pt>
                <c:pt idx="236">
                  <c:v>10.233969896474049</c:v>
                </c:pt>
                <c:pt idx="237">
                  <c:v>10.234005062257289</c:v>
                </c:pt>
                <c:pt idx="238">
                  <c:v>10.234040545616852</c:v>
                </c:pt>
                <c:pt idx="239">
                  <c:v>10.234076346193021</c:v>
                </c:pt>
                <c:pt idx="240">
                  <c:v>10.234112463626467</c:v>
                </c:pt>
                <c:pt idx="241">
                  <c:v>10.234148897558114</c:v>
                </c:pt>
                <c:pt idx="242">
                  <c:v>10.234185647629257</c:v>
                </c:pt>
                <c:pt idx="243">
                  <c:v>10.234222713481467</c:v>
                </c:pt>
                <c:pt idx="244">
                  <c:v>10.234260094756698</c:v>
                </c:pt>
                <c:pt idx="245">
                  <c:v>10.234297791097147</c:v>
                </c:pt>
                <c:pt idx="246">
                  <c:v>10.234335802145434</c:v>
                </c:pt>
                <c:pt idx="247">
                  <c:v>10.234374127544399</c:v>
                </c:pt>
                <c:pt idx="248">
                  <c:v>10.234412766937284</c:v>
                </c:pt>
                <c:pt idx="249">
                  <c:v>10.23445171996762</c:v>
                </c:pt>
                <c:pt idx="250">
                  <c:v>10.234490986279221</c:v>
                </c:pt>
                <c:pt idx="251">
                  <c:v>10.234530565516287</c:v>
                </c:pt>
                <c:pt idx="252">
                  <c:v>10.234570457323301</c:v>
                </c:pt>
                <c:pt idx="253">
                  <c:v>10.234610661345055</c:v>
                </c:pt>
                <c:pt idx="254">
                  <c:v>10.234651177226727</c:v>
                </c:pt>
                <c:pt idx="255">
                  <c:v>10.234692004613732</c:v>
                </c:pt>
                <c:pt idx="256">
                  <c:v>10.234733143151843</c:v>
                </c:pt>
                <c:pt idx="257">
                  <c:v>10.234774592487161</c:v>
                </c:pt>
                <c:pt idx="258">
                  <c:v>10.234816352266085</c:v>
                </c:pt>
                <c:pt idx="259">
                  <c:v>10.234858422135339</c:v>
                </c:pt>
                <c:pt idx="260">
                  <c:v>10.234900801741965</c:v>
                </c:pt>
                <c:pt idx="261">
                  <c:v>10.234943490733329</c:v>
                </c:pt>
                <c:pt idx="262">
                  <c:v>10.234986488757114</c:v>
                </c:pt>
                <c:pt idx="263">
                  <c:v>10.235029795461315</c:v>
                </c:pt>
                <c:pt idx="264">
                  <c:v>10.235073410494234</c:v>
                </c:pt>
                <c:pt idx="265">
                  <c:v>10.235117333504506</c:v>
                </c:pt>
                <c:pt idx="266">
                  <c:v>10.235161564141105</c:v>
                </c:pt>
                <c:pt idx="267">
                  <c:v>10.23520610205324</c:v>
                </c:pt>
                <c:pt idx="268">
                  <c:v>10.235250946890551</c:v>
                </c:pt>
                <c:pt idx="269">
                  <c:v>10.235296098302893</c:v>
                </c:pt>
                <c:pt idx="270">
                  <c:v>10.235341555940479</c:v>
                </c:pt>
                <c:pt idx="271">
                  <c:v>10.23538731945386</c:v>
                </c:pt>
                <c:pt idx="272">
                  <c:v>10.235433388493842</c:v>
                </c:pt>
                <c:pt idx="273">
                  <c:v>10.23547976271162</c:v>
                </c:pt>
                <c:pt idx="274">
                  <c:v>10.235526441758624</c:v>
                </c:pt>
                <c:pt idx="275">
                  <c:v>10.235573425286649</c:v>
                </c:pt>
                <c:pt idx="276">
                  <c:v>10.235620712947814</c:v>
                </c:pt>
                <c:pt idx="277">
                  <c:v>10.235668304394508</c:v>
                </c:pt>
                <c:pt idx="278">
                  <c:v>10.235716199279455</c:v>
                </c:pt>
                <c:pt idx="279">
                  <c:v>10.235764397255709</c:v>
                </c:pt>
                <c:pt idx="280">
                  <c:v>10.235812897976594</c:v>
                </c:pt>
                <c:pt idx="281">
                  <c:v>10.235861701095805</c:v>
                </c:pt>
                <c:pt idx="282">
                  <c:v>10.23591080626729</c:v>
                </c:pt>
                <c:pt idx="283">
                  <c:v>10.235960213145345</c:v>
                </c:pt>
                <c:pt idx="284">
                  <c:v>10.236009921384582</c:v>
                </c:pt>
                <c:pt idx="285">
                  <c:v>10.236059930639897</c:v>
                </c:pt>
                <c:pt idx="286">
                  <c:v>10.236110240566498</c:v>
                </c:pt>
                <c:pt idx="287">
                  <c:v>10.236160850819932</c:v>
                </c:pt>
                <c:pt idx="288">
                  <c:v>10.236211761056069</c:v>
                </c:pt>
                <c:pt idx="289">
                  <c:v>10.236262970931008</c:v>
                </c:pt>
                <c:pt idx="290">
                  <c:v>10.23631448010125</c:v>
                </c:pt>
                <c:pt idx="291">
                  <c:v>10.236366288223575</c:v>
                </c:pt>
                <c:pt idx="292">
                  <c:v>10.236418394955017</c:v>
                </c:pt>
                <c:pt idx="293">
                  <c:v>10.236470799953024</c:v>
                </c:pt>
                <c:pt idx="294">
                  <c:v>10.236523502875272</c:v>
                </c:pt>
                <c:pt idx="295">
                  <c:v>10.236576503379769</c:v>
                </c:pt>
                <c:pt idx="296">
                  <c:v>10.236629801124852</c:v>
                </c:pt>
                <c:pt idx="297">
                  <c:v>10.236683395769109</c:v>
                </c:pt>
                <c:pt idx="298">
                  <c:v>10.23673728697152</c:v>
                </c:pt>
                <c:pt idx="299">
                  <c:v>10.236791474391293</c:v>
                </c:pt>
                <c:pt idx="300">
                  <c:v>10.236845957688011</c:v>
                </c:pt>
                <c:pt idx="301">
                  <c:v>10.236900736521504</c:v>
                </c:pt>
                <c:pt idx="302">
                  <c:v>10.236955810551951</c:v>
                </c:pt>
                <c:pt idx="303">
                  <c:v>10.237011179439804</c:v>
                </c:pt>
                <c:pt idx="304">
                  <c:v>10.237066842845866</c:v>
                </c:pt>
                <c:pt idx="305">
                  <c:v>10.23712280043123</c:v>
                </c:pt>
                <c:pt idx="306">
                  <c:v>10.237179051857259</c:v>
                </c:pt>
                <c:pt idx="307">
                  <c:v>10.237235596785643</c:v>
                </c:pt>
                <c:pt idx="308">
                  <c:v>10.237292434878409</c:v>
                </c:pt>
                <c:pt idx="309">
                  <c:v>10.237349565797849</c:v>
                </c:pt>
                <c:pt idx="310">
                  <c:v>10.237406989206566</c:v>
                </c:pt>
                <c:pt idx="311">
                  <c:v>10.237464704767518</c:v>
                </c:pt>
                <c:pt idx="312">
                  <c:v>10.237522712143864</c:v>
                </c:pt>
                <c:pt idx="313">
                  <c:v>10.237581010999186</c:v>
                </c:pt>
                <c:pt idx="314">
                  <c:v>10.237639600997262</c:v>
                </c:pt>
                <c:pt idx="315">
                  <c:v>10.237698481802248</c:v>
                </c:pt>
                <c:pt idx="316">
                  <c:v>10.237757653078594</c:v>
                </c:pt>
                <c:pt idx="317">
                  <c:v>10.237817114491033</c:v>
                </c:pt>
                <c:pt idx="318">
                  <c:v>10.237876865704587</c:v>
                </c:pt>
                <c:pt idx="319">
                  <c:v>10.237936906384594</c:v>
                </c:pt>
                <c:pt idx="320">
                  <c:v>10.237997236196739</c:v>
                </c:pt>
                <c:pt idx="321">
                  <c:v>10.238057854806936</c:v>
                </c:pt>
                <c:pt idx="322">
                  <c:v>10.238118761881454</c:v>
                </c:pt>
                <c:pt idx="323">
                  <c:v>10.238179957086846</c:v>
                </c:pt>
                <c:pt idx="324">
                  <c:v>10.238241440089935</c:v>
                </c:pt>
                <c:pt idx="325">
                  <c:v>10.23830321055792</c:v>
                </c:pt>
                <c:pt idx="326">
                  <c:v>10.238365268158223</c:v>
                </c:pt>
                <c:pt idx="327">
                  <c:v>10.23842761255862</c:v>
                </c:pt>
                <c:pt idx="328">
                  <c:v>10.238490243427156</c:v>
                </c:pt>
                <c:pt idx="329">
                  <c:v>10.238553160432184</c:v>
                </c:pt>
                <c:pt idx="330">
                  <c:v>10.23861636324237</c:v>
                </c:pt>
                <c:pt idx="331">
                  <c:v>10.238679851526665</c:v>
                </c:pt>
                <c:pt idx="332">
                  <c:v>10.238743624954317</c:v>
                </c:pt>
                <c:pt idx="333">
                  <c:v>10.238807683194896</c:v>
                </c:pt>
                <c:pt idx="334">
                  <c:v>10.238872025918244</c:v>
                </c:pt>
                <c:pt idx="335">
                  <c:v>10.238936652794495</c:v>
                </c:pt>
                <c:pt idx="336">
                  <c:v>10.239001563494131</c:v>
                </c:pt>
                <c:pt idx="337">
                  <c:v>10.239066757687866</c:v>
                </c:pt>
                <c:pt idx="338">
                  <c:v>10.239132235046778</c:v>
                </c:pt>
                <c:pt idx="339">
                  <c:v>10.239197995242201</c:v>
                </c:pt>
                <c:pt idx="340">
                  <c:v>10.23926403794575</c:v>
                </c:pt>
                <c:pt idx="341">
                  <c:v>10.239330362829403</c:v>
                </c:pt>
                <c:pt idx="342">
                  <c:v>10.239396969565352</c:v>
                </c:pt>
                <c:pt idx="343">
                  <c:v>10.239463857826149</c:v>
                </c:pt>
                <c:pt idx="344">
                  <c:v>10.23953102728461</c:v>
                </c:pt>
                <c:pt idx="345">
                  <c:v>10.239598477613887</c:v>
                </c:pt>
                <c:pt idx="346">
                  <c:v>10.239666208487353</c:v>
                </c:pt>
                <c:pt idx="347">
                  <c:v>10.239734219578756</c:v>
                </c:pt>
                <c:pt idx="348">
                  <c:v>10.23980251056209</c:v>
                </c:pt>
                <c:pt idx="349">
                  <c:v>10.239871081111662</c:v>
                </c:pt>
                <c:pt idx="350">
                  <c:v>10.239939930902064</c:v>
                </c:pt>
                <c:pt idx="351">
                  <c:v>10.240009059608202</c:v>
                </c:pt>
                <c:pt idx="352">
                  <c:v>10.240078466905267</c:v>
                </c:pt>
                <c:pt idx="353">
                  <c:v>10.24014815246872</c:v>
                </c:pt>
                <c:pt idx="354">
                  <c:v>10.240218115974354</c:v>
                </c:pt>
                <c:pt idx="355">
                  <c:v>10.240288357098205</c:v>
                </c:pt>
                <c:pt idx="356">
                  <c:v>10.240358875516687</c:v>
                </c:pt>
                <c:pt idx="357">
                  <c:v>10.240429670906416</c:v>
                </c:pt>
                <c:pt idx="358">
                  <c:v>10.240500742944359</c:v>
                </c:pt>
                <c:pt idx="359">
                  <c:v>10.240572091307754</c:v>
                </c:pt>
                <c:pt idx="360">
                  <c:v>10.240643715674103</c:v>
                </c:pt>
                <c:pt idx="361">
                  <c:v>10.240715615721285</c:v>
                </c:pt>
                <c:pt idx="362">
                  <c:v>10.240787791127381</c:v>
                </c:pt>
                <c:pt idx="363">
                  <c:v>10.240860241570783</c:v>
                </c:pt>
                <c:pt idx="364">
                  <c:v>10.240932966730231</c:v>
                </c:pt>
                <c:pt idx="365">
                  <c:v>10.2410059662847</c:v>
                </c:pt>
                <c:pt idx="366">
                  <c:v>10.241079239913464</c:v>
                </c:pt>
                <c:pt idx="367">
                  <c:v>10.241152787296093</c:v>
                </c:pt>
                <c:pt idx="368">
                  <c:v>10.241226608112441</c:v>
                </c:pt>
                <c:pt idx="369">
                  <c:v>10.2413007020427</c:v>
                </c:pt>
                <c:pt idx="370">
                  <c:v>10.241375068767255</c:v>
                </c:pt>
                <c:pt idx="371">
                  <c:v>10.241449707966876</c:v>
                </c:pt>
                <c:pt idx="372">
                  <c:v>10.241524619322572</c:v>
                </c:pt>
                <c:pt idx="373">
                  <c:v>10.241599802515665</c:v>
                </c:pt>
                <c:pt idx="374">
                  <c:v>10.241675257227723</c:v>
                </c:pt>
                <c:pt idx="375">
                  <c:v>10.241750983140662</c:v>
                </c:pt>
                <c:pt idx="376">
                  <c:v>10.241826979936652</c:v>
                </c:pt>
                <c:pt idx="377">
                  <c:v>10.241903247298145</c:v>
                </c:pt>
                <c:pt idx="378">
                  <c:v>10.241979784907883</c:v>
                </c:pt>
                <c:pt idx="379">
                  <c:v>10.242056592448922</c:v>
                </c:pt>
                <c:pt idx="380">
                  <c:v>10.242133669604602</c:v>
                </c:pt>
                <c:pt idx="381">
                  <c:v>10.242211016058512</c:v>
                </c:pt>
                <c:pt idx="382">
                  <c:v>10.242288631494546</c:v>
                </c:pt>
                <c:pt idx="383">
                  <c:v>10.242366515596913</c:v>
                </c:pt>
                <c:pt idx="384">
                  <c:v>10.242444668050087</c:v>
                </c:pt>
                <c:pt idx="385">
                  <c:v>10.242523088538814</c:v>
                </c:pt>
                <c:pt idx="386">
                  <c:v>10.242601776748117</c:v>
                </c:pt>
                <c:pt idx="387">
                  <c:v>10.242680732363363</c:v>
                </c:pt>
                <c:pt idx="388">
                  <c:v>10.242759955070181</c:v>
                </c:pt>
                <c:pt idx="389">
                  <c:v>10.24283944455442</c:v>
                </c:pt>
                <c:pt idx="390">
                  <c:v>10.24291920050231</c:v>
                </c:pt>
                <c:pt idx="391">
                  <c:v>10.242999222600279</c:v>
                </c:pt>
                <c:pt idx="392">
                  <c:v>10.243079510535136</c:v>
                </c:pt>
                <c:pt idx="393">
                  <c:v>10.243160063993884</c:v>
                </c:pt>
                <c:pt idx="394">
                  <c:v>10.243240882663841</c:v>
                </c:pt>
                <c:pt idx="395">
                  <c:v>10.243321966232632</c:v>
                </c:pt>
                <c:pt idx="396">
                  <c:v>10.243403314388155</c:v>
                </c:pt>
                <c:pt idx="397">
                  <c:v>10.243484926818569</c:v>
                </c:pt>
                <c:pt idx="398">
                  <c:v>10.243566803212346</c:v>
                </c:pt>
                <c:pt idx="399">
                  <c:v>10.243648943258199</c:v>
                </c:pt>
                <c:pt idx="400">
                  <c:v>10.243731346645157</c:v>
                </c:pt>
                <c:pt idx="401">
                  <c:v>10.243814013062536</c:v>
                </c:pt>
                <c:pt idx="402">
                  <c:v>10.243896942199937</c:v>
                </c:pt>
                <c:pt idx="403">
                  <c:v>10.243980133747188</c:v>
                </c:pt>
                <c:pt idx="404">
                  <c:v>10.24406358739447</c:v>
                </c:pt>
                <c:pt idx="405">
                  <c:v>10.244147302832207</c:v>
                </c:pt>
                <c:pt idx="406">
                  <c:v>10.244231279751116</c:v>
                </c:pt>
                <c:pt idx="407">
                  <c:v>10.244315517842173</c:v>
                </c:pt>
                <c:pt idx="408">
                  <c:v>10.24440001679665</c:v>
                </c:pt>
                <c:pt idx="409">
                  <c:v>10.244484776306129</c:v>
                </c:pt>
                <c:pt idx="410">
                  <c:v>10.24456979606243</c:v>
                </c:pt>
                <c:pt idx="411">
                  <c:v>10.244655075757647</c:v>
                </c:pt>
                <c:pt idx="412">
                  <c:v>10.244740615084202</c:v>
                </c:pt>
                <c:pt idx="413">
                  <c:v>10.244826413734742</c:v>
                </c:pt>
                <c:pt idx="414">
                  <c:v>10.244912471402245</c:v>
                </c:pt>
                <c:pt idx="415">
                  <c:v>10.244998787779934</c:v>
                </c:pt>
                <c:pt idx="416">
                  <c:v>10.245085362561323</c:v>
                </c:pt>
                <c:pt idx="417">
                  <c:v>10.245172195440189</c:v>
                </c:pt>
                <c:pt idx="418">
                  <c:v>10.245259286110597</c:v>
                </c:pt>
                <c:pt idx="419">
                  <c:v>10.245346634266905</c:v>
                </c:pt>
                <c:pt idx="420">
                  <c:v>10.245434239603712</c:v>
                </c:pt>
                <c:pt idx="421">
                  <c:v>10.245522101815951</c:v>
                </c:pt>
                <c:pt idx="422">
                  <c:v>10.245610220598778</c:v>
                </c:pt>
                <c:pt idx="423">
                  <c:v>10.245698595647635</c:v>
                </c:pt>
                <c:pt idx="424">
                  <c:v>10.245787226658297</c:v>
                </c:pt>
                <c:pt idx="425">
                  <c:v>10.245876113326723</c:v>
                </c:pt>
                <c:pt idx="426">
                  <c:v>10.245965255349221</c:v>
                </c:pt>
                <c:pt idx="427">
                  <c:v>10.246054652422366</c:v>
                </c:pt>
                <c:pt idx="428">
                  <c:v>10.246144304242954</c:v>
                </c:pt>
                <c:pt idx="429">
                  <c:v>10.246234210508121</c:v>
                </c:pt>
                <c:pt idx="430">
                  <c:v>10.246324370915261</c:v>
                </c:pt>
                <c:pt idx="431">
                  <c:v>10.246414785162038</c:v>
                </c:pt>
                <c:pt idx="432">
                  <c:v>10.246505452946364</c:v>
                </c:pt>
                <c:pt idx="433">
                  <c:v>10.246596373966476</c:v>
                </c:pt>
                <c:pt idx="434">
                  <c:v>10.246687547920818</c:v>
                </c:pt>
                <c:pt idx="435">
                  <c:v>10.246778974508208</c:v>
                </c:pt>
                <c:pt idx="436">
                  <c:v>10.246870653427663</c:v>
                </c:pt>
                <c:pt idx="437">
                  <c:v>10.246962584378473</c:v>
                </c:pt>
                <c:pt idx="438">
                  <c:v>10.247054767060227</c:v>
                </c:pt>
                <c:pt idx="439">
                  <c:v>10.24714720117279</c:v>
                </c:pt>
                <c:pt idx="440">
                  <c:v>10.247239886416292</c:v>
                </c:pt>
                <c:pt idx="441">
                  <c:v>10.247332822491106</c:v>
                </c:pt>
                <c:pt idx="442">
                  <c:v>10.247426009097937</c:v>
                </c:pt>
                <c:pt idx="443">
                  <c:v>10.247519445937737</c:v>
                </c:pt>
                <c:pt idx="444">
                  <c:v>10.247613132711674</c:v>
                </c:pt>
                <c:pt idx="445">
                  <c:v>10.247707069121304</c:v>
                </c:pt>
                <c:pt idx="446">
                  <c:v>10.247801254868349</c:v>
                </c:pt>
                <c:pt idx="447">
                  <c:v>10.24789568965485</c:v>
                </c:pt>
                <c:pt idx="448">
                  <c:v>10.247990373183114</c:v>
                </c:pt>
                <c:pt idx="449">
                  <c:v>10.24808530515573</c:v>
                </c:pt>
                <c:pt idx="450">
                  <c:v>10.248180485275515</c:v>
                </c:pt>
                <c:pt idx="451">
                  <c:v>10.248275913245596</c:v>
                </c:pt>
                <c:pt idx="452">
                  <c:v>10.248371588769389</c:v>
                </c:pt>
                <c:pt idx="453">
                  <c:v>10.248467511550508</c:v>
                </c:pt>
                <c:pt idx="454">
                  <c:v>10.248563681292922</c:v>
                </c:pt>
                <c:pt idx="455">
                  <c:v>10.248660097700801</c:v>
                </c:pt>
                <c:pt idx="456">
                  <c:v>10.248756760478628</c:v>
                </c:pt>
                <c:pt idx="457">
                  <c:v>10.248853669331126</c:v>
                </c:pt>
                <c:pt idx="458">
                  <c:v>10.248950823963288</c:v>
                </c:pt>
                <c:pt idx="459">
                  <c:v>10.249048224080436</c:v>
                </c:pt>
                <c:pt idx="460">
                  <c:v>10.249145869388055</c:v>
                </c:pt>
                <c:pt idx="461">
                  <c:v>10.249243759591975</c:v>
                </c:pt>
                <c:pt idx="462">
                  <c:v>10.249341894398301</c:v>
                </c:pt>
                <c:pt idx="463">
                  <c:v>10.249440273513354</c:v>
                </c:pt>
                <c:pt idx="464">
                  <c:v>10.249538896643728</c:v>
                </c:pt>
                <c:pt idx="465">
                  <c:v>10.249637763496345</c:v>
                </c:pt>
                <c:pt idx="466">
                  <c:v>10.249736873778348</c:v>
                </c:pt>
                <c:pt idx="467">
                  <c:v>10.249836227197108</c:v>
                </c:pt>
                <c:pt idx="468">
                  <c:v>10.249935823460365</c:v>
                </c:pt>
                <c:pt idx="469">
                  <c:v>10.250035662276025</c:v>
                </c:pt>
                <c:pt idx="470">
                  <c:v>10.250135743352317</c:v>
                </c:pt>
                <c:pt idx="471">
                  <c:v>10.250236066397743</c:v>
                </c:pt>
                <c:pt idx="472">
                  <c:v>10.250336631121026</c:v>
                </c:pt>
                <c:pt idx="473">
                  <c:v>10.250437437231152</c:v>
                </c:pt>
                <c:pt idx="474">
                  <c:v>10.250538484437467</c:v>
                </c:pt>
                <c:pt idx="475">
                  <c:v>10.250639772449443</c:v>
                </c:pt>
                <c:pt idx="476">
                  <c:v>10.250741300976918</c:v>
                </c:pt>
                <c:pt idx="477">
                  <c:v>10.250843069729987</c:v>
                </c:pt>
                <c:pt idx="478">
                  <c:v>10.250945078418949</c:v>
                </c:pt>
                <c:pt idx="479">
                  <c:v>10.251047326754414</c:v>
                </c:pt>
                <c:pt idx="480">
                  <c:v>10.251149814447258</c:v>
                </c:pt>
                <c:pt idx="481">
                  <c:v>10.251252541208601</c:v>
                </c:pt>
                <c:pt idx="482">
                  <c:v>10.251355506749826</c:v>
                </c:pt>
                <c:pt idx="483">
                  <c:v>10.251458710782613</c:v>
                </c:pt>
                <c:pt idx="484">
                  <c:v>10.251562153018856</c:v>
                </c:pt>
                <c:pt idx="485">
                  <c:v>10.251665833170742</c:v>
                </c:pt>
                <c:pt idx="486">
                  <c:v>10.251769750950723</c:v>
                </c:pt>
                <c:pt idx="487">
                  <c:v>10.251873906071495</c:v>
                </c:pt>
                <c:pt idx="488">
                  <c:v>10.251978298246044</c:v>
                </c:pt>
                <c:pt idx="489">
                  <c:v>10.252082927187578</c:v>
                </c:pt>
                <c:pt idx="490">
                  <c:v>10.25218779260959</c:v>
                </c:pt>
                <c:pt idx="491">
                  <c:v>10.252292894225846</c:v>
                </c:pt>
                <c:pt idx="492">
                  <c:v>10.252398231750369</c:v>
                </c:pt>
                <c:pt idx="493">
                  <c:v>10.252503804897417</c:v>
                </c:pt>
                <c:pt idx="494">
                  <c:v>10.252609613381525</c:v>
                </c:pt>
                <c:pt idx="495">
                  <c:v>10.252715656917522</c:v>
                </c:pt>
                <c:pt idx="496">
                  <c:v>10.252821935220414</c:v>
                </c:pt>
                <c:pt idx="497">
                  <c:v>10.25292844800556</c:v>
                </c:pt>
                <c:pt idx="498">
                  <c:v>10.253035194988524</c:v>
                </c:pt>
                <c:pt idx="499">
                  <c:v>10.253142175885156</c:v>
                </c:pt>
                <c:pt idx="500">
                  <c:v>10.253249390411545</c:v>
                </c:pt>
                <c:pt idx="501">
                  <c:v>10.253356838284034</c:v>
                </c:pt>
                <c:pt idx="502">
                  <c:v>10.253464519219246</c:v>
                </c:pt>
                <c:pt idx="503">
                  <c:v>10.253572432934078</c:v>
                </c:pt>
                <c:pt idx="504">
                  <c:v>10.25368057914562</c:v>
                </c:pt>
                <c:pt idx="505">
                  <c:v>10.25378895757132</c:v>
                </c:pt>
                <c:pt idx="506">
                  <c:v>10.25389756792876</c:v>
                </c:pt>
                <c:pt idx="507">
                  <c:v>10.254006409935922</c:v>
                </c:pt>
                <c:pt idx="508">
                  <c:v>10.254115483310922</c:v>
                </c:pt>
                <c:pt idx="509">
                  <c:v>10.254224787772204</c:v>
                </c:pt>
                <c:pt idx="510">
                  <c:v>10.254334323038439</c:v>
                </c:pt>
                <c:pt idx="511">
                  <c:v>10.254444088828564</c:v>
                </c:pt>
                <c:pt idx="512">
                  <c:v>10.254554084861777</c:v>
                </c:pt>
                <c:pt idx="513">
                  <c:v>10.254664310857532</c:v>
                </c:pt>
                <c:pt idx="514">
                  <c:v>10.254774766535535</c:v>
                </c:pt>
                <c:pt idx="515">
                  <c:v>10.254885451615747</c:v>
                </c:pt>
                <c:pt idx="516">
                  <c:v>10.254996365818414</c:v>
                </c:pt>
                <c:pt idx="517">
                  <c:v>10.255107508863958</c:v>
                </c:pt>
                <c:pt idx="518">
                  <c:v>10.255218880473183</c:v>
                </c:pt>
                <c:pt idx="519">
                  <c:v>10.255330480366997</c:v>
                </c:pt>
                <c:pt idx="520">
                  <c:v>10.255442308266716</c:v>
                </c:pt>
                <c:pt idx="521">
                  <c:v>10.255554363893783</c:v>
                </c:pt>
                <c:pt idx="522">
                  <c:v>10.255666646969974</c:v>
                </c:pt>
                <c:pt idx="523">
                  <c:v>10.255779157217294</c:v>
                </c:pt>
                <c:pt idx="524">
                  <c:v>10.255891894358005</c:v>
                </c:pt>
                <c:pt idx="525">
                  <c:v>10.25600485811462</c:v>
                </c:pt>
                <c:pt idx="526">
                  <c:v>10.256118048209895</c:v>
                </c:pt>
                <c:pt idx="527">
                  <c:v>10.256231464366872</c:v>
                </c:pt>
                <c:pt idx="528">
                  <c:v>10.256345106308839</c:v>
                </c:pt>
                <c:pt idx="529">
                  <c:v>10.256458973759287</c:v>
                </c:pt>
                <c:pt idx="530">
                  <c:v>10.256573066442009</c:v>
                </c:pt>
                <c:pt idx="531">
                  <c:v>10.256687384081076</c:v>
                </c:pt>
                <c:pt idx="532">
                  <c:v>10.256801926400726</c:v>
                </c:pt>
                <c:pt idx="533">
                  <c:v>10.25691669312554</c:v>
                </c:pt>
                <c:pt idx="534">
                  <c:v>10.257031683980266</c:v>
                </c:pt>
                <c:pt idx="535">
                  <c:v>10.257146898689996</c:v>
                </c:pt>
                <c:pt idx="536">
                  <c:v>10.257262336980011</c:v>
                </c:pt>
                <c:pt idx="537">
                  <c:v>10.257377998575823</c:v>
                </c:pt>
                <c:pt idx="538">
                  <c:v>10.257493883203296</c:v>
                </c:pt>
                <c:pt idx="539">
                  <c:v>10.257609990588424</c:v>
                </c:pt>
                <c:pt idx="540">
                  <c:v>10.257726320457516</c:v>
                </c:pt>
                <c:pt idx="541">
                  <c:v>10.257842872537148</c:v>
                </c:pt>
                <c:pt idx="542">
                  <c:v>10.257959646554117</c:v>
                </c:pt>
                <c:pt idx="543">
                  <c:v>10.258076642235459</c:v>
                </c:pt>
                <c:pt idx="544">
                  <c:v>10.258193859308484</c:v>
                </c:pt>
                <c:pt idx="545">
                  <c:v>10.258311297500743</c:v>
                </c:pt>
                <c:pt idx="546">
                  <c:v>10.258428956540033</c:v>
                </c:pt>
                <c:pt idx="547">
                  <c:v>10.258546836154414</c:v>
                </c:pt>
                <c:pt idx="548">
                  <c:v>10.258664936072194</c:v>
                </c:pt>
                <c:pt idx="549">
                  <c:v>10.258783256021919</c:v>
                </c:pt>
                <c:pt idx="550">
                  <c:v>10.258901795732367</c:v>
                </c:pt>
                <c:pt idx="551">
                  <c:v>10.259020554932597</c:v>
                </c:pt>
                <c:pt idx="552">
                  <c:v>10.259139533351913</c:v>
                </c:pt>
                <c:pt idx="553">
                  <c:v>10.259258730719845</c:v>
                </c:pt>
                <c:pt idx="554">
                  <c:v>10.259378146766185</c:v>
                </c:pt>
                <c:pt idx="555">
                  <c:v>10.259497781220972</c:v>
                </c:pt>
                <c:pt idx="556">
                  <c:v>10.259617633814511</c:v>
                </c:pt>
                <c:pt idx="557">
                  <c:v>10.259737704277306</c:v>
                </c:pt>
                <c:pt idx="558">
                  <c:v>10.259857992340148</c:v>
                </c:pt>
                <c:pt idx="559">
                  <c:v>10.259978497734078</c:v>
                </c:pt>
                <c:pt idx="560">
                  <c:v>10.260099220190376</c:v>
                </c:pt>
                <c:pt idx="561">
                  <c:v>10.260220159440525</c:v>
                </c:pt>
                <c:pt idx="562">
                  <c:v>10.260341315216316</c:v>
                </c:pt>
                <c:pt idx="563">
                  <c:v>10.26046268724976</c:v>
                </c:pt>
                <c:pt idx="564">
                  <c:v>10.260584275273121</c:v>
                </c:pt>
                <c:pt idx="565">
                  <c:v>10.260706079018899</c:v>
                </c:pt>
                <c:pt idx="566">
                  <c:v>10.260828098219843</c:v>
                </c:pt>
                <c:pt idx="567">
                  <c:v>10.260950332608964</c:v>
                </c:pt>
                <c:pt idx="568">
                  <c:v>10.261072781919456</c:v>
                </c:pt>
                <c:pt idx="569">
                  <c:v>10.261195445884862</c:v>
                </c:pt>
                <c:pt idx="570">
                  <c:v>10.261318324238866</c:v>
                </c:pt>
                <c:pt idx="571">
                  <c:v>10.261441416715456</c:v>
                </c:pt>
                <c:pt idx="572">
                  <c:v>10.261564723048867</c:v>
                </c:pt>
                <c:pt idx="573">
                  <c:v>10.261688242973532</c:v>
                </c:pt>
                <c:pt idx="574">
                  <c:v>10.261811976224177</c:v>
                </c:pt>
                <c:pt idx="575">
                  <c:v>10.261935922535748</c:v>
                </c:pt>
                <c:pt idx="576">
                  <c:v>10.262060081643432</c:v>
                </c:pt>
                <c:pt idx="577">
                  <c:v>10.262184453282664</c:v>
                </c:pt>
                <c:pt idx="578">
                  <c:v>10.262309037189121</c:v>
                </c:pt>
                <c:pt idx="579">
                  <c:v>10.262433833098751</c:v>
                </c:pt>
                <c:pt idx="580">
                  <c:v>10.262558840747671</c:v>
                </c:pt>
                <c:pt idx="581">
                  <c:v>10.26268405987234</c:v>
                </c:pt>
                <c:pt idx="582">
                  <c:v>10.262809490209367</c:v>
                </c:pt>
                <c:pt idx="583">
                  <c:v>10.262935131495654</c:v>
                </c:pt>
                <c:pt idx="584">
                  <c:v>10.26306098346832</c:v>
                </c:pt>
                <c:pt idx="585">
                  <c:v>10.263187045864775</c:v>
                </c:pt>
                <c:pt idx="586">
                  <c:v>10.263313318422608</c:v>
                </c:pt>
                <c:pt idx="587">
                  <c:v>10.263439800879649</c:v>
                </c:pt>
                <c:pt idx="588">
                  <c:v>10.263566492974041</c:v>
                </c:pt>
                <c:pt idx="589">
                  <c:v>10.263693394444108</c:v>
                </c:pt>
                <c:pt idx="590">
                  <c:v>10.263820505028409</c:v>
                </c:pt>
                <c:pt idx="591">
                  <c:v>10.263947824465781</c:v>
                </c:pt>
                <c:pt idx="592">
                  <c:v>10.264075352495293</c:v>
                </c:pt>
                <c:pt idx="593">
                  <c:v>10.264203088856206</c:v>
                </c:pt>
                <c:pt idx="594">
                  <c:v>10.264331033288077</c:v>
                </c:pt>
                <c:pt idx="595">
                  <c:v>10.264459185530693</c:v>
                </c:pt>
                <c:pt idx="596">
                  <c:v>10.264587545324066</c:v>
                </c:pt>
                <c:pt idx="597">
                  <c:v>10.264716112408422</c:v>
                </c:pt>
                <c:pt idx="598">
                  <c:v>10.264844886524305</c:v>
                </c:pt>
                <c:pt idx="599">
                  <c:v>10.264973867412429</c:v>
                </c:pt>
                <c:pt idx="600">
                  <c:v>10.265103054813739</c:v>
                </c:pt>
                <c:pt idx="601">
                  <c:v>10.265232448469463</c:v>
                </c:pt>
                <c:pt idx="602">
                  <c:v>10.265362048121052</c:v>
                </c:pt>
                <c:pt idx="603">
                  <c:v>10.2654918535102</c:v>
                </c:pt>
                <c:pt idx="604">
                  <c:v>10.265621864378804</c:v>
                </c:pt>
                <c:pt idx="605">
                  <c:v>10.265752080469049</c:v>
                </c:pt>
                <c:pt idx="606">
                  <c:v>10.265882501523338</c:v>
                </c:pt>
                <c:pt idx="607">
                  <c:v>10.266013127284257</c:v>
                </c:pt>
                <c:pt idx="608">
                  <c:v>10.266143957494744</c:v>
                </c:pt>
                <c:pt idx="609">
                  <c:v>10.26627499189785</c:v>
                </c:pt>
                <c:pt idx="610">
                  <c:v>10.266406230236957</c:v>
                </c:pt>
                <c:pt idx="611">
                  <c:v>10.266537672255627</c:v>
                </c:pt>
                <c:pt idx="612">
                  <c:v>10.266669317697685</c:v>
                </c:pt>
                <c:pt idx="613">
                  <c:v>10.266801166307182</c:v>
                </c:pt>
                <c:pt idx="614">
                  <c:v>10.266933217828411</c:v>
                </c:pt>
                <c:pt idx="615">
                  <c:v>10.267065472005864</c:v>
                </c:pt>
                <c:pt idx="616">
                  <c:v>10.267197928584348</c:v>
                </c:pt>
                <c:pt idx="617">
                  <c:v>10.267330587308843</c:v>
                </c:pt>
                <c:pt idx="618">
                  <c:v>10.267463447924552</c:v>
                </c:pt>
                <c:pt idx="619">
                  <c:v>10.267596510176968</c:v>
                </c:pt>
                <c:pt idx="620">
                  <c:v>10.267729773811762</c:v>
                </c:pt>
                <c:pt idx="621">
                  <c:v>10.267863238574893</c:v>
                </c:pt>
                <c:pt idx="622">
                  <c:v>10.267996904212517</c:v>
                </c:pt>
                <c:pt idx="623">
                  <c:v>10.268130770471018</c:v>
                </c:pt>
                <c:pt idx="624">
                  <c:v>10.268264837097041</c:v>
                </c:pt>
                <c:pt idx="625">
                  <c:v>10.268399103837456</c:v>
                </c:pt>
                <c:pt idx="626">
                  <c:v>10.268533570439375</c:v>
                </c:pt>
                <c:pt idx="627">
                  <c:v>10.268668236650115</c:v>
                </c:pt>
                <c:pt idx="628">
                  <c:v>10.268803102217227</c:v>
                </c:pt>
                <c:pt idx="629">
                  <c:v>10.268938166888564</c:v>
                </c:pt>
                <c:pt idx="630">
                  <c:v>10.269073430412078</c:v>
                </c:pt>
                <c:pt idx="631">
                  <c:v>10.269208892536108</c:v>
                </c:pt>
                <c:pt idx="632">
                  <c:v>10.269344553009097</c:v>
                </c:pt>
                <c:pt idx="633">
                  <c:v>10.269480411579801</c:v>
                </c:pt>
                <c:pt idx="634">
                  <c:v>10.269616467997157</c:v>
                </c:pt>
                <c:pt idx="635">
                  <c:v>10.269752722010384</c:v>
                </c:pt>
                <c:pt idx="636">
                  <c:v>10.269889173368885</c:v>
                </c:pt>
                <c:pt idx="637">
                  <c:v>10.270025821822305</c:v>
                </c:pt>
                <c:pt idx="638">
                  <c:v>10.270162667120552</c:v>
                </c:pt>
                <c:pt idx="639">
                  <c:v>10.27029970901372</c:v>
                </c:pt>
                <c:pt idx="640">
                  <c:v>10.270436947252159</c:v>
                </c:pt>
                <c:pt idx="641">
                  <c:v>10.270574381586449</c:v>
                </c:pt>
                <c:pt idx="642">
                  <c:v>10.270712011767369</c:v>
                </c:pt>
                <c:pt idx="643">
                  <c:v>10.270849837546002</c:v>
                </c:pt>
                <c:pt idx="644">
                  <c:v>10.270987858673575</c:v>
                </c:pt>
                <c:pt idx="645">
                  <c:v>10.271126074901593</c:v>
                </c:pt>
                <c:pt idx="646">
                  <c:v>10.27126448598179</c:v>
                </c:pt>
                <c:pt idx="647">
                  <c:v>10.271403091666098</c:v>
                </c:pt>
                <c:pt idx="648">
                  <c:v>10.271541891706715</c:v>
                </c:pt>
                <c:pt idx="649">
                  <c:v>10.271680885856039</c:v>
                </c:pt>
                <c:pt idx="650">
                  <c:v>10.271820073866733</c:v>
                </c:pt>
                <c:pt idx="651">
                  <c:v>10.271959455491642</c:v>
                </c:pt>
                <c:pt idx="652">
                  <c:v>10.272099030483851</c:v>
                </c:pt>
                <c:pt idx="653">
                  <c:v>10.27223879859671</c:v>
                </c:pt>
                <c:pt idx="654">
                  <c:v>10.272378759583756</c:v>
                </c:pt>
                <c:pt idx="655">
                  <c:v>10.272518913198759</c:v>
                </c:pt>
                <c:pt idx="656">
                  <c:v>10.272659259195738</c:v>
                </c:pt>
                <c:pt idx="657">
                  <c:v>10.272799797328936</c:v>
                </c:pt>
                <c:pt idx="658">
                  <c:v>10.272940527352791</c:v>
                </c:pt>
                <c:pt idx="659">
                  <c:v>10.273081449021992</c:v>
                </c:pt>
                <c:pt idx="660">
                  <c:v>10.273222562091489</c:v>
                </c:pt>
                <c:pt idx="661">
                  <c:v>10.273363866316366</c:v>
                </c:pt>
                <c:pt idx="662">
                  <c:v>10.273505361452017</c:v>
                </c:pt>
                <c:pt idx="663">
                  <c:v>10.273647047254041</c:v>
                </c:pt>
                <c:pt idx="664">
                  <c:v>10.273788923478255</c:v>
                </c:pt>
                <c:pt idx="665">
                  <c:v>10.273930989880697</c:v>
                </c:pt>
                <c:pt idx="666">
                  <c:v>10.274073246217608</c:v>
                </c:pt>
                <c:pt idx="667">
                  <c:v>10.274215692245537</c:v>
                </c:pt>
                <c:pt idx="668">
                  <c:v>10.274358327721167</c:v>
                </c:pt>
                <c:pt idx="669">
                  <c:v>10.274501152401449</c:v>
                </c:pt>
                <c:pt idx="670">
                  <c:v>10.274644166043556</c:v>
                </c:pt>
                <c:pt idx="671">
                  <c:v>10.274787368404859</c:v>
                </c:pt>
                <c:pt idx="672">
                  <c:v>10.274930759243016</c:v>
                </c:pt>
                <c:pt idx="673">
                  <c:v>10.275074338315848</c:v>
                </c:pt>
                <c:pt idx="674">
                  <c:v>10.275218105381413</c:v>
                </c:pt>
                <c:pt idx="675">
                  <c:v>10.275362060198013</c:v>
                </c:pt>
                <c:pt idx="676">
                  <c:v>10.275506202524154</c:v>
                </c:pt>
                <c:pt idx="677">
                  <c:v>10.275650532118586</c:v>
                </c:pt>
                <c:pt idx="678">
                  <c:v>10.275795048740255</c:v>
                </c:pt>
                <c:pt idx="679">
                  <c:v>10.275939752148332</c:v>
                </c:pt>
                <c:pt idx="680">
                  <c:v>10.276084642102257</c:v>
                </c:pt>
                <c:pt idx="681">
                  <c:v>10.276229718361618</c:v>
                </c:pt>
                <c:pt idx="682">
                  <c:v>10.276374980686299</c:v>
                </c:pt>
                <c:pt idx="683">
                  <c:v>10.276520428836333</c:v>
                </c:pt>
                <c:pt idx="684">
                  <c:v>10.276666062572071</c:v>
                </c:pt>
                <c:pt idx="685">
                  <c:v>10.27681188165397</c:v>
                </c:pt>
                <c:pt idx="686">
                  <c:v>10.276957885842819</c:v>
                </c:pt>
                <c:pt idx="687">
                  <c:v>10.277104074899546</c:v>
                </c:pt>
                <c:pt idx="688">
                  <c:v>10.27725044858534</c:v>
                </c:pt>
                <c:pt idx="689">
                  <c:v>10.277397006661593</c:v>
                </c:pt>
                <c:pt idx="690">
                  <c:v>10.277543748889961</c:v>
                </c:pt>
                <c:pt idx="691">
                  <c:v>10.277690675032257</c:v>
                </c:pt>
                <c:pt idx="692">
                  <c:v>10.27783778485054</c:v>
                </c:pt>
                <c:pt idx="693">
                  <c:v>10.277985078107111</c:v>
                </c:pt>
                <c:pt idx="694">
                  <c:v>10.278132554564468</c:v>
                </c:pt>
                <c:pt idx="695">
                  <c:v>10.278280213985337</c:v>
                </c:pt>
                <c:pt idx="696">
                  <c:v>10.278428056132682</c:v>
                </c:pt>
                <c:pt idx="697">
                  <c:v>10.27857608076963</c:v>
                </c:pt>
                <c:pt idx="698">
                  <c:v>10.278724287659591</c:v>
                </c:pt>
                <c:pt idx="699">
                  <c:v>10.278872676566152</c:v>
                </c:pt>
                <c:pt idx="700">
                  <c:v>10.279021247253151</c:v>
                </c:pt>
                <c:pt idx="701">
                  <c:v>10.279169999484594</c:v>
                </c:pt>
                <c:pt idx="702">
                  <c:v>10.279318933024783</c:v>
                </c:pt>
                <c:pt idx="703">
                  <c:v>10.279468047638174</c:v>
                </c:pt>
                <c:pt idx="704">
                  <c:v>10.279617343089464</c:v>
                </c:pt>
                <c:pt idx="705">
                  <c:v>10.279766819143576</c:v>
                </c:pt>
                <c:pt idx="706">
                  <c:v>10.279916475565631</c:v>
                </c:pt>
                <c:pt idx="707">
                  <c:v>10.280066312120972</c:v>
                </c:pt>
                <c:pt idx="708">
                  <c:v>10.280216328575186</c:v>
                </c:pt>
                <c:pt idx="709">
                  <c:v>10.28036652469404</c:v>
                </c:pt>
                <c:pt idx="710">
                  <c:v>10.280516900243541</c:v>
                </c:pt>
                <c:pt idx="711">
                  <c:v>10.280667454989922</c:v>
                </c:pt>
                <c:pt idx="712">
                  <c:v>10.280818188699591</c:v>
                </c:pt>
                <c:pt idx="713">
                  <c:v>10.280969101139226</c:v>
                </c:pt>
                <c:pt idx="714">
                  <c:v>10.281120192075676</c:v>
                </c:pt>
                <c:pt idx="715">
                  <c:v>10.281271461276042</c:v>
                </c:pt>
                <c:pt idx="716">
                  <c:v>10.28142290850762</c:v>
                </c:pt>
                <c:pt idx="717">
                  <c:v>10.281574533537906</c:v>
                </c:pt>
                <c:pt idx="718">
                  <c:v>10.281726336134668</c:v>
                </c:pt>
                <c:pt idx="719">
                  <c:v>10.281878316065839</c:v>
                </c:pt>
                <c:pt idx="720">
                  <c:v>10.282030473099567</c:v>
                </c:pt>
                <c:pt idx="721">
                  <c:v>10.282182807004236</c:v>
                </c:pt>
                <c:pt idx="722">
                  <c:v>10.282335317548451</c:v>
                </c:pt>
                <c:pt idx="723">
                  <c:v>10.282488004501023</c:v>
                </c:pt>
                <c:pt idx="724">
                  <c:v>10.282640867630978</c:v>
                </c:pt>
                <c:pt idx="725">
                  <c:v>10.282793906707521</c:v>
                </c:pt>
                <c:pt idx="726">
                  <c:v>10.282947121500129</c:v>
                </c:pt>
                <c:pt idx="727">
                  <c:v>10.283100511778475</c:v>
                </c:pt>
                <c:pt idx="728">
                  <c:v>10.283254077312431</c:v>
                </c:pt>
                <c:pt idx="729">
                  <c:v>10.283407817872071</c:v>
                </c:pt>
                <c:pt idx="730">
                  <c:v>10.283561733227709</c:v>
                </c:pt>
                <c:pt idx="731">
                  <c:v>10.283715823149887</c:v>
                </c:pt>
                <c:pt idx="732">
                  <c:v>10.283870087409319</c:v>
                </c:pt>
                <c:pt idx="733">
                  <c:v>10.284024525776969</c:v>
                </c:pt>
                <c:pt idx="734">
                  <c:v>10.284179138023974</c:v>
                </c:pt>
                <c:pt idx="735">
                  <c:v>10.284333923921718</c:v>
                </c:pt>
                <c:pt idx="736">
                  <c:v>10.284488883241782</c:v>
                </c:pt>
                <c:pt idx="737">
                  <c:v>10.284644015755973</c:v>
                </c:pt>
                <c:pt idx="738">
                  <c:v>10.284799321236271</c:v>
                </c:pt>
                <c:pt idx="739">
                  <c:v>10.284954799454926</c:v>
                </c:pt>
                <c:pt idx="740">
                  <c:v>10.285110450184343</c:v>
                </c:pt>
                <c:pt idx="741">
                  <c:v>10.285266273197191</c:v>
                </c:pt>
                <c:pt idx="742">
                  <c:v>10.28542226826632</c:v>
                </c:pt>
                <c:pt idx="743">
                  <c:v>10.285578435164776</c:v>
                </c:pt>
                <c:pt idx="744">
                  <c:v>10.285734773665855</c:v>
                </c:pt>
                <c:pt idx="745">
                  <c:v>10.285891283543048</c:v>
                </c:pt>
                <c:pt idx="746">
                  <c:v>10.286047964570045</c:v>
                </c:pt>
                <c:pt idx="747">
                  <c:v>10.286204816520762</c:v>
                </c:pt>
                <c:pt idx="748">
                  <c:v>10.286361839169288</c:v>
                </c:pt>
                <c:pt idx="749">
                  <c:v>10.286519032290009</c:v>
                </c:pt>
                <c:pt idx="750">
                  <c:v>10.286676395657413</c:v>
                </c:pt>
                <c:pt idx="751">
                  <c:v>10.286833929046256</c:v>
                </c:pt>
                <c:pt idx="752">
                  <c:v>10.286991632231523</c:v>
                </c:pt>
                <c:pt idx="753">
                  <c:v>10.287149504988369</c:v>
                </c:pt>
                <c:pt idx="754">
                  <c:v>10.287307547092173</c:v>
                </c:pt>
                <c:pt idx="755">
                  <c:v>10.287465758318493</c:v>
                </c:pt>
                <c:pt idx="756">
                  <c:v>10.287624138443174</c:v>
                </c:pt>
                <c:pt idx="757">
                  <c:v>10.287782687242174</c:v>
                </c:pt>
                <c:pt idx="758">
                  <c:v>10.28794140449174</c:v>
                </c:pt>
                <c:pt idx="759">
                  <c:v>10.288100289968295</c:v>
                </c:pt>
                <c:pt idx="760">
                  <c:v>10.288259343448413</c:v>
                </c:pt>
                <c:pt idx="761">
                  <c:v>10.288418564708991</c:v>
                </c:pt>
                <c:pt idx="762">
                  <c:v>10.288577953527046</c:v>
                </c:pt>
                <c:pt idx="763">
                  <c:v>10.288737509679846</c:v>
                </c:pt>
                <c:pt idx="764">
                  <c:v>10.288897232944837</c:v>
                </c:pt>
                <c:pt idx="765">
                  <c:v>10.289057123099665</c:v>
                </c:pt>
                <c:pt idx="766">
                  <c:v>10.289217179922261</c:v>
                </c:pt>
                <c:pt idx="767">
                  <c:v>10.289377403190647</c:v>
                </c:pt>
                <c:pt idx="768">
                  <c:v>10.289537792683134</c:v>
                </c:pt>
                <c:pt idx="769">
                  <c:v>10.289698348178234</c:v>
                </c:pt>
                <c:pt idx="770">
                  <c:v>10.289859069454632</c:v>
                </c:pt>
                <c:pt idx="771">
                  <c:v>10.290019956291218</c:v>
                </c:pt>
                <c:pt idx="772">
                  <c:v>10.290181008467147</c:v>
                </c:pt>
                <c:pt idx="773">
                  <c:v>10.290342225761684</c:v>
                </c:pt>
                <c:pt idx="774">
                  <c:v>10.290503607954404</c:v>
                </c:pt>
                <c:pt idx="775">
                  <c:v>10.290665154824996</c:v>
                </c:pt>
                <c:pt idx="776">
                  <c:v>10.290826866153413</c:v>
                </c:pt>
                <c:pt idx="777">
                  <c:v>10.290988741719808</c:v>
                </c:pt>
                <c:pt idx="778">
                  <c:v>10.291150781304491</c:v>
                </c:pt>
                <c:pt idx="779">
                  <c:v>10.291312984688062</c:v>
                </c:pt>
                <c:pt idx="780">
                  <c:v>10.291475351651226</c:v>
                </c:pt>
                <c:pt idx="781">
                  <c:v>10.29163788197498</c:v>
                </c:pt>
                <c:pt idx="782">
                  <c:v>10.291800575440458</c:v>
                </c:pt>
                <c:pt idx="783">
                  <c:v>10.291963431829053</c:v>
                </c:pt>
                <c:pt idx="784">
                  <c:v>10.292126450922323</c:v>
                </c:pt>
                <c:pt idx="785">
                  <c:v>10.292289632502039</c:v>
                </c:pt>
                <c:pt idx="786">
                  <c:v>10.292452976350175</c:v>
                </c:pt>
                <c:pt idx="787">
                  <c:v>10.292616482248951</c:v>
                </c:pt>
                <c:pt idx="788">
                  <c:v>10.292780149980718</c:v>
                </c:pt>
                <c:pt idx="789">
                  <c:v>10.292943979328051</c:v>
                </c:pt>
                <c:pt idx="790">
                  <c:v>10.293107970073789</c:v>
                </c:pt>
                <c:pt idx="791">
                  <c:v>10.293272122000886</c:v>
                </c:pt>
                <c:pt idx="792">
                  <c:v>10.293436434892577</c:v>
                </c:pt>
                <c:pt idx="793">
                  <c:v>10.29360090853222</c:v>
                </c:pt>
                <c:pt idx="794">
                  <c:v>10.293765542703426</c:v>
                </c:pt>
                <c:pt idx="795">
                  <c:v>10.293930337190016</c:v>
                </c:pt>
                <c:pt idx="796">
                  <c:v>10.294095291775985</c:v>
                </c:pt>
                <c:pt idx="797">
                  <c:v>10.294260406245549</c:v>
                </c:pt>
                <c:pt idx="798">
                  <c:v>10.294425680383101</c:v>
                </c:pt>
                <c:pt idx="799">
                  <c:v>10.29459111397324</c:v>
                </c:pt>
                <c:pt idx="800">
                  <c:v>10.294756706800822</c:v>
                </c:pt>
                <c:pt idx="801">
                  <c:v>10.294922458650824</c:v>
                </c:pt>
                <c:pt idx="802">
                  <c:v>10.29508836930848</c:v>
                </c:pt>
                <c:pt idx="803">
                  <c:v>10.295254438559187</c:v>
                </c:pt>
                <c:pt idx="804">
                  <c:v>10.295420666188559</c:v>
                </c:pt>
                <c:pt idx="805">
                  <c:v>10.295587051982412</c:v>
                </c:pt>
                <c:pt idx="806">
                  <c:v>10.295753595726765</c:v>
                </c:pt>
                <c:pt idx="807">
                  <c:v>10.295920297207829</c:v>
                </c:pt>
                <c:pt idx="808">
                  <c:v>10.296087156212042</c:v>
                </c:pt>
                <c:pt idx="809">
                  <c:v>10.296254172525977</c:v>
                </c:pt>
                <c:pt idx="810">
                  <c:v>10.296421345936469</c:v>
                </c:pt>
                <c:pt idx="811">
                  <c:v>10.296588676230535</c:v>
                </c:pt>
                <c:pt idx="812">
                  <c:v>10.296756163195386</c:v>
                </c:pt>
                <c:pt idx="813">
                  <c:v>10.296923806618441</c:v>
                </c:pt>
                <c:pt idx="814">
                  <c:v>10.297091606287289</c:v>
                </c:pt>
                <c:pt idx="815">
                  <c:v>10.297259561989748</c:v>
                </c:pt>
                <c:pt idx="816">
                  <c:v>10.297427673513827</c:v>
                </c:pt>
                <c:pt idx="817">
                  <c:v>10.297595940647719</c:v>
                </c:pt>
                <c:pt idx="818">
                  <c:v>10.297764363179841</c:v>
                </c:pt>
                <c:pt idx="819">
                  <c:v>10.297932940898802</c:v>
                </c:pt>
                <c:pt idx="820">
                  <c:v>10.298101673593374</c:v>
                </c:pt>
                <c:pt idx="821">
                  <c:v>10.298270561052592</c:v>
                </c:pt>
                <c:pt idx="822">
                  <c:v>10.298439603065624</c:v>
                </c:pt>
                <c:pt idx="823">
                  <c:v>10.29860879942186</c:v>
                </c:pt>
                <c:pt idx="824">
                  <c:v>10.298778149910891</c:v>
                </c:pt>
                <c:pt idx="825">
                  <c:v>10.298947654322511</c:v>
                </c:pt>
                <c:pt idx="826">
                  <c:v>10.299117312446704</c:v>
                </c:pt>
                <c:pt idx="827">
                  <c:v>10.299287124073642</c:v>
                </c:pt>
                <c:pt idx="828">
                  <c:v>10.299457088993691</c:v>
                </c:pt>
                <c:pt idx="829">
                  <c:v>10.299627206997442</c:v>
                </c:pt>
                <c:pt idx="830">
                  <c:v>10.299797477875661</c:v>
                </c:pt>
                <c:pt idx="831">
                  <c:v>10.299967901419294</c:v>
                </c:pt>
                <c:pt idx="832">
                  <c:v>10.30013847741953</c:v>
                </c:pt>
                <c:pt idx="833">
                  <c:v>10.300309205667691</c:v>
                </c:pt>
                <c:pt idx="834">
                  <c:v>10.300480085955343</c:v>
                </c:pt>
                <c:pt idx="835">
                  <c:v>10.300651118074233</c:v>
                </c:pt>
                <c:pt idx="836">
                  <c:v>10.300822301816304</c:v>
                </c:pt>
                <c:pt idx="837">
                  <c:v>10.300993636973699</c:v>
                </c:pt>
                <c:pt idx="838">
                  <c:v>10.301165123338718</c:v>
                </c:pt>
                <c:pt idx="839">
                  <c:v>10.301336760703927</c:v>
                </c:pt>
                <c:pt idx="840">
                  <c:v>10.301508548862026</c:v>
                </c:pt>
                <c:pt idx="841">
                  <c:v>10.301680487605914</c:v>
                </c:pt>
                <c:pt idx="842">
                  <c:v>10.301852576728731</c:v>
                </c:pt>
                <c:pt idx="843">
                  <c:v>10.302024816023758</c:v>
                </c:pt>
                <c:pt idx="844">
                  <c:v>10.302197205284514</c:v>
                </c:pt>
                <c:pt idx="845">
                  <c:v>10.302369744304652</c:v>
                </c:pt>
                <c:pt idx="846">
                  <c:v>10.302542432878091</c:v>
                </c:pt>
                <c:pt idx="847">
                  <c:v>10.302715270798867</c:v>
                </c:pt>
                <c:pt idx="848">
                  <c:v>10.302888257861298</c:v>
                </c:pt>
                <c:pt idx="849">
                  <c:v>10.303061393859814</c:v>
                </c:pt>
                <c:pt idx="850">
                  <c:v>10.30323467858909</c:v>
                </c:pt>
                <c:pt idx="851">
                  <c:v>10.303408111843959</c:v>
                </c:pt>
                <c:pt idx="852">
                  <c:v>10.303581693419449</c:v>
                </c:pt>
                <c:pt idx="853">
                  <c:v>10.303755423110839</c:v>
                </c:pt>
                <c:pt idx="854">
                  <c:v>10.303929300713509</c:v>
                </c:pt>
                <c:pt idx="855">
                  <c:v>10.304103326023096</c:v>
                </c:pt>
                <c:pt idx="856">
                  <c:v>10.3042774988354</c:v>
                </c:pt>
                <c:pt idx="857">
                  <c:v>10.304451818946436</c:v>
                </c:pt>
                <c:pt idx="858">
                  <c:v>10.304626286152384</c:v>
                </c:pt>
                <c:pt idx="859">
                  <c:v>10.304800900249633</c:v>
                </c:pt>
                <c:pt idx="860">
                  <c:v>10.304975661034765</c:v>
                </c:pt>
                <c:pt idx="861">
                  <c:v>10.305150568304523</c:v>
                </c:pt>
                <c:pt idx="862">
                  <c:v>10.305325621855864</c:v>
                </c:pt>
                <c:pt idx="863">
                  <c:v>10.305500821485957</c:v>
                </c:pt>
                <c:pt idx="864">
                  <c:v>10.305676166992139</c:v>
                </c:pt>
                <c:pt idx="865">
                  <c:v>10.305851658171928</c:v>
                </c:pt>
                <c:pt idx="866">
                  <c:v>10.306027294823039</c:v>
                </c:pt>
                <c:pt idx="867">
                  <c:v>10.306203076743392</c:v>
                </c:pt>
                <c:pt idx="868">
                  <c:v>10.306379003731081</c:v>
                </c:pt>
                <c:pt idx="869">
                  <c:v>10.306555075584377</c:v>
                </c:pt>
                <c:pt idx="870">
                  <c:v>10.306731292101778</c:v>
                </c:pt>
                <c:pt idx="871">
                  <c:v>10.306907653081932</c:v>
                </c:pt>
                <c:pt idx="872">
                  <c:v>10.307084158323709</c:v>
                </c:pt>
                <c:pt idx="873">
                  <c:v>10.307260807626161</c:v>
                </c:pt>
                <c:pt idx="874">
                  <c:v>10.307437600788516</c:v>
                </c:pt>
                <c:pt idx="875">
                  <c:v>10.307614537610199</c:v>
                </c:pt>
                <c:pt idx="876">
                  <c:v>10.307791617890816</c:v>
                </c:pt>
                <c:pt idx="877">
                  <c:v>10.307968841430149</c:v>
                </c:pt>
                <c:pt idx="878">
                  <c:v>10.308146208028223</c:v>
                </c:pt>
                <c:pt idx="879">
                  <c:v>10.30832371748518</c:v>
                </c:pt>
                <c:pt idx="880">
                  <c:v>10.308501369601398</c:v>
                </c:pt>
                <c:pt idx="881">
                  <c:v>10.308679164177459</c:v>
                </c:pt>
                <c:pt idx="882">
                  <c:v>10.308857101014057</c:v>
                </c:pt>
                <c:pt idx="883">
                  <c:v>10.309035179912129</c:v>
                </c:pt>
                <c:pt idx="884">
                  <c:v>10.309213400672789</c:v>
                </c:pt>
                <c:pt idx="885">
                  <c:v>10.309391763097375</c:v>
                </c:pt>
                <c:pt idx="886">
                  <c:v>10.309570266987311</c:v>
                </c:pt>
                <c:pt idx="887">
                  <c:v>10.309748912144334</c:v>
                </c:pt>
                <c:pt idx="888">
                  <c:v>10.30992769837027</c:v>
                </c:pt>
                <c:pt idx="889">
                  <c:v>10.310106625467185</c:v>
                </c:pt>
                <c:pt idx="890">
                  <c:v>10.310285693237308</c:v>
                </c:pt>
                <c:pt idx="891">
                  <c:v>10.310464901483041</c:v>
                </c:pt>
                <c:pt idx="892">
                  <c:v>10.310644250007005</c:v>
                </c:pt>
                <c:pt idx="893">
                  <c:v>10.310823738612029</c:v>
                </c:pt>
                <c:pt idx="894">
                  <c:v>10.311003367101023</c:v>
                </c:pt>
                <c:pt idx="895">
                  <c:v>10.311183135277213</c:v>
                </c:pt>
                <c:pt idx="896">
                  <c:v>10.31136304294391</c:v>
                </c:pt>
                <c:pt idx="897">
                  <c:v>10.311543089904651</c:v>
                </c:pt>
                <c:pt idx="898">
                  <c:v>10.311723275963192</c:v>
                </c:pt>
                <c:pt idx="899">
                  <c:v>10.311903600923401</c:v>
                </c:pt>
                <c:pt idx="900">
                  <c:v>10.312084064589367</c:v>
                </c:pt>
                <c:pt idx="901">
                  <c:v>10.312264666765403</c:v>
                </c:pt>
                <c:pt idx="902">
                  <c:v>10.312445407255911</c:v>
                </c:pt>
                <c:pt idx="903">
                  <c:v>10.312626285865578</c:v>
                </c:pt>
                <c:pt idx="904">
                  <c:v>10.312807302399229</c:v>
                </c:pt>
                <c:pt idx="905">
                  <c:v>10.312988456661841</c:v>
                </c:pt>
                <c:pt idx="906">
                  <c:v>10.313169748458639</c:v>
                </c:pt>
                <c:pt idx="907">
                  <c:v>10.31335117759502</c:v>
                </c:pt>
                <c:pt idx="908">
                  <c:v>10.313532743876497</c:v>
                </c:pt>
                <c:pt idx="909">
                  <c:v>10.313714447108824</c:v>
                </c:pt>
                <c:pt idx="910">
                  <c:v>10.313896287097979</c:v>
                </c:pt>
                <c:pt idx="911">
                  <c:v>10.314078263650007</c:v>
                </c:pt>
                <c:pt idx="912">
                  <c:v>10.31426037657126</c:v>
                </c:pt>
                <c:pt idx="913">
                  <c:v>10.314442625668185</c:v>
                </c:pt>
                <c:pt idx="914">
                  <c:v>10.314625010747447</c:v>
                </c:pt>
                <c:pt idx="915">
                  <c:v>10.314807531615887</c:v>
                </c:pt>
                <c:pt idx="916">
                  <c:v>10.314990188080531</c:v>
                </c:pt>
                <c:pt idx="917">
                  <c:v>10.315172979948596</c:v>
                </c:pt>
                <c:pt idx="918">
                  <c:v>10.315355907027456</c:v>
                </c:pt>
                <c:pt idx="919">
                  <c:v>10.31553896912467</c:v>
                </c:pt>
                <c:pt idx="920">
                  <c:v>10.315722166048037</c:v>
                </c:pt>
                <c:pt idx="921">
                  <c:v>10.31590549760546</c:v>
                </c:pt>
                <c:pt idx="922">
                  <c:v>10.316088963605029</c:v>
                </c:pt>
                <c:pt idx="923">
                  <c:v>10.316272563855101</c:v>
                </c:pt>
                <c:pt idx="924">
                  <c:v>10.316456298164089</c:v>
                </c:pt>
                <c:pt idx="925">
                  <c:v>10.316640166340708</c:v>
                </c:pt>
                <c:pt idx="926">
                  <c:v>10.316824168193751</c:v>
                </c:pt>
                <c:pt idx="927">
                  <c:v>10.31700830353226</c:v>
                </c:pt>
                <c:pt idx="928">
                  <c:v>10.317192572165435</c:v>
                </c:pt>
                <c:pt idx="929">
                  <c:v>10.31737697390267</c:v>
                </c:pt>
                <c:pt idx="930">
                  <c:v>10.317561508553496</c:v>
                </c:pt>
                <c:pt idx="931">
                  <c:v>10.317746175927667</c:v>
                </c:pt>
                <c:pt idx="932">
                  <c:v>10.317930975835088</c:v>
                </c:pt>
                <c:pt idx="933">
                  <c:v>10.31811590808589</c:v>
                </c:pt>
                <c:pt idx="934">
                  <c:v>10.318300972490334</c:v>
                </c:pt>
                <c:pt idx="935">
                  <c:v>10.318486168858865</c:v>
                </c:pt>
                <c:pt idx="936">
                  <c:v>10.318671497002164</c:v>
                </c:pt>
                <c:pt idx="937">
                  <c:v>10.318856956731004</c:v>
                </c:pt>
                <c:pt idx="938">
                  <c:v>10.319042547856384</c:v>
                </c:pt>
                <c:pt idx="939">
                  <c:v>10.319228270189495</c:v>
                </c:pt>
                <c:pt idx="940">
                  <c:v>10.319414123541693</c:v>
                </c:pt>
                <c:pt idx="941">
                  <c:v>10.319600107724503</c:v>
                </c:pt>
                <c:pt idx="942">
                  <c:v>10.319786222549631</c:v>
                </c:pt>
                <c:pt idx="943">
                  <c:v>10.319972467828965</c:v>
                </c:pt>
                <c:pt idx="944">
                  <c:v>10.320158843374582</c:v>
                </c:pt>
                <c:pt idx="945">
                  <c:v>10.320345348998728</c:v>
                </c:pt>
                <c:pt idx="946">
                  <c:v>10.320531984513792</c:v>
                </c:pt>
                <c:pt idx="947">
                  <c:v>10.320718749732393</c:v>
                </c:pt>
                <c:pt idx="948">
                  <c:v>10.320905644467327</c:v>
                </c:pt>
                <c:pt idx="949">
                  <c:v>10.321092668531517</c:v>
                </c:pt>
                <c:pt idx="950">
                  <c:v>10.321279821738095</c:v>
                </c:pt>
                <c:pt idx="951">
                  <c:v>10.321467103900384</c:v>
                </c:pt>
                <c:pt idx="952">
                  <c:v>10.321654514831868</c:v>
                </c:pt>
                <c:pt idx="953">
                  <c:v>10.321842054346209</c:v>
                </c:pt>
                <c:pt idx="954">
                  <c:v>10.322029722257241</c:v>
                </c:pt>
                <c:pt idx="955">
                  <c:v>10.322217518378963</c:v>
                </c:pt>
                <c:pt idx="956">
                  <c:v>10.322405442525584</c:v>
                </c:pt>
                <c:pt idx="957">
                  <c:v>10.322593494511455</c:v>
                </c:pt>
                <c:pt idx="958">
                  <c:v>10.322781674151127</c:v>
                </c:pt>
                <c:pt idx="959">
                  <c:v>10.322969981259323</c:v>
                </c:pt>
                <c:pt idx="960">
                  <c:v>10.323158415650923</c:v>
                </c:pt>
                <c:pt idx="961">
                  <c:v>10.323346977140989</c:v>
                </c:pt>
                <c:pt idx="962">
                  <c:v>10.323535665544782</c:v>
                </c:pt>
                <c:pt idx="963">
                  <c:v>10.323724480677733</c:v>
                </c:pt>
                <c:pt idx="964">
                  <c:v>10.323913422355391</c:v>
                </c:pt>
                <c:pt idx="965">
                  <c:v>10.324102490393571</c:v>
                </c:pt>
                <c:pt idx="966">
                  <c:v>10.324291684608177</c:v>
                </c:pt>
                <c:pt idx="967">
                  <c:v>10.324481004815356</c:v>
                </c:pt>
                <c:pt idx="968">
                  <c:v>10.324670450831386</c:v>
                </c:pt>
                <c:pt idx="969">
                  <c:v>10.324860022472748</c:v>
                </c:pt>
                <c:pt idx="970">
                  <c:v>10.325049719556056</c:v>
                </c:pt>
                <c:pt idx="971">
                  <c:v>10.325239541898146</c:v>
                </c:pt>
                <c:pt idx="972">
                  <c:v>10.325429489315985</c:v>
                </c:pt>
                <c:pt idx="973">
                  <c:v>10.325619561626764</c:v>
                </c:pt>
                <c:pt idx="974">
                  <c:v>10.325809758647807</c:v>
                </c:pt>
                <c:pt idx="975">
                  <c:v>10.326000080196597</c:v>
                </c:pt>
                <c:pt idx="976">
                  <c:v>10.326190526090851</c:v>
                </c:pt>
                <c:pt idx="977">
                  <c:v>10.326381096148406</c:v>
                </c:pt>
                <c:pt idx="978">
                  <c:v>10.3265717901873</c:v>
                </c:pt>
                <c:pt idx="979">
                  <c:v>10.326762608025719</c:v>
                </c:pt>
                <c:pt idx="980">
                  <c:v>10.326953549482054</c:v>
                </c:pt>
                <c:pt idx="981">
                  <c:v>10.327144614374827</c:v>
                </c:pt>
                <c:pt idx="982">
                  <c:v>10.327335802522764</c:v>
                </c:pt>
                <c:pt idx="983">
                  <c:v>10.327527113744782</c:v>
                </c:pt>
                <c:pt idx="984">
                  <c:v>10.327718547859899</c:v>
                </c:pt>
                <c:pt idx="985">
                  <c:v>10.327910104687366</c:v>
                </c:pt>
                <c:pt idx="986">
                  <c:v>10.328101784046616</c:v>
                </c:pt>
                <c:pt idx="987">
                  <c:v>10.328293585757176</c:v>
                </c:pt>
                <c:pt idx="988">
                  <c:v>10.328485509638829</c:v>
                </c:pt>
                <c:pt idx="989">
                  <c:v>10.328677555511479</c:v>
                </c:pt>
                <c:pt idx="990">
                  <c:v>10.328869723195243</c:v>
                </c:pt>
                <c:pt idx="991">
                  <c:v>10.329062012510338</c:v>
                </c:pt>
                <c:pt idx="992">
                  <c:v>10.329254423277234</c:v>
                </c:pt>
                <c:pt idx="993">
                  <c:v>10.329446955316524</c:v>
                </c:pt>
                <c:pt idx="994">
                  <c:v>10.329639608448971</c:v>
                </c:pt>
                <c:pt idx="995">
                  <c:v>10.329832382495541</c:v>
                </c:pt>
                <c:pt idx="996">
                  <c:v>10.330025277277311</c:v>
                </c:pt>
                <c:pt idx="997">
                  <c:v>10.330218292615601</c:v>
                </c:pt>
                <c:pt idx="998">
                  <c:v>10.330411428331864</c:v>
                </c:pt>
                <c:pt idx="999">
                  <c:v>10.330604684247691</c:v>
                </c:pt>
                <c:pt idx="1000">
                  <c:v>10.330798060184932</c:v>
                </c:pt>
                <c:pt idx="1001">
                  <c:v>10.330991555965486</c:v>
                </c:pt>
                <c:pt idx="1002">
                  <c:v>10.331185171411539</c:v>
                </c:pt>
                <c:pt idx="1003">
                  <c:v>10.331378906345368</c:v>
                </c:pt>
                <c:pt idx="1004">
                  <c:v>10.331572760589447</c:v>
                </c:pt>
                <c:pt idx="1005">
                  <c:v>10.331766733966408</c:v>
                </c:pt>
                <c:pt idx="1006">
                  <c:v>10.331960826299058</c:v>
                </c:pt>
                <c:pt idx="1007">
                  <c:v>10.332155037410406</c:v>
                </c:pt>
                <c:pt idx="1008">
                  <c:v>10.332349367123573</c:v>
                </c:pt>
                <c:pt idx="1009">
                  <c:v>10.332543815261875</c:v>
                </c:pt>
                <c:pt idx="1010">
                  <c:v>10.332738381648809</c:v>
                </c:pt>
                <c:pt idx="1011">
                  <c:v>10.332933066108009</c:v>
                </c:pt>
                <c:pt idx="1012">
                  <c:v>10.333127868463299</c:v>
                </c:pt>
                <c:pt idx="1013">
                  <c:v>10.333322788538668</c:v>
                </c:pt>
                <c:pt idx="1014">
                  <c:v>10.333517826158257</c:v>
                </c:pt>
                <c:pt idx="1015">
                  <c:v>10.333712981146403</c:v>
                </c:pt>
                <c:pt idx="1016">
                  <c:v>10.333908253327607</c:v>
                </c:pt>
                <c:pt idx="1017">
                  <c:v>10.334103642526493</c:v>
                </c:pt>
                <c:pt idx="1018">
                  <c:v>10.334299148567894</c:v>
                </c:pt>
                <c:pt idx="1019">
                  <c:v>10.334494771276837</c:v>
                </c:pt>
                <c:pt idx="1020">
                  <c:v>10.334690510478417</c:v>
                </c:pt>
                <c:pt idx="1021">
                  <c:v>10.33488636599802</c:v>
                </c:pt>
                <c:pt idx="1022">
                  <c:v>10.335082337661095</c:v>
                </c:pt>
                <c:pt idx="1023">
                  <c:v>10.335278425293293</c:v>
                </c:pt>
                <c:pt idx="1024">
                  <c:v>10.335474628720466</c:v>
                </c:pt>
                <c:pt idx="1025">
                  <c:v>10.335670947768595</c:v>
                </c:pt>
                <c:pt idx="1026">
                  <c:v>10.335867382263842</c:v>
                </c:pt>
                <c:pt idx="1027">
                  <c:v>10.336063932032502</c:v>
                </c:pt>
                <c:pt idx="1028">
                  <c:v>10.33626059690107</c:v>
                </c:pt>
                <c:pt idx="1029">
                  <c:v>10.336457376696217</c:v>
                </c:pt>
                <c:pt idx="1030">
                  <c:v>10.33665427124475</c:v>
                </c:pt>
                <c:pt idx="1031">
                  <c:v>10.336851280373649</c:v>
                </c:pt>
                <c:pt idx="1032">
                  <c:v>10.337048403910053</c:v>
                </c:pt>
                <c:pt idx="1033">
                  <c:v>10.337245641681303</c:v>
                </c:pt>
                <c:pt idx="1034">
                  <c:v>10.337442993514845</c:v>
                </c:pt>
                <c:pt idx="1035">
                  <c:v>10.33764045923833</c:v>
                </c:pt>
                <c:pt idx="1036">
                  <c:v>10.337838038679559</c:v>
                </c:pt>
                <c:pt idx="1037">
                  <c:v>10.338035731666517</c:v>
                </c:pt>
                <c:pt idx="1038">
                  <c:v>10.338233538027342</c:v>
                </c:pt>
                <c:pt idx="1039">
                  <c:v>10.338431457590346</c:v>
                </c:pt>
                <c:pt idx="1040">
                  <c:v>10.338629490183937</c:v>
                </c:pt>
                <c:pt idx="1041">
                  <c:v>10.338827635636804</c:v>
                </c:pt>
                <c:pt idx="1042">
                  <c:v>10.339025893777688</c:v>
                </c:pt>
                <c:pt idx="1043">
                  <c:v>10.339224264435586</c:v>
                </c:pt>
                <c:pt idx="1044">
                  <c:v>10.339422747439597</c:v>
                </c:pt>
                <c:pt idx="1045">
                  <c:v>10.339621342618987</c:v>
                </c:pt>
                <c:pt idx="1046">
                  <c:v>10.339820049803228</c:v>
                </c:pt>
                <c:pt idx="1047">
                  <c:v>10.340018868821922</c:v>
                </c:pt>
                <c:pt idx="1048">
                  <c:v>10.340217799504803</c:v>
                </c:pt>
                <c:pt idx="1049">
                  <c:v>10.340416841681854</c:v>
                </c:pt>
                <c:pt idx="1050">
                  <c:v>10.340615995183144</c:v>
                </c:pt>
                <c:pt idx="1051">
                  <c:v>10.340815259838942</c:v>
                </c:pt>
                <c:pt idx="1052">
                  <c:v>10.341014635479674</c:v>
                </c:pt>
                <c:pt idx="1053">
                  <c:v>10.341214121935893</c:v>
                </c:pt>
                <c:pt idx="1054">
                  <c:v>10.341413719038361</c:v>
                </c:pt>
                <c:pt idx="1055">
                  <c:v>10.34161342661799</c:v>
                </c:pt>
                <c:pt idx="1056">
                  <c:v>10.341813244505849</c:v>
                </c:pt>
                <c:pt idx="1057">
                  <c:v>10.342013172533138</c:v>
                </c:pt>
                <c:pt idx="1058">
                  <c:v>10.342213210531304</c:v>
                </c:pt>
                <c:pt idx="1059">
                  <c:v>10.342413358331836</c:v>
                </c:pt>
                <c:pt idx="1060">
                  <c:v>10.342613615766494</c:v>
                </c:pt>
                <c:pt idx="1061">
                  <c:v>10.342813982667142</c:v>
                </c:pt>
                <c:pt idx="1062">
                  <c:v>10.343014458865806</c:v>
                </c:pt>
                <c:pt idx="1063">
                  <c:v>10.343215044194686</c:v>
                </c:pt>
                <c:pt idx="1064">
                  <c:v>10.34341573848614</c:v>
                </c:pt>
                <c:pt idx="1065">
                  <c:v>10.343616541572697</c:v>
                </c:pt>
                <c:pt idx="1066">
                  <c:v>10.343817453287008</c:v>
                </c:pt>
                <c:pt idx="1067">
                  <c:v>10.344018473461936</c:v>
                </c:pt>
                <c:pt idx="1068">
                  <c:v>10.34421960193046</c:v>
                </c:pt>
                <c:pt idx="1069">
                  <c:v>10.344420838525759</c:v>
                </c:pt>
                <c:pt idx="1070">
                  <c:v>10.344622183081142</c:v>
                </c:pt>
                <c:pt idx="1071">
                  <c:v>10.344823635430078</c:v>
                </c:pt>
                <c:pt idx="1072">
                  <c:v>10.34502519540621</c:v>
                </c:pt>
                <c:pt idx="1073">
                  <c:v>10.345226862843337</c:v>
                </c:pt>
                <c:pt idx="1074">
                  <c:v>10.345428637575417</c:v>
                </c:pt>
                <c:pt idx="1075">
                  <c:v>10.345630519436577</c:v>
                </c:pt>
                <c:pt idx="1076">
                  <c:v>10.345832508261044</c:v>
                </c:pt>
                <c:pt idx="1077">
                  <c:v>10.346034603883304</c:v>
                </c:pt>
                <c:pt idx="1078">
                  <c:v>10.346236806137931</c:v>
                </c:pt>
                <c:pt idx="1079">
                  <c:v>10.346439114859663</c:v>
                </c:pt>
                <c:pt idx="1080">
                  <c:v>10.346641529883428</c:v>
                </c:pt>
                <c:pt idx="1081">
                  <c:v>10.346844051044268</c:v>
                </c:pt>
                <c:pt idx="1082">
                  <c:v>10.347046678177453</c:v>
                </c:pt>
                <c:pt idx="1083">
                  <c:v>10.347249411118309</c:v>
                </c:pt>
                <c:pt idx="1084">
                  <c:v>10.347452249702416</c:v>
                </c:pt>
                <c:pt idx="1085">
                  <c:v>10.347655193765458</c:v>
                </c:pt>
                <c:pt idx="1086">
                  <c:v>10.347858243143303</c:v>
                </c:pt>
                <c:pt idx="1087">
                  <c:v>10.348061397671948</c:v>
                </c:pt>
                <c:pt idx="1088">
                  <c:v>10.348264657187588</c:v>
                </c:pt>
                <c:pt idx="1089">
                  <c:v>10.348468021526536</c:v>
                </c:pt>
                <c:pt idx="1090">
                  <c:v>10.348671490525273</c:v>
                </c:pt>
                <c:pt idx="1091">
                  <c:v>10.348875064020469</c:v>
                </c:pt>
                <c:pt idx="1092">
                  <c:v>10.349078741848871</c:v>
                </c:pt>
                <c:pt idx="1093">
                  <c:v>10.349282523847503</c:v>
                </c:pt>
                <c:pt idx="1094">
                  <c:v>10.349486409853426</c:v>
                </c:pt>
                <c:pt idx="1095">
                  <c:v>10.349690399703926</c:v>
                </c:pt>
                <c:pt idx="1096">
                  <c:v>10.349894493236445</c:v>
                </c:pt>
                <c:pt idx="1097">
                  <c:v>10.350098690288533</c:v>
                </c:pt>
                <c:pt idx="1098">
                  <c:v>10.350302990697946</c:v>
                </c:pt>
                <c:pt idx="1099">
                  <c:v>10.350507394302589</c:v>
                </c:pt>
                <c:pt idx="1100">
                  <c:v>10.350711900940501</c:v>
                </c:pt>
                <c:pt idx="1101">
                  <c:v>10.350916510449881</c:v>
                </c:pt>
                <c:pt idx="1102">
                  <c:v>10.351121222669102</c:v>
                </c:pt>
                <c:pt idx="1103">
                  <c:v>10.351326037436671</c:v>
                </c:pt>
                <c:pt idx="1104">
                  <c:v>10.351530954591247</c:v>
                </c:pt>
                <c:pt idx="1105">
                  <c:v>10.351735973971699</c:v>
                </c:pt>
                <c:pt idx="1106">
                  <c:v>10.351941095416972</c:v>
                </c:pt>
                <c:pt idx="1107">
                  <c:v>10.352146318766199</c:v>
                </c:pt>
                <c:pt idx="1108">
                  <c:v>10.352351643858704</c:v>
                </c:pt>
                <c:pt idx="1109">
                  <c:v>10.352557070533885</c:v>
                </c:pt>
                <c:pt idx="1110">
                  <c:v>10.352762598631404</c:v>
                </c:pt>
                <c:pt idx="1111">
                  <c:v>10.352968227990967</c:v>
                </c:pt>
                <c:pt idx="1112">
                  <c:v>10.353173958452476</c:v>
                </c:pt>
                <c:pt idx="1113">
                  <c:v>10.353379789856042</c:v>
                </c:pt>
                <c:pt idx="1114">
                  <c:v>10.353585722041858</c:v>
                </c:pt>
                <c:pt idx="1115">
                  <c:v>10.353791754850272</c:v>
                </c:pt>
                <c:pt idx="1116">
                  <c:v>10.353997888121835</c:v>
                </c:pt>
                <c:pt idx="1117">
                  <c:v>10.354204121697208</c:v>
                </c:pt>
                <c:pt idx="1118">
                  <c:v>10.354410455417252</c:v>
                </c:pt>
                <c:pt idx="1119">
                  <c:v>10.354616889122914</c:v>
                </c:pt>
                <c:pt idx="1120">
                  <c:v>10.354823422655347</c:v>
                </c:pt>
                <c:pt idx="1121">
                  <c:v>10.355030055855853</c:v>
                </c:pt>
                <c:pt idx="1122">
                  <c:v>10.355236788565847</c:v>
                </c:pt>
                <c:pt idx="1123">
                  <c:v>10.35544362062697</c:v>
                </c:pt>
                <c:pt idx="1124">
                  <c:v>10.355650551880903</c:v>
                </c:pt>
                <c:pt idx="1125">
                  <c:v>10.355857582169614</c:v>
                </c:pt>
                <c:pt idx="1126">
                  <c:v>10.356064711335122</c:v>
                </c:pt>
                <c:pt idx="1127">
                  <c:v>10.356271939219642</c:v>
                </c:pt>
                <c:pt idx="1128">
                  <c:v>10.356479265665541</c:v>
                </c:pt>
                <c:pt idx="1129">
                  <c:v>10.356686690515303</c:v>
                </c:pt>
                <c:pt idx="1130">
                  <c:v>10.356894213611589</c:v>
                </c:pt>
                <c:pt idx="1131">
                  <c:v>10.357101834797255</c:v>
                </c:pt>
                <c:pt idx="1132">
                  <c:v>10.357309553915229</c:v>
                </c:pt>
                <c:pt idx="1133">
                  <c:v>10.357517370808633</c:v>
                </c:pt>
                <c:pt idx="1134">
                  <c:v>10.357725285320729</c:v>
                </c:pt>
                <c:pt idx="1135">
                  <c:v>10.357933297294952</c:v>
                </c:pt>
                <c:pt idx="1136">
                  <c:v>10.358141406574873</c:v>
                </c:pt>
                <c:pt idx="1137">
                  <c:v>10.358349613004192</c:v>
                </c:pt>
                <c:pt idx="1138">
                  <c:v>10.358557916426792</c:v>
                </c:pt>
                <c:pt idx="1139">
                  <c:v>10.358766316686708</c:v>
                </c:pt>
                <c:pt idx="1140">
                  <c:v>10.358974813628086</c:v>
                </c:pt>
                <c:pt idx="1141">
                  <c:v>10.359183407095273</c:v>
                </c:pt>
                <c:pt idx="1142">
                  <c:v>10.35939209693273</c:v>
                </c:pt>
                <c:pt idx="1143">
                  <c:v>10.359600882985065</c:v>
                </c:pt>
                <c:pt idx="1144">
                  <c:v>10.359809765097094</c:v>
                </c:pt>
                <c:pt idx="1145">
                  <c:v>10.360018743113697</c:v>
                </c:pt>
                <c:pt idx="1146">
                  <c:v>10.360227816879974</c:v>
                </c:pt>
                <c:pt idx="1147">
                  <c:v>10.36043698624114</c:v>
                </c:pt>
                <c:pt idx="1148">
                  <c:v>10.36064625104256</c:v>
                </c:pt>
                <c:pt idx="1149">
                  <c:v>10.360855611129761</c:v>
                </c:pt>
                <c:pt idx="1150">
                  <c:v>10.361065066348418</c:v>
                </c:pt>
                <c:pt idx="1151">
                  <c:v>10.361274616544346</c:v>
                </c:pt>
                <c:pt idx="1152">
                  <c:v>10.361484261563536</c:v>
                </c:pt>
                <c:pt idx="1153">
                  <c:v>10.361694001252065</c:v>
                </c:pt>
                <c:pt idx="1154">
                  <c:v>10.361903835456232</c:v>
                </c:pt>
                <c:pt idx="1155">
                  <c:v>10.362113764022428</c:v>
                </c:pt>
                <c:pt idx="1156">
                  <c:v>10.362323786797223</c:v>
                </c:pt>
                <c:pt idx="1157">
                  <c:v>10.362533903627359</c:v>
                </c:pt>
                <c:pt idx="1158">
                  <c:v>10.362744114359646</c:v>
                </c:pt>
                <c:pt idx="1159">
                  <c:v>10.362954418841142</c:v>
                </c:pt>
                <c:pt idx="1160">
                  <c:v>10.363164816918967</c:v>
                </c:pt>
                <c:pt idx="1161">
                  <c:v>10.363375308440448</c:v>
                </c:pt>
                <c:pt idx="1162">
                  <c:v>10.363585893253013</c:v>
                </c:pt>
                <c:pt idx="1163">
                  <c:v>10.363796571204297</c:v>
                </c:pt>
                <c:pt idx="1164">
                  <c:v>10.364007342142001</c:v>
                </c:pt>
                <c:pt idx="1165">
                  <c:v>10.364218205914067</c:v>
                </c:pt>
                <c:pt idx="1166">
                  <c:v>10.364429162368506</c:v>
                </c:pt>
                <c:pt idx="1167">
                  <c:v>10.364640211353503</c:v>
                </c:pt>
                <c:pt idx="1168">
                  <c:v>10.364851352717409</c:v>
                </c:pt>
                <c:pt idx="1169">
                  <c:v>10.365062586308692</c:v>
                </c:pt>
                <c:pt idx="1170">
                  <c:v>10.365273911976015</c:v>
                </c:pt>
                <c:pt idx="1171">
                  <c:v>10.365485329568113</c:v>
                </c:pt>
                <c:pt idx="1172">
                  <c:v>10.365696838933935</c:v>
                </c:pt>
                <c:pt idx="1173">
                  <c:v>10.365908439922533</c:v>
                </c:pt>
                <c:pt idx="1174">
                  <c:v>10.366120132383138</c:v>
                </c:pt>
                <c:pt idx="1175">
                  <c:v>10.366331916165073</c:v>
                </c:pt>
                <c:pt idx="1176">
                  <c:v>10.366543791117898</c:v>
                </c:pt>
                <c:pt idx="1177">
                  <c:v>10.366755757091228</c:v>
                </c:pt>
                <c:pt idx="1178">
                  <c:v>10.366967813934892</c:v>
                </c:pt>
                <c:pt idx="1179">
                  <c:v>10.367179961498785</c:v>
                </c:pt>
                <c:pt idx="1180">
                  <c:v>10.367392199633052</c:v>
                </c:pt>
                <c:pt idx="1181">
                  <c:v>10.367604528187901</c:v>
                </c:pt>
                <c:pt idx="1182">
                  <c:v>10.367816947013697</c:v>
                </c:pt>
                <c:pt idx="1183">
                  <c:v>10.368029455960981</c:v>
                </c:pt>
                <c:pt idx="1184">
                  <c:v>10.368242054880428</c:v>
                </c:pt>
                <c:pt idx="1185">
                  <c:v>10.368454743622845</c:v>
                </c:pt>
                <c:pt idx="1186">
                  <c:v>10.368667522039221</c:v>
                </c:pt>
                <c:pt idx="1187">
                  <c:v>10.368880389980607</c:v>
                </c:pt>
                <c:pt idx="1188">
                  <c:v>10.369093347298275</c:v>
                </c:pt>
                <c:pt idx="1189">
                  <c:v>10.369306393843614</c:v>
                </c:pt>
                <c:pt idx="1190">
                  <c:v>10.369519529468185</c:v>
                </c:pt>
                <c:pt idx="1191">
                  <c:v>10.369732754023641</c:v>
                </c:pt>
                <c:pt idx="1192">
                  <c:v>10.369946067361813</c:v>
                </c:pt>
                <c:pt idx="1193">
                  <c:v>10.370159469334684</c:v>
                </c:pt>
                <c:pt idx="1194">
                  <c:v>10.370372959794372</c:v>
                </c:pt>
                <c:pt idx="1195">
                  <c:v>10.370586538593084</c:v>
                </c:pt>
                <c:pt idx="1196">
                  <c:v>10.370800205583276</c:v>
                </c:pt>
                <c:pt idx="1197">
                  <c:v>10.371013960617459</c:v>
                </c:pt>
                <c:pt idx="1198">
                  <c:v>10.371227803548333</c:v>
                </c:pt>
                <c:pt idx="1199">
                  <c:v>10.371441734228725</c:v>
                </c:pt>
                <c:pt idx="1200">
                  <c:v>10.371655752511622</c:v>
                </c:pt>
                <c:pt idx="1201">
                  <c:v>10.371869858250093</c:v>
                </c:pt>
                <c:pt idx="1202">
                  <c:v>10.372084051297437</c:v>
                </c:pt>
                <c:pt idx="1203">
                  <c:v>10.372298331507057</c:v>
                </c:pt>
                <c:pt idx="1204">
                  <c:v>10.372512698732471</c:v>
                </c:pt>
                <c:pt idx="1205">
                  <c:v>10.372727152827377</c:v>
                </c:pt>
                <c:pt idx="1206">
                  <c:v>10.372941693645599</c:v>
                </c:pt>
                <c:pt idx="1207">
                  <c:v>10.373156321041122</c:v>
                </c:pt>
                <c:pt idx="1208">
                  <c:v>10.37337103486804</c:v>
                </c:pt>
                <c:pt idx="1209">
                  <c:v>10.373585834980602</c:v>
                </c:pt>
                <c:pt idx="1210">
                  <c:v>10.373800721233239</c:v>
                </c:pt>
                <c:pt idx="1211">
                  <c:v>10.374015693480443</c:v>
                </c:pt>
                <c:pt idx="1212">
                  <c:v>10.374230751576906</c:v>
                </c:pt>
                <c:pt idx="1213">
                  <c:v>10.374445895377482</c:v>
                </c:pt>
                <c:pt idx="1214">
                  <c:v>10.374661124737084</c:v>
                </c:pt>
                <c:pt idx="1215">
                  <c:v>10.374876439510849</c:v>
                </c:pt>
                <c:pt idx="1216">
                  <c:v>10.375091839554006</c:v>
                </c:pt>
                <c:pt idx="1217">
                  <c:v>10.375307324721916</c:v>
                </c:pt>
                <c:pt idx="1218">
                  <c:v>10.375522894870159</c:v>
                </c:pt>
                <c:pt idx="1219">
                  <c:v>10.375738549854363</c:v>
                </c:pt>
                <c:pt idx="1220">
                  <c:v>10.37595428953033</c:v>
                </c:pt>
                <c:pt idx="1221">
                  <c:v>10.376170113754046</c:v>
                </c:pt>
                <c:pt idx="1222">
                  <c:v>10.376386022381535</c:v>
                </c:pt>
                <c:pt idx="1223">
                  <c:v>10.376602015269087</c:v>
                </c:pt>
                <c:pt idx="1224">
                  <c:v>10.376818092273044</c:v>
                </c:pt>
                <c:pt idx="1225">
                  <c:v>10.377034253249896</c:v>
                </c:pt>
                <c:pt idx="1226">
                  <c:v>10.377250498056313</c:v>
                </c:pt>
                <c:pt idx="1227">
                  <c:v>10.377466826549098</c:v>
                </c:pt>
                <c:pt idx="1228">
                  <c:v>10.377683238585123</c:v>
                </c:pt>
                <c:pt idx="1229">
                  <c:v>10.377899734021501</c:v>
                </c:pt>
                <c:pt idx="1230">
                  <c:v>10.378116312715413</c:v>
                </c:pt>
                <c:pt idx="1231">
                  <c:v>10.378332974524241</c:v>
                </c:pt>
                <c:pt idx="1232">
                  <c:v>10.378549719305408</c:v>
                </c:pt>
                <c:pt idx="1233">
                  <c:v>10.378766546916584</c:v>
                </c:pt>
                <c:pt idx="1234">
                  <c:v>10.378983457215529</c:v>
                </c:pt>
                <c:pt idx="1235">
                  <c:v>10.379200450060111</c:v>
                </c:pt>
                <c:pt idx="1236">
                  <c:v>10.379417525308376</c:v>
                </c:pt>
                <c:pt idx="1237">
                  <c:v>10.379634682818551</c:v>
                </c:pt>
                <c:pt idx="1238">
                  <c:v>10.379851922448879</c:v>
                </c:pt>
                <c:pt idx="1239">
                  <c:v>10.380069244057877</c:v>
                </c:pt>
                <c:pt idx="1240">
                  <c:v>10.3802866475041</c:v>
                </c:pt>
                <c:pt idx="1241">
                  <c:v>10.380504132646283</c:v>
                </c:pt>
                <c:pt idx="1242">
                  <c:v>10.380721699343297</c:v>
                </c:pt>
                <c:pt idx="1243">
                  <c:v>10.380939347454143</c:v>
                </c:pt>
                <c:pt idx="1244">
                  <c:v>10.381157076837999</c:v>
                </c:pt>
                <c:pt idx="1245">
                  <c:v>10.381374887354088</c:v>
                </c:pt>
                <c:pt idx="1246">
                  <c:v>10.381592778861881</c:v>
                </c:pt>
                <c:pt idx="1247">
                  <c:v>10.381810751220911</c:v>
                </c:pt>
                <c:pt idx="1248">
                  <c:v>10.382028804290865</c:v>
                </c:pt>
                <c:pt idx="1249">
                  <c:v>10.382246937931594</c:v>
                </c:pt>
                <c:pt idx="1250">
                  <c:v>10.38246515200305</c:v>
                </c:pt>
                <c:pt idx="1251">
                  <c:v>10.382683446365327</c:v>
                </c:pt>
                <c:pt idx="1252">
                  <c:v>10.382901820878686</c:v>
                </c:pt>
                <c:pt idx="1253">
                  <c:v>10.38312027540349</c:v>
                </c:pt>
                <c:pt idx="1254">
                  <c:v>10.383338809800268</c:v>
                </c:pt>
                <c:pt idx="1255">
                  <c:v>10.383557423929668</c:v>
                </c:pt>
                <c:pt idx="1256">
                  <c:v>10.383776117652467</c:v>
                </c:pt>
                <c:pt idx="1257">
                  <c:v>10.383994890829594</c:v>
                </c:pt>
                <c:pt idx="1258">
                  <c:v>10.384213743322102</c:v>
                </c:pt>
                <c:pt idx="1259">
                  <c:v>10.384432674991185</c:v>
                </c:pt>
                <c:pt idx="1260">
                  <c:v>10.384651685698177</c:v>
                </c:pt>
                <c:pt idx="1261">
                  <c:v>10.384870775304567</c:v>
                </c:pt>
                <c:pt idx="1262">
                  <c:v>10.385089943671911</c:v>
                </c:pt>
                <c:pt idx="1263">
                  <c:v>10.385309190661985</c:v>
                </c:pt>
                <c:pt idx="1264">
                  <c:v>10.385528516136633</c:v>
                </c:pt>
                <c:pt idx="1265">
                  <c:v>10.3857479199579</c:v>
                </c:pt>
                <c:pt idx="1266">
                  <c:v>10.385967401987894</c:v>
                </c:pt>
                <c:pt idx="1267">
                  <c:v>10.386186962088907</c:v>
                </c:pt>
                <c:pt idx="1268">
                  <c:v>10.386406600123355</c:v>
                </c:pt>
                <c:pt idx="1269">
                  <c:v>10.386626315953773</c:v>
                </c:pt>
                <c:pt idx="1270">
                  <c:v>10.38684610944285</c:v>
                </c:pt>
                <c:pt idx="1271">
                  <c:v>10.387065980453404</c:v>
                </c:pt>
                <c:pt idx="1272">
                  <c:v>10.387285928848389</c:v>
                </c:pt>
                <c:pt idx="1273">
                  <c:v>10.387505954490873</c:v>
                </c:pt>
                <c:pt idx="1274">
                  <c:v>10.387726057244095</c:v>
                </c:pt>
                <c:pt idx="1275">
                  <c:v>10.387946236971413</c:v>
                </c:pt>
                <c:pt idx="1276">
                  <c:v>10.38816649353631</c:v>
                </c:pt>
                <c:pt idx="1277">
                  <c:v>10.388386826802387</c:v>
                </c:pt>
                <c:pt idx="1278">
                  <c:v>10.388607236633419</c:v>
                </c:pt>
                <c:pt idx="1279">
                  <c:v>10.388827722893289</c:v>
                </c:pt>
                <c:pt idx="1280">
                  <c:v>10.389048285446023</c:v>
                </c:pt>
                <c:pt idx="1281">
                  <c:v>10.38926892415577</c:v>
                </c:pt>
                <c:pt idx="1282">
                  <c:v>10.38948963888684</c:v>
                </c:pt>
                <c:pt idx="1283">
                  <c:v>10.38971042950363</c:v>
                </c:pt>
                <c:pt idx="1284">
                  <c:v>10.389931295870692</c:v>
                </c:pt>
                <c:pt idx="1285">
                  <c:v>10.390152237852735</c:v>
                </c:pt>
                <c:pt idx="1286">
                  <c:v>10.390373255314556</c:v>
                </c:pt>
                <c:pt idx="1287">
                  <c:v>10.39059434812113</c:v>
                </c:pt>
                <c:pt idx="1288">
                  <c:v>10.390815516137542</c:v>
                </c:pt>
                <c:pt idx="1289">
                  <c:v>10.39103675922901</c:v>
                </c:pt>
                <c:pt idx="1290">
                  <c:v>10.391258077260868</c:v>
                </c:pt>
                <c:pt idx="1291">
                  <c:v>10.391479470098597</c:v>
                </c:pt>
                <c:pt idx="1292">
                  <c:v>10.39170093760784</c:v>
                </c:pt>
                <c:pt idx="1293">
                  <c:v>10.391922479654326</c:v>
                </c:pt>
                <c:pt idx="1294">
                  <c:v>10.392144096103939</c:v>
                </c:pt>
                <c:pt idx="1295">
                  <c:v>10.392365786822676</c:v>
                </c:pt>
                <c:pt idx="1296">
                  <c:v>10.392587551676712</c:v>
                </c:pt>
                <c:pt idx="1297">
                  <c:v>10.392809390532287</c:v>
                </c:pt>
                <c:pt idx="1298">
                  <c:v>10.393031303255817</c:v>
                </c:pt>
                <c:pt idx="1299">
                  <c:v>10.393253289713854</c:v>
                </c:pt>
                <c:pt idx="1300">
                  <c:v>10.393475349773041</c:v>
                </c:pt>
                <c:pt idx="1301">
                  <c:v>10.39369748330019</c:v>
                </c:pt>
                <c:pt idx="1302">
                  <c:v>10.393919690162235</c:v>
                </c:pt>
                <c:pt idx="1303">
                  <c:v>10.394141970226233</c:v>
                </c:pt>
                <c:pt idx="1304">
                  <c:v>10.394364323359383</c:v>
                </c:pt>
                <c:pt idx="1305">
                  <c:v>10.394586749428992</c:v>
                </c:pt>
                <c:pt idx="1306">
                  <c:v>10.394809248302517</c:v>
                </c:pt>
                <c:pt idx="1307">
                  <c:v>10.395031819847556</c:v>
                </c:pt>
                <c:pt idx="1308">
                  <c:v>10.395254463931792</c:v>
                </c:pt>
                <c:pt idx="1309">
                  <c:v>10.395477180423107</c:v>
                </c:pt>
                <c:pt idx="1310">
                  <c:v>10.395699969189454</c:v>
                </c:pt>
                <c:pt idx="1311">
                  <c:v>10.395922830098936</c:v>
                </c:pt>
                <c:pt idx="1312">
                  <c:v>10.396145763019792</c:v>
                </c:pt>
                <c:pt idx="1313">
                  <c:v>10.396368767820373</c:v>
                </c:pt>
                <c:pt idx="1314">
                  <c:v>10.396591844369185</c:v>
                </c:pt>
                <c:pt idx="1315">
                  <c:v>10.396814992534864</c:v>
                </c:pt>
                <c:pt idx="1316">
                  <c:v>10.397038212186116</c:v>
                </c:pt>
                <c:pt idx="1317">
                  <c:v>10.39726150319189</c:v>
                </c:pt>
                <c:pt idx="1318">
                  <c:v>10.397484865421136</c:v>
                </c:pt>
                <c:pt idx="1319">
                  <c:v>10.397708298743002</c:v>
                </c:pt>
                <c:pt idx="1320">
                  <c:v>10.397931803026793</c:v>
                </c:pt>
                <c:pt idx="1321">
                  <c:v>10.398155378141883</c:v>
                </c:pt>
                <c:pt idx="1322">
                  <c:v>10.398379023957794</c:v>
                </c:pt>
                <c:pt idx="1323">
                  <c:v>10.398602740344209</c:v>
                </c:pt>
                <c:pt idx="1324">
                  <c:v>10.398826527170858</c:v>
                </c:pt>
                <c:pt idx="1325">
                  <c:v>10.399050384307706</c:v>
                </c:pt>
                <c:pt idx="1326">
                  <c:v>10.399274311624751</c:v>
                </c:pt>
                <c:pt idx="1327">
                  <c:v>10.399498308992182</c:v>
                </c:pt>
                <c:pt idx="1328">
                  <c:v>10.399722376280307</c:v>
                </c:pt>
                <c:pt idx="1329">
                  <c:v>10.399946513359538</c:v>
                </c:pt>
                <c:pt idx="1330">
                  <c:v>10.400170720100421</c:v>
                </c:pt>
                <c:pt idx="1331">
                  <c:v>10.400394996373663</c:v>
                </c:pt>
                <c:pt idx="1332">
                  <c:v>10.40061934205001</c:v>
                </c:pt>
                <c:pt idx="1333">
                  <c:v>10.400843757000477</c:v>
                </c:pt>
                <c:pt idx="1334">
                  <c:v>10.401068241096056</c:v>
                </c:pt>
                <c:pt idx="1335">
                  <c:v>10.401292794207983</c:v>
                </c:pt>
                <c:pt idx="1336">
                  <c:v>10.401517416207561</c:v>
                </c:pt>
                <c:pt idx="1337">
                  <c:v>10.401742106966228</c:v>
                </c:pt>
                <c:pt idx="1338">
                  <c:v>10.401966866355572</c:v>
                </c:pt>
                <c:pt idx="1339">
                  <c:v>10.402191694247275</c:v>
                </c:pt>
                <c:pt idx="1340">
                  <c:v>10.402416590513152</c:v>
                </c:pt>
                <c:pt idx="1341">
                  <c:v>10.402641555025172</c:v>
                </c:pt>
                <c:pt idx="1342">
                  <c:v>10.402866587655435</c:v>
                </c:pt>
                <c:pt idx="1343">
                  <c:v>10.403091688276088</c:v>
                </c:pt>
                <c:pt idx="1344">
                  <c:v>10.403316856759503</c:v>
                </c:pt>
                <c:pt idx="1345">
                  <c:v>10.403542092978135</c:v>
                </c:pt>
                <c:pt idx="1346">
                  <c:v>10.403767396804554</c:v>
                </c:pt>
                <c:pt idx="1347">
                  <c:v>10.403992768111481</c:v>
                </c:pt>
                <c:pt idx="1348">
                  <c:v>10.404218206771731</c:v>
                </c:pt>
                <c:pt idx="1349">
                  <c:v>10.404443712658296</c:v>
                </c:pt>
                <c:pt idx="1350">
                  <c:v>10.40466928564423</c:v>
                </c:pt>
                <c:pt idx="1351">
                  <c:v>10.40489492560277</c:v>
                </c:pt>
                <c:pt idx="1352">
                  <c:v>10.40512063240724</c:v>
                </c:pt>
                <c:pt idx="1353">
                  <c:v>10.405346405931116</c:v>
                </c:pt>
                <c:pt idx="1354">
                  <c:v>10.405572246047967</c:v>
                </c:pt>
                <c:pt idx="1355">
                  <c:v>10.405798152631519</c:v>
                </c:pt>
                <c:pt idx="1356">
                  <c:v>10.406024125555602</c:v>
                </c:pt>
                <c:pt idx="1357">
                  <c:v>10.406250164694185</c:v>
                </c:pt>
                <c:pt idx="1358">
                  <c:v>10.406476269921349</c:v>
                </c:pt>
                <c:pt idx="1359">
                  <c:v>10.406702441111303</c:v>
                </c:pt>
                <c:pt idx="1360">
                  <c:v>10.406928678138417</c:v>
                </c:pt>
                <c:pt idx="1361">
                  <c:v>10.40715498087712</c:v>
                </c:pt>
                <c:pt idx="1362">
                  <c:v>10.407381349202005</c:v>
                </c:pt>
                <c:pt idx="1363">
                  <c:v>10.407607782987792</c:v>
                </c:pt>
                <c:pt idx="1364">
                  <c:v>10.407834282109318</c:v>
                </c:pt>
                <c:pt idx="1365">
                  <c:v>10.408060846441503</c:v>
                </c:pt>
                <c:pt idx="1366">
                  <c:v>10.40828747585949</c:v>
                </c:pt>
                <c:pt idx="1367">
                  <c:v>10.408514170238426</c:v>
                </c:pt>
                <c:pt idx="1368">
                  <c:v>10.408740929453696</c:v>
                </c:pt>
                <c:pt idx="1369">
                  <c:v>10.408967753380693</c:v>
                </c:pt>
                <c:pt idx="1370">
                  <c:v>10.40919464189507</c:v>
                </c:pt>
                <c:pt idx="1371">
                  <c:v>10.409421594872459</c:v>
                </c:pt>
                <c:pt idx="1372">
                  <c:v>10.409648612188715</c:v>
                </c:pt>
                <c:pt idx="1373">
                  <c:v>10.409875693719783</c:v>
                </c:pt>
                <c:pt idx="1374">
                  <c:v>10.410102839341739</c:v>
                </c:pt>
                <c:pt idx="1375">
                  <c:v>10.410330048930749</c:v>
                </c:pt>
                <c:pt idx="1376">
                  <c:v>10.410557322363179</c:v>
                </c:pt>
                <c:pt idx="1377">
                  <c:v>10.410784659515414</c:v>
                </c:pt>
                <c:pt idx="1378">
                  <c:v>10.411012060264069</c:v>
                </c:pt>
                <c:pt idx="1379">
                  <c:v>10.411239524485772</c:v>
                </c:pt>
                <c:pt idx="1380">
                  <c:v>10.411467052057377</c:v>
                </c:pt>
                <c:pt idx="1381">
                  <c:v>10.411694642855785</c:v>
                </c:pt>
                <c:pt idx="1382">
                  <c:v>10.411922296758046</c:v>
                </c:pt>
                <c:pt idx="1383">
                  <c:v>10.412150013641352</c:v>
                </c:pt>
                <c:pt idx="1384">
                  <c:v>10.412377793382998</c:v>
                </c:pt>
                <c:pt idx="1385">
                  <c:v>10.412605635860395</c:v>
                </c:pt>
                <c:pt idx="1386">
                  <c:v>10.412833540951061</c:v>
                </c:pt>
                <c:pt idx="1387">
                  <c:v>10.413061508532696</c:v>
                </c:pt>
                <c:pt idx="1388">
                  <c:v>10.413289538483061</c:v>
                </c:pt>
                <c:pt idx="1389">
                  <c:v>10.413517630680058</c:v>
                </c:pt>
                <c:pt idx="1390">
                  <c:v>10.413745785001716</c:v>
                </c:pt>
                <c:pt idx="1391">
                  <c:v>10.413974001326199</c:v>
                </c:pt>
                <c:pt idx="1392">
                  <c:v>10.414202279531736</c:v>
                </c:pt>
                <c:pt idx="1393">
                  <c:v>10.414430619496763</c:v>
                </c:pt>
                <c:pt idx="1394">
                  <c:v>10.414659021099748</c:v>
                </c:pt>
                <c:pt idx="1395">
                  <c:v>10.414887484219349</c:v>
                </c:pt>
                <c:pt idx="1396">
                  <c:v>10.415116008734326</c:v>
                </c:pt>
                <c:pt idx="1397">
                  <c:v>10.415344594523512</c:v>
                </c:pt>
                <c:pt idx="1398">
                  <c:v>10.415573241465935</c:v>
                </c:pt>
                <c:pt idx="1399">
                  <c:v>10.415801949440695</c:v>
                </c:pt>
                <c:pt idx="1400">
                  <c:v>10.41603071832704</c:v>
                </c:pt>
                <c:pt idx="1401">
                  <c:v>10.416259548004291</c:v>
                </c:pt>
                <c:pt idx="1402">
                  <c:v>10.416488438351967</c:v>
                </c:pt>
                <c:pt idx="1403">
                  <c:v>10.41671738924963</c:v>
                </c:pt>
                <c:pt idx="1404">
                  <c:v>10.416946400576998</c:v>
                </c:pt>
                <c:pt idx="1405">
                  <c:v>10.417175472213923</c:v>
                </c:pt>
                <c:pt idx="1406">
                  <c:v>10.417404604040348</c:v>
                </c:pt>
                <c:pt idx="1407">
                  <c:v>10.417633795936343</c:v>
                </c:pt>
                <c:pt idx="1408">
                  <c:v>10.417863047782117</c:v>
                </c:pt>
                <c:pt idx="1409">
                  <c:v>10.418092359457965</c:v>
                </c:pt>
                <c:pt idx="1410">
                  <c:v>10.418321730844315</c:v>
                </c:pt>
                <c:pt idx="1411">
                  <c:v>10.418551161821732</c:v>
                </c:pt>
                <c:pt idx="1412">
                  <c:v>10.418780652270886</c:v>
                </c:pt>
                <c:pt idx="1413">
                  <c:v>10.419010202072565</c:v>
                </c:pt>
                <c:pt idx="1414">
                  <c:v>10.419239811107662</c:v>
                </c:pt>
                <c:pt idx="1415">
                  <c:v>10.419469479257227</c:v>
                </c:pt>
                <c:pt idx="1416">
                  <c:v>10.419699206402399</c:v>
                </c:pt>
                <c:pt idx="1417">
                  <c:v>10.419928992424431</c:v>
                </c:pt>
                <c:pt idx="1418">
                  <c:v>10.420158837204706</c:v>
                </c:pt>
                <c:pt idx="1419">
                  <c:v>10.420388740624764</c:v>
                </c:pt>
                <c:pt idx="1420">
                  <c:v>10.420618702566165</c:v>
                </c:pt>
                <c:pt idx="1421">
                  <c:v>10.420848722910691</c:v>
                </c:pt>
                <c:pt idx="1422">
                  <c:v>10.421078801540196</c:v>
                </c:pt>
                <c:pt idx="1423">
                  <c:v>10.421308938336615</c:v>
                </c:pt>
                <c:pt idx="1424">
                  <c:v>10.42153913318209</c:v>
                </c:pt>
                <c:pt idx="1425">
                  <c:v>10.421769385958779</c:v>
                </c:pt>
                <c:pt idx="1426">
                  <c:v>10.421999696549067</c:v>
                </c:pt>
                <c:pt idx="1427">
                  <c:v>10.422230064835357</c:v>
                </c:pt>
                <c:pt idx="1428">
                  <c:v>10.422460490700214</c:v>
                </c:pt>
                <c:pt idx="1429">
                  <c:v>10.422690974026349</c:v>
                </c:pt>
                <c:pt idx="1430">
                  <c:v>10.422921514696526</c:v>
                </c:pt>
                <c:pt idx="1431">
                  <c:v>10.423152112593659</c:v>
                </c:pt>
                <c:pt idx="1432">
                  <c:v>10.42338276760082</c:v>
                </c:pt>
                <c:pt idx="1433">
                  <c:v>10.423613479601102</c:v>
                </c:pt>
                <c:pt idx="1434">
                  <c:v>10.42384424847782</c:v>
                </c:pt>
                <c:pt idx="1435">
                  <c:v>10.424075074114313</c:v>
                </c:pt>
                <c:pt idx="1436">
                  <c:v>10.42430595639412</c:v>
                </c:pt>
                <c:pt idx="1437">
                  <c:v>10.42453689520082</c:v>
                </c:pt>
                <c:pt idx="1438">
                  <c:v>10.424767890418174</c:v>
                </c:pt>
                <c:pt idx="1439">
                  <c:v>10.424998941930031</c:v>
                </c:pt>
                <c:pt idx="1440">
                  <c:v>10.425230049620327</c:v>
                </c:pt>
                <c:pt idx="1441">
                  <c:v>10.425461213373154</c:v>
                </c:pt>
                <c:pt idx="1442">
                  <c:v>10.425692433072697</c:v>
                </c:pt>
                <c:pt idx="1443">
                  <c:v>10.425923708603314</c:v>
                </c:pt>
                <c:pt idx="1444">
                  <c:v>10.426155039849384</c:v>
                </c:pt>
                <c:pt idx="1445">
                  <c:v>10.426386426695489</c:v>
                </c:pt>
                <c:pt idx="1446">
                  <c:v>10.426617869026256</c:v>
                </c:pt>
                <c:pt idx="1447">
                  <c:v>10.426849366726486</c:v>
                </c:pt>
                <c:pt idx="1448">
                  <c:v>10.427080919681053</c:v>
                </c:pt>
                <c:pt idx="1449">
                  <c:v>10.42731252777498</c:v>
                </c:pt>
                <c:pt idx="1450">
                  <c:v>10.427544190893379</c:v>
                </c:pt>
                <c:pt idx="1451">
                  <c:v>10.427775908921477</c:v>
                </c:pt>
                <c:pt idx="1452">
                  <c:v>10.428007681744656</c:v>
                </c:pt>
                <c:pt idx="1453">
                  <c:v>10.428239509248339</c:v>
                </c:pt>
                <c:pt idx="1454">
                  <c:v>10.428471391318151</c:v>
                </c:pt>
                <c:pt idx="1455">
                  <c:v>10.428703327839761</c:v>
                </c:pt>
                <c:pt idx="1456">
                  <c:v>10.428935318698995</c:v>
                </c:pt>
                <c:pt idx="1457">
                  <c:v>10.429167363781765</c:v>
                </c:pt>
                <c:pt idx="1458">
                  <c:v>10.429399462974121</c:v>
                </c:pt>
                <c:pt idx="1459">
                  <c:v>10.429631616162215</c:v>
                </c:pt>
                <c:pt idx="1460">
                  <c:v>10.429863823232321</c:v>
                </c:pt>
                <c:pt idx="1461">
                  <c:v>10.430096084070817</c:v>
                </c:pt>
                <c:pt idx="1462">
                  <c:v>10.430328398564214</c:v>
                </c:pt>
                <c:pt idx="1463">
                  <c:v>10.430560766599095</c:v>
                </c:pt>
                <c:pt idx="1464">
                  <c:v>10.430793188062214</c:v>
                </c:pt>
                <c:pt idx="1465">
                  <c:v>10.431025662840398</c:v>
                </c:pt>
                <c:pt idx="1466">
                  <c:v>10.43125819082058</c:v>
                </c:pt>
                <c:pt idx="1467">
                  <c:v>10.431490771889852</c:v>
                </c:pt>
                <c:pt idx="1468">
                  <c:v>10.431723405935411</c:v>
                </c:pt>
                <c:pt idx="1469">
                  <c:v>10.431956092844509</c:v>
                </c:pt>
                <c:pt idx="1470">
                  <c:v>10.432188832504563</c:v>
                </c:pt>
                <c:pt idx="1471">
                  <c:v>10.432421624803091</c:v>
                </c:pt>
                <c:pt idx="1472">
                  <c:v>10.432654469627757</c:v>
                </c:pt>
                <c:pt idx="1473">
                  <c:v>10.432887366866272</c:v>
                </c:pt>
                <c:pt idx="1474">
                  <c:v>10.433120316406509</c:v>
                </c:pt>
                <c:pt idx="1475">
                  <c:v>10.43335331813644</c:v>
                </c:pt>
                <c:pt idx="1476">
                  <c:v>10.433586371944159</c:v>
                </c:pt>
                <c:pt idx="1477">
                  <c:v>10.433819477717821</c:v>
                </c:pt>
                <c:pt idx="1478">
                  <c:v>10.434052635345781</c:v>
                </c:pt>
                <c:pt idx="1479">
                  <c:v>10.43428584471644</c:v>
                </c:pt>
                <c:pt idx="1480">
                  <c:v>10.434519105718332</c:v>
                </c:pt>
                <c:pt idx="1481">
                  <c:v>10.434752418240123</c:v>
                </c:pt>
                <c:pt idx="1482">
                  <c:v>10.434985782170546</c:v>
                </c:pt>
                <c:pt idx="1483">
                  <c:v>10.435219197398492</c:v>
                </c:pt>
                <c:pt idx="1484">
                  <c:v>10.435452663812917</c:v>
                </c:pt>
                <c:pt idx="1485">
                  <c:v>10.435686181302927</c:v>
                </c:pt>
                <c:pt idx="1486">
                  <c:v>10.435919749757749</c:v>
                </c:pt>
                <c:pt idx="1487">
                  <c:v>10.43615336906667</c:v>
                </c:pt>
                <c:pt idx="1488">
                  <c:v>10.436387039119133</c:v>
                </c:pt>
                <c:pt idx="1489">
                  <c:v>10.436620759804693</c:v>
                </c:pt>
                <c:pt idx="1490">
                  <c:v>10.436854531012973</c:v>
                </c:pt>
                <c:pt idx="1491">
                  <c:v>10.437088352633751</c:v>
                </c:pt>
                <c:pt idx="1492">
                  <c:v>10.437322224556912</c:v>
                </c:pt>
                <c:pt idx="1493">
                  <c:v>10.43755614667241</c:v>
                </c:pt>
                <c:pt idx="1494">
                  <c:v>10.437790118870382</c:v>
                </c:pt>
                <c:pt idx="1495">
                  <c:v>10.438024141041002</c:v>
                </c:pt>
                <c:pt idx="1496">
                  <c:v>10.438258213074603</c:v>
                </c:pt>
                <c:pt idx="1497">
                  <c:v>10.438492334861627</c:v>
                </c:pt>
                <c:pt idx="1498">
                  <c:v>10.438726506292584</c:v>
                </c:pt>
                <c:pt idx="1499">
                  <c:v>10.438960727258117</c:v>
                </c:pt>
                <c:pt idx="1500">
                  <c:v>10.439194997649025</c:v>
                </c:pt>
                <c:pt idx="1501">
                  <c:v>10.439429317356176</c:v>
                </c:pt>
                <c:pt idx="1502">
                  <c:v>10.439663686270517</c:v>
                </c:pt>
                <c:pt idx="1503">
                  <c:v>10.439898104283163</c:v>
                </c:pt>
                <c:pt idx="1504">
                  <c:v>10.440132571285288</c:v>
                </c:pt>
                <c:pt idx="1505">
                  <c:v>10.440367087168244</c:v>
                </c:pt>
                <c:pt idx="1506">
                  <c:v>10.44060165182341</c:v>
                </c:pt>
                <c:pt idx="1507">
                  <c:v>10.440836265142362</c:v>
                </c:pt>
                <c:pt idx="1508">
                  <c:v>10.441070927016693</c:v>
                </c:pt>
                <c:pt idx="1509">
                  <c:v>10.441305637338182</c:v>
                </c:pt>
                <c:pt idx="1510">
                  <c:v>10.441540395998672</c:v>
                </c:pt>
                <c:pt idx="1511">
                  <c:v>10.441775202890158</c:v>
                </c:pt>
                <c:pt idx="1512">
                  <c:v>10.442010057904682</c:v>
                </c:pt>
                <c:pt idx="1513">
                  <c:v>10.442244960934444</c:v>
                </c:pt>
                <c:pt idx="1514">
                  <c:v>10.44247991187175</c:v>
                </c:pt>
                <c:pt idx="1515">
                  <c:v>10.442714910608997</c:v>
                </c:pt>
                <c:pt idx="1516">
                  <c:v>10.442949957038694</c:v>
                </c:pt>
                <c:pt idx="1517">
                  <c:v>10.443185051053462</c:v>
                </c:pt>
                <c:pt idx="1518">
                  <c:v>10.44342019254605</c:v>
                </c:pt>
                <c:pt idx="1519">
                  <c:v>10.443655381409279</c:v>
                </c:pt>
                <c:pt idx="1520">
                  <c:v>10.4438906175361</c:v>
                </c:pt>
                <c:pt idx="1521">
                  <c:v>10.444125900819579</c:v>
                </c:pt>
                <c:pt idx="1522">
                  <c:v>10.444361231152865</c:v>
                </c:pt>
                <c:pt idx="1523">
                  <c:v>10.444596608429224</c:v>
                </c:pt>
                <c:pt idx="1524">
                  <c:v>10.444832032542074</c:v>
                </c:pt>
                <c:pt idx="1525">
                  <c:v>10.445067503384875</c:v>
                </c:pt>
                <c:pt idx="1526">
                  <c:v>10.445303020851249</c:v>
                </c:pt>
                <c:pt idx="1527">
                  <c:v>10.445538584834857</c:v>
                </c:pt>
                <c:pt idx="1528">
                  <c:v>10.445774195229539</c:v>
                </c:pt>
                <c:pt idx="1529">
                  <c:v>10.446009851929228</c:v>
                </c:pt>
                <c:pt idx="1530">
                  <c:v>10.446245554827938</c:v>
                </c:pt>
                <c:pt idx="1531">
                  <c:v>10.446481303819798</c:v>
                </c:pt>
                <c:pt idx="1532">
                  <c:v>10.446717098799052</c:v>
                </c:pt>
                <c:pt idx="1533">
                  <c:v>10.446952939660047</c:v>
                </c:pt>
                <c:pt idx="1534">
                  <c:v>10.447188826297271</c:v>
                </c:pt>
                <c:pt idx="1535">
                  <c:v>10.447424758605228</c:v>
                </c:pt>
                <c:pt idx="1536">
                  <c:v>10.447660736478648</c:v>
                </c:pt>
                <c:pt idx="1537">
                  <c:v>10.447896759812281</c:v>
                </c:pt>
                <c:pt idx="1538">
                  <c:v>10.448132828501034</c:v>
                </c:pt>
                <c:pt idx="1539">
                  <c:v>10.448368942439856</c:v>
                </c:pt>
                <c:pt idx="1540">
                  <c:v>10.448605101523878</c:v>
                </c:pt>
                <c:pt idx="1541">
                  <c:v>10.448841305648315</c:v>
                </c:pt>
                <c:pt idx="1542">
                  <c:v>10.449077554708431</c:v>
                </c:pt>
                <c:pt idx="1543">
                  <c:v>10.449313848599683</c:v>
                </c:pt>
                <c:pt idx="1544">
                  <c:v>10.449550187217604</c:v>
                </c:pt>
                <c:pt idx="1545">
                  <c:v>10.449786570457785</c:v>
                </c:pt>
                <c:pt idx="1546">
                  <c:v>10.45002299821598</c:v>
                </c:pt>
                <c:pt idx="1547">
                  <c:v>10.450259470388023</c:v>
                </c:pt>
                <c:pt idx="1548">
                  <c:v>10.450495986869889</c:v>
                </c:pt>
                <c:pt idx="1549">
                  <c:v>10.450732547557596</c:v>
                </c:pt>
                <c:pt idx="1550">
                  <c:v>10.450969152347334</c:v>
                </c:pt>
                <c:pt idx="1551">
                  <c:v>10.451205801135366</c:v>
                </c:pt>
                <c:pt idx="1552">
                  <c:v>10.451442493818019</c:v>
                </c:pt>
                <c:pt idx="1553">
                  <c:v>10.451679230291822</c:v>
                </c:pt>
                <c:pt idx="1554">
                  <c:v>10.451916010453321</c:v>
                </c:pt>
                <c:pt idx="1555">
                  <c:v>10.452152834199225</c:v>
                </c:pt>
                <c:pt idx="1556">
                  <c:v>10.452389701426323</c:v>
                </c:pt>
                <c:pt idx="1557">
                  <c:v>10.452626612031501</c:v>
                </c:pt>
                <c:pt idx="1558">
                  <c:v>10.452863565911752</c:v>
                </c:pt>
                <c:pt idx="1559">
                  <c:v>10.453100562964224</c:v>
                </c:pt>
                <c:pt idx="1560">
                  <c:v>10.453337603086066</c:v>
                </c:pt>
                <c:pt idx="1561">
                  <c:v>10.453574686174649</c:v>
                </c:pt>
                <c:pt idx="1562">
                  <c:v>10.453811812127366</c:v>
                </c:pt>
                <c:pt idx="1563">
                  <c:v>10.454048980841746</c:v>
                </c:pt>
                <c:pt idx="1564">
                  <c:v>10.454286192215424</c:v>
                </c:pt>
                <c:pt idx="1565">
                  <c:v>10.454523446146124</c:v>
                </c:pt>
                <c:pt idx="1566">
                  <c:v>10.454760742531711</c:v>
                </c:pt>
                <c:pt idx="1567">
                  <c:v>10.454998081270084</c:v>
                </c:pt>
                <c:pt idx="1568">
                  <c:v>10.455235462259328</c:v>
                </c:pt>
                <c:pt idx="1569">
                  <c:v>10.455472885397565</c:v>
                </c:pt>
                <c:pt idx="1570">
                  <c:v>10.455710350583058</c:v>
                </c:pt>
                <c:pt idx="1571">
                  <c:v>10.455947857714175</c:v>
                </c:pt>
                <c:pt idx="1572">
                  <c:v>10.456185406689379</c:v>
                </c:pt>
                <c:pt idx="1573">
                  <c:v>10.456422997407211</c:v>
                </c:pt>
                <c:pt idx="1574">
                  <c:v>10.456660629766379</c:v>
                </c:pt>
                <c:pt idx="1575">
                  <c:v>10.456898303665607</c:v>
                </c:pt>
                <c:pt idx="1576">
                  <c:v>10.457136019003798</c:v>
                </c:pt>
                <c:pt idx="1577">
                  <c:v>10.457373775679946</c:v>
                </c:pt>
                <c:pt idx="1578">
                  <c:v>10.457611573593105</c:v>
                </c:pt>
                <c:pt idx="1579">
                  <c:v>10.457849412642473</c:v>
                </c:pt>
                <c:pt idx="1580">
                  <c:v>10.458087292727324</c:v>
                </c:pt>
                <c:pt idx="1581">
                  <c:v>10.458325213747077</c:v>
                </c:pt>
                <c:pt idx="1582">
                  <c:v>10.45856317560121</c:v>
                </c:pt>
                <c:pt idx="1583">
                  <c:v>10.458801178189292</c:v>
                </c:pt>
                <c:pt idx="1584">
                  <c:v>10.459039221411071</c:v>
                </c:pt>
                <c:pt idx="1585">
                  <c:v>10.459277305166314</c:v>
                </c:pt>
                <c:pt idx="1586">
                  <c:v>10.459515429354948</c:v>
                </c:pt>
                <c:pt idx="1587">
                  <c:v>10.459753593876965</c:v>
                </c:pt>
                <c:pt idx="1588">
                  <c:v>10.459991798632462</c:v>
                </c:pt>
                <c:pt idx="1589">
                  <c:v>10.46023004352168</c:v>
                </c:pt>
                <c:pt idx="1590">
                  <c:v>10.460468328444916</c:v>
                </c:pt>
                <c:pt idx="1591">
                  <c:v>10.460706653302587</c:v>
                </c:pt>
                <c:pt idx="1592">
                  <c:v>10.460945017995193</c:v>
                </c:pt>
                <c:pt idx="1593">
                  <c:v>10.461183422423371</c:v>
                </c:pt>
                <c:pt idx="1594">
                  <c:v>10.461421866487841</c:v>
                </c:pt>
                <c:pt idx="1595">
                  <c:v>10.461660350089419</c:v>
                </c:pt>
                <c:pt idx="1596">
                  <c:v>10.46189887312905</c:v>
                </c:pt>
                <c:pt idx="1597">
                  <c:v>10.462137435507724</c:v>
                </c:pt>
                <c:pt idx="1598">
                  <c:v>10.462376037126564</c:v>
                </c:pt>
                <c:pt idx="1599">
                  <c:v>10.462614677886851</c:v>
                </c:pt>
                <c:pt idx="1600">
                  <c:v>10.462853357689861</c:v>
                </c:pt>
                <c:pt idx="1601">
                  <c:v>10.463092076437054</c:v>
                </c:pt>
                <c:pt idx="1602">
                  <c:v>10.463330834029927</c:v>
                </c:pt>
                <c:pt idx="1603">
                  <c:v>10.463569630370163</c:v>
                </c:pt>
                <c:pt idx="1604">
                  <c:v>10.463808465359437</c:v>
                </c:pt>
                <c:pt idx="1605">
                  <c:v>10.464047338899629</c:v>
                </c:pt>
                <c:pt idx="1606">
                  <c:v>10.464286250892663</c:v>
                </c:pt>
                <c:pt idx="1607">
                  <c:v>10.464525201240548</c:v>
                </c:pt>
                <c:pt idx="1608">
                  <c:v>10.464764189845454</c:v>
                </c:pt>
                <c:pt idx="1609">
                  <c:v>10.465003216609592</c:v>
                </c:pt>
                <c:pt idx="1610">
                  <c:v>10.465242281435327</c:v>
                </c:pt>
                <c:pt idx="1611">
                  <c:v>10.46548138422505</c:v>
                </c:pt>
                <c:pt idx="1612">
                  <c:v>10.465720524881327</c:v>
                </c:pt>
                <c:pt idx="1613">
                  <c:v>10.465959703306794</c:v>
                </c:pt>
                <c:pt idx="1614">
                  <c:v>10.46619891940419</c:v>
                </c:pt>
                <c:pt idx="1615">
                  <c:v>10.466438173076353</c:v>
                </c:pt>
                <c:pt idx="1616">
                  <c:v>10.466677464226182</c:v>
                </c:pt>
                <c:pt idx="1617">
                  <c:v>10.466916792756775</c:v>
                </c:pt>
                <c:pt idx="1618">
                  <c:v>10.467156158571211</c:v>
                </c:pt>
                <c:pt idx="1619">
                  <c:v>10.467395561572745</c:v>
                </c:pt>
                <c:pt idx="1620">
                  <c:v>10.467635001664743</c:v>
                </c:pt>
                <c:pt idx="1621">
                  <c:v>10.467874478750595</c:v>
                </c:pt>
                <c:pt idx="1622">
                  <c:v>10.468113992733841</c:v>
                </c:pt>
                <c:pt idx="1623">
                  <c:v>10.468353543518116</c:v>
                </c:pt>
                <c:pt idx="1624">
                  <c:v>10.468593131007186</c:v>
                </c:pt>
                <c:pt idx="1625">
                  <c:v>10.46883275510484</c:v>
                </c:pt>
                <c:pt idx="1626">
                  <c:v>10.469072415715019</c:v>
                </c:pt>
                <c:pt idx="1627">
                  <c:v>10.469312112741736</c:v>
                </c:pt>
                <c:pt idx="1628">
                  <c:v>10.469551846089153</c:v>
                </c:pt>
                <c:pt idx="1629">
                  <c:v>10.469791615661483</c:v>
                </c:pt>
                <c:pt idx="1630">
                  <c:v>10.470031421363046</c:v>
                </c:pt>
                <c:pt idx="1631">
                  <c:v>10.470271263098251</c:v>
                </c:pt>
                <c:pt idx="1632">
                  <c:v>10.470511140771643</c:v>
                </c:pt>
                <c:pt idx="1633">
                  <c:v>10.470751054287808</c:v>
                </c:pt>
                <c:pt idx="1634">
                  <c:v>10.470991003551511</c:v>
                </c:pt>
                <c:pt idx="1635">
                  <c:v>10.471230988467539</c:v>
                </c:pt>
                <c:pt idx="1636">
                  <c:v>10.471471008940792</c:v>
                </c:pt>
                <c:pt idx="1637">
                  <c:v>10.47171106487632</c:v>
                </c:pt>
                <c:pt idx="1638">
                  <c:v>10.471951156179205</c:v>
                </c:pt>
                <c:pt idx="1639">
                  <c:v>10.472191282754672</c:v>
                </c:pt>
                <c:pt idx="1640">
                  <c:v>10.472431444508</c:v>
                </c:pt>
                <c:pt idx="1641">
                  <c:v>10.472671641344622</c:v>
                </c:pt>
                <c:pt idx="1642">
                  <c:v>10.472911873170032</c:v>
                </c:pt>
                <c:pt idx="1643">
                  <c:v>10.47315213988982</c:v>
                </c:pt>
                <c:pt idx="1644">
                  <c:v>10.473392441409658</c:v>
                </c:pt>
                <c:pt idx="1645">
                  <c:v>10.4736327776354</c:v>
                </c:pt>
                <c:pt idx="1646">
                  <c:v>10.47387314847288</c:v>
                </c:pt>
                <c:pt idx="1647">
                  <c:v>10.474113553828101</c:v>
                </c:pt>
                <c:pt idx="1648">
                  <c:v>10.474353993607167</c:v>
                </c:pt>
                <c:pt idx="1649">
                  <c:v>10.474594467716237</c:v>
                </c:pt>
                <c:pt idx="1650">
                  <c:v>10.474834976061608</c:v>
                </c:pt>
                <c:pt idx="1651">
                  <c:v>10.475075518549627</c:v>
                </c:pt>
                <c:pt idx="1652">
                  <c:v>10.475316095086784</c:v>
                </c:pt>
                <c:pt idx="1653">
                  <c:v>10.47555670557967</c:v>
                </c:pt>
                <c:pt idx="1654">
                  <c:v>10.47579734993489</c:v>
                </c:pt>
                <c:pt idx="1655">
                  <c:v>10.476038028059254</c:v>
                </c:pt>
                <c:pt idx="1656">
                  <c:v>10.476278739859612</c:v>
                </c:pt>
                <c:pt idx="1657">
                  <c:v>10.476519485242907</c:v>
                </c:pt>
                <c:pt idx="1658">
                  <c:v>10.476760264116214</c:v>
                </c:pt>
                <c:pt idx="1659">
                  <c:v>10.477001076386628</c:v>
                </c:pt>
                <c:pt idx="1660">
                  <c:v>10.477241921961443</c:v>
                </c:pt>
                <c:pt idx="1661">
                  <c:v>10.477482800747984</c:v>
                </c:pt>
                <c:pt idx="1662">
                  <c:v>10.477723712653653</c:v>
                </c:pt>
                <c:pt idx="1663">
                  <c:v>10.477964657586035</c:v>
                </c:pt>
                <c:pt idx="1664">
                  <c:v>10.478205635452698</c:v>
                </c:pt>
                <c:pt idx="1665">
                  <c:v>10.478446646161398</c:v>
                </c:pt>
                <c:pt idx="1666">
                  <c:v>10.478687689619971</c:v>
                </c:pt>
                <c:pt idx="1667">
                  <c:v>10.478928765736285</c:v>
                </c:pt>
                <c:pt idx="1668">
                  <c:v>10.479169874418371</c:v>
                </c:pt>
                <c:pt idx="1669">
                  <c:v>10.479411015574303</c:v>
                </c:pt>
                <c:pt idx="1670">
                  <c:v>10.479652189112333</c:v>
                </c:pt>
                <c:pt idx="1671">
                  <c:v>10.47989339494071</c:v>
                </c:pt>
                <c:pt idx="1672">
                  <c:v>10.480134632967864</c:v>
                </c:pt>
                <c:pt idx="1673">
                  <c:v>10.480375903102225</c:v>
                </c:pt>
                <c:pt idx="1674">
                  <c:v>10.480617205252397</c:v>
                </c:pt>
                <c:pt idx="1675">
                  <c:v>10.480858539327054</c:v>
                </c:pt>
                <c:pt idx="1676">
                  <c:v>10.481099905234981</c:v>
                </c:pt>
                <c:pt idx="1677">
                  <c:v>10.481341302885006</c:v>
                </c:pt>
                <c:pt idx="1678">
                  <c:v>10.481582732186112</c:v>
                </c:pt>
                <c:pt idx="1679">
                  <c:v>10.481824193047352</c:v>
                </c:pt>
                <c:pt idx="1680">
                  <c:v>10.48206568537784</c:v>
                </c:pt>
                <c:pt idx="1681">
                  <c:v>10.48230720908685</c:v>
                </c:pt>
                <c:pt idx="1682">
                  <c:v>10.482548764083678</c:v>
                </c:pt>
                <c:pt idx="1683">
                  <c:v>10.482790350277815</c:v>
                </c:pt>
                <c:pt idx="1684">
                  <c:v>10.483031967578714</c:v>
                </c:pt>
                <c:pt idx="1685">
                  <c:v>10.483273615896049</c:v>
                </c:pt>
                <c:pt idx="1686">
                  <c:v>10.48351529513949</c:v>
                </c:pt>
                <c:pt idx="1687">
                  <c:v>10.483757005218841</c:v>
                </c:pt>
                <c:pt idx="1688">
                  <c:v>10.483998746044044</c:v>
                </c:pt>
                <c:pt idx="1689">
                  <c:v>10.484240517525034</c:v>
                </c:pt>
                <c:pt idx="1690">
                  <c:v>10.484482319571953</c:v>
                </c:pt>
                <c:pt idx="1691">
                  <c:v>10.484724152094916</c:v>
                </c:pt>
                <c:pt idx="1692">
                  <c:v>10.484966015004261</c:v>
                </c:pt>
                <c:pt idx="1693">
                  <c:v>10.485207908210302</c:v>
                </c:pt>
                <c:pt idx="1694">
                  <c:v>10.485449831623516</c:v>
                </c:pt>
                <c:pt idx="1695">
                  <c:v>10.485691785154438</c:v>
                </c:pt>
                <c:pt idx="1696">
                  <c:v>10.485933768713762</c:v>
                </c:pt>
                <c:pt idx="1697">
                  <c:v>10.486175782212159</c:v>
                </c:pt>
                <c:pt idx="1698">
                  <c:v>10.486417825560522</c:v>
                </c:pt>
                <c:pt idx="1699">
                  <c:v>10.486659898669725</c:v>
                </c:pt>
                <c:pt idx="1700">
                  <c:v>10.486902001450815</c:v>
                </c:pt>
                <c:pt idx="1701">
                  <c:v>10.487144133814885</c:v>
                </c:pt>
                <c:pt idx="1702">
                  <c:v>10.48738629567314</c:v>
                </c:pt>
                <c:pt idx="1703">
                  <c:v>10.487628486936895</c:v>
                </c:pt>
                <c:pt idx="1704">
                  <c:v>10.487870707517487</c:v>
                </c:pt>
                <c:pt idx="1705">
                  <c:v>10.488112957326434</c:v>
                </c:pt>
                <c:pt idx="1706">
                  <c:v>10.488355236275314</c:v>
                </c:pt>
                <c:pt idx="1707">
                  <c:v>10.488597544275757</c:v>
                </c:pt>
                <c:pt idx="1708">
                  <c:v>10.488839881239521</c:v>
                </c:pt>
                <c:pt idx="1709">
                  <c:v>10.489082247078496</c:v>
                </c:pt>
                <c:pt idx="1710">
                  <c:v>10.489324641704556</c:v>
                </c:pt>
                <c:pt idx="1711">
                  <c:v>10.489567065029792</c:v>
                </c:pt>
                <c:pt idx="1712">
                  <c:v>10.489809516966297</c:v>
                </c:pt>
                <c:pt idx="1713">
                  <c:v>10.490051997426297</c:v>
                </c:pt>
                <c:pt idx="1714">
                  <c:v>10.490294506322083</c:v>
                </c:pt>
                <c:pt idx="1715">
                  <c:v>10.490537043566061</c:v>
                </c:pt>
                <c:pt idx="1716">
                  <c:v>10.490779609070721</c:v>
                </c:pt>
                <c:pt idx="1717">
                  <c:v>10.491022202748624</c:v>
                </c:pt>
                <c:pt idx="1718">
                  <c:v>10.491264824512481</c:v>
                </c:pt>
                <c:pt idx="1719">
                  <c:v>10.49150747427503</c:v>
                </c:pt>
                <c:pt idx="1720">
                  <c:v>10.49175015194912</c:v>
                </c:pt>
                <c:pt idx="1721">
                  <c:v>10.491992857447707</c:v>
                </c:pt>
                <c:pt idx="1722">
                  <c:v>10.49223559068384</c:v>
                </c:pt>
                <c:pt idx="1723">
                  <c:v>10.492478351570611</c:v>
                </c:pt>
                <c:pt idx="1724">
                  <c:v>10.492721140021267</c:v>
                </c:pt>
                <c:pt idx="1725">
                  <c:v>10.492963955949097</c:v>
                </c:pt>
                <c:pt idx="1726">
                  <c:v>10.493206799267529</c:v>
                </c:pt>
                <c:pt idx="1727">
                  <c:v>10.493449669890008</c:v>
                </c:pt>
                <c:pt idx="1728">
                  <c:v>10.493692567730161</c:v>
                </c:pt>
                <c:pt idx="1729">
                  <c:v>10.493935492701635</c:v>
                </c:pt>
                <c:pt idx="1730">
                  <c:v>10.494178444718184</c:v>
                </c:pt>
                <c:pt idx="1731">
                  <c:v>10.494421423693678</c:v>
                </c:pt>
                <c:pt idx="1732">
                  <c:v>10.494664429542034</c:v>
                </c:pt>
                <c:pt idx="1733">
                  <c:v>10.494907462177316</c:v>
                </c:pt>
                <c:pt idx="1734">
                  <c:v>10.495150521513619</c:v>
                </c:pt>
                <c:pt idx="1735">
                  <c:v>10.495393607465164</c:v>
                </c:pt>
                <c:pt idx="1736">
                  <c:v>10.495636719946244</c:v>
                </c:pt>
                <c:pt idx="1737">
                  <c:v>10.495879858871282</c:v>
                </c:pt>
                <c:pt idx="1738">
                  <c:v>10.496123024154702</c:v>
                </c:pt>
                <c:pt idx="1739">
                  <c:v>10.496366215711127</c:v>
                </c:pt>
                <c:pt idx="1740">
                  <c:v>10.496609433455184</c:v>
                </c:pt>
                <c:pt idx="1741">
                  <c:v>10.49685267730165</c:v>
                </c:pt>
                <c:pt idx="1742">
                  <c:v>10.497095947165347</c:v>
                </c:pt>
                <c:pt idx="1743">
                  <c:v>10.497339242961212</c:v>
                </c:pt>
                <c:pt idx="1744">
                  <c:v>10.497582564604247</c:v>
                </c:pt>
                <c:pt idx="1745">
                  <c:v>10.497825912009562</c:v>
                </c:pt>
                <c:pt idx="1746">
                  <c:v>10.49806928509236</c:v>
                </c:pt>
                <c:pt idx="1747">
                  <c:v>10.49831268376793</c:v>
                </c:pt>
                <c:pt idx="1748">
                  <c:v>10.49855610795165</c:v>
                </c:pt>
                <c:pt idx="1749">
                  <c:v>10.498799557558947</c:v>
                </c:pt>
                <c:pt idx="1750">
                  <c:v>10.499043032505417</c:v>
                </c:pt>
                <c:pt idx="1751">
                  <c:v>10.499286532706664</c:v>
                </c:pt>
                <c:pt idx="1752">
                  <c:v>10.499530058078443</c:v>
                </c:pt>
                <c:pt idx="1753">
                  <c:v>10.499773608536579</c:v>
                </c:pt>
                <c:pt idx="1754">
                  <c:v>10.500017183996935</c:v>
                </c:pt>
                <c:pt idx="1755">
                  <c:v>10.500260784375538</c:v>
                </c:pt>
                <c:pt idx="1756">
                  <c:v>10.500504409588451</c:v>
                </c:pt>
                <c:pt idx="1757">
                  <c:v>10.500748059551857</c:v>
                </c:pt>
                <c:pt idx="1758">
                  <c:v>10.500991734182019</c:v>
                </c:pt>
                <c:pt idx="1759">
                  <c:v>10.501235433395273</c:v>
                </c:pt>
                <c:pt idx="1760">
                  <c:v>10.501479157108061</c:v>
                </c:pt>
                <c:pt idx="1761">
                  <c:v>10.5017229052369</c:v>
                </c:pt>
                <c:pt idx="1762">
                  <c:v>10.501966677698405</c:v>
                </c:pt>
                <c:pt idx="1763">
                  <c:v>10.502210474409267</c:v>
                </c:pt>
                <c:pt idx="1764">
                  <c:v>10.50245429528629</c:v>
                </c:pt>
                <c:pt idx="1765">
                  <c:v>10.502698140246313</c:v>
                </c:pt>
                <c:pt idx="1766">
                  <c:v>10.50294200920634</c:v>
                </c:pt>
                <c:pt idx="1767">
                  <c:v>10.50318590208339</c:v>
                </c:pt>
                <c:pt idx="1768">
                  <c:v>10.503429818794597</c:v>
                </c:pt>
                <c:pt idx="1769">
                  <c:v>10.503673759257204</c:v>
                </c:pt>
                <c:pt idx="1770">
                  <c:v>10.503917723388501</c:v>
                </c:pt>
                <c:pt idx="1771">
                  <c:v>10.504161711105908</c:v>
                </c:pt>
                <c:pt idx="1772">
                  <c:v>10.504405722326894</c:v>
                </c:pt>
                <c:pt idx="1773">
                  <c:v>10.504649756969009</c:v>
                </c:pt>
                <c:pt idx="1774">
                  <c:v>10.504893814949966</c:v>
                </c:pt>
                <c:pt idx="1775">
                  <c:v>10.505137896187456</c:v>
                </c:pt>
                <c:pt idx="1776">
                  <c:v>10.505382000599361</c:v>
                </c:pt>
                <c:pt idx="1777">
                  <c:v>10.50562612810355</c:v>
                </c:pt>
                <c:pt idx="1778">
                  <c:v>10.505870278618069</c:v>
                </c:pt>
                <c:pt idx="1779">
                  <c:v>10.506114452060977</c:v>
                </c:pt>
                <c:pt idx="1780">
                  <c:v>10.506358648350478</c:v>
                </c:pt>
                <c:pt idx="1781">
                  <c:v>10.506602867404835</c:v>
                </c:pt>
                <c:pt idx="1782">
                  <c:v>10.506847109142381</c:v>
                </c:pt>
                <c:pt idx="1783">
                  <c:v>10.507091373481581</c:v>
                </c:pt>
                <c:pt idx="1784">
                  <c:v>10.507335660340921</c:v>
                </c:pt>
                <c:pt idx="1785">
                  <c:v>10.507579969639025</c:v>
                </c:pt>
                <c:pt idx="1786">
                  <c:v>10.507824301294622</c:v>
                </c:pt>
                <c:pt idx="1787">
                  <c:v>10.508068655226444</c:v>
                </c:pt>
                <c:pt idx="1788">
                  <c:v>10.508313031353378</c:v>
                </c:pt>
                <c:pt idx="1789">
                  <c:v>10.508557429594401</c:v>
                </c:pt>
                <c:pt idx="1790">
                  <c:v>10.50880184986851</c:v>
                </c:pt>
                <c:pt idx="1791">
                  <c:v>10.509046292094858</c:v>
                </c:pt>
                <c:pt idx="1792">
                  <c:v>10.509290756192646</c:v>
                </c:pt>
                <c:pt idx="1793">
                  <c:v>10.509535242081158</c:v>
                </c:pt>
                <c:pt idx="1794">
                  <c:v>10.509779749679794</c:v>
                </c:pt>
                <c:pt idx="1795">
                  <c:v>10.510024278908014</c:v>
                </c:pt>
                <c:pt idx="1796">
                  <c:v>10.510268829685376</c:v>
                </c:pt>
                <c:pt idx="1797">
                  <c:v>10.510513401931497</c:v>
                </c:pt>
                <c:pt idx="1798">
                  <c:v>10.510757995566134</c:v>
                </c:pt>
                <c:pt idx="1799">
                  <c:v>10.511002610509056</c:v>
                </c:pt>
                <c:pt idx="1800">
                  <c:v>10.511247246680156</c:v>
                </c:pt>
                <c:pt idx="1801">
                  <c:v>10.511491903999449</c:v>
                </c:pt>
                <c:pt idx="1802">
                  <c:v>10.511736582386956</c:v>
                </c:pt>
                <c:pt idx="1803">
                  <c:v>10.51198128176285</c:v>
                </c:pt>
                <c:pt idx="1804">
                  <c:v>10.512226002047331</c:v>
                </c:pt>
                <c:pt idx="1805">
                  <c:v>10.512470743160751</c:v>
                </c:pt>
                <c:pt idx="1806">
                  <c:v>10.512715505023484</c:v>
                </c:pt>
                <c:pt idx="1807">
                  <c:v>10.512960287556039</c:v>
                </c:pt>
                <c:pt idx="1808">
                  <c:v>10.513205090678944</c:v>
                </c:pt>
                <c:pt idx="1809">
                  <c:v>10.513449914312911</c:v>
                </c:pt>
                <c:pt idx="1810">
                  <c:v>10.513694758378623</c:v>
                </c:pt>
                <c:pt idx="1811">
                  <c:v>10.513939622796919</c:v>
                </c:pt>
                <c:pt idx="1812">
                  <c:v>10.514184507488711</c:v>
                </c:pt>
                <c:pt idx="1813">
                  <c:v>10.514429412374993</c:v>
                </c:pt>
                <c:pt idx="1814">
                  <c:v>10.514674337376807</c:v>
                </c:pt>
                <c:pt idx="1815">
                  <c:v>10.514919282415347</c:v>
                </c:pt>
                <c:pt idx="1816">
                  <c:v>10.515164247411857</c:v>
                </c:pt>
                <c:pt idx="1817">
                  <c:v>10.51540923228762</c:v>
                </c:pt>
                <c:pt idx="1818">
                  <c:v>10.515654236964078</c:v>
                </c:pt>
                <c:pt idx="1819">
                  <c:v>10.515899261362716</c:v>
                </c:pt>
                <c:pt idx="1820">
                  <c:v>10.516144305405106</c:v>
                </c:pt>
                <c:pt idx="1821">
                  <c:v>10.516389369012892</c:v>
                </c:pt>
                <c:pt idx="1822">
                  <c:v>10.516634452107866</c:v>
                </c:pt>
                <c:pt idx="1823">
                  <c:v>10.51687955461178</c:v>
                </c:pt>
                <c:pt idx="1824">
                  <c:v>10.51712467644661</c:v>
                </c:pt>
                <c:pt idx="1825">
                  <c:v>10.517369817534306</c:v>
                </c:pt>
                <c:pt idx="1826">
                  <c:v>10.517614977796953</c:v>
                </c:pt>
                <c:pt idx="1827">
                  <c:v>10.517860157156722</c:v>
                </c:pt>
                <c:pt idx="1828">
                  <c:v>10.518105355535834</c:v>
                </c:pt>
                <c:pt idx="1829">
                  <c:v>10.518350572856638</c:v>
                </c:pt>
                <c:pt idx="1830">
                  <c:v>10.518595809041509</c:v>
                </c:pt>
                <c:pt idx="1831">
                  <c:v>10.518841064012928</c:v>
                </c:pt>
                <c:pt idx="1832">
                  <c:v>10.519086337693517</c:v>
                </c:pt>
                <c:pt idx="1833">
                  <c:v>10.51933163000589</c:v>
                </c:pt>
                <c:pt idx="1834">
                  <c:v>10.519576940872799</c:v>
                </c:pt>
                <c:pt idx="1835">
                  <c:v>10.519822270217061</c:v>
                </c:pt>
                <c:pt idx="1836">
                  <c:v>10.520067617961558</c:v>
                </c:pt>
                <c:pt idx="1837">
                  <c:v>10.520312984029289</c:v>
                </c:pt>
                <c:pt idx="1838">
                  <c:v>10.520558368343336</c:v>
                </c:pt>
                <c:pt idx="1839">
                  <c:v>10.520803770826802</c:v>
                </c:pt>
                <c:pt idx="1840">
                  <c:v>10.521049191402977</c:v>
                </c:pt>
                <c:pt idx="1841">
                  <c:v>10.521294629995115</c:v>
                </c:pt>
                <c:pt idx="1842">
                  <c:v>10.521540086526638</c:v>
                </c:pt>
                <c:pt idx="1843">
                  <c:v>10.521785560921003</c:v>
                </c:pt>
                <c:pt idx="1844">
                  <c:v>10.522031053101809</c:v>
                </c:pt>
                <c:pt idx="1845">
                  <c:v>10.52227656299265</c:v>
                </c:pt>
                <c:pt idx="1846">
                  <c:v>10.522522090517249</c:v>
                </c:pt>
                <c:pt idx="1847">
                  <c:v>10.522767635599429</c:v>
                </c:pt>
                <c:pt idx="1848">
                  <c:v>10.523013198163067</c:v>
                </c:pt>
                <c:pt idx="1849">
                  <c:v>10.523258778132117</c:v>
                </c:pt>
                <c:pt idx="1850">
                  <c:v>10.523504375430637</c:v>
                </c:pt>
                <c:pt idx="1851">
                  <c:v>10.523749989982756</c:v>
                </c:pt>
                <c:pt idx="1852">
                  <c:v>10.523995621712645</c:v>
                </c:pt>
                <c:pt idx="1853">
                  <c:v>10.524241270544653</c:v>
                </c:pt>
                <c:pt idx="1854">
                  <c:v>10.524486936403111</c:v>
                </c:pt>
                <c:pt idx="1855">
                  <c:v>10.524732619212473</c:v>
                </c:pt>
                <c:pt idx="1856">
                  <c:v>10.524978318897272</c:v>
                </c:pt>
                <c:pt idx="1857">
                  <c:v>10.525224035382141</c:v>
                </c:pt>
                <c:pt idx="1858">
                  <c:v>10.525469768591744</c:v>
                </c:pt>
                <c:pt idx="1859">
                  <c:v>10.525715518450873</c:v>
                </c:pt>
                <c:pt idx="1860">
                  <c:v>10.525961284884367</c:v>
                </c:pt>
                <c:pt idx="1861">
                  <c:v>10.526207067817195</c:v>
                </c:pt>
                <c:pt idx="1862">
                  <c:v>10.52645286717433</c:v>
                </c:pt>
                <c:pt idx="1863">
                  <c:v>10.526698682880898</c:v>
                </c:pt>
                <c:pt idx="1864">
                  <c:v>10.526944514862047</c:v>
                </c:pt>
                <c:pt idx="1865">
                  <c:v>10.52719036304306</c:v>
                </c:pt>
                <c:pt idx="1866">
                  <c:v>10.527436227349284</c:v>
                </c:pt>
                <c:pt idx="1867">
                  <c:v>10.527682107706093</c:v>
                </c:pt>
                <c:pt idx="1868">
                  <c:v>10.527928004039012</c:v>
                </c:pt>
                <c:pt idx="1869">
                  <c:v>10.52817391627363</c:v>
                </c:pt>
                <c:pt idx="1870">
                  <c:v>10.528419844335568</c:v>
                </c:pt>
                <c:pt idx="1871">
                  <c:v>10.528665788150594</c:v>
                </c:pt>
                <c:pt idx="1872">
                  <c:v>10.528911747644498</c:v>
                </c:pt>
                <c:pt idx="1873">
                  <c:v>10.529157722743211</c:v>
                </c:pt>
                <c:pt idx="1874">
                  <c:v>10.529403713372654</c:v>
                </c:pt>
                <c:pt idx="1875">
                  <c:v>10.529649719458934</c:v>
                </c:pt>
                <c:pt idx="1876">
                  <c:v>10.529895740928175</c:v>
                </c:pt>
                <c:pt idx="1877">
                  <c:v>10.53014177770657</c:v>
                </c:pt>
                <c:pt idx="1878">
                  <c:v>10.530387829720421</c:v>
                </c:pt>
                <c:pt idx="1879">
                  <c:v>10.530633896896102</c:v>
                </c:pt>
                <c:pt idx="1880">
                  <c:v>10.530879979160069</c:v>
                </c:pt>
                <c:pt idx="1881">
                  <c:v>10.531126076438845</c:v>
                </c:pt>
                <c:pt idx="1882">
                  <c:v>10.531372188659027</c:v>
                </c:pt>
                <c:pt idx="1883">
                  <c:v>10.531618315747338</c:v>
                </c:pt>
                <c:pt idx="1884">
                  <c:v>10.531864457630524</c:v>
                </c:pt>
                <c:pt idx="1885">
                  <c:v>10.532110614235446</c:v>
                </c:pt>
                <c:pt idx="1886">
                  <c:v>10.532356785489005</c:v>
                </c:pt>
                <c:pt idx="1887">
                  <c:v>10.532602971318216</c:v>
                </c:pt>
                <c:pt idx="1888">
                  <c:v>10.532849171650183</c:v>
                </c:pt>
                <c:pt idx="1889">
                  <c:v>10.533095386412029</c:v>
                </c:pt>
                <c:pt idx="1890">
                  <c:v>10.533341615531011</c:v>
                </c:pt>
                <c:pt idx="1891">
                  <c:v>10.533587858934435</c:v>
                </c:pt>
                <c:pt idx="1892">
                  <c:v>10.533834116549734</c:v>
                </c:pt>
                <c:pt idx="1893">
                  <c:v>10.534080388304323</c:v>
                </c:pt>
                <c:pt idx="1894">
                  <c:v>10.534326674125815</c:v>
                </c:pt>
                <c:pt idx="1895">
                  <c:v>10.534572973941803</c:v>
                </c:pt>
                <c:pt idx="1896">
                  <c:v>10.53481928768003</c:v>
                </c:pt>
                <c:pt idx="1897">
                  <c:v>10.535065615268223</c:v>
                </c:pt>
                <c:pt idx="1898">
                  <c:v>10.535311956634308</c:v>
                </c:pt>
                <c:pt idx="1899">
                  <c:v>10.535558311706206</c:v>
                </c:pt>
                <c:pt idx="1900">
                  <c:v>10.535804680411909</c:v>
                </c:pt>
                <c:pt idx="1901">
                  <c:v>10.536051062679563</c:v>
                </c:pt>
                <c:pt idx="1902">
                  <c:v>10.536297458437316</c:v>
                </c:pt>
                <c:pt idx="1903">
                  <c:v>10.536543867613425</c:v>
                </c:pt>
                <c:pt idx="1904">
                  <c:v>10.53679029013621</c:v>
                </c:pt>
                <c:pt idx="1905">
                  <c:v>10.537036725934112</c:v>
                </c:pt>
                <c:pt idx="1906">
                  <c:v>10.537283174935585</c:v>
                </c:pt>
                <c:pt idx="1907">
                  <c:v>10.537529637069198</c:v>
                </c:pt>
                <c:pt idx="1908">
                  <c:v>10.537776112263586</c:v>
                </c:pt>
                <c:pt idx="1909">
                  <c:v>10.538022600447494</c:v>
                </c:pt>
                <c:pt idx="1910">
                  <c:v>10.538269101549691</c:v>
                </c:pt>
                <c:pt idx="1911">
                  <c:v>10.538515615499055</c:v>
                </c:pt>
                <c:pt idx="1912">
                  <c:v>10.538762142224535</c:v>
                </c:pt>
                <c:pt idx="1913">
                  <c:v>10.53900868165516</c:v>
                </c:pt>
                <c:pt idx="1914">
                  <c:v>10.539255233720034</c:v>
                </c:pt>
                <c:pt idx="1915">
                  <c:v>10.539501798348327</c:v>
                </c:pt>
                <c:pt idx="1916">
                  <c:v>10.539748375469294</c:v>
                </c:pt>
                <c:pt idx="1917">
                  <c:v>10.539994965012255</c:v>
                </c:pt>
                <c:pt idx="1918">
                  <c:v>10.540241566906673</c:v>
                </c:pt>
                <c:pt idx="1919">
                  <c:v>10.540488181081953</c:v>
                </c:pt>
                <c:pt idx="1920">
                  <c:v>10.540734807467732</c:v>
                </c:pt>
                <c:pt idx="1921">
                  <c:v>10.540981445993602</c:v>
                </c:pt>
                <c:pt idx="1922">
                  <c:v>10.541228096589283</c:v>
                </c:pt>
                <c:pt idx="1923">
                  <c:v>10.541474759184588</c:v>
                </c:pt>
                <c:pt idx="1924">
                  <c:v>10.54172143370935</c:v>
                </c:pt>
                <c:pt idx="1925">
                  <c:v>10.541968120093536</c:v>
                </c:pt>
                <c:pt idx="1926">
                  <c:v>10.542214818267158</c:v>
                </c:pt>
                <c:pt idx="1927">
                  <c:v>10.542461528160318</c:v>
                </c:pt>
                <c:pt idx="1928">
                  <c:v>10.542708249703182</c:v>
                </c:pt>
                <c:pt idx="1929">
                  <c:v>10.542954982826004</c:v>
                </c:pt>
                <c:pt idx="1930">
                  <c:v>10.543201727459062</c:v>
                </c:pt>
                <c:pt idx="1931">
                  <c:v>10.543448483532813</c:v>
                </c:pt>
                <c:pt idx="1932">
                  <c:v>10.543695250977713</c:v>
                </c:pt>
                <c:pt idx="1933">
                  <c:v>10.543942029724285</c:v>
                </c:pt>
                <c:pt idx="1934">
                  <c:v>10.544188819703182</c:v>
                </c:pt>
                <c:pt idx="1935">
                  <c:v>10.544435620845105</c:v>
                </c:pt>
                <c:pt idx="1936">
                  <c:v>10.544682433080798</c:v>
                </c:pt>
                <c:pt idx="1937">
                  <c:v>10.54492925634114</c:v>
                </c:pt>
                <c:pt idx="1938">
                  <c:v>10.545176090557051</c:v>
                </c:pt>
                <c:pt idx="1939">
                  <c:v>10.54542293565952</c:v>
                </c:pt>
                <c:pt idx="1940">
                  <c:v>10.545669791579648</c:v>
                </c:pt>
                <c:pt idx="1941">
                  <c:v>10.545916658248554</c:v>
                </c:pt>
                <c:pt idx="1942">
                  <c:v>10.546163535597497</c:v>
                </c:pt>
                <c:pt idx="1943">
                  <c:v>10.54641042355775</c:v>
                </c:pt>
                <c:pt idx="1944">
                  <c:v>10.546657322060726</c:v>
                </c:pt>
                <c:pt idx="1945">
                  <c:v>10.546904231037812</c:v>
                </c:pt>
                <c:pt idx="1946">
                  <c:v>10.547151150420596</c:v>
                </c:pt>
                <c:pt idx="1947">
                  <c:v>10.547398080140646</c:v>
                </c:pt>
                <c:pt idx="1948">
                  <c:v>10.547645020129636</c:v>
                </c:pt>
                <c:pt idx="1949">
                  <c:v>10.547891970319334</c:v>
                </c:pt>
                <c:pt idx="1950">
                  <c:v>10.548138930641526</c:v>
                </c:pt>
                <c:pt idx="1951">
                  <c:v>10.548385901028157</c:v>
                </c:pt>
                <c:pt idx="1952">
                  <c:v>10.548632881411169</c:v>
                </c:pt>
                <c:pt idx="1953">
                  <c:v>10.548879871722615</c:v>
                </c:pt>
                <c:pt idx="1954">
                  <c:v>10.549126871894622</c:v>
                </c:pt>
                <c:pt idx="1955">
                  <c:v>10.549373881859371</c:v>
                </c:pt>
                <c:pt idx="1956">
                  <c:v>10.549620901549117</c:v>
                </c:pt>
                <c:pt idx="1957">
                  <c:v>10.549867930896252</c:v>
                </c:pt>
                <c:pt idx="1958">
                  <c:v>10.550114969833135</c:v>
                </c:pt>
                <c:pt idx="1959">
                  <c:v>10.550362018292315</c:v>
                </c:pt>
                <c:pt idx="1960">
                  <c:v>10.550609076206285</c:v>
                </c:pt>
                <c:pt idx="1961">
                  <c:v>10.550856143507747</c:v>
                </c:pt>
                <c:pt idx="1962">
                  <c:v>10.551103220129377</c:v>
                </c:pt>
                <c:pt idx="1963">
                  <c:v>10.551350306003959</c:v>
                </c:pt>
                <c:pt idx="1964">
                  <c:v>10.551597401064372</c:v>
                </c:pt>
                <c:pt idx="1965">
                  <c:v>10.551844505243535</c:v>
                </c:pt>
                <c:pt idx="1966">
                  <c:v>10.552091618474456</c:v>
                </c:pt>
                <c:pt idx="1967">
                  <c:v>10.552338740690214</c:v>
                </c:pt>
                <c:pt idx="1968">
                  <c:v>10.55258587182395</c:v>
                </c:pt>
                <c:pt idx="1969">
                  <c:v>10.552833011808893</c:v>
                </c:pt>
                <c:pt idx="1970">
                  <c:v>10.553080160578343</c:v>
                </c:pt>
                <c:pt idx="1971">
                  <c:v>10.553327318065664</c:v>
                </c:pt>
                <c:pt idx="1972">
                  <c:v>10.553574484204331</c:v>
                </c:pt>
                <c:pt idx="1973">
                  <c:v>10.55382165892782</c:v>
                </c:pt>
                <c:pt idx="1974">
                  <c:v>10.554068842169739</c:v>
                </c:pt>
                <c:pt idx="1975">
                  <c:v>10.554316033863742</c:v>
                </c:pt>
                <c:pt idx="1976">
                  <c:v>10.554563233943593</c:v>
                </c:pt>
                <c:pt idx="1977">
                  <c:v>10.554810442343054</c:v>
                </c:pt>
                <c:pt idx="1978">
                  <c:v>10.555057658996025</c:v>
                </c:pt>
                <c:pt idx="1979">
                  <c:v>10.55530488383647</c:v>
                </c:pt>
                <c:pt idx="1980">
                  <c:v>10.555552116798417</c:v>
                </c:pt>
                <c:pt idx="1981">
                  <c:v>10.555799357815943</c:v>
                </c:pt>
                <c:pt idx="1982">
                  <c:v>10.556046606823234</c:v>
                </c:pt>
                <c:pt idx="1983">
                  <c:v>10.556293863754519</c:v>
                </c:pt>
                <c:pt idx="1984">
                  <c:v>10.556541128544117</c:v>
                </c:pt>
                <c:pt idx="1985">
                  <c:v>10.556788401126415</c:v>
                </c:pt>
                <c:pt idx="1986">
                  <c:v>10.557035681435888</c:v>
                </c:pt>
                <c:pt idx="1987">
                  <c:v>10.557282969407055</c:v>
                </c:pt>
                <c:pt idx="1988">
                  <c:v>10.557530264974503</c:v>
                </c:pt>
                <c:pt idx="1989">
                  <c:v>10.557777568072924</c:v>
                </c:pt>
                <c:pt idx="1990">
                  <c:v>10.558024878637063</c:v>
                </c:pt>
                <c:pt idx="1991">
                  <c:v>10.558272196601726</c:v>
                </c:pt>
                <c:pt idx="1992">
                  <c:v>10.558519521901811</c:v>
                </c:pt>
                <c:pt idx="1993">
                  <c:v>10.558766854472278</c:v>
                </c:pt>
                <c:pt idx="1994">
                  <c:v>10.559014194248185</c:v>
                </c:pt>
                <c:pt idx="1995">
                  <c:v>10.559261541164599</c:v>
                </c:pt>
                <c:pt idx="1996">
                  <c:v>10.559508895156689</c:v>
                </c:pt>
                <c:pt idx="1997">
                  <c:v>10.559756256159748</c:v>
                </c:pt>
                <c:pt idx="1998">
                  <c:v>10.560003624109072</c:v>
                </c:pt>
                <c:pt idx="1999">
                  <c:v>10.560250998940045</c:v>
                </c:pt>
                <c:pt idx="2000">
                  <c:v>10.560498380588124</c:v>
                </c:pt>
                <c:pt idx="2001">
                  <c:v>10.560745768988866</c:v>
                </c:pt>
                <c:pt idx="2002">
                  <c:v>10.560993164077836</c:v>
                </c:pt>
                <c:pt idx="2003">
                  <c:v>10.561240565790753</c:v>
                </c:pt>
                <c:pt idx="2004">
                  <c:v>10.561487974063333</c:v>
                </c:pt>
                <c:pt idx="2005">
                  <c:v>10.561735388831384</c:v>
                </c:pt>
                <c:pt idx="2006">
                  <c:v>10.561982810030823</c:v>
                </c:pt>
                <c:pt idx="2007">
                  <c:v>10.562230237597593</c:v>
                </c:pt>
                <c:pt idx="2008">
                  <c:v>10.562477671467697</c:v>
                </c:pt>
                <c:pt idx="2009">
                  <c:v>10.562725111577276</c:v>
                </c:pt>
                <c:pt idx="2010">
                  <c:v>10.562972557862471</c:v>
                </c:pt>
                <c:pt idx="2011">
                  <c:v>10.563220010259556</c:v>
                </c:pt>
                <c:pt idx="2012">
                  <c:v>10.5634674687048</c:v>
                </c:pt>
                <c:pt idx="2013">
                  <c:v>10.563714933134595</c:v>
                </c:pt>
                <c:pt idx="2014">
                  <c:v>10.563962403485405</c:v>
                </c:pt>
                <c:pt idx="2015">
                  <c:v>10.564209879693752</c:v>
                </c:pt>
                <c:pt idx="2016">
                  <c:v>10.564457361696199</c:v>
                </c:pt>
                <c:pt idx="2017">
                  <c:v>10.564704849429463</c:v>
                </c:pt>
                <c:pt idx="2018">
                  <c:v>10.564952342830214</c:v>
                </c:pt>
                <c:pt idx="2019">
                  <c:v>10.565199841835282</c:v>
                </c:pt>
                <c:pt idx="2020">
                  <c:v>10.565447346381539</c:v>
                </c:pt>
                <c:pt idx="2021">
                  <c:v>10.565694856405926</c:v>
                </c:pt>
                <c:pt idx="2022">
                  <c:v>10.565942371845471</c:v>
                </c:pt>
                <c:pt idx="2023">
                  <c:v>10.566189892637201</c:v>
                </c:pt>
                <c:pt idx="2024">
                  <c:v>10.566437418718344</c:v>
                </c:pt>
                <c:pt idx="2025">
                  <c:v>10.56668495002604</c:v>
                </c:pt>
                <c:pt idx="2026">
                  <c:v>10.566932486497649</c:v>
                </c:pt>
                <c:pt idx="2027">
                  <c:v>10.567180028070467</c:v>
                </c:pt>
                <c:pt idx="2028">
                  <c:v>10.567427574681986</c:v>
                </c:pt>
                <c:pt idx="2029">
                  <c:v>10.567675126269659</c:v>
                </c:pt>
                <c:pt idx="2030">
                  <c:v>10.567922682771069</c:v>
                </c:pt>
                <c:pt idx="2031">
                  <c:v>10.568170244123841</c:v>
                </c:pt>
                <c:pt idx="2032">
                  <c:v>10.568417810265696</c:v>
                </c:pt>
                <c:pt idx="2033">
                  <c:v>10.568665381134412</c:v>
                </c:pt>
                <c:pt idx="2034">
                  <c:v>10.56891295666782</c:v>
                </c:pt>
                <c:pt idx="2035">
                  <c:v>10.569160536803835</c:v>
                </c:pt>
                <c:pt idx="2036">
                  <c:v>10.569408121480439</c:v>
                </c:pt>
                <c:pt idx="2037">
                  <c:v>10.569655710635706</c:v>
                </c:pt>
                <c:pt idx="2038">
                  <c:v>10.569903304207706</c:v>
                </c:pt>
                <c:pt idx="2039">
                  <c:v>10.570150902134689</c:v>
                </c:pt>
                <c:pt idx="2040">
                  <c:v>10.570398504354861</c:v>
                </c:pt>
                <c:pt idx="2041">
                  <c:v>10.570646110806559</c:v>
                </c:pt>
                <c:pt idx="2042">
                  <c:v>10.570893721428209</c:v>
                </c:pt>
                <c:pt idx="2043">
                  <c:v>10.571141336158242</c:v>
                </c:pt>
                <c:pt idx="2044">
                  <c:v>10.571388954935168</c:v>
                </c:pt>
                <c:pt idx="2045">
                  <c:v>10.571636577697664</c:v>
                </c:pt>
                <c:pt idx="2046">
                  <c:v>10.571884204384308</c:v>
                </c:pt>
                <c:pt idx="2047">
                  <c:v>10.572131834933906</c:v>
                </c:pt>
                <c:pt idx="2048">
                  <c:v>10.57237946928522</c:v>
                </c:pt>
                <c:pt idx="2049">
                  <c:v>10.572627107377141</c:v>
                </c:pt>
                <c:pt idx="2050">
                  <c:v>10.572874749148609</c:v>
                </c:pt>
                <c:pt idx="2051">
                  <c:v>10.573122394538647</c:v>
                </c:pt>
                <c:pt idx="2052">
                  <c:v>10.573370043486285</c:v>
                </c:pt>
                <c:pt idx="2053">
                  <c:v>10.573617695930725</c:v>
                </c:pt>
                <c:pt idx="2054">
                  <c:v>10.573865351811129</c:v>
                </c:pt>
                <c:pt idx="2055">
                  <c:v>10.57411301106681</c:v>
                </c:pt>
                <c:pt idx="2056">
                  <c:v>10.574360673637106</c:v>
                </c:pt>
                <c:pt idx="2057">
                  <c:v>10.574608339461445</c:v>
                </c:pt>
                <c:pt idx="2058">
                  <c:v>10.574856008479273</c:v>
                </c:pt>
                <c:pt idx="2059">
                  <c:v>10.575103680630193</c:v>
                </c:pt>
                <c:pt idx="2060">
                  <c:v>10.575351355853769</c:v>
                </c:pt>
                <c:pt idx="2061">
                  <c:v>10.575599034089734</c:v>
                </c:pt>
                <c:pt idx="2062">
                  <c:v>10.575846715277827</c:v>
                </c:pt>
                <c:pt idx="2063">
                  <c:v>10.576094399357849</c:v>
                </c:pt>
                <c:pt idx="2064">
                  <c:v>10.576342086269698</c:v>
                </c:pt>
                <c:pt idx="2065">
                  <c:v>10.576589775953327</c:v>
                </c:pt>
                <c:pt idx="2066">
                  <c:v>10.576837468348788</c:v>
                </c:pt>
                <c:pt idx="2067">
                  <c:v>10.577085163396127</c:v>
                </c:pt>
                <c:pt idx="2068">
                  <c:v>10.577332861035526</c:v>
                </c:pt>
                <c:pt idx="2069">
                  <c:v>10.577580561207188</c:v>
                </c:pt>
                <c:pt idx="2070">
                  <c:v>10.57782826385143</c:v>
                </c:pt>
                <c:pt idx="2071">
                  <c:v>10.578075968908585</c:v>
                </c:pt>
                <c:pt idx="2072">
                  <c:v>10.57832367631908</c:v>
                </c:pt>
                <c:pt idx="2073">
                  <c:v>10.578571386023405</c:v>
                </c:pt>
                <c:pt idx="2074">
                  <c:v>10.578819097962121</c:v>
                </c:pt>
                <c:pt idx="2075">
                  <c:v>10.579066812075876</c:v>
                </c:pt>
                <c:pt idx="2076">
                  <c:v>10.579314528305318</c:v>
                </c:pt>
                <c:pt idx="2077">
                  <c:v>10.579562246591223</c:v>
                </c:pt>
                <c:pt idx="2078">
                  <c:v>10.579809966874398</c:v>
                </c:pt>
                <c:pt idx="2079">
                  <c:v>10.580057689095757</c:v>
                </c:pt>
                <c:pt idx="2080">
                  <c:v>10.580305413196257</c:v>
                </c:pt>
                <c:pt idx="2081">
                  <c:v>10.580553139116876</c:v>
                </c:pt>
                <c:pt idx="2082">
                  <c:v>10.580800866798757</c:v>
                </c:pt>
                <c:pt idx="2083">
                  <c:v>10.581048596183029</c:v>
                </c:pt>
                <c:pt idx="2084">
                  <c:v>10.581296327210898</c:v>
                </c:pt>
                <c:pt idx="2085">
                  <c:v>10.581544059823656</c:v>
                </c:pt>
                <c:pt idx="2086">
                  <c:v>10.58179179396268</c:v>
                </c:pt>
                <c:pt idx="2087">
                  <c:v>10.582039529569375</c:v>
                </c:pt>
                <c:pt idx="2088">
                  <c:v>10.582287266585212</c:v>
                </c:pt>
                <c:pt idx="2089">
                  <c:v>10.582535004951744</c:v>
                </c:pt>
                <c:pt idx="2090">
                  <c:v>10.582782744610576</c:v>
                </c:pt>
                <c:pt idx="2091">
                  <c:v>10.58303048550342</c:v>
                </c:pt>
                <c:pt idx="2092">
                  <c:v>10.583278227571991</c:v>
                </c:pt>
                <c:pt idx="2093">
                  <c:v>10.583525970758135</c:v>
                </c:pt>
                <c:pt idx="2094">
                  <c:v>10.583773715003698</c:v>
                </c:pt>
                <c:pt idx="2095">
                  <c:v>10.584021460250614</c:v>
                </c:pt>
                <c:pt idx="2096">
                  <c:v>10.584269206440933</c:v>
                </c:pt>
                <c:pt idx="2097">
                  <c:v>10.584516953516697</c:v>
                </c:pt>
                <c:pt idx="2098">
                  <c:v>10.584764701420045</c:v>
                </c:pt>
                <c:pt idx="2099">
                  <c:v>10.585012450093201</c:v>
                </c:pt>
                <c:pt idx="2100">
                  <c:v>10.58526019947843</c:v>
                </c:pt>
                <c:pt idx="2101">
                  <c:v>10.585507949518025</c:v>
                </c:pt>
                <c:pt idx="2102">
                  <c:v>10.585755700154431</c:v>
                </c:pt>
                <c:pt idx="2103">
                  <c:v>10.586003451330095</c:v>
                </c:pt>
                <c:pt idx="2104">
                  <c:v>10.586251202987551</c:v>
                </c:pt>
                <c:pt idx="2105">
                  <c:v>10.586498955069379</c:v>
                </c:pt>
                <c:pt idx="2106">
                  <c:v>10.58674670751827</c:v>
                </c:pt>
                <c:pt idx="2107">
                  <c:v>10.586994460276911</c:v>
                </c:pt>
                <c:pt idx="2108">
                  <c:v>10.587242213288084</c:v>
                </c:pt>
                <c:pt idx="2109">
                  <c:v>10.58748996649468</c:v>
                </c:pt>
                <c:pt idx="2110">
                  <c:v>10.587737719839584</c:v>
                </c:pt>
                <c:pt idx="2111">
                  <c:v>10.587985473265782</c:v>
                </c:pt>
                <c:pt idx="2112">
                  <c:v>10.588233226716337</c:v>
                </c:pt>
                <c:pt idx="2113">
                  <c:v>10.58848098013434</c:v>
                </c:pt>
                <c:pt idx="2114">
                  <c:v>10.588728733462972</c:v>
                </c:pt>
                <c:pt idx="2115">
                  <c:v>10.588976486645475</c:v>
                </c:pt>
                <c:pt idx="2116">
                  <c:v>10.589224239625139</c:v>
                </c:pt>
                <c:pt idx="2117">
                  <c:v>10.589471992345345</c:v>
                </c:pt>
                <c:pt idx="2118">
                  <c:v>10.589719744749516</c:v>
                </c:pt>
                <c:pt idx="2119">
                  <c:v>10.58996749678116</c:v>
                </c:pt>
                <c:pt idx="2120">
                  <c:v>10.590215248383817</c:v>
                </c:pt>
                <c:pt idx="2121">
                  <c:v>10.590462999501105</c:v>
                </c:pt>
                <c:pt idx="2122">
                  <c:v>10.590710750076738</c:v>
                </c:pt>
                <c:pt idx="2123">
                  <c:v>10.590958500054448</c:v>
                </c:pt>
                <c:pt idx="2124">
                  <c:v>10.591206249378061</c:v>
                </c:pt>
                <c:pt idx="2125">
                  <c:v>10.591453997991419</c:v>
                </c:pt>
                <c:pt idx="2126">
                  <c:v>10.591701745838522</c:v>
                </c:pt>
                <c:pt idx="2127">
                  <c:v>10.591949492863328</c:v>
                </c:pt>
                <c:pt idx="2128">
                  <c:v>10.592197239009904</c:v>
                </c:pt>
                <c:pt idx="2129">
                  <c:v>10.592444984222427</c:v>
                </c:pt>
                <c:pt idx="2130">
                  <c:v>10.592692728445051</c:v>
                </c:pt>
                <c:pt idx="2131">
                  <c:v>10.592940471622047</c:v>
                </c:pt>
                <c:pt idx="2132">
                  <c:v>10.593188213697724</c:v>
                </c:pt>
                <c:pt idx="2133">
                  <c:v>10.593435954616503</c:v>
                </c:pt>
                <c:pt idx="2134">
                  <c:v>10.593683694322786</c:v>
                </c:pt>
                <c:pt idx="2135">
                  <c:v>10.593931432761106</c:v>
                </c:pt>
                <c:pt idx="2136">
                  <c:v>10.59417916987606</c:v>
                </c:pt>
                <c:pt idx="2137">
                  <c:v>10.594426905612252</c:v>
                </c:pt>
                <c:pt idx="2138">
                  <c:v>10.594674639914391</c:v>
                </c:pt>
                <c:pt idx="2139">
                  <c:v>10.594922372727233</c:v>
                </c:pt>
                <c:pt idx="2140">
                  <c:v>10.595170103995621</c:v>
                </c:pt>
                <c:pt idx="2141">
                  <c:v>10.595417833664445</c:v>
                </c:pt>
                <c:pt idx="2142">
                  <c:v>10.595665561678636</c:v>
                </c:pt>
                <c:pt idx="2143">
                  <c:v>10.595913287983215</c:v>
                </c:pt>
                <c:pt idx="2144">
                  <c:v>10.596161012523275</c:v>
                </c:pt>
                <c:pt idx="2145">
                  <c:v>10.596408735243944</c:v>
                </c:pt>
                <c:pt idx="2146">
                  <c:v>10.596656456090404</c:v>
                </c:pt>
                <c:pt idx="2147">
                  <c:v>10.59690417500796</c:v>
                </c:pt>
                <c:pt idx="2148">
                  <c:v>10.597151891941902</c:v>
                </c:pt>
                <c:pt idx="2149">
                  <c:v>10.597399606837632</c:v>
                </c:pt>
                <c:pt idx="2150">
                  <c:v>10.597647319640613</c:v>
                </c:pt>
                <c:pt idx="2151">
                  <c:v>10.597895030296334</c:v>
                </c:pt>
                <c:pt idx="2152">
                  <c:v>10.598142738750372</c:v>
                </c:pt>
                <c:pt idx="2153">
                  <c:v>10.598390444948391</c:v>
                </c:pt>
                <c:pt idx="2154">
                  <c:v>10.598638148836081</c:v>
                </c:pt>
                <c:pt idx="2155">
                  <c:v>10.598885850359196</c:v>
                </c:pt>
                <c:pt idx="2156">
                  <c:v>10.599133549463557</c:v>
                </c:pt>
                <c:pt idx="2157">
                  <c:v>10.599381246095053</c:v>
                </c:pt>
                <c:pt idx="2158">
                  <c:v>10.599628940199635</c:v>
                </c:pt>
                <c:pt idx="2159">
                  <c:v>10.599876631723305</c:v>
                </c:pt>
                <c:pt idx="2160">
                  <c:v>10.600124320612125</c:v>
                </c:pt>
                <c:pt idx="2161">
                  <c:v>10.600372006812254</c:v>
                </c:pt>
                <c:pt idx="2162">
                  <c:v>10.600619690269863</c:v>
                </c:pt>
                <c:pt idx="2163">
                  <c:v>10.6008673709312</c:v>
                </c:pt>
                <c:pt idx="2164">
                  <c:v>10.601115048742615</c:v>
                </c:pt>
                <c:pt idx="2165">
                  <c:v>10.601362723650464</c:v>
                </c:pt>
                <c:pt idx="2166">
                  <c:v>10.601610395601192</c:v>
                </c:pt>
                <c:pt idx="2167">
                  <c:v>10.601858064541281</c:v>
                </c:pt>
                <c:pt idx="2168">
                  <c:v>10.602105730417332</c:v>
                </c:pt>
                <c:pt idx="2169">
                  <c:v>10.602353393175923</c:v>
                </c:pt>
                <c:pt idx="2170">
                  <c:v>10.602601052763783</c:v>
                </c:pt>
                <c:pt idx="2171">
                  <c:v>10.60284870912762</c:v>
                </c:pt>
                <c:pt idx="2172">
                  <c:v>10.603096362214259</c:v>
                </c:pt>
                <c:pt idx="2173">
                  <c:v>10.603344011970584</c:v>
                </c:pt>
                <c:pt idx="2174">
                  <c:v>10.603591658343481</c:v>
                </c:pt>
                <c:pt idx="2175">
                  <c:v>10.603839301279972</c:v>
                </c:pt>
                <c:pt idx="2176">
                  <c:v>10.604086940727097</c:v>
                </c:pt>
                <c:pt idx="2177">
                  <c:v>10.604334576631969</c:v>
                </c:pt>
                <c:pt idx="2178">
                  <c:v>10.604582208941782</c:v>
                </c:pt>
                <c:pt idx="2179">
                  <c:v>10.604829837603713</c:v>
                </c:pt>
                <c:pt idx="2180">
                  <c:v>10.605077462565093</c:v>
                </c:pt>
                <c:pt idx="2181">
                  <c:v>10.605325083773277</c:v>
                </c:pt>
                <c:pt idx="2182">
                  <c:v>10.605572701175658</c:v>
                </c:pt>
                <c:pt idx="2183">
                  <c:v>10.60582031471975</c:v>
                </c:pt>
                <c:pt idx="2184">
                  <c:v>10.606067924353034</c:v>
                </c:pt>
                <c:pt idx="2185">
                  <c:v>10.606315530023158</c:v>
                </c:pt>
                <c:pt idx="2186">
                  <c:v>10.606563131677738</c:v>
                </c:pt>
                <c:pt idx="2187">
                  <c:v>10.606810729264504</c:v>
                </c:pt>
                <c:pt idx="2188">
                  <c:v>10.607058322731234</c:v>
                </c:pt>
                <c:pt idx="2189">
                  <c:v>10.607305912025744</c:v>
                </c:pt>
                <c:pt idx="2190">
                  <c:v>10.607553497095967</c:v>
                </c:pt>
                <c:pt idx="2191">
                  <c:v>10.607801077889834</c:v>
                </c:pt>
                <c:pt idx="2192">
                  <c:v>10.608048654355384</c:v>
                </c:pt>
                <c:pt idx="2193">
                  <c:v>10.608296226440661</c:v>
                </c:pt>
                <c:pt idx="2194">
                  <c:v>10.608543794093816</c:v>
                </c:pt>
                <c:pt idx="2195">
                  <c:v>10.608791357263026</c:v>
                </c:pt>
                <c:pt idx="2196">
                  <c:v>10.609038915896596</c:v>
                </c:pt>
                <c:pt idx="2197">
                  <c:v>10.609286469942791</c:v>
                </c:pt>
                <c:pt idx="2198">
                  <c:v>10.609534019349987</c:v>
                </c:pt>
                <c:pt idx="2199">
                  <c:v>10.609781564066667</c:v>
                </c:pt>
                <c:pt idx="2200">
                  <c:v>10.610029104041274</c:v>
                </c:pt>
                <c:pt idx="2201">
                  <c:v>10.610276639222359</c:v>
                </c:pt>
                <c:pt idx="2202">
                  <c:v>10.610524169558587</c:v>
                </c:pt>
                <c:pt idx="2203">
                  <c:v>10.610771694998578</c:v>
                </c:pt>
                <c:pt idx="2204">
                  <c:v>10.611019215491101</c:v>
                </c:pt>
                <c:pt idx="2205">
                  <c:v>10.611266730984914</c:v>
                </c:pt>
                <c:pt idx="2206">
                  <c:v>10.611514241428877</c:v>
                </c:pt>
                <c:pt idx="2207">
                  <c:v>10.611761746771897</c:v>
                </c:pt>
                <c:pt idx="2208">
                  <c:v>10.61200924696295</c:v>
                </c:pt>
                <c:pt idx="2209">
                  <c:v>10.612256741951075</c:v>
                </c:pt>
                <c:pt idx="2210">
                  <c:v>10.612504231685339</c:v>
                </c:pt>
                <c:pt idx="2211">
                  <c:v>10.612751716114865</c:v>
                </c:pt>
                <c:pt idx="2212">
                  <c:v>10.612999195188898</c:v>
                </c:pt>
                <c:pt idx="2213">
                  <c:v>10.613246668856702</c:v>
                </c:pt>
                <c:pt idx="2214">
                  <c:v>10.613494137067558</c:v>
                </c:pt>
                <c:pt idx="2215">
                  <c:v>10.613741599770865</c:v>
                </c:pt>
                <c:pt idx="2216">
                  <c:v>10.613989056916084</c:v>
                </c:pt>
                <c:pt idx="2217">
                  <c:v>10.614236508452679</c:v>
                </c:pt>
                <c:pt idx="2218">
                  <c:v>10.614483954330222</c:v>
                </c:pt>
                <c:pt idx="2219">
                  <c:v>10.614731394498333</c:v>
                </c:pt>
                <c:pt idx="2220">
                  <c:v>10.614978828906674</c:v>
                </c:pt>
                <c:pt idx="2221">
                  <c:v>10.615226257504972</c:v>
                </c:pt>
                <c:pt idx="2222">
                  <c:v>10.615473680243026</c:v>
                </c:pt>
                <c:pt idx="2223">
                  <c:v>10.615721097070697</c:v>
                </c:pt>
                <c:pt idx="2224">
                  <c:v>10.615968507937845</c:v>
                </c:pt>
                <c:pt idx="2225">
                  <c:v>10.616215912794491</c:v>
                </c:pt>
                <c:pt idx="2226">
                  <c:v>10.616463311590628</c:v>
                </c:pt>
                <c:pt idx="2227">
                  <c:v>10.616710704276343</c:v>
                </c:pt>
                <c:pt idx="2228">
                  <c:v>10.616958090801765</c:v>
                </c:pt>
                <c:pt idx="2229">
                  <c:v>10.617205471117085</c:v>
                </c:pt>
                <c:pt idx="2230">
                  <c:v>10.617452845172593</c:v>
                </c:pt>
                <c:pt idx="2231">
                  <c:v>10.617700212918567</c:v>
                </c:pt>
                <c:pt idx="2232">
                  <c:v>10.617947574305386</c:v>
                </c:pt>
                <c:pt idx="2233">
                  <c:v>10.618194929283487</c:v>
                </c:pt>
                <c:pt idx="2234">
                  <c:v>10.618442277803354</c:v>
                </c:pt>
                <c:pt idx="2235">
                  <c:v>10.618689619815513</c:v>
                </c:pt>
                <c:pt idx="2236">
                  <c:v>10.618936955270586</c:v>
                </c:pt>
                <c:pt idx="2237">
                  <c:v>10.619184284119211</c:v>
                </c:pt>
                <c:pt idx="2238">
                  <c:v>10.619431606312112</c:v>
                </c:pt>
                <c:pt idx="2239">
                  <c:v>10.619678921800091</c:v>
                </c:pt>
                <c:pt idx="2240">
                  <c:v>10.619926230533938</c:v>
                </c:pt>
                <c:pt idx="2241">
                  <c:v>10.620173532464561</c:v>
                </c:pt>
                <c:pt idx="2242">
                  <c:v>10.620420827542908</c:v>
                </c:pt>
                <c:pt idx="2243">
                  <c:v>10.620668115719955</c:v>
                </c:pt>
                <c:pt idx="2244">
                  <c:v>10.620915396946806</c:v>
                </c:pt>
                <c:pt idx="2245">
                  <c:v>10.621162671174545</c:v>
                </c:pt>
                <c:pt idx="2246">
                  <c:v>10.621409938354343</c:v>
                </c:pt>
                <c:pt idx="2247">
                  <c:v>10.621657198437461</c:v>
                </c:pt>
                <c:pt idx="2248">
                  <c:v>10.621904451375187</c:v>
                </c:pt>
                <c:pt idx="2249">
                  <c:v>10.62215169711882</c:v>
                </c:pt>
                <c:pt idx="2250">
                  <c:v>10.622398935619803</c:v>
                </c:pt>
                <c:pt idx="2251">
                  <c:v>10.622646166829597</c:v>
                </c:pt>
                <c:pt idx="2252">
                  <c:v>10.622893390699684</c:v>
                </c:pt>
                <c:pt idx="2253">
                  <c:v>10.62314060718168</c:v>
                </c:pt>
                <c:pt idx="2254">
                  <c:v>10.623387816227181</c:v>
                </c:pt>
                <c:pt idx="2255">
                  <c:v>10.623635017787869</c:v>
                </c:pt>
                <c:pt idx="2256">
                  <c:v>10.623882211815516</c:v>
                </c:pt>
                <c:pt idx="2257">
                  <c:v>10.624129398261918</c:v>
                </c:pt>
                <c:pt idx="2258">
                  <c:v>10.624376577078909</c:v>
                </c:pt>
                <c:pt idx="2259">
                  <c:v>10.62462374821842</c:v>
                </c:pt>
                <c:pt idx="2260">
                  <c:v>10.624870911632399</c:v>
                </c:pt>
                <c:pt idx="2261">
                  <c:v>10.625118067272886</c:v>
                </c:pt>
                <c:pt idx="2262">
                  <c:v>10.625365215091943</c:v>
                </c:pt>
                <c:pt idx="2263">
                  <c:v>10.625612355041735</c:v>
                </c:pt>
                <c:pt idx="2264">
                  <c:v>10.62585948707444</c:v>
                </c:pt>
                <c:pt idx="2265">
                  <c:v>10.626106611142315</c:v>
                </c:pt>
                <c:pt idx="2266">
                  <c:v>10.626353727197667</c:v>
                </c:pt>
                <c:pt idx="2267">
                  <c:v>10.626600835192846</c:v>
                </c:pt>
                <c:pt idx="2268">
                  <c:v>10.626847935080264</c:v>
                </c:pt>
                <c:pt idx="2269">
                  <c:v>10.627095026812405</c:v>
                </c:pt>
                <c:pt idx="2270">
                  <c:v>10.62734211034182</c:v>
                </c:pt>
                <c:pt idx="2271">
                  <c:v>10.627589185621055</c:v>
                </c:pt>
                <c:pt idx="2272">
                  <c:v>10.627836252602773</c:v>
                </c:pt>
                <c:pt idx="2273">
                  <c:v>10.628083311239656</c:v>
                </c:pt>
                <c:pt idx="2274">
                  <c:v>10.628330361484473</c:v>
                </c:pt>
                <c:pt idx="2275">
                  <c:v>10.628577403290041</c:v>
                </c:pt>
                <c:pt idx="2276">
                  <c:v>10.628824436609197</c:v>
                </c:pt>
                <c:pt idx="2277">
                  <c:v>10.629071461394869</c:v>
                </c:pt>
                <c:pt idx="2278">
                  <c:v>10.629318477600025</c:v>
                </c:pt>
                <c:pt idx="2279">
                  <c:v>10.629565485177705</c:v>
                </c:pt>
                <c:pt idx="2280">
                  <c:v>10.629812484080992</c:v>
                </c:pt>
                <c:pt idx="2281">
                  <c:v>10.630059474263032</c:v>
                </c:pt>
                <c:pt idx="2282">
                  <c:v>10.630306455677019</c:v>
                </c:pt>
                <c:pt idx="2283">
                  <c:v>10.630553428276212</c:v>
                </c:pt>
                <c:pt idx="2284">
                  <c:v>10.630800392013896</c:v>
                </c:pt>
                <c:pt idx="2285">
                  <c:v>10.631047346843436</c:v>
                </c:pt>
                <c:pt idx="2286">
                  <c:v>10.631294292718252</c:v>
                </c:pt>
                <c:pt idx="2287">
                  <c:v>10.631541229591846</c:v>
                </c:pt>
                <c:pt idx="2288">
                  <c:v>10.631788157417699</c:v>
                </c:pt>
                <c:pt idx="2289">
                  <c:v>10.632035076149403</c:v>
                </c:pt>
                <c:pt idx="2290">
                  <c:v>10.632281985740599</c:v>
                </c:pt>
                <c:pt idx="2291">
                  <c:v>10.63252888614501</c:v>
                </c:pt>
                <c:pt idx="2292">
                  <c:v>10.632775777316317</c:v>
                </c:pt>
                <c:pt idx="2293">
                  <c:v>10.633022659208379</c:v>
                </c:pt>
                <c:pt idx="2294">
                  <c:v>10.633269531775035</c:v>
                </c:pt>
                <c:pt idx="2295">
                  <c:v>10.633516394970165</c:v>
                </c:pt>
                <c:pt idx="2296">
                  <c:v>10.633763248747785</c:v>
                </c:pt>
                <c:pt idx="2297">
                  <c:v>10.634010093061864</c:v>
                </c:pt>
                <c:pt idx="2298">
                  <c:v>10.634256927866502</c:v>
                </c:pt>
                <c:pt idx="2299">
                  <c:v>10.634503753115832</c:v>
                </c:pt>
                <c:pt idx="2300">
                  <c:v>10.634750568764018</c:v>
                </c:pt>
                <c:pt idx="2301">
                  <c:v>10.634997374765319</c:v>
                </c:pt>
                <c:pt idx="2302">
                  <c:v>10.635244171074</c:v>
                </c:pt>
                <c:pt idx="2303">
                  <c:v>10.635490957644421</c:v>
                </c:pt>
                <c:pt idx="2304">
                  <c:v>10.635737734430961</c:v>
                </c:pt>
                <c:pt idx="2305">
                  <c:v>10.635984501388119</c:v>
                </c:pt>
                <c:pt idx="2306">
                  <c:v>10.636231258470353</c:v>
                </c:pt>
                <c:pt idx="2307">
                  <c:v>10.636478005632256</c:v>
                </c:pt>
                <c:pt idx="2308">
                  <c:v>10.636724742828418</c:v>
                </c:pt>
                <c:pt idx="2309">
                  <c:v>10.636971470013545</c:v>
                </c:pt>
                <c:pt idx="2310">
                  <c:v>10.637218187142338</c:v>
                </c:pt>
                <c:pt idx="2311">
                  <c:v>10.637464894169568</c:v>
                </c:pt>
                <c:pt idx="2312">
                  <c:v>10.637711591050071</c:v>
                </c:pt>
                <c:pt idx="2313">
                  <c:v>10.637958277738724</c:v>
                </c:pt>
                <c:pt idx="2314">
                  <c:v>10.638204954190499</c:v>
                </c:pt>
                <c:pt idx="2315">
                  <c:v>10.638451620360346</c:v>
                </c:pt>
                <c:pt idx="2316">
                  <c:v>10.638698276203339</c:v>
                </c:pt>
                <c:pt idx="2317">
                  <c:v>10.638944921674565</c:v>
                </c:pt>
                <c:pt idx="2318">
                  <c:v>10.639191556729166</c:v>
                </c:pt>
                <c:pt idx="2319">
                  <c:v>10.63943818132238</c:v>
                </c:pt>
                <c:pt idx="2320">
                  <c:v>10.639684795409421</c:v>
                </c:pt>
                <c:pt idx="2321">
                  <c:v>10.639931398945656</c:v>
                </c:pt>
                <c:pt idx="2322">
                  <c:v>10.640177991886413</c:v>
                </c:pt>
                <c:pt idx="2323">
                  <c:v>10.640424574187101</c:v>
                </c:pt>
                <c:pt idx="2324">
                  <c:v>10.640671145803227</c:v>
                </c:pt>
                <c:pt idx="2325">
                  <c:v>10.640917706690312</c:v>
                </c:pt>
                <c:pt idx="2326">
                  <c:v>10.641164256803926</c:v>
                </c:pt>
                <c:pt idx="2327">
                  <c:v>10.641410796099681</c:v>
                </c:pt>
                <c:pt idx="2328">
                  <c:v>10.641657324533305</c:v>
                </c:pt>
                <c:pt idx="2329">
                  <c:v>10.641903842060497</c:v>
                </c:pt>
                <c:pt idx="2330">
                  <c:v>10.642150348637047</c:v>
                </c:pt>
                <c:pt idx="2331">
                  <c:v>10.642396844218837</c:v>
                </c:pt>
                <c:pt idx="2332">
                  <c:v>10.642643328761725</c:v>
                </c:pt>
                <c:pt idx="2333">
                  <c:v>10.642889802221699</c:v>
                </c:pt>
                <c:pt idx="2334">
                  <c:v>10.64313626455473</c:v>
                </c:pt>
                <c:pt idx="2335">
                  <c:v>10.643382715716875</c:v>
                </c:pt>
                <c:pt idx="2336">
                  <c:v>10.643629155664236</c:v>
                </c:pt>
                <c:pt idx="2337">
                  <c:v>10.643875584353001</c:v>
                </c:pt>
                <c:pt idx="2338">
                  <c:v>10.644122001739342</c:v>
                </c:pt>
                <c:pt idx="2339">
                  <c:v>10.644368407779581</c:v>
                </c:pt>
                <c:pt idx="2340">
                  <c:v>10.644614802429974</c:v>
                </c:pt>
                <c:pt idx="2341">
                  <c:v>10.644861185646914</c:v>
                </c:pt>
                <c:pt idx="2342">
                  <c:v>10.645107557386858</c:v>
                </c:pt>
                <c:pt idx="2343">
                  <c:v>10.645353917606215</c:v>
                </c:pt>
                <c:pt idx="2344">
                  <c:v>10.645600266261557</c:v>
                </c:pt>
                <c:pt idx="2345">
                  <c:v>10.645846603309451</c:v>
                </c:pt>
                <c:pt idx="2346">
                  <c:v>10.64609292870653</c:v>
                </c:pt>
                <c:pt idx="2347">
                  <c:v>10.646339242409475</c:v>
                </c:pt>
                <c:pt idx="2348">
                  <c:v>10.646585544375032</c:v>
                </c:pt>
                <c:pt idx="2349">
                  <c:v>10.646831834559967</c:v>
                </c:pt>
                <c:pt idx="2350">
                  <c:v>10.647078112921115</c:v>
                </c:pt>
                <c:pt idx="2351">
                  <c:v>10.647324379415402</c:v>
                </c:pt>
                <c:pt idx="2352">
                  <c:v>10.647570633999749</c:v>
                </c:pt>
                <c:pt idx="2353">
                  <c:v>10.647816876631143</c:v>
                </c:pt>
                <c:pt idx="2354">
                  <c:v>10.648063107266626</c:v>
                </c:pt>
                <c:pt idx="2355">
                  <c:v>10.648309325863337</c:v>
                </c:pt>
                <c:pt idx="2356">
                  <c:v>10.648555532378378</c:v>
                </c:pt>
                <c:pt idx="2357">
                  <c:v>10.648801726768987</c:v>
                </c:pt>
                <c:pt idx="2358">
                  <c:v>10.649047908992371</c:v>
                </c:pt>
                <c:pt idx="2359">
                  <c:v>10.649294079005877</c:v>
                </c:pt>
                <c:pt idx="2360">
                  <c:v>10.649540236766853</c:v>
                </c:pt>
                <c:pt idx="2361">
                  <c:v>10.649786382232707</c:v>
                </c:pt>
                <c:pt idx="2362">
                  <c:v>10.650032515360873</c:v>
                </c:pt>
                <c:pt idx="2363">
                  <c:v>10.650278636108901</c:v>
                </c:pt>
                <c:pt idx="2364">
                  <c:v>10.650524744434309</c:v>
                </c:pt>
                <c:pt idx="2365">
                  <c:v>10.650770840294754</c:v>
                </c:pt>
                <c:pt idx="2366">
                  <c:v>10.651016923647871</c:v>
                </c:pt>
                <c:pt idx="2367">
                  <c:v>10.651262994451383</c:v>
                </c:pt>
                <c:pt idx="2368">
                  <c:v>10.651509052663034</c:v>
                </c:pt>
                <c:pt idx="2369">
                  <c:v>10.651755098240677</c:v>
                </c:pt>
                <c:pt idx="2370">
                  <c:v>10.652001131142175</c:v>
                </c:pt>
                <c:pt idx="2371">
                  <c:v>10.652247151325444</c:v>
                </c:pt>
                <c:pt idx="2372">
                  <c:v>10.652493158748433</c:v>
                </c:pt>
                <c:pt idx="2373">
                  <c:v>10.652739153369172</c:v>
                </c:pt>
                <c:pt idx="2374">
                  <c:v>10.652985135145766</c:v>
                </c:pt>
                <c:pt idx="2375">
                  <c:v>10.653231104036287</c:v>
                </c:pt>
                <c:pt idx="2376">
                  <c:v>10.65347705999895</c:v>
                </c:pt>
                <c:pt idx="2377">
                  <c:v>10.653723002991944</c:v>
                </c:pt>
                <c:pt idx="2378">
                  <c:v>10.653968932973568</c:v>
                </c:pt>
                <c:pt idx="2379">
                  <c:v>10.654214849902143</c:v>
                </c:pt>
                <c:pt idx="2380">
                  <c:v>10.654460753736039</c:v>
                </c:pt>
                <c:pt idx="2381">
                  <c:v>10.654706644433709</c:v>
                </c:pt>
                <c:pt idx="2382">
                  <c:v>10.654952521953586</c:v>
                </c:pt>
                <c:pt idx="2383">
                  <c:v>10.655198386254217</c:v>
                </c:pt>
                <c:pt idx="2384">
                  <c:v>10.655444237294187</c:v>
                </c:pt>
                <c:pt idx="2385">
                  <c:v>10.655690075032108</c:v>
                </c:pt>
                <c:pt idx="2386">
                  <c:v>10.655935899426684</c:v>
                </c:pt>
                <c:pt idx="2387">
                  <c:v>10.656181710436631</c:v>
                </c:pt>
                <c:pt idx="2388">
                  <c:v>10.656427508020716</c:v>
                </c:pt>
                <c:pt idx="2389">
                  <c:v>10.656673292137775</c:v>
                </c:pt>
                <c:pt idx="2390">
                  <c:v>10.656919062746706</c:v>
                </c:pt>
                <c:pt idx="2391">
                  <c:v>10.657164819806408</c:v>
                </c:pt>
                <c:pt idx="2392">
                  <c:v>10.657410563275871</c:v>
                </c:pt>
                <c:pt idx="2393">
                  <c:v>10.657656293114126</c:v>
                </c:pt>
                <c:pt idx="2394">
                  <c:v>10.657902009280274</c:v>
                </c:pt>
                <c:pt idx="2395">
                  <c:v>10.65814771173339</c:v>
                </c:pt>
                <c:pt idx="2396">
                  <c:v>10.658393400432708</c:v>
                </c:pt>
                <c:pt idx="2397">
                  <c:v>10.65863907533744</c:v>
                </c:pt>
                <c:pt idx="2398">
                  <c:v>10.658884736406836</c:v>
                </c:pt>
                <c:pt idx="2399">
                  <c:v>10.659130383600246</c:v>
                </c:pt>
                <c:pt idx="2400">
                  <c:v>10.659376016877054</c:v>
                </c:pt>
                <c:pt idx="2401">
                  <c:v>10.659621636196693</c:v>
                </c:pt>
                <c:pt idx="2402">
                  <c:v>10.659867241518617</c:v>
                </c:pt>
                <c:pt idx="2403">
                  <c:v>10.660112832802348</c:v>
                </c:pt>
                <c:pt idx="2404">
                  <c:v>10.660358410007497</c:v>
                </c:pt>
                <c:pt idx="2405">
                  <c:v>10.660603973093652</c:v>
                </c:pt>
                <c:pt idx="2406">
                  <c:v>10.660849522020509</c:v>
                </c:pt>
                <c:pt idx="2407">
                  <c:v>10.661095056747772</c:v>
                </c:pt>
                <c:pt idx="2408">
                  <c:v>10.661340577235245</c:v>
                </c:pt>
                <c:pt idx="2409">
                  <c:v>10.661586083442721</c:v>
                </c:pt>
                <c:pt idx="2410">
                  <c:v>10.661831575330094</c:v>
                </c:pt>
                <c:pt idx="2411">
                  <c:v>10.662077052857267</c:v>
                </c:pt>
                <c:pt idx="2412">
                  <c:v>10.662322515984224</c:v>
                </c:pt>
                <c:pt idx="2413">
                  <c:v>10.662567964670977</c:v>
                </c:pt>
                <c:pt idx="2414">
                  <c:v>10.66281339887758</c:v>
                </c:pt>
                <c:pt idx="2415">
                  <c:v>10.663058818564174</c:v>
                </c:pt>
                <c:pt idx="2416">
                  <c:v>10.663304223690906</c:v>
                </c:pt>
                <c:pt idx="2417">
                  <c:v>10.663549614218004</c:v>
                </c:pt>
                <c:pt idx="2418">
                  <c:v>10.663794990105702</c:v>
                </c:pt>
                <c:pt idx="2419">
                  <c:v>10.664040351314362</c:v>
                </c:pt>
                <c:pt idx="2420">
                  <c:v>10.66428569780431</c:v>
                </c:pt>
                <c:pt idx="2421">
                  <c:v>10.664531029535972</c:v>
                </c:pt>
                <c:pt idx="2422">
                  <c:v>10.664776346469784</c:v>
                </c:pt>
                <c:pt idx="2423">
                  <c:v>10.665021648566263</c:v>
                </c:pt>
                <c:pt idx="2424">
                  <c:v>10.665266935785978</c:v>
                </c:pt>
                <c:pt idx="2425">
                  <c:v>10.665512208089535</c:v>
                </c:pt>
                <c:pt idx="2426">
                  <c:v>10.665757465437565</c:v>
                </c:pt>
                <c:pt idx="2427">
                  <c:v>10.666002707790767</c:v>
                </c:pt>
                <c:pt idx="2428">
                  <c:v>10.666247935109908</c:v>
                </c:pt>
                <c:pt idx="2429">
                  <c:v>10.666493147355771</c:v>
                </c:pt>
                <c:pt idx="2430">
                  <c:v>10.666738344489236</c:v>
                </c:pt>
                <c:pt idx="2431">
                  <c:v>10.666983526471153</c:v>
                </c:pt>
                <c:pt idx="2432">
                  <c:v>10.667228693262487</c:v>
                </c:pt>
                <c:pt idx="2433">
                  <c:v>10.667473844824205</c:v>
                </c:pt>
                <c:pt idx="2434">
                  <c:v>10.66771898111738</c:v>
                </c:pt>
                <c:pt idx="2435">
                  <c:v>10.667964102103088</c:v>
                </c:pt>
                <c:pt idx="2436">
                  <c:v>10.668209207742452</c:v>
                </c:pt>
                <c:pt idx="2437">
                  <c:v>10.668454297996654</c:v>
                </c:pt>
                <c:pt idx="2438">
                  <c:v>10.66869937282695</c:v>
                </c:pt>
                <c:pt idx="2439">
                  <c:v>10.668944432194571</c:v>
                </c:pt>
                <c:pt idx="2440">
                  <c:v>10.669189476060904</c:v>
                </c:pt>
                <c:pt idx="2441">
                  <c:v>10.669434504387286</c:v>
                </c:pt>
                <c:pt idx="2442">
                  <c:v>10.669679517135133</c:v>
                </c:pt>
                <c:pt idx="2443">
                  <c:v>10.669924514265915</c:v>
                </c:pt>
                <c:pt idx="2444">
                  <c:v>10.670169495741199</c:v>
                </c:pt>
                <c:pt idx="2445">
                  <c:v>10.670414461522482</c:v>
                </c:pt>
                <c:pt idx="2446">
                  <c:v>10.670659411571414</c:v>
                </c:pt>
                <c:pt idx="2447">
                  <c:v>10.670904345849653</c:v>
                </c:pt>
                <c:pt idx="2448">
                  <c:v>10.671149264318892</c:v>
                </c:pt>
                <c:pt idx="2449">
                  <c:v>10.671394166940896</c:v>
                </c:pt>
                <c:pt idx="2450">
                  <c:v>10.671639053677474</c:v>
                </c:pt>
                <c:pt idx="2451">
                  <c:v>10.671883924490476</c:v>
                </c:pt>
                <c:pt idx="2452">
                  <c:v>10.672128779341783</c:v>
                </c:pt>
                <c:pt idx="2453">
                  <c:v>10.672373618193355</c:v>
                </c:pt>
                <c:pt idx="2454">
                  <c:v>10.672618441007153</c:v>
                </c:pt>
                <c:pt idx="2455">
                  <c:v>10.67286324774528</c:v>
                </c:pt>
                <c:pt idx="2456">
                  <c:v>10.673108038369762</c:v>
                </c:pt>
                <c:pt idx="2457">
                  <c:v>10.67335281284274</c:v>
                </c:pt>
                <c:pt idx="2458">
                  <c:v>10.673597571126425</c:v>
                </c:pt>
                <c:pt idx="2459">
                  <c:v>10.673842313183023</c:v>
                </c:pt>
                <c:pt idx="2460">
                  <c:v>10.674087038974811</c:v>
                </c:pt>
                <c:pt idx="2461">
                  <c:v>10.674331748464105</c:v>
                </c:pt>
                <c:pt idx="2462">
                  <c:v>10.674576441613294</c:v>
                </c:pt>
                <c:pt idx="2463">
                  <c:v>10.674821118384781</c:v>
                </c:pt>
                <c:pt idx="2464">
                  <c:v>10.675065778741022</c:v>
                </c:pt>
                <c:pt idx="2465">
                  <c:v>10.675310422644513</c:v>
                </c:pt>
                <c:pt idx="2466">
                  <c:v>10.675555050057838</c:v>
                </c:pt>
                <c:pt idx="2467">
                  <c:v>10.675799660943586</c:v>
                </c:pt>
                <c:pt idx="2468">
                  <c:v>10.676044255264404</c:v>
                </c:pt>
                <c:pt idx="2469">
                  <c:v>10.676288832982994</c:v>
                </c:pt>
                <c:pt idx="2470">
                  <c:v>10.676533394062094</c:v>
                </c:pt>
                <c:pt idx="2471">
                  <c:v>10.676777938464488</c:v>
                </c:pt>
                <c:pt idx="2472">
                  <c:v>10.677022466153009</c:v>
                </c:pt>
                <c:pt idx="2473">
                  <c:v>10.677266977090571</c:v>
                </c:pt>
                <c:pt idx="2474">
                  <c:v>10.677511471240052</c:v>
                </c:pt>
                <c:pt idx="2475">
                  <c:v>10.677755948564439</c:v>
                </c:pt>
                <c:pt idx="2476">
                  <c:v>10.678000409026778</c:v>
                </c:pt>
                <c:pt idx="2477">
                  <c:v>10.678244852590124</c:v>
                </c:pt>
                <c:pt idx="2478">
                  <c:v>10.678489279217573</c:v>
                </c:pt>
                <c:pt idx="2479">
                  <c:v>10.67873368887231</c:v>
                </c:pt>
                <c:pt idx="2480">
                  <c:v>10.678978081517521</c:v>
                </c:pt>
                <c:pt idx="2481">
                  <c:v>10.679222457116456</c:v>
                </c:pt>
                <c:pt idx="2482">
                  <c:v>10.679466815632432</c:v>
                </c:pt>
                <c:pt idx="2483">
                  <c:v>10.67971115702877</c:v>
                </c:pt>
                <c:pt idx="2484">
                  <c:v>10.679955481268877</c:v>
                </c:pt>
                <c:pt idx="2485">
                  <c:v>10.680199788316159</c:v>
                </c:pt>
                <c:pt idx="2486">
                  <c:v>10.680444078134133</c:v>
                </c:pt>
                <c:pt idx="2487">
                  <c:v>10.680688350686317</c:v>
                </c:pt>
                <c:pt idx="2488">
                  <c:v>10.680932605936256</c:v>
                </c:pt>
                <c:pt idx="2489">
                  <c:v>10.681176843847595</c:v>
                </c:pt>
                <c:pt idx="2490">
                  <c:v>10.681421064384011</c:v>
                </c:pt>
                <c:pt idx="2491">
                  <c:v>10.681665267509178</c:v>
                </c:pt>
                <c:pt idx="2492">
                  <c:v>10.681909453186877</c:v>
                </c:pt>
                <c:pt idx="2493">
                  <c:v>10.682153621380897</c:v>
                </c:pt>
                <c:pt idx="2494">
                  <c:v>10.682397772055063</c:v>
                </c:pt>
                <c:pt idx="2495">
                  <c:v>10.682641905173318</c:v>
                </c:pt>
                <c:pt idx="2496">
                  <c:v>10.682886020699577</c:v>
                </c:pt>
                <c:pt idx="2497">
                  <c:v>10.683130118597806</c:v>
                </c:pt>
                <c:pt idx="2498">
                  <c:v>10.683374198832052</c:v>
                </c:pt>
                <c:pt idx="2499">
                  <c:v>10.683618261366391</c:v>
                </c:pt>
                <c:pt idx="2500">
                  <c:v>10.683862306164915</c:v>
                </c:pt>
                <c:pt idx="2501">
                  <c:v>10.684106333191812</c:v>
                </c:pt>
                <c:pt idx="2502">
                  <c:v>10.684350342411308</c:v>
                </c:pt>
                <c:pt idx="2503">
                  <c:v>10.684594333787611</c:v>
                </c:pt>
                <c:pt idx="2504">
                  <c:v>10.684838307285037</c:v>
                </c:pt>
                <c:pt idx="2505">
                  <c:v>10.685082262867972</c:v>
                </c:pt>
                <c:pt idx="2506">
                  <c:v>10.685326200500732</c:v>
                </c:pt>
                <c:pt idx="2507">
                  <c:v>10.685570120147837</c:v>
                </c:pt>
                <c:pt idx="2508">
                  <c:v>10.685814021773687</c:v>
                </c:pt>
                <c:pt idx="2509">
                  <c:v>10.686057905342849</c:v>
                </c:pt>
                <c:pt idx="2510">
                  <c:v>10.686301770819885</c:v>
                </c:pt>
                <c:pt idx="2511">
                  <c:v>10.686545618169419</c:v>
                </c:pt>
                <c:pt idx="2512">
                  <c:v>10.686789447356082</c:v>
                </c:pt>
                <c:pt idx="2513">
                  <c:v>10.687033258344613</c:v>
                </c:pt>
                <c:pt idx="2514">
                  <c:v>10.687277051099731</c:v>
                </c:pt>
                <c:pt idx="2515">
                  <c:v>10.687520825586239</c:v>
                </c:pt>
                <c:pt idx="2516">
                  <c:v>10.687764581768988</c:v>
                </c:pt>
                <c:pt idx="2517">
                  <c:v>10.688008319612852</c:v>
                </c:pt>
                <c:pt idx="2518">
                  <c:v>10.688252039082746</c:v>
                </c:pt>
                <c:pt idx="2519">
                  <c:v>10.688495740143654</c:v>
                </c:pt>
                <c:pt idx="2520">
                  <c:v>10.688739422760584</c:v>
                </c:pt>
                <c:pt idx="2521">
                  <c:v>10.688983086898606</c:v>
                </c:pt>
                <c:pt idx="2522">
                  <c:v>10.689226732522815</c:v>
                </c:pt>
                <c:pt idx="2523">
                  <c:v>10.689470359598374</c:v>
                </c:pt>
                <c:pt idx="2524">
                  <c:v>10.689713968090441</c:v>
                </c:pt>
                <c:pt idx="2525">
                  <c:v>10.689957557964313</c:v>
                </c:pt>
                <c:pt idx="2526">
                  <c:v>10.690201129185217</c:v>
                </c:pt>
                <c:pt idx="2527">
                  <c:v>10.690444681718514</c:v>
                </c:pt>
                <c:pt idx="2528">
                  <c:v>10.690688215529542</c:v>
                </c:pt>
                <c:pt idx="2529">
                  <c:v>10.690931730583753</c:v>
                </c:pt>
                <c:pt idx="2530">
                  <c:v>10.691175226846571</c:v>
                </c:pt>
                <c:pt idx="2531">
                  <c:v>10.691418704283539</c:v>
                </c:pt>
                <c:pt idx="2532">
                  <c:v>10.691662162860149</c:v>
                </c:pt>
                <c:pt idx="2533">
                  <c:v>10.691905602542029</c:v>
                </c:pt>
                <c:pt idx="2534">
                  <c:v>10.692149023294807</c:v>
                </c:pt>
                <c:pt idx="2535">
                  <c:v>10.692392425084151</c:v>
                </c:pt>
                <c:pt idx="2536">
                  <c:v>10.692635807875783</c:v>
                </c:pt>
                <c:pt idx="2537">
                  <c:v>10.692879171635482</c:v>
                </c:pt>
                <c:pt idx="2538">
                  <c:v>10.693122516329057</c:v>
                </c:pt>
                <c:pt idx="2539">
                  <c:v>10.693365841922354</c:v>
                </c:pt>
                <c:pt idx="2540">
                  <c:v>10.693609148381267</c:v>
                </c:pt>
                <c:pt idx="2541">
                  <c:v>10.693852435671737</c:v>
                </c:pt>
                <c:pt idx="2542">
                  <c:v>10.694095703759743</c:v>
                </c:pt>
                <c:pt idx="2543">
                  <c:v>10.694338952611314</c:v>
                </c:pt>
                <c:pt idx="2544">
                  <c:v>10.694582182192525</c:v>
                </c:pt>
                <c:pt idx="2545">
                  <c:v>10.694825392469509</c:v>
                </c:pt>
                <c:pt idx="2546">
                  <c:v>10.695068583408386</c:v>
                </c:pt>
                <c:pt idx="2547">
                  <c:v>10.695311754975378</c:v>
                </c:pt>
                <c:pt idx="2548">
                  <c:v>10.695554907136739</c:v>
                </c:pt>
                <c:pt idx="2549">
                  <c:v>10.69579803985874</c:v>
                </c:pt>
                <c:pt idx="2550">
                  <c:v>10.696041153107716</c:v>
                </c:pt>
                <c:pt idx="2551">
                  <c:v>10.696284246850031</c:v>
                </c:pt>
                <c:pt idx="2552">
                  <c:v>10.696527321052107</c:v>
                </c:pt>
                <c:pt idx="2553">
                  <c:v>10.696770375680419</c:v>
                </c:pt>
                <c:pt idx="2554">
                  <c:v>10.697013410701462</c:v>
                </c:pt>
                <c:pt idx="2555">
                  <c:v>10.697256426081792</c:v>
                </c:pt>
                <c:pt idx="2556">
                  <c:v>10.69749942178797</c:v>
                </c:pt>
                <c:pt idx="2557">
                  <c:v>10.697742397786669</c:v>
                </c:pt>
                <c:pt idx="2558">
                  <c:v>10.697985354044516</c:v>
                </c:pt>
                <c:pt idx="2559">
                  <c:v>10.698228290528267</c:v>
                </c:pt>
                <c:pt idx="2560">
                  <c:v>10.698471207204662</c:v>
                </c:pt>
                <c:pt idx="2561">
                  <c:v>10.69871410404053</c:v>
                </c:pt>
                <c:pt idx="2562">
                  <c:v>10.698956981002672</c:v>
                </c:pt>
                <c:pt idx="2563">
                  <c:v>10.699199838058027</c:v>
                </c:pt>
                <c:pt idx="2564">
                  <c:v>10.699442675173509</c:v>
                </c:pt>
                <c:pt idx="2565">
                  <c:v>10.69968549231608</c:v>
                </c:pt>
                <c:pt idx="2566">
                  <c:v>10.699928289452764</c:v>
                </c:pt>
                <c:pt idx="2567">
                  <c:v>10.700171066550634</c:v>
                </c:pt>
                <c:pt idx="2568">
                  <c:v>10.700413823576781</c:v>
                </c:pt>
                <c:pt idx="2569">
                  <c:v>10.700656560498366</c:v>
                </c:pt>
                <c:pt idx="2570">
                  <c:v>10.700899277282527</c:v>
                </c:pt>
                <c:pt idx="2571">
                  <c:v>10.701141973896554</c:v>
                </c:pt>
                <c:pt idx="2572">
                  <c:v>10.701384650307677</c:v>
                </c:pt>
                <c:pt idx="2573">
                  <c:v>10.701627306483253</c:v>
                </c:pt>
                <c:pt idx="2574">
                  <c:v>10.701869942390596</c:v>
                </c:pt>
                <c:pt idx="2575">
                  <c:v>10.702112557997111</c:v>
                </c:pt>
                <c:pt idx="2576">
                  <c:v>10.702355153270272</c:v>
                </c:pt>
                <c:pt idx="2577">
                  <c:v>10.702597728177521</c:v>
                </c:pt>
                <c:pt idx="2578">
                  <c:v>10.702840282686399</c:v>
                </c:pt>
                <c:pt idx="2579">
                  <c:v>10.703082816764486</c:v>
                </c:pt>
                <c:pt idx="2580">
                  <c:v>10.703325330379387</c:v>
                </c:pt>
                <c:pt idx="2581">
                  <c:v>10.70356782349875</c:v>
                </c:pt>
                <c:pt idx="2582">
                  <c:v>10.703810296090266</c:v>
                </c:pt>
                <c:pt idx="2583">
                  <c:v>10.704052748121672</c:v>
                </c:pt>
                <c:pt idx="2584">
                  <c:v>10.704295179560731</c:v>
                </c:pt>
                <c:pt idx="2585">
                  <c:v>10.704537590375306</c:v>
                </c:pt>
                <c:pt idx="2586">
                  <c:v>10.704779980533207</c:v>
                </c:pt>
                <c:pt idx="2587">
                  <c:v>10.70502235000237</c:v>
                </c:pt>
                <c:pt idx="2588">
                  <c:v>10.705264698750728</c:v>
                </c:pt>
                <c:pt idx="2589">
                  <c:v>10.705507026746265</c:v>
                </c:pt>
                <c:pt idx="2590">
                  <c:v>10.705749333957026</c:v>
                </c:pt>
                <c:pt idx="2591">
                  <c:v>10.705991620351064</c:v>
                </c:pt>
                <c:pt idx="2592">
                  <c:v>10.706233885896488</c:v>
                </c:pt>
                <c:pt idx="2593">
                  <c:v>10.706476130561438</c:v>
                </c:pt>
                <c:pt idx="2594">
                  <c:v>10.706718354314159</c:v>
                </c:pt>
                <c:pt idx="2595">
                  <c:v>10.706960557122835</c:v>
                </c:pt>
                <c:pt idx="2596">
                  <c:v>10.707202738955779</c:v>
                </c:pt>
                <c:pt idx="2597">
                  <c:v>10.707444899781283</c:v>
                </c:pt>
                <c:pt idx="2598">
                  <c:v>10.707687039567727</c:v>
                </c:pt>
                <c:pt idx="2599">
                  <c:v>10.707929158283491</c:v>
                </c:pt>
                <c:pt idx="2600">
                  <c:v>10.708171255897048</c:v>
                </c:pt>
                <c:pt idx="2601">
                  <c:v>10.708413332376843</c:v>
                </c:pt>
                <c:pt idx="2602">
                  <c:v>10.708655387691435</c:v>
                </c:pt>
                <c:pt idx="2603">
                  <c:v>10.708897421809382</c:v>
                </c:pt>
                <c:pt idx="2604">
                  <c:v>10.709139434699289</c:v>
                </c:pt>
                <c:pt idx="2605">
                  <c:v>10.709381426329777</c:v>
                </c:pt>
                <c:pt idx="2606">
                  <c:v>10.709623396669588</c:v>
                </c:pt>
                <c:pt idx="2607">
                  <c:v>10.709865345687408</c:v>
                </c:pt>
                <c:pt idx="2608">
                  <c:v>10.710107273352044</c:v>
                </c:pt>
                <c:pt idx="2609">
                  <c:v>10.710349179632273</c:v>
                </c:pt>
                <c:pt idx="2610">
                  <c:v>10.710591064496988</c:v>
                </c:pt>
                <c:pt idx="2611">
                  <c:v>10.710832927915037</c:v>
                </c:pt>
                <c:pt idx="2612">
                  <c:v>10.711074769855401</c:v>
                </c:pt>
                <c:pt idx="2613">
                  <c:v>10.711316590287034</c:v>
                </c:pt>
                <c:pt idx="2614">
                  <c:v>10.711558389178943</c:v>
                </c:pt>
                <c:pt idx="2615">
                  <c:v>10.711800166500197</c:v>
                </c:pt>
                <c:pt idx="2616">
                  <c:v>10.712041922219884</c:v>
                </c:pt>
                <c:pt idx="2617">
                  <c:v>10.712283656307164</c:v>
                </c:pt>
                <c:pt idx="2618">
                  <c:v>10.712525368731196</c:v>
                </c:pt>
                <c:pt idx="2619">
                  <c:v>10.712767059461225</c:v>
                </c:pt>
                <c:pt idx="2620">
                  <c:v>10.713008728466477</c:v>
                </c:pt>
                <c:pt idx="2621">
                  <c:v>10.713250375716266</c:v>
                </c:pt>
                <c:pt idx="2622">
                  <c:v>10.713492001179947</c:v>
                </c:pt>
                <c:pt idx="2623">
                  <c:v>10.713733604826881</c:v>
                </c:pt>
                <c:pt idx="2624">
                  <c:v>10.713975186626513</c:v>
                </c:pt>
                <c:pt idx="2625">
                  <c:v>10.714216746548288</c:v>
                </c:pt>
                <c:pt idx="2626">
                  <c:v>10.714458284561722</c:v>
                </c:pt>
                <c:pt idx="2627">
                  <c:v>10.714699800636351</c:v>
                </c:pt>
                <c:pt idx="2628">
                  <c:v>10.714941294741731</c:v>
                </c:pt>
                <c:pt idx="2629">
                  <c:v>10.71518276684753</c:v>
                </c:pt>
                <c:pt idx="2630">
                  <c:v>10.715424216923397</c:v>
                </c:pt>
                <c:pt idx="2631">
                  <c:v>10.715665644939021</c:v>
                </c:pt>
                <c:pt idx="2632">
                  <c:v>10.715907050864161</c:v>
                </c:pt>
                <c:pt idx="2633">
                  <c:v>10.716148434668614</c:v>
                </c:pt>
                <c:pt idx="2634">
                  <c:v>10.716389796322169</c:v>
                </c:pt>
                <c:pt idx="2635">
                  <c:v>10.716631135794685</c:v>
                </c:pt>
                <c:pt idx="2636">
                  <c:v>10.716872453056126</c:v>
                </c:pt>
                <c:pt idx="2637">
                  <c:v>10.717113748076379</c:v>
                </c:pt>
                <c:pt idx="2638">
                  <c:v>10.717355020825426</c:v>
                </c:pt>
                <c:pt idx="2639">
                  <c:v>10.717596271273333</c:v>
                </c:pt>
                <c:pt idx="2640">
                  <c:v>10.717837499390125</c:v>
                </c:pt>
                <c:pt idx="2641">
                  <c:v>10.718078705145938</c:v>
                </c:pt>
                <c:pt idx="2642">
                  <c:v>10.718319888510885</c:v>
                </c:pt>
                <c:pt idx="2643">
                  <c:v>10.718561049455143</c:v>
                </c:pt>
                <c:pt idx="2644">
                  <c:v>10.718802187948961</c:v>
                </c:pt>
                <c:pt idx="2645">
                  <c:v>10.719043303962582</c:v>
                </c:pt>
                <c:pt idx="2646">
                  <c:v>10.719284397466321</c:v>
                </c:pt>
                <c:pt idx="2647">
                  <c:v>10.719525468430513</c:v>
                </c:pt>
                <c:pt idx="2648">
                  <c:v>10.719766516825535</c:v>
                </c:pt>
                <c:pt idx="2649">
                  <c:v>10.720007542621811</c:v>
                </c:pt>
                <c:pt idx="2650">
                  <c:v>10.720248545789769</c:v>
                </c:pt>
                <c:pt idx="2651">
                  <c:v>10.720489526299959</c:v>
                </c:pt>
                <c:pt idx="2652">
                  <c:v>10.720730484122875</c:v>
                </c:pt>
                <c:pt idx="2653">
                  <c:v>10.720971419229119</c:v>
                </c:pt>
                <c:pt idx="2654">
                  <c:v>10.721212331589292</c:v>
                </c:pt>
                <c:pt idx="2655">
                  <c:v>10.721453221174059</c:v>
                </c:pt>
                <c:pt idx="2656">
                  <c:v>10.721694087954114</c:v>
                </c:pt>
                <c:pt idx="2657">
                  <c:v>10.72193493190019</c:v>
                </c:pt>
                <c:pt idx="2658">
                  <c:v>10.722175752983066</c:v>
                </c:pt>
                <c:pt idx="2659">
                  <c:v>10.72241655117352</c:v>
                </c:pt>
                <c:pt idx="2660">
                  <c:v>10.722657326442441</c:v>
                </c:pt>
                <c:pt idx="2661">
                  <c:v>10.7228980787607</c:v>
                </c:pt>
                <c:pt idx="2662">
                  <c:v>10.723138808099231</c:v>
                </c:pt>
                <c:pt idx="2663">
                  <c:v>10.723379514429009</c:v>
                </c:pt>
                <c:pt idx="2664">
                  <c:v>10.72362019772104</c:v>
                </c:pt>
                <c:pt idx="2665">
                  <c:v>10.723860857946343</c:v>
                </c:pt>
                <c:pt idx="2666">
                  <c:v>10.724101495076033</c:v>
                </c:pt>
                <c:pt idx="2667">
                  <c:v>10.724342109081221</c:v>
                </c:pt>
                <c:pt idx="2668">
                  <c:v>10.724582699933061</c:v>
                </c:pt>
                <c:pt idx="2669">
                  <c:v>10.724823267602757</c:v>
                </c:pt>
                <c:pt idx="2670">
                  <c:v>10.725063812061553</c:v>
                </c:pt>
                <c:pt idx="2671">
                  <c:v>10.725304333280739</c:v>
                </c:pt>
                <c:pt idx="2672">
                  <c:v>10.725544831231604</c:v>
                </c:pt>
                <c:pt idx="2673">
                  <c:v>10.725785305885527</c:v>
                </c:pt>
                <c:pt idx="2674">
                  <c:v>10.726025757213907</c:v>
                </c:pt>
                <c:pt idx="2675">
                  <c:v>10.726266185188127</c:v>
                </c:pt>
                <c:pt idx="2676">
                  <c:v>10.726506589779717</c:v>
                </c:pt>
                <c:pt idx="2677">
                  <c:v>10.726746970960143</c:v>
                </c:pt>
                <c:pt idx="2678">
                  <c:v>10.726987328700988</c:v>
                </c:pt>
                <c:pt idx="2679">
                  <c:v>10.727227662973803</c:v>
                </c:pt>
                <c:pt idx="2680">
                  <c:v>10.727467973750237</c:v>
                </c:pt>
                <c:pt idx="2681">
                  <c:v>10.727708261001933</c:v>
                </c:pt>
                <c:pt idx="2682">
                  <c:v>10.727948524700604</c:v>
                </c:pt>
                <c:pt idx="2683">
                  <c:v>10.728188764817981</c:v>
                </c:pt>
                <c:pt idx="2684">
                  <c:v>10.728428981325845</c:v>
                </c:pt>
                <c:pt idx="2685">
                  <c:v>10.728669174196014</c:v>
                </c:pt>
                <c:pt idx="2686">
                  <c:v>10.728909343400339</c:v>
                </c:pt>
                <c:pt idx="2687">
                  <c:v>10.729149488910705</c:v>
                </c:pt>
                <c:pt idx="2688">
                  <c:v>10.729389610699048</c:v>
                </c:pt>
                <c:pt idx="2689">
                  <c:v>10.729629708737342</c:v>
                </c:pt>
                <c:pt idx="2690">
                  <c:v>10.72986978299757</c:v>
                </c:pt>
                <c:pt idx="2691">
                  <c:v>10.730109833451795</c:v>
                </c:pt>
                <c:pt idx="2692">
                  <c:v>10.730349860072108</c:v>
                </c:pt>
                <c:pt idx="2693">
                  <c:v>10.730589862830575</c:v>
                </c:pt>
                <c:pt idx="2694">
                  <c:v>10.730829841699418</c:v>
                </c:pt>
                <c:pt idx="2695">
                  <c:v>10.731069796650772</c:v>
                </c:pt>
                <c:pt idx="2696">
                  <c:v>10.731309727656924</c:v>
                </c:pt>
                <c:pt idx="2697">
                  <c:v>10.731549634690097</c:v>
                </c:pt>
                <c:pt idx="2698">
                  <c:v>10.731789517722646</c:v>
                </c:pt>
                <c:pt idx="2699">
                  <c:v>10.73202937672686</c:v>
                </c:pt>
                <c:pt idx="2700">
                  <c:v>10.73226921167516</c:v>
                </c:pt>
                <c:pt idx="2701">
                  <c:v>10.732509022539972</c:v>
                </c:pt>
                <c:pt idx="2702">
                  <c:v>10.732748809293714</c:v>
                </c:pt>
                <c:pt idx="2703">
                  <c:v>10.732988571908919</c:v>
                </c:pt>
                <c:pt idx="2704">
                  <c:v>10.733228310358122</c:v>
                </c:pt>
                <c:pt idx="2705">
                  <c:v>10.733468024613856</c:v>
                </c:pt>
                <c:pt idx="2706">
                  <c:v>10.733707714648766</c:v>
                </c:pt>
                <c:pt idx="2707">
                  <c:v>10.73394738043547</c:v>
                </c:pt>
                <c:pt idx="2708">
                  <c:v>10.734187021946662</c:v>
                </c:pt>
                <c:pt idx="2709">
                  <c:v>10.734426639155048</c:v>
                </c:pt>
                <c:pt idx="2710">
                  <c:v>10.73466623203343</c:v>
                </c:pt>
                <c:pt idx="2711">
                  <c:v>10.734905800554539</c:v>
                </c:pt>
                <c:pt idx="2712">
                  <c:v>10.735145344691265</c:v>
                </c:pt>
                <c:pt idx="2713">
                  <c:v>10.735384864416432</c:v>
                </c:pt>
                <c:pt idx="2714">
                  <c:v>10.735624359702944</c:v>
                </c:pt>
                <c:pt idx="2715">
                  <c:v>10.735863830523783</c:v>
                </c:pt>
                <c:pt idx="2716">
                  <c:v>10.736103276851905</c:v>
                </c:pt>
                <c:pt idx="2717">
                  <c:v>10.736342698660328</c:v>
                </c:pt>
                <c:pt idx="2718">
                  <c:v>10.736582095922099</c:v>
                </c:pt>
                <c:pt idx="2719">
                  <c:v>10.736821468610325</c:v>
                </c:pt>
                <c:pt idx="2720">
                  <c:v>10.737060816698119</c:v>
                </c:pt>
                <c:pt idx="2721">
                  <c:v>10.737300140158634</c:v>
                </c:pt>
                <c:pt idx="2722">
                  <c:v>10.737539438965094</c:v>
                </c:pt>
                <c:pt idx="2723">
                  <c:v>10.737778713090741</c:v>
                </c:pt>
                <c:pt idx="2724">
                  <c:v>10.738017962508838</c:v>
                </c:pt>
                <c:pt idx="2725">
                  <c:v>10.73825718719268</c:v>
                </c:pt>
                <c:pt idx="2726">
                  <c:v>10.738496387115637</c:v>
                </c:pt>
                <c:pt idx="2727">
                  <c:v>10.73873556225109</c:v>
                </c:pt>
                <c:pt idx="2728">
                  <c:v>10.738974712572457</c:v>
                </c:pt>
                <c:pt idx="2729">
                  <c:v>10.739213838053207</c:v>
                </c:pt>
                <c:pt idx="2730">
                  <c:v>10.739452938666805</c:v>
                </c:pt>
                <c:pt idx="2731">
                  <c:v>10.739692014386826</c:v>
                </c:pt>
                <c:pt idx="2732">
                  <c:v>10.739931065186781</c:v>
                </c:pt>
                <c:pt idx="2733">
                  <c:v>10.740170091040335</c:v>
                </c:pt>
                <c:pt idx="2734">
                  <c:v>10.740409091921087</c:v>
                </c:pt>
                <c:pt idx="2735">
                  <c:v>10.740648067802727</c:v>
                </c:pt>
                <c:pt idx="2736">
                  <c:v>10.740887018658963</c:v>
                </c:pt>
                <c:pt idx="2737">
                  <c:v>10.741125944463548</c:v>
                </c:pt>
                <c:pt idx="2738">
                  <c:v>10.741364845190283</c:v>
                </c:pt>
                <c:pt idx="2739">
                  <c:v>10.741603720812964</c:v>
                </c:pt>
                <c:pt idx="2740">
                  <c:v>10.74184257130546</c:v>
                </c:pt>
                <c:pt idx="2741">
                  <c:v>10.742081396641655</c:v>
                </c:pt>
                <c:pt idx="2742">
                  <c:v>10.742320196795507</c:v>
                </c:pt>
                <c:pt idx="2743">
                  <c:v>10.742558971740944</c:v>
                </c:pt>
                <c:pt idx="2744">
                  <c:v>10.742797721452014</c:v>
                </c:pt>
                <c:pt idx="2745">
                  <c:v>10.743036445902732</c:v>
                </c:pt>
                <c:pt idx="2746">
                  <c:v>10.743275145067145</c:v>
                </c:pt>
                <c:pt idx="2747">
                  <c:v>10.743513818919425</c:v>
                </c:pt>
                <c:pt idx="2748">
                  <c:v>10.743752467433666</c:v>
                </c:pt>
                <c:pt idx="2749">
                  <c:v>10.743991090584061</c:v>
                </c:pt>
                <c:pt idx="2750">
                  <c:v>10.744229688344852</c:v>
                </c:pt>
                <c:pt idx="2751">
                  <c:v>10.744468260690265</c:v>
                </c:pt>
                <c:pt idx="2752">
                  <c:v>10.744706807594628</c:v>
                </c:pt>
                <c:pt idx="2753">
                  <c:v>10.74494532903223</c:v>
                </c:pt>
                <c:pt idx="2754">
                  <c:v>10.745183824977422</c:v>
                </c:pt>
                <c:pt idx="2755">
                  <c:v>10.74542229540465</c:v>
                </c:pt>
                <c:pt idx="2756">
                  <c:v>10.74566074028831</c:v>
                </c:pt>
                <c:pt idx="2757">
                  <c:v>10.745899159602889</c:v>
                </c:pt>
                <c:pt idx="2758">
                  <c:v>10.746137553322876</c:v>
                </c:pt>
                <c:pt idx="2759">
                  <c:v>10.746375921422825</c:v>
                </c:pt>
                <c:pt idx="2760">
                  <c:v>10.746614263877309</c:v>
                </c:pt>
                <c:pt idx="2761">
                  <c:v>10.746852580660926</c:v>
                </c:pt>
                <c:pt idx="2762">
                  <c:v>10.747090871748345</c:v>
                </c:pt>
                <c:pt idx="2763">
                  <c:v>10.747329137114225</c:v>
                </c:pt>
                <c:pt idx="2764">
                  <c:v>10.747567376733279</c:v>
                </c:pt>
                <c:pt idx="2765">
                  <c:v>10.747805590580285</c:v>
                </c:pt>
                <c:pt idx="2766">
                  <c:v>10.748043778630013</c:v>
                </c:pt>
                <c:pt idx="2767">
                  <c:v>10.748281940857286</c:v>
                </c:pt>
                <c:pt idx="2768">
                  <c:v>10.748520077236989</c:v>
                </c:pt>
                <c:pt idx="2769">
                  <c:v>10.748758187743967</c:v>
                </c:pt>
                <c:pt idx="2770">
                  <c:v>10.748996272353196</c:v>
                </c:pt>
                <c:pt idx="2771">
                  <c:v>10.749234331039625</c:v>
                </c:pt>
                <c:pt idx="2772">
                  <c:v>10.749472363778235</c:v>
                </c:pt>
                <c:pt idx="2773">
                  <c:v>10.749710370544086</c:v>
                </c:pt>
                <c:pt idx="2774">
                  <c:v>10.749948351312222</c:v>
                </c:pt>
                <c:pt idx="2775">
                  <c:v>10.750186306057753</c:v>
                </c:pt>
                <c:pt idx="2776">
                  <c:v>10.750424234755851</c:v>
                </c:pt>
                <c:pt idx="2777">
                  <c:v>10.750662137381649</c:v>
                </c:pt>
                <c:pt idx="2778">
                  <c:v>10.750900013910369</c:v>
                </c:pt>
                <c:pt idx="2779">
                  <c:v>10.751137864317272</c:v>
                </c:pt>
                <c:pt idx="2780">
                  <c:v>10.751375688577625</c:v>
                </c:pt>
                <c:pt idx="2781">
                  <c:v>10.751613486666734</c:v>
                </c:pt>
                <c:pt idx="2782">
                  <c:v>10.751851258559952</c:v>
                </c:pt>
                <c:pt idx="2783">
                  <c:v>10.752089004232657</c:v>
                </c:pt>
                <c:pt idx="2784">
                  <c:v>10.752326723660289</c:v>
                </c:pt>
                <c:pt idx="2785">
                  <c:v>10.752564416818288</c:v>
                </c:pt>
                <c:pt idx="2786">
                  <c:v>10.752802083682145</c:v>
                </c:pt>
                <c:pt idx="2787">
                  <c:v>10.753039724227364</c:v>
                </c:pt>
                <c:pt idx="2788">
                  <c:v>10.753277338429523</c:v>
                </c:pt>
                <c:pt idx="2789">
                  <c:v>10.753514926264218</c:v>
                </c:pt>
                <c:pt idx="2790">
                  <c:v>10.753752487707047</c:v>
                </c:pt>
                <c:pt idx="2791">
                  <c:v>10.753990022733696</c:v>
                </c:pt>
                <c:pt idx="2792">
                  <c:v>10.754227531319849</c:v>
                </c:pt>
                <c:pt idx="2793">
                  <c:v>10.754465013441239</c:v>
                </c:pt>
                <c:pt idx="2794">
                  <c:v>10.75470246907364</c:v>
                </c:pt>
                <c:pt idx="2795">
                  <c:v>10.754939898192806</c:v>
                </c:pt>
                <c:pt idx="2796">
                  <c:v>10.755177300774621</c:v>
                </c:pt>
                <c:pt idx="2797">
                  <c:v>10.755414676794949</c:v>
                </c:pt>
                <c:pt idx="2798">
                  <c:v>10.755652026229656</c:v>
                </c:pt>
                <c:pt idx="2799">
                  <c:v>10.755889349054716</c:v>
                </c:pt>
                <c:pt idx="2800">
                  <c:v>10.756126645246056</c:v>
                </c:pt>
                <c:pt idx="2801">
                  <c:v>10.756363914779721</c:v>
                </c:pt>
                <c:pt idx="2802">
                  <c:v>10.756601157631707</c:v>
                </c:pt>
                <c:pt idx="2803">
                  <c:v>10.756838373778145</c:v>
                </c:pt>
                <c:pt idx="2804">
                  <c:v>10.757075563195073</c:v>
                </c:pt>
                <c:pt idx="2805">
                  <c:v>10.757312725858693</c:v>
                </c:pt>
                <c:pt idx="2806">
                  <c:v>10.75754986174513</c:v>
                </c:pt>
                <c:pt idx="2807">
                  <c:v>10.75778697083063</c:v>
                </c:pt>
                <c:pt idx="2808">
                  <c:v>10.758024053091408</c:v>
                </c:pt>
                <c:pt idx="2809">
                  <c:v>10.758261108503774</c:v>
                </c:pt>
                <c:pt idx="2810">
                  <c:v>10.758498137043993</c:v>
                </c:pt>
                <c:pt idx="2811">
                  <c:v>10.758735138688436</c:v>
                </c:pt>
                <c:pt idx="2812">
                  <c:v>10.758972113413478</c:v>
                </c:pt>
                <c:pt idx="2813">
                  <c:v>10.759209061195518</c:v>
                </c:pt>
                <c:pt idx="2814">
                  <c:v>10.759445982011018</c:v>
                </c:pt>
                <c:pt idx="2815">
                  <c:v>10.759682875836463</c:v>
                </c:pt>
                <c:pt idx="2816">
                  <c:v>10.759919742648339</c:v>
                </c:pt>
                <c:pt idx="2817">
                  <c:v>10.760156582423219</c:v>
                </c:pt>
                <c:pt idx="2818">
                  <c:v>10.760393395137658</c:v>
                </c:pt>
                <c:pt idx="2819">
                  <c:v>10.760630180768294</c:v>
                </c:pt>
                <c:pt idx="2820">
                  <c:v>10.76086693929177</c:v>
                </c:pt>
                <c:pt idx="2821">
                  <c:v>10.761103670684747</c:v>
                </c:pt>
                <c:pt idx="2822">
                  <c:v>10.761340374923956</c:v>
                </c:pt>
                <c:pt idx="2823">
                  <c:v>10.761577051986126</c:v>
                </c:pt>
                <c:pt idx="2824">
                  <c:v>10.761813701848077</c:v>
                </c:pt>
                <c:pt idx="2825">
                  <c:v>10.762050324486584</c:v>
                </c:pt>
                <c:pt idx="2826">
                  <c:v>10.762286919878527</c:v>
                </c:pt>
                <c:pt idx="2827">
                  <c:v>10.762523488000753</c:v>
                </c:pt>
                <c:pt idx="2828">
                  <c:v>10.762760028830209</c:v>
                </c:pt>
                <c:pt idx="2829">
                  <c:v>10.762996542343828</c:v>
                </c:pt>
                <c:pt idx="2830">
                  <c:v>10.763233028518604</c:v>
                </c:pt>
                <c:pt idx="2831">
                  <c:v>10.763469487331513</c:v>
                </c:pt>
                <c:pt idx="2832">
                  <c:v>10.763705918759658</c:v>
                </c:pt>
                <c:pt idx="2833">
                  <c:v>10.763942322780085</c:v>
                </c:pt>
                <c:pt idx="2834">
                  <c:v>10.764178699369896</c:v>
                </c:pt>
                <c:pt idx="2835">
                  <c:v>10.764415048506271</c:v>
                </c:pt>
                <c:pt idx="2836">
                  <c:v>10.764651370166378</c:v>
                </c:pt>
                <c:pt idx="2837">
                  <c:v>10.764887664327416</c:v>
                </c:pt>
                <c:pt idx="2838">
                  <c:v>10.76512393096667</c:v>
                </c:pt>
                <c:pt idx="2839">
                  <c:v>10.765360170061378</c:v>
                </c:pt>
                <c:pt idx="2840">
                  <c:v>10.76559638158885</c:v>
                </c:pt>
                <c:pt idx="2841">
                  <c:v>10.765832565526479</c:v>
                </c:pt>
                <c:pt idx="2842">
                  <c:v>10.766068721851596</c:v>
                </c:pt>
                <c:pt idx="2843">
                  <c:v>10.766304850541619</c:v>
                </c:pt>
                <c:pt idx="2844">
                  <c:v>10.766540951574012</c:v>
                </c:pt>
                <c:pt idx="2845">
                  <c:v>10.766777024926233</c:v>
                </c:pt>
                <c:pt idx="2846">
                  <c:v>10.767013070575814</c:v>
                </c:pt>
                <c:pt idx="2847">
                  <c:v>10.767249088500265</c:v>
                </c:pt>
                <c:pt idx="2848">
                  <c:v>10.767485078677176</c:v>
                </c:pt>
                <c:pt idx="2849">
                  <c:v>10.767721041084165</c:v>
                </c:pt>
                <c:pt idx="2850">
                  <c:v>10.767956975698855</c:v>
                </c:pt>
                <c:pt idx="2851">
                  <c:v>10.768192882498928</c:v>
                </c:pt>
                <c:pt idx="2852">
                  <c:v>10.76842876146209</c:v>
                </c:pt>
                <c:pt idx="2853">
                  <c:v>10.76866461256607</c:v>
                </c:pt>
                <c:pt idx="2854">
                  <c:v>10.76890043578862</c:v>
                </c:pt>
                <c:pt idx="2855">
                  <c:v>10.769136231107602</c:v>
                </c:pt>
                <c:pt idx="2856">
                  <c:v>10.769371998500787</c:v>
                </c:pt>
                <c:pt idx="2857">
                  <c:v>10.769607737946085</c:v>
                </c:pt>
                <c:pt idx="2858">
                  <c:v>10.76984344942138</c:v>
                </c:pt>
                <c:pt idx="2859">
                  <c:v>10.770079132904598</c:v>
                </c:pt>
                <c:pt idx="2860">
                  <c:v>10.770314788373714</c:v>
                </c:pt>
                <c:pt idx="2861">
                  <c:v>10.770550415806724</c:v>
                </c:pt>
                <c:pt idx="2862">
                  <c:v>10.770786015181644</c:v>
                </c:pt>
                <c:pt idx="2863">
                  <c:v>10.771021586476559</c:v>
                </c:pt>
                <c:pt idx="2864">
                  <c:v>10.771257129669532</c:v>
                </c:pt>
                <c:pt idx="2865">
                  <c:v>10.771492644738711</c:v>
                </c:pt>
                <c:pt idx="2866">
                  <c:v>10.77172813166225</c:v>
                </c:pt>
                <c:pt idx="2867">
                  <c:v>10.771963590418343</c:v>
                </c:pt>
                <c:pt idx="2868">
                  <c:v>10.772199020985207</c:v>
                </c:pt>
                <c:pt idx="2869">
                  <c:v>10.772434423341082</c:v>
                </c:pt>
                <c:pt idx="2870">
                  <c:v>10.772669797464275</c:v>
                </c:pt>
                <c:pt idx="2871">
                  <c:v>10.772905143333089</c:v>
                </c:pt>
                <c:pt idx="2872">
                  <c:v>10.773140460925879</c:v>
                </c:pt>
                <c:pt idx="2873">
                  <c:v>10.773375750221037</c:v>
                </c:pt>
                <c:pt idx="2874">
                  <c:v>10.773611011196959</c:v>
                </c:pt>
                <c:pt idx="2875">
                  <c:v>10.773846243832107</c:v>
                </c:pt>
                <c:pt idx="2876">
                  <c:v>10.774081448104965</c:v>
                </c:pt>
                <c:pt idx="2877">
                  <c:v>10.774316623993997</c:v>
                </c:pt>
                <c:pt idx="2878">
                  <c:v>10.774551771477793</c:v>
                </c:pt>
                <c:pt idx="2879">
                  <c:v>10.774786890534905</c:v>
                </c:pt>
                <c:pt idx="2880">
                  <c:v>10.775021981143951</c:v>
                </c:pt>
                <c:pt idx="2881">
                  <c:v>10.775257043283549</c:v>
                </c:pt>
                <c:pt idx="2882">
                  <c:v>10.77549207693238</c:v>
                </c:pt>
                <c:pt idx="2883">
                  <c:v>10.775727082069132</c:v>
                </c:pt>
                <c:pt idx="2884">
                  <c:v>10.775962058672528</c:v>
                </c:pt>
                <c:pt idx="2885">
                  <c:v>10.776197006721366</c:v>
                </c:pt>
                <c:pt idx="2886">
                  <c:v>10.776431926194419</c:v>
                </c:pt>
                <c:pt idx="2887">
                  <c:v>10.776666817070502</c:v>
                </c:pt>
                <c:pt idx="2888">
                  <c:v>10.776901679328477</c:v>
                </c:pt>
                <c:pt idx="2889">
                  <c:v>10.77713651294725</c:v>
                </c:pt>
                <c:pt idx="2890">
                  <c:v>10.777371317905725</c:v>
                </c:pt>
                <c:pt idx="2891">
                  <c:v>10.777606094182858</c:v>
                </c:pt>
                <c:pt idx="2892">
                  <c:v>10.777840841757635</c:v>
                </c:pt>
                <c:pt idx="2893">
                  <c:v>10.778075560609057</c:v>
                </c:pt>
                <c:pt idx="2894">
                  <c:v>10.778310250716183</c:v>
                </c:pt>
                <c:pt idx="2895">
                  <c:v>10.778544912058097</c:v>
                </c:pt>
                <c:pt idx="2896">
                  <c:v>10.778779544613881</c:v>
                </c:pt>
                <c:pt idx="2897">
                  <c:v>10.779014148362688</c:v>
                </c:pt>
                <c:pt idx="2898">
                  <c:v>10.779248723283686</c:v>
                </c:pt>
                <c:pt idx="2899">
                  <c:v>10.779483269356071</c:v>
                </c:pt>
                <c:pt idx="2900">
                  <c:v>10.779717786559084</c:v>
                </c:pt>
                <c:pt idx="2901">
                  <c:v>10.779952274872006</c:v>
                </c:pt>
                <c:pt idx="2902">
                  <c:v>10.7801867342741</c:v>
                </c:pt>
                <c:pt idx="2903">
                  <c:v>10.780421164744691</c:v>
                </c:pt>
                <c:pt idx="2904">
                  <c:v>10.780655566263153</c:v>
                </c:pt>
                <c:pt idx="2905">
                  <c:v>10.78088993880888</c:v>
                </c:pt>
                <c:pt idx="2906">
                  <c:v>10.781124282361265</c:v>
                </c:pt>
                <c:pt idx="2907">
                  <c:v>10.781358596899793</c:v>
                </c:pt>
                <c:pt idx="2908">
                  <c:v>10.781592882403901</c:v>
                </c:pt>
                <c:pt idx="2909">
                  <c:v>10.781827138853117</c:v>
                </c:pt>
                <c:pt idx="2910">
                  <c:v>10.782061366227014</c:v>
                </c:pt>
                <c:pt idx="2911">
                  <c:v>10.782295564505118</c:v>
                </c:pt>
                <c:pt idx="2912">
                  <c:v>10.782529733667046</c:v>
                </c:pt>
                <c:pt idx="2913">
                  <c:v>10.782763873692458</c:v>
                </c:pt>
                <c:pt idx="2914">
                  <c:v>10.782997984560971</c:v>
                </c:pt>
                <c:pt idx="2915">
                  <c:v>10.783232066252335</c:v>
                </c:pt>
                <c:pt idx="2916">
                  <c:v>10.783466118746233</c:v>
                </c:pt>
                <c:pt idx="2917">
                  <c:v>10.783700142022434</c:v>
                </c:pt>
                <c:pt idx="2918">
                  <c:v>10.783934136060758</c:v>
                </c:pt>
                <c:pt idx="2919">
                  <c:v>10.784168100840974</c:v>
                </c:pt>
                <c:pt idx="2920">
                  <c:v>10.784402036342943</c:v>
                </c:pt>
                <c:pt idx="2921">
                  <c:v>10.784635942546572</c:v>
                </c:pt>
                <c:pt idx="2922">
                  <c:v>10.784869819431719</c:v>
                </c:pt>
                <c:pt idx="2923">
                  <c:v>10.78510366697838</c:v>
                </c:pt>
                <c:pt idx="2924">
                  <c:v>10.785337485166501</c:v>
                </c:pt>
                <c:pt idx="2925">
                  <c:v>10.785571273976057</c:v>
                </c:pt>
                <c:pt idx="2926">
                  <c:v>10.785805033387131</c:v>
                </c:pt>
                <c:pt idx="2927">
                  <c:v>10.786038763379736</c:v>
                </c:pt>
                <c:pt idx="2928">
                  <c:v>10.786272463933976</c:v>
                </c:pt>
                <c:pt idx="2929">
                  <c:v>10.786506135030006</c:v>
                </c:pt>
                <c:pt idx="2930">
                  <c:v>10.786739776647924</c:v>
                </c:pt>
                <c:pt idx="2931">
                  <c:v>10.786973388767972</c:v>
                </c:pt>
                <c:pt idx="2932">
                  <c:v>10.787206971370299</c:v>
                </c:pt>
                <c:pt idx="2933">
                  <c:v>10.78744052443521</c:v>
                </c:pt>
                <c:pt idx="2934">
                  <c:v>10.787674047942918</c:v>
                </c:pt>
                <c:pt idx="2935">
                  <c:v>10.787907541873754</c:v>
                </c:pt>
                <c:pt idx="2936">
                  <c:v>10.788141006208063</c:v>
                </c:pt>
                <c:pt idx="2937">
                  <c:v>10.788374440926196</c:v>
                </c:pt>
                <c:pt idx="2938">
                  <c:v>10.788607846008546</c:v>
                </c:pt>
                <c:pt idx="2939">
                  <c:v>10.788841221435529</c:v>
                </c:pt>
                <c:pt idx="2940">
                  <c:v>10.789074567187606</c:v>
                </c:pt>
                <c:pt idx="2941">
                  <c:v>10.789307883245236</c:v>
                </c:pt>
                <c:pt idx="2942">
                  <c:v>10.78954116958899</c:v>
                </c:pt>
                <c:pt idx="2943">
                  <c:v>10.789774426199351</c:v>
                </c:pt>
                <c:pt idx="2944">
                  <c:v>10.790007653056911</c:v>
                </c:pt>
                <c:pt idx="2945">
                  <c:v>10.790240850142263</c:v>
                </c:pt>
                <c:pt idx="2946">
                  <c:v>10.790474017436068</c:v>
                </c:pt>
                <c:pt idx="2947">
                  <c:v>10.790707154918945</c:v>
                </c:pt>
                <c:pt idx="2948">
                  <c:v>10.790940262571635</c:v>
                </c:pt>
                <c:pt idx="2949">
                  <c:v>10.791173340374804</c:v>
                </c:pt>
                <c:pt idx="2950">
                  <c:v>10.791406388309245</c:v>
                </c:pt>
                <c:pt idx="2951">
                  <c:v>10.791639406355724</c:v>
                </c:pt>
                <c:pt idx="2952">
                  <c:v>10.791872394495062</c:v>
                </c:pt>
                <c:pt idx="2953">
                  <c:v>10.79210535270807</c:v>
                </c:pt>
                <c:pt idx="2954">
                  <c:v>10.792338280975633</c:v>
                </c:pt>
                <c:pt idx="2955">
                  <c:v>10.792571179278653</c:v>
                </c:pt>
                <c:pt idx="2956">
                  <c:v>10.792804047598036</c:v>
                </c:pt>
                <c:pt idx="2957">
                  <c:v>10.793036885914775</c:v>
                </c:pt>
                <c:pt idx="2958">
                  <c:v>10.79326969420984</c:v>
                </c:pt>
                <c:pt idx="2959">
                  <c:v>10.793502472464244</c:v>
                </c:pt>
                <c:pt idx="2960">
                  <c:v>10.793735220659029</c:v>
                </c:pt>
                <c:pt idx="2961">
                  <c:v>10.793967938775273</c:v>
                </c:pt>
                <c:pt idx="2962">
                  <c:v>10.794200626794082</c:v>
                </c:pt>
                <c:pt idx="2963">
                  <c:v>10.794433284696581</c:v>
                </c:pt>
                <c:pt idx="2964">
                  <c:v>10.794665912463941</c:v>
                </c:pt>
                <c:pt idx="2965">
                  <c:v>10.794898510077356</c:v>
                </c:pt>
                <c:pt idx="2966">
                  <c:v>10.795131077518061</c:v>
                </c:pt>
                <c:pt idx="2967">
                  <c:v>10.795363614767272</c:v>
                </c:pt>
                <c:pt idx="2968">
                  <c:v>10.795596121806273</c:v>
                </c:pt>
                <c:pt idx="2969">
                  <c:v>10.795828598616408</c:v>
                </c:pt>
                <c:pt idx="2970">
                  <c:v>10.796061045178984</c:v>
                </c:pt>
                <c:pt idx="2971">
                  <c:v>10.79629346147537</c:v>
                </c:pt>
                <c:pt idx="2972">
                  <c:v>10.79652584748696</c:v>
                </c:pt>
                <c:pt idx="2973">
                  <c:v>10.796758203195189</c:v>
                </c:pt>
                <c:pt idx="2974">
                  <c:v>10.796990528581496</c:v>
                </c:pt>
                <c:pt idx="2975">
                  <c:v>10.797222823627383</c:v>
                </c:pt>
                <c:pt idx="2976">
                  <c:v>10.797455088314356</c:v>
                </c:pt>
                <c:pt idx="2977">
                  <c:v>10.79768732262394</c:v>
                </c:pt>
                <c:pt idx="2978">
                  <c:v>10.797919526537726</c:v>
                </c:pt>
                <c:pt idx="2979">
                  <c:v>10.798151700037305</c:v>
                </c:pt>
                <c:pt idx="2980">
                  <c:v>10.798383843104276</c:v>
                </c:pt>
                <c:pt idx="2981">
                  <c:v>10.798615955720337</c:v>
                </c:pt>
                <c:pt idx="2982">
                  <c:v>10.798848037867149</c:v>
                </c:pt>
                <c:pt idx="2983">
                  <c:v>10.799080089526436</c:v>
                </c:pt>
                <c:pt idx="2984">
                  <c:v>10.799312110679926</c:v>
                </c:pt>
                <c:pt idx="2985">
                  <c:v>10.799544101309388</c:v>
                </c:pt>
                <c:pt idx="2986">
                  <c:v>10.799776061396638</c:v>
                </c:pt>
                <c:pt idx="2987">
                  <c:v>10.800007990923488</c:v>
                </c:pt>
                <c:pt idx="2988">
                  <c:v>10.800239889871822</c:v>
                </c:pt>
                <c:pt idx="2989">
                  <c:v>10.800471758223473</c:v>
                </c:pt>
                <c:pt idx="2990">
                  <c:v>10.800703595960414</c:v>
                </c:pt>
                <c:pt idx="2991">
                  <c:v>10.80093540306455</c:v>
                </c:pt>
                <c:pt idx="2992">
                  <c:v>10.801167179517845</c:v>
                </c:pt>
                <c:pt idx="2993">
                  <c:v>10.801398925302319</c:v>
                </c:pt>
                <c:pt idx="2994">
                  <c:v>10.801630640399985</c:v>
                </c:pt>
                <c:pt idx="2995">
                  <c:v>10.801862324792921</c:v>
                </c:pt>
                <c:pt idx="2996">
                  <c:v>10.802093978463191</c:v>
                </c:pt>
                <c:pt idx="2997">
                  <c:v>10.802325601392916</c:v>
                </c:pt>
                <c:pt idx="2998">
                  <c:v>10.802557193564223</c:v>
                </c:pt>
                <c:pt idx="2999">
                  <c:v>10.80278875495928</c:v>
                </c:pt>
                <c:pt idx="3000">
                  <c:v>10.803020285560304</c:v>
                </c:pt>
                <c:pt idx="3001">
                  <c:v>10.803251785349509</c:v>
                </c:pt>
                <c:pt idx="3002">
                  <c:v>10.803483254309153</c:v>
                </c:pt>
                <c:pt idx="3003">
                  <c:v>10.803714692421519</c:v>
                </c:pt>
                <c:pt idx="3004">
                  <c:v>10.803946099668904</c:v>
                </c:pt>
                <c:pt idx="3005">
                  <c:v>10.804177476033662</c:v>
                </c:pt>
                <c:pt idx="3006">
                  <c:v>10.804408821498136</c:v>
                </c:pt>
                <c:pt idx="3007">
                  <c:v>10.804640136044741</c:v>
                </c:pt>
                <c:pt idx="3008">
                  <c:v>10.804871419655893</c:v>
                </c:pt>
                <c:pt idx="3009">
                  <c:v>10.80510267231405</c:v>
                </c:pt>
                <c:pt idx="3010">
                  <c:v>10.805333894001667</c:v>
                </c:pt>
                <c:pt idx="3011">
                  <c:v>10.805565084701275</c:v>
                </c:pt>
                <c:pt idx="3012">
                  <c:v>10.805796244395394</c:v>
                </c:pt>
                <c:pt idx="3013">
                  <c:v>10.806027373066595</c:v>
                </c:pt>
                <c:pt idx="3014">
                  <c:v>10.806258470697472</c:v>
                </c:pt>
                <c:pt idx="3015">
                  <c:v>10.806489537270615</c:v>
                </c:pt>
                <c:pt idx="3016">
                  <c:v>10.806720572768679</c:v>
                </c:pt>
                <c:pt idx="3017">
                  <c:v>10.806951577174374</c:v>
                </c:pt>
                <c:pt idx="3018">
                  <c:v>10.807182550470351</c:v>
                </c:pt>
                <c:pt idx="3019">
                  <c:v>10.807413492639363</c:v>
                </c:pt>
                <c:pt idx="3020">
                  <c:v>10.807644403664174</c:v>
                </c:pt>
                <c:pt idx="3021">
                  <c:v>10.807875283527558</c:v>
                </c:pt>
                <c:pt idx="3022">
                  <c:v>10.808106132212325</c:v>
                </c:pt>
                <c:pt idx="3023">
                  <c:v>10.808336949701314</c:v>
                </c:pt>
                <c:pt idx="3024">
                  <c:v>10.80856773597738</c:v>
                </c:pt>
                <c:pt idx="3025">
                  <c:v>10.808798491023452</c:v>
                </c:pt>
                <c:pt idx="3026">
                  <c:v>10.809029214822408</c:v>
                </c:pt>
                <c:pt idx="3027">
                  <c:v>10.809259907357237</c:v>
                </c:pt>
                <c:pt idx="3028">
                  <c:v>10.809490568610913</c:v>
                </c:pt>
                <c:pt idx="3029">
                  <c:v>10.809721198566402</c:v>
                </c:pt>
                <c:pt idx="3030">
                  <c:v>10.809951797206786</c:v>
                </c:pt>
                <c:pt idx="3031">
                  <c:v>10.810182364515075</c:v>
                </c:pt>
                <c:pt idx="3032">
                  <c:v>10.810412900474397</c:v>
                </c:pt>
                <c:pt idx="3033">
                  <c:v>10.810643405067832</c:v>
                </c:pt>
                <c:pt idx="3034">
                  <c:v>10.810873878278571</c:v>
                </c:pt>
                <c:pt idx="3035">
                  <c:v>10.811104320089736</c:v>
                </c:pt>
                <c:pt idx="3036">
                  <c:v>10.811334730484523</c:v>
                </c:pt>
                <c:pt idx="3037">
                  <c:v>10.811565109446185</c:v>
                </c:pt>
                <c:pt idx="3038">
                  <c:v>10.811795456957963</c:v>
                </c:pt>
                <c:pt idx="3039">
                  <c:v>10.812025773003132</c:v>
                </c:pt>
                <c:pt idx="3040">
                  <c:v>10.812256057564973</c:v>
                </c:pt>
                <c:pt idx="3041">
                  <c:v>10.812486310626856</c:v>
                </c:pt>
                <c:pt idx="3042">
                  <c:v>10.812716532172129</c:v>
                </c:pt>
                <c:pt idx="3043">
                  <c:v>10.812946722184158</c:v>
                </c:pt>
                <c:pt idx="3044">
                  <c:v>10.813176880646402</c:v>
                </c:pt>
                <c:pt idx="3045">
                  <c:v>10.813407007542253</c:v>
                </c:pt>
                <c:pt idx="3046">
                  <c:v>10.813637102855189</c:v>
                </c:pt>
                <c:pt idx="3047">
                  <c:v>10.813867166568713</c:v>
                </c:pt>
                <c:pt idx="3048">
                  <c:v>10.814097198666373</c:v>
                </c:pt>
                <c:pt idx="3049">
                  <c:v>10.814327199131668</c:v>
                </c:pt>
                <c:pt idx="3050">
                  <c:v>10.814557167948191</c:v>
                </c:pt>
                <c:pt idx="3051">
                  <c:v>10.814787105099555</c:v>
                </c:pt>
                <c:pt idx="3052">
                  <c:v>10.815017010569395</c:v>
                </c:pt>
                <c:pt idx="3053">
                  <c:v>10.815246884341345</c:v>
                </c:pt>
                <c:pt idx="3054">
                  <c:v>10.815476726399087</c:v>
                </c:pt>
                <c:pt idx="3055">
                  <c:v>10.815706536726367</c:v>
                </c:pt>
                <c:pt idx="3056">
                  <c:v>10.815936315306885</c:v>
                </c:pt>
                <c:pt idx="3057">
                  <c:v>10.81616606212441</c:v>
                </c:pt>
                <c:pt idx="3058">
                  <c:v>10.816395777162736</c:v>
                </c:pt>
                <c:pt idx="3059">
                  <c:v>10.816625460405671</c:v>
                </c:pt>
                <c:pt idx="3060">
                  <c:v>10.816855111837075</c:v>
                </c:pt>
                <c:pt idx="3061">
                  <c:v>10.817084731440808</c:v>
                </c:pt>
                <c:pt idx="3062">
                  <c:v>10.817314319200765</c:v>
                </c:pt>
                <c:pt idx="3063">
                  <c:v>10.817543875100878</c:v>
                </c:pt>
                <c:pt idx="3064">
                  <c:v>10.817773399125086</c:v>
                </c:pt>
                <c:pt idx="3065">
                  <c:v>10.818002891257361</c:v>
                </c:pt>
                <c:pt idx="3066">
                  <c:v>10.818232351481738</c:v>
                </c:pt>
                <c:pt idx="3067">
                  <c:v>10.818461779782185</c:v>
                </c:pt>
                <c:pt idx="3068">
                  <c:v>10.818691176142824</c:v>
                </c:pt>
                <c:pt idx="3069">
                  <c:v>10.818920540547673</c:v>
                </c:pt>
                <c:pt idx="3070">
                  <c:v>10.819149872980894</c:v>
                </c:pt>
                <c:pt idx="3071">
                  <c:v>10.819379173426613</c:v>
                </c:pt>
                <c:pt idx="3072">
                  <c:v>10.819608441868954</c:v>
                </c:pt>
                <c:pt idx="3073">
                  <c:v>10.819837678292131</c:v>
                </c:pt>
                <c:pt idx="3074">
                  <c:v>10.820066882680358</c:v>
                </c:pt>
                <c:pt idx="3075">
                  <c:v>10.820296055017863</c:v>
                </c:pt>
                <c:pt idx="3076">
                  <c:v>10.820525195288933</c:v>
                </c:pt>
                <c:pt idx="3077">
                  <c:v>10.820754303477841</c:v>
                </c:pt>
                <c:pt idx="3078">
                  <c:v>10.820983379568915</c:v>
                </c:pt>
                <c:pt idx="3079">
                  <c:v>10.821212423546477</c:v>
                </c:pt>
                <c:pt idx="3080">
                  <c:v>10.821441435394942</c:v>
                </c:pt>
                <c:pt idx="3081">
                  <c:v>10.821670415098673</c:v>
                </c:pt>
                <c:pt idx="3082">
                  <c:v>10.821899362642085</c:v>
                </c:pt>
                <c:pt idx="3083">
                  <c:v>10.822128278009657</c:v>
                </c:pt>
                <c:pt idx="3084">
                  <c:v>10.822357161185847</c:v>
                </c:pt>
                <c:pt idx="3085">
                  <c:v>10.822586012155156</c:v>
                </c:pt>
                <c:pt idx="3086">
                  <c:v>10.822814830902105</c:v>
                </c:pt>
                <c:pt idx="3087">
                  <c:v>10.823043617411265</c:v>
                </c:pt>
                <c:pt idx="3088">
                  <c:v>10.823272371667203</c:v>
                </c:pt>
                <c:pt idx="3089">
                  <c:v>10.823501093654532</c:v>
                </c:pt>
                <c:pt idx="3090">
                  <c:v>10.823729783357884</c:v>
                </c:pt>
                <c:pt idx="3091">
                  <c:v>10.823958440761894</c:v>
                </c:pt>
                <c:pt idx="3092">
                  <c:v>10.824187065851266</c:v>
                </c:pt>
                <c:pt idx="3093">
                  <c:v>10.824415658610675</c:v>
                </c:pt>
                <c:pt idx="3094">
                  <c:v>10.824644219024915</c:v>
                </c:pt>
                <c:pt idx="3095">
                  <c:v>10.824872747078684</c:v>
                </c:pt>
                <c:pt idx="3096">
                  <c:v>10.825101242756796</c:v>
                </c:pt>
                <c:pt idx="3097">
                  <c:v>10.825329706044084</c:v>
                </c:pt>
                <c:pt idx="3098">
                  <c:v>10.82555813692534</c:v>
                </c:pt>
                <c:pt idx="3099">
                  <c:v>10.82578653538544</c:v>
                </c:pt>
                <c:pt idx="3100">
                  <c:v>10.826014901409287</c:v>
                </c:pt>
                <c:pt idx="3101">
                  <c:v>10.826243234981803</c:v>
                </c:pt>
                <c:pt idx="3102">
                  <c:v>10.82647153608789</c:v>
                </c:pt>
                <c:pt idx="3103">
                  <c:v>10.826699804712536</c:v>
                </c:pt>
                <c:pt idx="3104">
                  <c:v>10.826928040840734</c:v>
                </c:pt>
                <c:pt idx="3105">
                  <c:v>10.827156244457491</c:v>
                </c:pt>
                <c:pt idx="3106">
                  <c:v>10.827384415547847</c:v>
                </c:pt>
                <c:pt idx="3107">
                  <c:v>10.827612554096877</c:v>
                </c:pt>
                <c:pt idx="3108">
                  <c:v>10.827840660089683</c:v>
                </c:pt>
                <c:pt idx="3109">
                  <c:v>10.828068733511342</c:v>
                </c:pt>
                <c:pt idx="3110">
                  <c:v>10.828296774347045</c:v>
                </c:pt>
                <c:pt idx="3111">
                  <c:v>10.828524782581939</c:v>
                </c:pt>
                <c:pt idx="3112">
                  <c:v>10.82875275820121</c:v>
                </c:pt>
                <c:pt idx="3113">
                  <c:v>10.828980701190094</c:v>
                </c:pt>
                <c:pt idx="3114">
                  <c:v>10.829208611533826</c:v>
                </c:pt>
                <c:pt idx="3115">
                  <c:v>10.82943648921766</c:v>
                </c:pt>
                <c:pt idx="3116">
                  <c:v>10.829664334226919</c:v>
                </c:pt>
                <c:pt idx="3117">
                  <c:v>10.829892146546904</c:v>
                </c:pt>
                <c:pt idx="3118">
                  <c:v>10.830119926162961</c:v>
                </c:pt>
                <c:pt idx="3119">
                  <c:v>10.83034767306048</c:v>
                </c:pt>
                <c:pt idx="3120">
                  <c:v>10.830575387224828</c:v>
                </c:pt>
                <c:pt idx="3121">
                  <c:v>10.830803068641458</c:v>
                </c:pt>
                <c:pt idx="3122">
                  <c:v>10.831030717295786</c:v>
                </c:pt>
                <c:pt idx="3123">
                  <c:v>10.831258333173288</c:v>
                </c:pt>
                <c:pt idx="3124">
                  <c:v>10.831485916259464</c:v>
                </c:pt>
                <c:pt idx="3125">
                  <c:v>10.831713466539838</c:v>
                </c:pt>
                <c:pt idx="3126">
                  <c:v>10.831940983999955</c:v>
                </c:pt>
                <c:pt idx="3127">
                  <c:v>10.83216846862538</c:v>
                </c:pt>
                <c:pt idx="3128">
                  <c:v>10.832395920401726</c:v>
                </c:pt>
                <c:pt idx="3129">
                  <c:v>10.832623339314583</c:v>
                </c:pt>
                <c:pt idx="3130">
                  <c:v>10.83285072534963</c:v>
                </c:pt>
                <c:pt idx="3131">
                  <c:v>10.833078078492498</c:v>
                </c:pt>
                <c:pt idx="3132">
                  <c:v>10.833305398728911</c:v>
                </c:pt>
                <c:pt idx="3133">
                  <c:v>10.833532686044588</c:v>
                </c:pt>
                <c:pt idx="3134">
                  <c:v>10.833759940425281</c:v>
                </c:pt>
                <c:pt idx="3135">
                  <c:v>10.833987161856729</c:v>
                </c:pt>
                <c:pt idx="3136">
                  <c:v>10.834214350324745</c:v>
                </c:pt>
                <c:pt idx="3137">
                  <c:v>10.834441505815139</c:v>
                </c:pt>
                <c:pt idx="3138">
                  <c:v>10.834668628313771</c:v>
                </c:pt>
                <c:pt idx="3139">
                  <c:v>10.834895717806493</c:v>
                </c:pt>
                <c:pt idx="3140">
                  <c:v>10.835122774279204</c:v>
                </c:pt>
                <c:pt idx="3141">
                  <c:v>10.83534979771783</c:v>
                </c:pt>
                <c:pt idx="3142">
                  <c:v>10.835576788108314</c:v>
                </c:pt>
                <c:pt idx="3143">
                  <c:v>10.8358037454366</c:v>
                </c:pt>
                <c:pt idx="3144">
                  <c:v>10.8360306696887</c:v>
                </c:pt>
                <c:pt idx="3145">
                  <c:v>10.836257560850605</c:v>
                </c:pt>
                <c:pt idx="3146">
                  <c:v>10.836484418908388</c:v>
                </c:pt>
                <c:pt idx="3147">
                  <c:v>10.836711243848086</c:v>
                </c:pt>
                <c:pt idx="3148">
                  <c:v>10.83693803565582</c:v>
                </c:pt>
                <c:pt idx="3149">
                  <c:v>10.837164794317665</c:v>
                </c:pt>
                <c:pt idx="3150">
                  <c:v>10.837391519819795</c:v>
                </c:pt>
                <c:pt idx="3151">
                  <c:v>10.837618212148348</c:v>
                </c:pt>
                <c:pt idx="3152">
                  <c:v>10.837844871289516</c:v>
                </c:pt>
                <c:pt idx="3153">
                  <c:v>10.838071497229507</c:v>
                </c:pt>
                <c:pt idx="3154">
                  <c:v>10.838298089954556</c:v>
                </c:pt>
                <c:pt idx="3155">
                  <c:v>10.838524649450942</c:v>
                </c:pt>
                <c:pt idx="3156">
                  <c:v>10.838751175704942</c:v>
                </c:pt>
                <c:pt idx="3157">
                  <c:v>10.838977668702832</c:v>
                </c:pt>
                <c:pt idx="3158">
                  <c:v>10.839204128430978</c:v>
                </c:pt>
                <c:pt idx="3159">
                  <c:v>10.839430554875729</c:v>
                </c:pt>
                <c:pt idx="3160">
                  <c:v>10.839656948023467</c:v>
                </c:pt>
                <c:pt idx="3161">
                  <c:v>10.839883307860587</c:v>
                </c:pt>
                <c:pt idx="3162">
                  <c:v>10.84010963437354</c:v>
                </c:pt>
                <c:pt idx="3163">
                  <c:v>10.84033592754874</c:v>
                </c:pt>
                <c:pt idx="3164">
                  <c:v>10.840562187372704</c:v>
                </c:pt>
                <c:pt idx="3165">
                  <c:v>10.840788413831891</c:v>
                </c:pt>
                <c:pt idx="3166">
                  <c:v>10.841014606912891</c:v>
                </c:pt>
                <c:pt idx="3167">
                  <c:v>10.841240766602178</c:v>
                </c:pt>
                <c:pt idx="3168">
                  <c:v>10.841466892886388</c:v>
                </c:pt>
                <c:pt idx="3169">
                  <c:v>10.841692985752061</c:v>
                </c:pt>
                <c:pt idx="3170">
                  <c:v>10.841919045185877</c:v>
                </c:pt>
                <c:pt idx="3171">
                  <c:v>10.842145071174425</c:v>
                </c:pt>
                <c:pt idx="3172">
                  <c:v>10.842371063704427</c:v>
                </c:pt>
                <c:pt idx="3173">
                  <c:v>10.842597022762511</c:v>
                </c:pt>
                <c:pt idx="3174">
                  <c:v>10.842822948335474</c:v>
                </c:pt>
                <c:pt idx="3175">
                  <c:v>10.843048840409985</c:v>
                </c:pt>
                <c:pt idx="3176">
                  <c:v>10.843274698972838</c:v>
                </c:pt>
                <c:pt idx="3177">
                  <c:v>10.843500524010818</c:v>
                </c:pt>
                <c:pt idx="3178">
                  <c:v>10.843726315510738</c:v>
                </c:pt>
                <c:pt idx="3179">
                  <c:v>10.843952073459452</c:v>
                </c:pt>
                <c:pt idx="3180">
                  <c:v>10.844177797843768</c:v>
                </c:pt>
                <c:pt idx="3181">
                  <c:v>10.844403488650611</c:v>
                </c:pt>
                <c:pt idx="3182">
                  <c:v>10.844629145866879</c:v>
                </c:pt>
                <c:pt idx="3183">
                  <c:v>10.844854769479495</c:v>
                </c:pt>
                <c:pt idx="3184">
                  <c:v>10.845080359475423</c:v>
                </c:pt>
                <c:pt idx="3185">
                  <c:v>10.845305915841607</c:v>
                </c:pt>
                <c:pt idx="3186">
                  <c:v>10.845531438565104</c:v>
                </c:pt>
                <c:pt idx="3187">
                  <c:v>10.845756927632877</c:v>
                </c:pt>
                <c:pt idx="3188">
                  <c:v>10.845982383032027</c:v>
                </c:pt>
                <c:pt idx="3189">
                  <c:v>10.846207804749586</c:v>
                </c:pt>
                <c:pt idx="3190">
                  <c:v>10.846433192772675</c:v>
                </c:pt>
                <c:pt idx="3191">
                  <c:v>10.846658547088396</c:v>
                </c:pt>
                <c:pt idx="3192">
                  <c:v>10.846883867683887</c:v>
                </c:pt>
                <c:pt idx="3193">
                  <c:v>10.847109154546342</c:v>
                </c:pt>
                <c:pt idx="3194">
                  <c:v>10.847334407662901</c:v>
                </c:pt>
                <c:pt idx="3195">
                  <c:v>10.84755962702082</c:v>
                </c:pt>
                <c:pt idx="3196">
                  <c:v>10.847784812607308</c:v>
                </c:pt>
                <c:pt idx="3197">
                  <c:v>10.848009964409622</c:v>
                </c:pt>
                <c:pt idx="3198">
                  <c:v>10.848235082415059</c:v>
                </c:pt>
                <c:pt idx="3199">
                  <c:v>10.848460166610918</c:v>
                </c:pt>
                <c:pt idx="3200">
                  <c:v>10.848685216984521</c:v>
                </c:pt>
                <c:pt idx="3201">
                  <c:v>10.848910233523235</c:v>
                </c:pt>
                <c:pt idx="3202">
                  <c:v>10.8491352162144</c:v>
                </c:pt>
                <c:pt idx="3203">
                  <c:v>10.849360165045452</c:v>
                </c:pt>
                <c:pt idx="3204">
                  <c:v>10.849585080003777</c:v>
                </c:pt>
                <c:pt idx="3205">
                  <c:v>10.849809961076851</c:v>
                </c:pt>
                <c:pt idx="3206">
                  <c:v>10.850034808252108</c:v>
                </c:pt>
                <c:pt idx="3207">
                  <c:v>10.850259621517067</c:v>
                </c:pt>
                <c:pt idx="3208">
                  <c:v>10.850484400859228</c:v>
                </c:pt>
                <c:pt idx="3209">
                  <c:v>10.850709146266112</c:v>
                </c:pt>
                <c:pt idx="3210">
                  <c:v>10.850933857725309</c:v>
                </c:pt>
                <c:pt idx="3211">
                  <c:v>10.851158535224382</c:v>
                </c:pt>
                <c:pt idx="3212">
                  <c:v>10.85138317875094</c:v>
                </c:pt>
                <c:pt idx="3213">
                  <c:v>10.851607788292593</c:v>
                </c:pt>
                <c:pt idx="3214">
                  <c:v>10.851832363837</c:v>
                </c:pt>
                <c:pt idx="3215">
                  <c:v>10.852056905371853</c:v>
                </c:pt>
                <c:pt idx="3216">
                  <c:v>10.852281412884857</c:v>
                </c:pt>
                <c:pt idx="3217">
                  <c:v>10.852505886363684</c:v>
                </c:pt>
                <c:pt idx="3218">
                  <c:v>10.852730325796101</c:v>
                </c:pt>
                <c:pt idx="3219">
                  <c:v>10.852954731169874</c:v>
                </c:pt>
                <c:pt idx="3220">
                  <c:v>10.853179102472787</c:v>
                </c:pt>
                <c:pt idx="3221">
                  <c:v>10.853403439692656</c:v>
                </c:pt>
                <c:pt idx="3222">
                  <c:v>10.853627742817306</c:v>
                </c:pt>
                <c:pt idx="3223">
                  <c:v>10.853852011834597</c:v>
                </c:pt>
                <c:pt idx="3224">
                  <c:v>10.854076246732403</c:v>
                </c:pt>
                <c:pt idx="3225">
                  <c:v>10.854300447498645</c:v>
                </c:pt>
                <c:pt idx="3226">
                  <c:v>10.854524614121219</c:v>
                </c:pt>
                <c:pt idx="3227">
                  <c:v>10.854748746588072</c:v>
                </c:pt>
                <c:pt idx="3228">
                  <c:v>10.85497284488719</c:v>
                </c:pt>
                <c:pt idx="3229">
                  <c:v>10.855196909006558</c:v>
                </c:pt>
                <c:pt idx="3230">
                  <c:v>10.855420938934191</c:v>
                </c:pt>
                <c:pt idx="3231">
                  <c:v>10.855644934658116</c:v>
                </c:pt>
                <c:pt idx="3232">
                  <c:v>10.855868896166388</c:v>
                </c:pt>
                <c:pt idx="3233">
                  <c:v>10.856092823447106</c:v>
                </c:pt>
                <c:pt idx="3234">
                  <c:v>10.856316716488369</c:v>
                </c:pt>
                <c:pt idx="3235">
                  <c:v>10.856540575278295</c:v>
                </c:pt>
                <c:pt idx="3236">
                  <c:v>10.85676439980503</c:v>
                </c:pt>
                <c:pt idx="3237">
                  <c:v>10.856988190056761</c:v>
                </c:pt>
                <c:pt idx="3238">
                  <c:v>10.857211946021671</c:v>
                </c:pt>
                <c:pt idx="3239">
                  <c:v>10.857435667687977</c:v>
                </c:pt>
                <c:pt idx="3240">
                  <c:v>10.857659355043925</c:v>
                </c:pt>
                <c:pt idx="3241">
                  <c:v>10.857883008077751</c:v>
                </c:pt>
                <c:pt idx="3242">
                  <c:v>10.858106626777753</c:v>
                </c:pt>
                <c:pt idx="3243">
                  <c:v>10.858330211132227</c:v>
                </c:pt>
                <c:pt idx="3244">
                  <c:v>10.858553761129519</c:v>
                </c:pt>
                <c:pt idx="3245">
                  <c:v>10.858777276757991</c:v>
                </c:pt>
                <c:pt idx="3246">
                  <c:v>10.859000758005966</c:v>
                </c:pt>
                <c:pt idx="3247">
                  <c:v>10.859224204861849</c:v>
                </c:pt>
                <c:pt idx="3248">
                  <c:v>10.8594476173141</c:v>
                </c:pt>
                <c:pt idx="3249">
                  <c:v>10.859670995351101</c:v>
                </c:pt>
                <c:pt idx="3250">
                  <c:v>10.85989433896135</c:v>
                </c:pt>
                <c:pt idx="3251">
                  <c:v>10.860117648133304</c:v>
                </c:pt>
                <c:pt idx="3252">
                  <c:v>10.860340922855482</c:v>
                </c:pt>
                <c:pt idx="3253">
                  <c:v>10.860564163116404</c:v>
                </c:pt>
                <c:pt idx="3254">
                  <c:v>10.860787368904612</c:v>
                </c:pt>
                <c:pt idx="3255">
                  <c:v>10.861010540208692</c:v>
                </c:pt>
                <c:pt idx="3256">
                  <c:v>10.861233677017236</c:v>
                </c:pt>
                <c:pt idx="3257">
                  <c:v>10.861456779318846</c:v>
                </c:pt>
                <c:pt idx="3258">
                  <c:v>10.861679847102156</c:v>
                </c:pt>
                <c:pt idx="3259">
                  <c:v>10.861902880355823</c:v>
                </c:pt>
                <c:pt idx="3260">
                  <c:v>10.86212587906854</c:v>
                </c:pt>
                <c:pt idx="3261">
                  <c:v>10.862348843229007</c:v>
                </c:pt>
                <c:pt idx="3262">
                  <c:v>10.862571772825923</c:v>
                </c:pt>
                <c:pt idx="3263">
                  <c:v>10.862794667848053</c:v>
                </c:pt>
                <c:pt idx="3264">
                  <c:v>10.86301752828418</c:v>
                </c:pt>
                <c:pt idx="3265">
                  <c:v>10.86324035412305</c:v>
                </c:pt>
                <c:pt idx="3266">
                  <c:v>10.863463145353514</c:v>
                </c:pt>
                <c:pt idx="3267">
                  <c:v>10.863685901964381</c:v>
                </c:pt>
                <c:pt idx="3268">
                  <c:v>10.863908623944507</c:v>
                </c:pt>
                <c:pt idx="3269">
                  <c:v>10.864131311282765</c:v>
                </c:pt>
                <c:pt idx="3270">
                  <c:v>10.864353963968076</c:v>
                </c:pt>
                <c:pt idx="3271">
                  <c:v>10.864576581989315</c:v>
                </c:pt>
                <c:pt idx="3272">
                  <c:v>10.864799165335469</c:v>
                </c:pt>
                <c:pt idx="3273">
                  <c:v>10.865021713995482</c:v>
                </c:pt>
                <c:pt idx="3274">
                  <c:v>10.865244227958314</c:v>
                </c:pt>
                <c:pt idx="3275">
                  <c:v>10.865466707213001</c:v>
                </c:pt>
                <c:pt idx="3276">
                  <c:v>10.865689151748569</c:v>
                </c:pt>
                <c:pt idx="3277">
                  <c:v>10.865911561554032</c:v>
                </c:pt>
                <c:pt idx="3278">
                  <c:v>10.866133936618505</c:v>
                </c:pt>
                <c:pt idx="3279">
                  <c:v>10.866356276931043</c:v>
                </c:pt>
                <c:pt idx="3280">
                  <c:v>10.866578582480791</c:v>
                </c:pt>
                <c:pt idx="3281">
                  <c:v>10.866800853256841</c:v>
                </c:pt>
                <c:pt idx="3282">
                  <c:v>10.867023089248384</c:v>
                </c:pt>
                <c:pt idx="3283">
                  <c:v>10.867245290444583</c:v>
                </c:pt>
                <c:pt idx="3284">
                  <c:v>10.867467456834646</c:v>
                </c:pt>
                <c:pt idx="3285">
                  <c:v>10.867689588407758</c:v>
                </c:pt>
                <c:pt idx="3286">
                  <c:v>10.867911685153198</c:v>
                </c:pt>
                <c:pt idx="3287">
                  <c:v>10.868133747060217</c:v>
                </c:pt>
                <c:pt idx="3288">
                  <c:v>10.868355774118088</c:v>
                </c:pt>
                <c:pt idx="3289">
                  <c:v>10.868577766316134</c:v>
                </c:pt>
                <c:pt idx="3290">
                  <c:v>10.868799723643674</c:v>
                </c:pt>
                <c:pt idx="3291">
                  <c:v>10.869021646090026</c:v>
                </c:pt>
                <c:pt idx="3292">
                  <c:v>10.869243533644601</c:v>
                </c:pt>
                <c:pt idx="3293">
                  <c:v>10.869465386296762</c:v>
                </c:pt>
                <c:pt idx="3294">
                  <c:v>10.869687204035937</c:v>
                </c:pt>
                <c:pt idx="3295">
                  <c:v>10.86990898685154</c:v>
                </c:pt>
                <c:pt idx="3296">
                  <c:v>10.870130734733042</c:v>
                </c:pt>
                <c:pt idx="3297">
                  <c:v>10.870352447669895</c:v>
                </c:pt>
                <c:pt idx="3298">
                  <c:v>10.870574125651601</c:v>
                </c:pt>
                <c:pt idx="3299">
                  <c:v>10.870795768667673</c:v>
                </c:pt>
                <c:pt idx="3300">
                  <c:v>10.871017376707659</c:v>
                </c:pt>
                <c:pt idx="3301">
                  <c:v>10.871238949761119</c:v>
                </c:pt>
                <c:pt idx="3302">
                  <c:v>10.871460487817618</c:v>
                </c:pt>
                <c:pt idx="3303">
                  <c:v>10.871681990866744</c:v>
                </c:pt>
                <c:pt idx="3304">
                  <c:v>10.871903458898169</c:v>
                </c:pt>
                <c:pt idx="3305">
                  <c:v>10.87212489190148</c:v>
                </c:pt>
                <c:pt idx="3306">
                  <c:v>10.872346289866353</c:v>
                </c:pt>
                <c:pt idx="3307">
                  <c:v>10.872567652782482</c:v>
                </c:pt>
                <c:pt idx="3308">
                  <c:v>10.872788980639569</c:v>
                </c:pt>
                <c:pt idx="3309">
                  <c:v>10.87301027342733</c:v>
                </c:pt>
                <c:pt idx="3310">
                  <c:v>10.873231531135531</c:v>
                </c:pt>
                <c:pt idx="3311">
                  <c:v>10.873452753753909</c:v>
                </c:pt>
                <c:pt idx="3312">
                  <c:v>10.873673941272276</c:v>
                </c:pt>
                <c:pt idx="3313">
                  <c:v>10.873895093680419</c:v>
                </c:pt>
                <c:pt idx="3314">
                  <c:v>10.874116210968188</c:v>
                </c:pt>
                <c:pt idx="3315">
                  <c:v>10.874337293125414</c:v>
                </c:pt>
                <c:pt idx="3316">
                  <c:v>10.874558340141993</c:v>
                </c:pt>
                <c:pt idx="3317">
                  <c:v>10.87477935200778</c:v>
                </c:pt>
                <c:pt idx="3318">
                  <c:v>10.875000328712714</c:v>
                </c:pt>
                <c:pt idx="3319">
                  <c:v>10.875221270246694</c:v>
                </c:pt>
                <c:pt idx="3320">
                  <c:v>10.875442176599726</c:v>
                </c:pt>
                <c:pt idx="3321">
                  <c:v>10.87566304776173</c:v>
                </c:pt>
                <c:pt idx="3322">
                  <c:v>10.875883883722736</c:v>
                </c:pt>
                <c:pt idx="3323">
                  <c:v>10.876104684472732</c:v>
                </c:pt>
                <c:pt idx="3324">
                  <c:v>10.87632545000179</c:v>
                </c:pt>
                <c:pt idx="3325">
                  <c:v>10.876546180299918</c:v>
                </c:pt>
                <c:pt idx="3326">
                  <c:v>10.876766875357212</c:v>
                </c:pt>
                <c:pt idx="3327">
                  <c:v>10.876987535163774</c:v>
                </c:pt>
                <c:pt idx="3328">
                  <c:v>10.877208159709717</c:v>
                </c:pt>
                <c:pt idx="3329">
                  <c:v>10.877428748985185</c:v>
                </c:pt>
                <c:pt idx="3330">
                  <c:v>10.87764930298032</c:v>
                </c:pt>
                <c:pt idx="3331">
                  <c:v>10.877869821685305</c:v>
                </c:pt>
                <c:pt idx="3332">
                  <c:v>10.878090305090327</c:v>
                </c:pt>
                <c:pt idx="3333">
                  <c:v>10.878310753185637</c:v>
                </c:pt>
                <c:pt idx="3334">
                  <c:v>10.878531165961448</c:v>
                </c:pt>
                <c:pt idx="3335">
                  <c:v>10.878751543408027</c:v>
                </c:pt>
                <c:pt idx="3336">
                  <c:v>10.878971885515654</c:v>
                </c:pt>
                <c:pt idx="3337">
                  <c:v>10.879192192274601</c:v>
                </c:pt>
                <c:pt idx="3338">
                  <c:v>10.87941246367523</c:v>
                </c:pt>
                <c:pt idx="3339">
                  <c:v>10.879632699707864</c:v>
                </c:pt>
                <c:pt idx="3340">
                  <c:v>10.879852900362863</c:v>
                </c:pt>
                <c:pt idx="3341">
                  <c:v>10.880073065630613</c:v>
                </c:pt>
                <c:pt idx="3342">
                  <c:v>10.880293195501501</c:v>
                </c:pt>
                <c:pt idx="3343">
                  <c:v>10.880513289965933</c:v>
                </c:pt>
                <c:pt idx="3344">
                  <c:v>10.880733349014381</c:v>
                </c:pt>
                <c:pt idx="3345">
                  <c:v>10.880953372637304</c:v>
                </c:pt>
                <c:pt idx="3346">
                  <c:v>10.881173360825169</c:v>
                </c:pt>
                <c:pt idx="3347">
                  <c:v>10.881393313568477</c:v>
                </c:pt>
                <c:pt idx="3348">
                  <c:v>10.881613230857766</c:v>
                </c:pt>
                <c:pt idx="3349">
                  <c:v>10.881833112683559</c:v>
                </c:pt>
                <c:pt idx="3350">
                  <c:v>10.882052959036415</c:v>
                </c:pt>
                <c:pt idx="3351">
                  <c:v>10.882272769906919</c:v>
                </c:pt>
                <c:pt idx="3352">
                  <c:v>10.882492545285682</c:v>
                </c:pt>
                <c:pt idx="3353">
                  <c:v>10.882712285163286</c:v>
                </c:pt>
                <c:pt idx="3354">
                  <c:v>10.88293198953043</c:v>
                </c:pt>
                <c:pt idx="3355">
                  <c:v>10.883151658377743</c:v>
                </c:pt>
                <c:pt idx="3356">
                  <c:v>10.883371291695898</c:v>
                </c:pt>
                <c:pt idx="3357">
                  <c:v>10.883590889475613</c:v>
                </c:pt>
                <c:pt idx="3358">
                  <c:v>10.883810451707587</c:v>
                </c:pt>
                <c:pt idx="3359">
                  <c:v>10.884029978382582</c:v>
                </c:pt>
                <c:pt idx="3360">
                  <c:v>10.884249469491358</c:v>
                </c:pt>
                <c:pt idx="3361">
                  <c:v>10.88446892502466</c:v>
                </c:pt>
                <c:pt idx="3362">
                  <c:v>10.884688344973314</c:v>
                </c:pt>
                <c:pt idx="3363">
                  <c:v>10.884907729328152</c:v>
                </c:pt>
                <c:pt idx="3364">
                  <c:v>10.885127078079982</c:v>
                </c:pt>
                <c:pt idx="3365">
                  <c:v>10.885346391219674</c:v>
                </c:pt>
                <c:pt idx="3366">
                  <c:v>10.885565668738106</c:v>
                </c:pt>
                <c:pt idx="3367">
                  <c:v>10.885784910626173</c:v>
                </c:pt>
                <c:pt idx="3368">
                  <c:v>10.886004116874792</c:v>
                </c:pt>
                <c:pt idx="3369">
                  <c:v>10.886223287474905</c:v>
                </c:pt>
                <c:pt idx="3370">
                  <c:v>10.886442422417474</c:v>
                </c:pt>
                <c:pt idx="3371">
                  <c:v>10.886661521693464</c:v>
                </c:pt>
                <c:pt idx="3372">
                  <c:v>10.886880585293856</c:v>
                </c:pt>
                <c:pt idx="3373">
                  <c:v>10.887099613209683</c:v>
                </c:pt>
                <c:pt idx="3374">
                  <c:v>10.887318605431972</c:v>
                </c:pt>
                <c:pt idx="3375">
                  <c:v>10.887537561951799</c:v>
                </c:pt>
                <c:pt idx="3376">
                  <c:v>10.887756482760214</c:v>
                </c:pt>
                <c:pt idx="3377">
                  <c:v>10.887975367848291</c:v>
                </c:pt>
                <c:pt idx="3378">
                  <c:v>10.888194217207193</c:v>
                </c:pt>
                <c:pt idx="3379">
                  <c:v>10.888413030828016</c:v>
                </c:pt>
                <c:pt idx="3380">
                  <c:v>10.888631808701899</c:v>
                </c:pt>
                <c:pt idx="3381">
                  <c:v>10.888850550820051</c:v>
                </c:pt>
                <c:pt idx="3382">
                  <c:v>10.889069257173634</c:v>
                </c:pt>
                <c:pt idx="3383">
                  <c:v>10.889287927753855</c:v>
                </c:pt>
                <c:pt idx="3384">
                  <c:v>10.889506562551965</c:v>
                </c:pt>
                <c:pt idx="3385">
                  <c:v>10.889725161559172</c:v>
                </c:pt>
                <c:pt idx="3386">
                  <c:v>10.889943724766793</c:v>
                </c:pt>
                <c:pt idx="3387">
                  <c:v>10.89016225216608</c:v>
                </c:pt>
                <c:pt idx="3388">
                  <c:v>10.890380743748352</c:v>
                </c:pt>
                <c:pt idx="3389">
                  <c:v>10.890599199504901</c:v>
                </c:pt>
                <c:pt idx="3390">
                  <c:v>10.890817619427118</c:v>
                </c:pt>
                <c:pt idx="3391">
                  <c:v>10.891036003506338</c:v>
                </c:pt>
                <c:pt idx="3392">
                  <c:v>10.891254351733949</c:v>
                </c:pt>
                <c:pt idx="3393">
                  <c:v>10.891472664101354</c:v>
                </c:pt>
                <c:pt idx="3394">
                  <c:v>10.891690940599963</c:v>
                </c:pt>
                <c:pt idx="3395">
                  <c:v>10.891909181221227</c:v>
                </c:pt>
                <c:pt idx="3396">
                  <c:v>10.892127385956595</c:v>
                </c:pt>
                <c:pt idx="3397">
                  <c:v>10.892345554797567</c:v>
                </c:pt>
                <c:pt idx="3398">
                  <c:v>10.89256368773559</c:v>
                </c:pt>
                <c:pt idx="3399">
                  <c:v>10.892781784762228</c:v>
                </c:pt>
                <c:pt idx="3400">
                  <c:v>10.892999845868999</c:v>
                </c:pt>
                <c:pt idx="3401">
                  <c:v>10.893217871047444</c:v>
                </c:pt>
                <c:pt idx="3402">
                  <c:v>10.893435860289124</c:v>
                </c:pt>
                <c:pt idx="3403">
                  <c:v>10.893653813585669</c:v>
                </c:pt>
                <c:pt idx="3404">
                  <c:v>10.893871730928684</c:v>
                </c:pt>
                <c:pt idx="3405">
                  <c:v>10.894089612309754</c:v>
                </c:pt>
                <c:pt idx="3406">
                  <c:v>10.894307457720576</c:v>
                </c:pt>
                <c:pt idx="3407">
                  <c:v>10.894525267152799</c:v>
                </c:pt>
                <c:pt idx="3408">
                  <c:v>10.894743040598097</c:v>
                </c:pt>
                <c:pt idx="3409">
                  <c:v>10.894960778048191</c:v>
                </c:pt>
                <c:pt idx="3410">
                  <c:v>10.895178479494771</c:v>
                </c:pt>
                <c:pt idx="3411">
                  <c:v>10.895396144929625</c:v>
                </c:pt>
                <c:pt idx="3412">
                  <c:v>10.895613774344493</c:v>
                </c:pt>
                <c:pt idx="3413">
                  <c:v>10.895831367731134</c:v>
                </c:pt>
                <c:pt idx="3414">
                  <c:v>10.896048925081381</c:v>
                </c:pt>
                <c:pt idx="3415">
                  <c:v>10.896266446387015</c:v>
                </c:pt>
                <c:pt idx="3416">
                  <c:v>10.89648393163991</c:v>
                </c:pt>
                <c:pt idx="3417">
                  <c:v>10.896701380831896</c:v>
                </c:pt>
                <c:pt idx="3418">
                  <c:v>10.896918793954846</c:v>
                </c:pt>
                <c:pt idx="3419">
                  <c:v>10.897136171000632</c:v>
                </c:pt>
                <c:pt idx="3420">
                  <c:v>10.897353511961217</c:v>
                </c:pt>
                <c:pt idx="3421">
                  <c:v>10.897570816828495</c:v>
                </c:pt>
                <c:pt idx="3422">
                  <c:v>10.897788085594406</c:v>
                </c:pt>
                <c:pt idx="3423">
                  <c:v>10.898005318250913</c:v>
                </c:pt>
                <c:pt idx="3424">
                  <c:v>10.898222514790024</c:v>
                </c:pt>
                <c:pt idx="3425">
                  <c:v>10.898439675203742</c:v>
                </c:pt>
                <c:pt idx="3426">
                  <c:v>10.898656799484074</c:v>
                </c:pt>
                <c:pt idx="3427">
                  <c:v>10.898873887623051</c:v>
                </c:pt>
                <c:pt idx="3428">
                  <c:v>10.899090939612744</c:v>
                </c:pt>
                <c:pt idx="3429">
                  <c:v>10.899307955445225</c:v>
                </c:pt>
                <c:pt idx="3430">
                  <c:v>10.899524935112591</c:v>
                </c:pt>
                <c:pt idx="3431">
                  <c:v>10.899741878606939</c:v>
                </c:pt>
                <c:pt idx="3432">
                  <c:v>10.899958785920427</c:v>
                </c:pt>
                <c:pt idx="3433">
                  <c:v>10.900175657045196</c:v>
                </c:pt>
                <c:pt idx="3434">
                  <c:v>10.90039249197341</c:v>
                </c:pt>
                <c:pt idx="3435">
                  <c:v>10.90060929069725</c:v>
                </c:pt>
                <c:pt idx="3436">
                  <c:v>10.900826053208945</c:v>
                </c:pt>
                <c:pt idx="3437">
                  <c:v>10.901042779500681</c:v>
                </c:pt>
                <c:pt idx="3438">
                  <c:v>10.901259469564728</c:v>
                </c:pt>
                <c:pt idx="3439">
                  <c:v>10.901476123393339</c:v>
                </c:pt>
                <c:pt idx="3440">
                  <c:v>10.901692740978785</c:v>
                </c:pt>
                <c:pt idx="3441">
                  <c:v>10.901909322313363</c:v>
                </c:pt>
                <c:pt idx="3442">
                  <c:v>10.90212586738939</c:v>
                </c:pt>
                <c:pt idx="3443">
                  <c:v>10.902342376199181</c:v>
                </c:pt>
                <c:pt idx="3444">
                  <c:v>10.902558848735122</c:v>
                </c:pt>
                <c:pt idx="3445">
                  <c:v>10.902775284989573</c:v>
                </c:pt>
                <c:pt idx="3446">
                  <c:v>10.902991684954898</c:v>
                </c:pt>
                <c:pt idx="3447">
                  <c:v>10.903208048623503</c:v>
                </c:pt>
                <c:pt idx="3448">
                  <c:v>10.903424375987836</c:v>
                </c:pt>
                <c:pt idx="3449">
                  <c:v>10.903640667040326</c:v>
                </c:pt>
                <c:pt idx="3450">
                  <c:v>10.903856921773425</c:v>
                </c:pt>
                <c:pt idx="3451">
                  <c:v>10.904073140179626</c:v>
                </c:pt>
                <c:pt idx="3452">
                  <c:v>10.904289322251405</c:v>
                </c:pt>
                <c:pt idx="3453">
                  <c:v>10.904505467981274</c:v>
                </c:pt>
                <c:pt idx="3454">
                  <c:v>10.904721577361776</c:v>
                </c:pt>
                <c:pt idx="3455">
                  <c:v>10.904937650385449</c:v>
                </c:pt>
                <c:pt idx="3456">
                  <c:v>10.905153687044876</c:v>
                </c:pt>
                <c:pt idx="3457">
                  <c:v>10.905369687332644</c:v>
                </c:pt>
                <c:pt idx="3458">
                  <c:v>10.905585651241335</c:v>
                </c:pt>
                <c:pt idx="3459">
                  <c:v>10.905801578763574</c:v>
                </c:pt>
                <c:pt idx="3460">
                  <c:v>10.906017469892015</c:v>
                </c:pt>
                <c:pt idx="3461">
                  <c:v>10.906233324619308</c:v>
                </c:pt>
                <c:pt idx="3462">
                  <c:v>10.906449142938101</c:v>
                </c:pt>
                <c:pt idx="3463">
                  <c:v>10.906664924841113</c:v>
                </c:pt>
                <c:pt idx="3464">
                  <c:v>10.906880670321062</c:v>
                </c:pt>
                <c:pt idx="3465">
                  <c:v>10.907096379370639</c:v>
                </c:pt>
                <c:pt idx="3466">
                  <c:v>10.907312051982633</c:v>
                </c:pt>
                <c:pt idx="3467">
                  <c:v>10.907527688149754</c:v>
                </c:pt>
                <c:pt idx="3468">
                  <c:v>10.907743287864836</c:v>
                </c:pt>
                <c:pt idx="3469">
                  <c:v>10.907958851120657</c:v>
                </c:pt>
                <c:pt idx="3470">
                  <c:v>10.908174377910008</c:v>
                </c:pt>
                <c:pt idx="3471">
                  <c:v>10.908389868225754</c:v>
                </c:pt>
                <c:pt idx="3472">
                  <c:v>10.908605322060749</c:v>
                </c:pt>
                <c:pt idx="3473">
                  <c:v>10.908820739407844</c:v>
                </c:pt>
                <c:pt idx="3474">
                  <c:v>10.909036120259907</c:v>
                </c:pt>
                <c:pt idx="3475">
                  <c:v>10.909251464609881</c:v>
                </c:pt>
                <c:pt idx="3476">
                  <c:v>10.909466772450681</c:v>
                </c:pt>
                <c:pt idx="3477">
                  <c:v>10.909682043775227</c:v>
                </c:pt>
                <c:pt idx="3478">
                  <c:v>10.909897278576475</c:v>
                </c:pt>
                <c:pt idx="3479">
                  <c:v>10.910112476847411</c:v>
                </c:pt>
                <c:pt idx="3480">
                  <c:v>10.910327638581041</c:v>
                </c:pt>
                <c:pt idx="3481">
                  <c:v>10.910542763770348</c:v>
                </c:pt>
                <c:pt idx="3482">
                  <c:v>10.910757852408359</c:v>
                </c:pt>
                <c:pt idx="3483">
                  <c:v>10.910972904488126</c:v>
                </c:pt>
                <c:pt idx="3484">
                  <c:v>10.911187920002718</c:v>
                </c:pt>
                <c:pt idx="3485">
                  <c:v>10.911402898945187</c:v>
                </c:pt>
                <c:pt idx="3486">
                  <c:v>10.911617841308674</c:v>
                </c:pt>
                <c:pt idx="3487">
                  <c:v>10.911832747086248</c:v>
                </c:pt>
                <c:pt idx="3488">
                  <c:v>10.912047616271071</c:v>
                </c:pt>
                <c:pt idx="3489">
                  <c:v>10.912262448856257</c:v>
                </c:pt>
                <c:pt idx="3490">
                  <c:v>10.912477244834996</c:v>
                </c:pt>
                <c:pt idx="3491">
                  <c:v>10.912692004200487</c:v>
                </c:pt>
                <c:pt idx="3492">
                  <c:v>10.912906726945891</c:v>
                </c:pt>
                <c:pt idx="3493">
                  <c:v>10.913121413064442</c:v>
                </c:pt>
                <c:pt idx="3494">
                  <c:v>10.913336062549384</c:v>
                </c:pt>
                <c:pt idx="3495">
                  <c:v>10.913550675393946</c:v>
                </c:pt>
                <c:pt idx="3496">
                  <c:v>10.913765251591423</c:v>
                </c:pt>
                <c:pt idx="3497">
                  <c:v>10.913979791135088</c:v>
                </c:pt>
                <c:pt idx="3498">
                  <c:v>10.914194294018253</c:v>
                </c:pt>
                <c:pt idx="3499">
                  <c:v>10.914408760234217</c:v>
                </c:pt>
                <c:pt idx="3500">
                  <c:v>10.914623189776339</c:v>
                </c:pt>
                <c:pt idx="3501">
                  <c:v>10.91483758263796</c:v>
                </c:pt>
                <c:pt idx="3502">
                  <c:v>10.915051938812459</c:v>
                </c:pt>
                <c:pt idx="3503">
                  <c:v>10.915266258293222</c:v>
                </c:pt>
                <c:pt idx="3504">
                  <c:v>10.915480541073652</c:v>
                </c:pt>
                <c:pt idx="3505">
                  <c:v>10.915694787147178</c:v>
                </c:pt>
                <c:pt idx="3506">
                  <c:v>10.915908996507229</c:v>
                </c:pt>
                <c:pt idx="3507">
                  <c:v>10.916123169147273</c:v>
                </c:pt>
                <c:pt idx="3508">
                  <c:v>10.916337305060786</c:v>
                </c:pt>
                <c:pt idx="3509">
                  <c:v>10.916551404241236</c:v>
                </c:pt>
                <c:pt idx="3510">
                  <c:v>10.916765466682165</c:v>
                </c:pt>
                <c:pt idx="3511">
                  <c:v>10.916979492377067</c:v>
                </c:pt>
                <c:pt idx="3512">
                  <c:v>10.917193481319497</c:v>
                </c:pt>
                <c:pt idx="3513">
                  <c:v>10.917407433503023</c:v>
                </c:pt>
                <c:pt idx="3514">
                  <c:v>10.917621348921202</c:v>
                </c:pt>
                <c:pt idx="3515">
                  <c:v>10.91783522756764</c:v>
                </c:pt>
                <c:pt idx="3516">
                  <c:v>10.918049069435941</c:v>
                </c:pt>
                <c:pt idx="3517">
                  <c:v>10.918262874519712</c:v>
                </c:pt>
                <c:pt idx="3518">
                  <c:v>10.918476642812646</c:v>
                </c:pt>
                <c:pt idx="3519">
                  <c:v>10.918690374308348</c:v>
                </c:pt>
                <c:pt idx="3520">
                  <c:v>10.918904069000511</c:v>
                </c:pt>
                <c:pt idx="3521">
                  <c:v>10.919117726882854</c:v>
                </c:pt>
                <c:pt idx="3522">
                  <c:v>10.919331347949047</c:v>
                </c:pt>
                <c:pt idx="3523">
                  <c:v>10.919544932192826</c:v>
                </c:pt>
                <c:pt idx="3524">
                  <c:v>10.919758479607955</c:v>
                </c:pt>
                <c:pt idx="3525">
                  <c:v>10.919971990188193</c:v>
                </c:pt>
                <c:pt idx="3526">
                  <c:v>10.9201854639273</c:v>
                </c:pt>
                <c:pt idx="3527">
                  <c:v>10.920398900819063</c:v>
                </c:pt>
                <c:pt idx="3528">
                  <c:v>10.920612300857325</c:v>
                </c:pt>
                <c:pt idx="3529">
                  <c:v>10.920825664035871</c:v>
                </c:pt>
                <c:pt idx="3530">
                  <c:v>10.921038990348574</c:v>
                </c:pt>
                <c:pt idx="3531">
                  <c:v>10.921252279789284</c:v>
                </c:pt>
                <c:pt idx="3532">
                  <c:v>10.921465532351871</c:v>
                </c:pt>
                <c:pt idx="3533">
                  <c:v>10.921678748030228</c:v>
                </c:pt>
                <c:pt idx="3534">
                  <c:v>10.921891926818272</c:v>
                </c:pt>
                <c:pt idx="3535">
                  <c:v>10.92210506870992</c:v>
                </c:pt>
                <c:pt idx="3536">
                  <c:v>10.92231817369913</c:v>
                </c:pt>
                <c:pt idx="3537">
                  <c:v>10.922531241779843</c:v>
                </c:pt>
                <c:pt idx="3538">
                  <c:v>10.922744272946062</c:v>
                </c:pt>
                <c:pt idx="3539">
                  <c:v>10.922957267191746</c:v>
                </c:pt>
                <c:pt idx="3540">
                  <c:v>10.923170224510903</c:v>
                </c:pt>
                <c:pt idx="3541">
                  <c:v>10.923383144897581</c:v>
                </c:pt>
                <c:pt idx="3542">
                  <c:v>10.923596028345806</c:v>
                </c:pt>
                <c:pt idx="3543">
                  <c:v>10.92380887484965</c:v>
                </c:pt>
                <c:pt idx="3544">
                  <c:v>10.924021684403161</c:v>
                </c:pt>
                <c:pt idx="3545">
                  <c:v>10.924234457000459</c:v>
                </c:pt>
                <c:pt idx="3546">
                  <c:v>10.924447192635633</c:v>
                </c:pt>
                <c:pt idx="3547">
                  <c:v>10.924659891302802</c:v>
                </c:pt>
                <c:pt idx="3548">
                  <c:v>10.924872552996101</c:v>
                </c:pt>
                <c:pt idx="3549">
                  <c:v>10.925085177709693</c:v>
                </c:pt>
                <c:pt idx="3550">
                  <c:v>10.925297765437758</c:v>
                </c:pt>
                <c:pt idx="3551">
                  <c:v>10.925510316174481</c:v>
                </c:pt>
                <c:pt idx="3552">
                  <c:v>10.925722829914065</c:v>
                </c:pt>
                <c:pt idx="3553">
                  <c:v>10.925935306650715</c:v>
                </c:pt>
                <c:pt idx="3554">
                  <c:v>10.926147746378678</c:v>
                </c:pt>
                <c:pt idx="3555">
                  <c:v>10.926360149092208</c:v>
                </c:pt>
                <c:pt idx="3556">
                  <c:v>10.926572514785571</c:v>
                </c:pt>
                <c:pt idx="3557">
                  <c:v>10.926784843453063</c:v>
                </c:pt>
                <c:pt idx="3558">
                  <c:v>10.926997135088957</c:v>
                </c:pt>
                <c:pt idx="3559">
                  <c:v>10.927209389687608</c:v>
                </c:pt>
                <c:pt idx="3560">
                  <c:v>10.927421607243314</c:v>
                </c:pt>
                <c:pt idx="3561">
                  <c:v>10.927633787750434</c:v>
                </c:pt>
                <c:pt idx="3562">
                  <c:v>10.92784593120335</c:v>
                </c:pt>
                <c:pt idx="3563">
                  <c:v>10.928058037596422</c:v>
                </c:pt>
                <c:pt idx="3564">
                  <c:v>10.928270106924076</c:v>
                </c:pt>
                <c:pt idx="3565">
                  <c:v>10.928482139180673</c:v>
                </c:pt>
                <c:pt idx="3566">
                  <c:v>10.928694134360706</c:v>
                </c:pt>
                <c:pt idx="3567">
                  <c:v>10.928906092458558</c:v>
                </c:pt>
                <c:pt idx="3568">
                  <c:v>10.929118013468742</c:v>
                </c:pt>
                <c:pt idx="3569">
                  <c:v>10.92932989738571</c:v>
                </c:pt>
                <c:pt idx="3570">
                  <c:v>10.929541744203952</c:v>
                </c:pt>
                <c:pt idx="3571">
                  <c:v>10.929753553917987</c:v>
                </c:pt>
                <c:pt idx="3572">
                  <c:v>10.929965326522328</c:v>
                </c:pt>
                <c:pt idx="3573">
                  <c:v>10.930177062011538</c:v>
                </c:pt>
                <c:pt idx="3574">
                  <c:v>10.930388760380151</c:v>
                </c:pt>
                <c:pt idx="3575">
                  <c:v>10.930600421622749</c:v>
                </c:pt>
                <c:pt idx="3576">
                  <c:v>10.930812045733918</c:v>
                </c:pt>
                <c:pt idx="3577">
                  <c:v>10.931023632708259</c:v>
                </c:pt>
                <c:pt idx="3578">
                  <c:v>10.9312351825404</c:v>
                </c:pt>
                <c:pt idx="3579">
                  <c:v>10.931446695224967</c:v>
                </c:pt>
                <c:pt idx="3580">
                  <c:v>10.931658170756609</c:v>
                </c:pt>
                <c:pt idx="3581">
                  <c:v>10.931869609130018</c:v>
                </c:pt>
                <c:pt idx="3582">
                  <c:v>10.932081010339845</c:v>
                </c:pt>
                <c:pt idx="3583">
                  <c:v>10.932292374380804</c:v>
                </c:pt>
                <c:pt idx="3584">
                  <c:v>10.932503701247608</c:v>
                </c:pt>
                <c:pt idx="3585">
                  <c:v>10.932714990934977</c:v>
                </c:pt>
                <c:pt idx="3586">
                  <c:v>10.932926243437668</c:v>
                </c:pt>
                <c:pt idx="3587">
                  <c:v>10.933137458750441</c:v>
                </c:pt>
                <c:pt idx="3588">
                  <c:v>10.933348636868079</c:v>
                </c:pt>
                <c:pt idx="3589">
                  <c:v>10.933559777785362</c:v>
                </c:pt>
                <c:pt idx="3590">
                  <c:v>10.933770881497097</c:v>
                </c:pt>
                <c:pt idx="3591">
                  <c:v>10.933981947998106</c:v>
                </c:pt>
                <c:pt idx="3592">
                  <c:v>10.934192977283242</c:v>
                </c:pt>
                <c:pt idx="3593">
                  <c:v>10.93440396934735</c:v>
                </c:pt>
                <c:pt idx="3594">
                  <c:v>10.934614924185304</c:v>
                </c:pt>
                <c:pt idx="3595">
                  <c:v>10.934825841791973</c:v>
                </c:pt>
                <c:pt idx="3596">
                  <c:v>10.935036722162295</c:v>
                </c:pt>
                <c:pt idx="3597">
                  <c:v>10.935247565291139</c:v>
                </c:pt>
                <c:pt idx="3598">
                  <c:v>10.935458371173489</c:v>
                </c:pt>
                <c:pt idx="3599">
                  <c:v>10.935669139804238</c:v>
                </c:pt>
                <c:pt idx="3600">
                  <c:v>10.93587987117839</c:v>
                </c:pt>
                <c:pt idx="3601">
                  <c:v>10.9360905652909</c:v>
                </c:pt>
                <c:pt idx="3602">
                  <c:v>10.93630122213678</c:v>
                </c:pt>
                <c:pt idx="3603">
                  <c:v>10.936511841711006</c:v>
                </c:pt>
                <c:pt idx="3604">
                  <c:v>10.93672242400865</c:v>
                </c:pt>
                <c:pt idx="3605">
                  <c:v>10.936932969024715</c:v>
                </c:pt>
                <c:pt idx="3606">
                  <c:v>10.937143476754274</c:v>
                </c:pt>
                <c:pt idx="3607">
                  <c:v>10.937353947192396</c:v>
                </c:pt>
                <c:pt idx="3608">
                  <c:v>10.937564380334152</c:v>
                </c:pt>
                <c:pt idx="3609">
                  <c:v>10.937774776174658</c:v>
                </c:pt>
                <c:pt idx="3610">
                  <c:v>10.937985134709027</c:v>
                </c:pt>
                <c:pt idx="3611">
                  <c:v>10.938195455932377</c:v>
                </c:pt>
                <c:pt idx="3612">
                  <c:v>10.938405739839885</c:v>
                </c:pt>
                <c:pt idx="3613">
                  <c:v>10.938615986426669</c:v>
                </c:pt>
                <c:pt idx="3614">
                  <c:v>10.938826195687955</c:v>
                </c:pt>
                <c:pt idx="3615">
                  <c:v>10.939036367618904</c:v>
                </c:pt>
                <c:pt idx="3616">
                  <c:v>10.939246502214717</c:v>
                </c:pt>
                <c:pt idx="3617">
                  <c:v>10.939456599470642</c:v>
                </c:pt>
                <c:pt idx="3618">
                  <c:v>10.939666659381908</c:v>
                </c:pt>
                <c:pt idx="3619">
                  <c:v>10.939876681943762</c:v>
                </c:pt>
                <c:pt idx="3620">
                  <c:v>10.940086667151473</c:v>
                </c:pt>
                <c:pt idx="3621">
                  <c:v>10.94029661500031</c:v>
                </c:pt>
                <c:pt idx="3622">
                  <c:v>10.940506525485617</c:v>
                </c:pt>
                <c:pt idx="3623">
                  <c:v>10.940716398602657</c:v>
                </c:pt>
                <c:pt idx="3624">
                  <c:v>10.940926234346771</c:v>
                </c:pt>
                <c:pt idx="3625">
                  <c:v>10.941136032713317</c:v>
                </c:pt>
                <c:pt idx="3626">
                  <c:v>10.941345793697653</c:v>
                </c:pt>
                <c:pt idx="3627">
                  <c:v>10.941555517295122</c:v>
                </c:pt>
                <c:pt idx="3628">
                  <c:v>10.941765203501163</c:v>
                </c:pt>
                <c:pt idx="3629">
                  <c:v>10.94197485231112</c:v>
                </c:pt>
                <c:pt idx="3630">
                  <c:v>10.942184463720462</c:v>
                </c:pt>
                <c:pt idx="3631">
                  <c:v>10.94239403772459</c:v>
                </c:pt>
                <c:pt idx="3632">
                  <c:v>10.942603574318976</c:v>
                </c:pt>
                <c:pt idx="3633">
                  <c:v>10.942813073499046</c:v>
                </c:pt>
                <c:pt idx="3634">
                  <c:v>10.943022535260315</c:v>
                </c:pt>
                <c:pt idx="3635">
                  <c:v>10.943231959598275</c:v>
                </c:pt>
                <c:pt idx="3636">
                  <c:v>10.943441346508397</c:v>
                </c:pt>
                <c:pt idx="3637">
                  <c:v>10.943650695986239</c:v>
                </c:pt>
                <c:pt idx="3638">
                  <c:v>10.943860008027318</c:v>
                </c:pt>
                <c:pt idx="3639">
                  <c:v>10.944069282627211</c:v>
                </c:pt>
                <c:pt idx="3640">
                  <c:v>10.944278519781436</c:v>
                </c:pt>
                <c:pt idx="3641">
                  <c:v>10.94448771948564</c:v>
                </c:pt>
                <c:pt idx="3642">
                  <c:v>10.944696881735361</c:v>
                </c:pt>
                <c:pt idx="3643">
                  <c:v>10.944906006526223</c:v>
                </c:pt>
                <c:pt idx="3644">
                  <c:v>10.945115093853875</c:v>
                </c:pt>
                <c:pt idx="3645">
                  <c:v>10.945324143713941</c:v>
                </c:pt>
                <c:pt idx="3646">
                  <c:v>10.945533156102073</c:v>
                </c:pt>
                <c:pt idx="3647">
                  <c:v>10.945742131013958</c:v>
                </c:pt>
                <c:pt idx="3648">
                  <c:v>10.94595106844527</c:v>
                </c:pt>
                <c:pt idx="3649">
                  <c:v>10.946159968391701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C-4655-989E-D5D82B80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633520"/>
        <c:axId val="1257626992"/>
      </c:lineChart>
      <c:catAx>
        <c:axId val="125763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Días Vencimiento</a:t>
                </a:r>
              </a:p>
            </c:rich>
          </c:tx>
          <c:layout>
            <c:manualLayout>
              <c:xMode val="edge"/>
              <c:yMode val="edge"/>
              <c:x val="0.46392896781354054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7626992"/>
        <c:crosses val="autoZero"/>
        <c:auto val="0"/>
        <c:lblAlgn val="ctr"/>
        <c:lblOffset val="100"/>
        <c:tickLblSkip val="102"/>
        <c:tickMarkSkip val="1"/>
        <c:noMultiLvlLbl val="0"/>
      </c:catAx>
      <c:valAx>
        <c:axId val="1257626992"/>
        <c:scaling>
          <c:orientation val="minMax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Rentabilidad (EA)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3360522022838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257633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41287458379579"/>
          <c:y val="0.9559543230016313"/>
          <c:w val="0.19866814650388456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56" workbookViewId="0"/>
  </sheetViews>
  <pageMargins left="0.75" right="0.75" top="1" bottom="1" header="0" footer="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18</xdr:row>
          <xdr:rowOff>76200</xdr:rowOff>
        </xdr:from>
        <xdr:to>
          <xdr:col>9</xdr:col>
          <xdr:colOff>600075</xdr:colOff>
          <xdr:row>24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10583</xdr:colOff>
      <xdr:row>0</xdr:row>
      <xdr:rowOff>116417</xdr:rowOff>
    </xdr:from>
    <xdr:to>
      <xdr:col>11</xdr:col>
      <xdr:colOff>614159</xdr:colOff>
      <xdr:row>17</xdr:row>
      <xdr:rowOff>26606</xdr:rowOff>
    </xdr:to>
    <xdr:pic>
      <xdr:nvPicPr>
        <xdr:cNvPr id="2" name="Picture 1" descr="A table with numbers and symbols&#10;&#10;Description automatically generat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791" y="116417"/>
          <a:ext cx="6350326" cy="28576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18</xdr:row>
          <xdr:rowOff>76200</xdr:rowOff>
        </xdr:from>
        <xdr:to>
          <xdr:col>9</xdr:col>
          <xdr:colOff>600075</xdr:colOff>
          <xdr:row>24</xdr:row>
          <xdr:rowOff>114300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E64B316A-F33D-4D50-A359-B20A15207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10583</xdr:colOff>
      <xdr:row>0</xdr:row>
      <xdr:rowOff>116417</xdr:rowOff>
    </xdr:from>
    <xdr:to>
      <xdr:col>11</xdr:col>
      <xdr:colOff>614159</xdr:colOff>
      <xdr:row>17</xdr:row>
      <xdr:rowOff>26606</xdr:rowOff>
    </xdr:to>
    <xdr:pic>
      <xdr:nvPicPr>
        <xdr:cNvPr id="2" name="Picture 1" descr="A table with numbers and symbols&#10;&#10;Description automatically generated">
          <a:extLst>
            <a:ext uri="{FF2B5EF4-FFF2-40B4-BE49-F238E27FC236}">
              <a16:creationId xmlns:a16="http://schemas.microsoft.com/office/drawing/2014/main" id="{3EEC9F3F-4E48-4CF2-9AA2-8306B178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3358" y="116417"/>
          <a:ext cx="6089976" cy="2920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884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9525</xdr:rowOff>
        </xdr:from>
        <xdr:to>
          <xdr:col>8</xdr:col>
          <xdr:colOff>552450</xdr:colOff>
          <xdr:row>9</xdr:row>
          <xdr:rowOff>47625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c.gov.co/webcenter/ShowProperty?nodeId=%2FConexionContent%2FWCC_CLUSTER-203377%2F%2FidcPrimaryFile&amp;revision=latestreleased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rc.gov.co/webcenter/ShowProperty?nodeId=%2FConexionContent%2FWCC_CLUSTER-203377%2F%2FidcPrimaryFile&amp;revision=latestreleased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7"/>
  <sheetViews>
    <sheetView tabSelected="1" zoomScale="120" zoomScaleNormal="120" workbookViewId="0">
      <selection activeCell="F8" sqref="F8:F25"/>
    </sheetView>
  </sheetViews>
  <sheetFormatPr baseColWidth="10" defaultColWidth="8.7109375" defaultRowHeight="12.75" x14ac:dyDescent="0.2"/>
  <cols>
    <col min="1" max="1" width="16" customWidth="1"/>
    <col min="2" max="2" width="17.5703125" bestFit="1" customWidth="1"/>
    <col min="3" max="3" width="21.28515625" customWidth="1"/>
    <col min="4" max="4" width="17.85546875" bestFit="1" customWidth="1"/>
    <col min="5" max="5" width="12.7109375" bestFit="1" customWidth="1"/>
    <col min="6" max="6" width="19" bestFit="1" customWidth="1"/>
    <col min="7" max="7" width="17.42578125" bestFit="1" customWidth="1"/>
    <col min="8" max="8" width="18.5703125" bestFit="1" customWidth="1"/>
    <col min="9" max="9" width="16.42578125" customWidth="1"/>
    <col min="10" max="10" width="14.85546875" customWidth="1"/>
    <col min="11" max="11" width="15" customWidth="1"/>
    <col min="12" max="12" width="14.85546875" customWidth="1"/>
    <col min="13" max="13" width="15.140625" customWidth="1"/>
    <col min="14" max="14" width="16" bestFit="1" customWidth="1"/>
    <col min="15" max="15" width="11" customWidth="1"/>
    <col min="16" max="16" width="9.5703125" bestFit="1" customWidth="1"/>
    <col min="17" max="256" width="11.42578125" customWidth="1"/>
  </cols>
  <sheetData>
    <row r="1" spans="1:17" ht="28.5" customHeight="1" x14ac:dyDescent="0.2">
      <c r="B1" s="121" t="s">
        <v>28</v>
      </c>
      <c r="C1" s="122"/>
      <c r="D1" s="122"/>
      <c r="E1" s="123"/>
    </row>
    <row r="2" spans="1:17" ht="13.5" thickBot="1" x14ac:dyDescent="0.25">
      <c r="B2" s="124"/>
      <c r="C2" s="125"/>
      <c r="D2" s="125"/>
      <c r="E2" s="126"/>
    </row>
    <row r="4" spans="1:17" ht="13.5" thickBot="1" x14ac:dyDescent="0.25">
      <c r="F4" s="65"/>
    </row>
    <row r="5" spans="1:17" ht="13.5" thickBot="1" x14ac:dyDescent="0.25">
      <c r="B5" s="119" t="s">
        <v>8</v>
      </c>
      <c r="C5" s="120"/>
      <c r="D5" s="72">
        <v>45240</v>
      </c>
      <c r="E5" s="66"/>
      <c r="F5" s="66"/>
      <c r="G5" s="70"/>
    </row>
    <row r="6" spans="1:17" ht="13.5" thickBot="1" x14ac:dyDescent="0.25">
      <c r="G6" s="70"/>
    </row>
    <row r="7" spans="1:17" ht="13.5" thickBot="1" x14ac:dyDescent="0.25">
      <c r="B7" s="6" t="s">
        <v>54</v>
      </c>
      <c r="C7" s="6" t="s">
        <v>47</v>
      </c>
      <c r="D7" s="6" t="s">
        <v>48</v>
      </c>
      <c r="E7" s="6" t="s">
        <v>49</v>
      </c>
      <c r="F7" s="7" t="s">
        <v>9</v>
      </c>
      <c r="G7" s="71"/>
    </row>
    <row r="8" spans="1:17" ht="13.5" thickBot="1" x14ac:dyDescent="0.25">
      <c r="B8" s="98">
        <v>45265</v>
      </c>
      <c r="C8" s="87">
        <v>0</v>
      </c>
      <c r="D8" s="89">
        <v>99.158000000000001</v>
      </c>
      <c r="E8" s="87">
        <f>D8+ABS($D$5-($D$5+(B8-$D$5-INT(B8/365-$D$5/365)*365))+365)/365*C8</f>
        <v>99.158000000000001</v>
      </c>
      <c r="F8" s="87">
        <f>B298</f>
        <v>99.334839486940709</v>
      </c>
      <c r="G8" s="8"/>
      <c r="H8" s="8"/>
      <c r="I8" s="8"/>
      <c r="J8" s="8"/>
      <c r="K8" s="8"/>
      <c r="L8" s="8"/>
      <c r="M8" s="8"/>
      <c r="N8" s="8"/>
      <c r="O8" s="8"/>
      <c r="P8" s="9" t="s">
        <v>10</v>
      </c>
      <c r="Q8" s="10" t="s">
        <v>11</v>
      </c>
    </row>
    <row r="9" spans="1:17" x14ac:dyDescent="0.2">
      <c r="B9" s="100">
        <v>45356</v>
      </c>
      <c r="C9" s="88">
        <v>0</v>
      </c>
      <c r="D9" s="90">
        <v>96.491</v>
      </c>
      <c r="E9" s="101">
        <f t="shared" ref="E8:E11" si="0">D9+ABS($D$5-($D$5+(B9-$D$5-INT(B9/365-$D$5/365)*365))+365)/365*C9</f>
        <v>96.491</v>
      </c>
      <c r="F9" s="101">
        <f>C298</f>
        <v>96.951393446030309</v>
      </c>
      <c r="G9" s="8"/>
      <c r="H9" s="8"/>
      <c r="I9" s="8"/>
      <c r="J9" s="8"/>
      <c r="K9" s="8"/>
      <c r="L9" s="8"/>
      <c r="M9" s="8"/>
      <c r="N9" s="8"/>
      <c r="O9" s="8"/>
    </row>
    <row r="10" spans="1:17" x14ac:dyDescent="0.2">
      <c r="B10" s="98">
        <v>45448</v>
      </c>
      <c r="C10" s="87">
        <v>0</v>
      </c>
      <c r="D10" s="89">
        <v>93.795000000000002</v>
      </c>
      <c r="E10" s="87">
        <f t="shared" si="0"/>
        <v>93.795000000000002</v>
      </c>
      <c r="F10" s="87">
        <f>D298</f>
        <v>94.599309630350675</v>
      </c>
      <c r="G10" s="8"/>
      <c r="H10" s="8"/>
      <c r="I10" s="8"/>
      <c r="J10" s="8"/>
      <c r="K10" s="8"/>
      <c r="L10" s="8"/>
      <c r="M10" s="8"/>
      <c r="N10" s="8"/>
      <c r="O10" s="8"/>
    </row>
    <row r="11" spans="1:17" x14ac:dyDescent="0.2">
      <c r="A11" s="71"/>
      <c r="B11" s="99">
        <v>45539</v>
      </c>
      <c r="C11" s="88">
        <v>0</v>
      </c>
      <c r="D11" s="90">
        <v>91.167000000000002</v>
      </c>
      <c r="E11" s="101">
        <f t="shared" si="0"/>
        <v>91.167000000000002</v>
      </c>
      <c r="F11" s="101">
        <f>E298</f>
        <v>92.326671963898946</v>
      </c>
      <c r="H11" s="8"/>
      <c r="I11" s="8"/>
      <c r="J11" s="8"/>
      <c r="K11" s="8"/>
      <c r="L11" s="8"/>
      <c r="M11" s="8"/>
      <c r="N11" s="8"/>
      <c r="O11" s="8"/>
    </row>
    <row r="12" spans="1:17" x14ac:dyDescent="0.2">
      <c r="B12" s="98">
        <v>45497</v>
      </c>
      <c r="C12" s="87">
        <v>10</v>
      </c>
      <c r="D12" s="89">
        <v>100.208</v>
      </c>
      <c r="E12" s="87">
        <f t="shared" ref="E12:E25" si="1">D12+ABS($D$5-($D$5+(B12-$D$5-INT(B12/365-$D$5/365)*365))+365)/365*C12</f>
        <v>103.16690410958904</v>
      </c>
      <c r="F12" s="87">
        <f>F298</f>
        <v>102.73345873386015</v>
      </c>
      <c r="G12" s="8"/>
      <c r="H12" s="8"/>
      <c r="I12" s="8"/>
      <c r="J12" s="8"/>
      <c r="K12" s="8"/>
      <c r="L12" s="8"/>
      <c r="M12" s="8"/>
      <c r="N12" s="8"/>
      <c r="O12" s="8"/>
    </row>
    <row r="13" spans="1:17" x14ac:dyDescent="0.2">
      <c r="B13" s="99">
        <v>45987</v>
      </c>
      <c r="C13" s="79">
        <v>6.25</v>
      </c>
      <c r="D13" s="90">
        <v>93.408000000000001</v>
      </c>
      <c r="E13" s="101">
        <f t="shared" si="1"/>
        <v>99.366904109589044</v>
      </c>
      <c r="F13" s="101">
        <f>G298</f>
        <v>98.824573219276232</v>
      </c>
      <c r="G13" s="8"/>
      <c r="H13" s="8"/>
      <c r="I13" s="8"/>
      <c r="J13" s="8"/>
      <c r="K13" s="8"/>
      <c r="L13" s="8"/>
      <c r="M13" s="8"/>
      <c r="N13" s="8"/>
      <c r="O13" s="8"/>
    </row>
    <row r="14" spans="1:17" x14ac:dyDescent="0.2">
      <c r="B14" s="98">
        <v>46260</v>
      </c>
      <c r="C14" s="80">
        <v>7.5</v>
      </c>
      <c r="D14" s="89">
        <v>93.688000000000002</v>
      </c>
      <c r="E14" s="87">
        <f t="shared" si="1"/>
        <v>95.22909589041096</v>
      </c>
      <c r="F14" s="87">
        <f>H298</f>
        <v>94.927891292349955</v>
      </c>
      <c r="G14" s="8"/>
      <c r="H14" s="8"/>
      <c r="I14" s="8"/>
      <c r="J14" s="8"/>
      <c r="K14" s="8"/>
      <c r="L14" s="8"/>
      <c r="M14" s="8"/>
      <c r="N14" s="8"/>
      <c r="O14" s="8"/>
    </row>
    <row r="15" spans="1:17" x14ac:dyDescent="0.2">
      <c r="B15" s="99">
        <v>46694</v>
      </c>
      <c r="C15" s="79">
        <v>5.75</v>
      </c>
      <c r="D15" s="90">
        <v>85.430999999999997</v>
      </c>
      <c r="E15" s="101">
        <f t="shared" si="1"/>
        <v>85.525520547945206</v>
      </c>
      <c r="F15" s="101">
        <f>I298</f>
        <v>85.520418692773887</v>
      </c>
      <c r="G15" s="8"/>
      <c r="H15" s="8"/>
      <c r="I15" s="8"/>
      <c r="J15" s="8"/>
      <c r="K15" s="8"/>
      <c r="L15" s="8"/>
      <c r="M15" s="8"/>
      <c r="N15" s="8"/>
      <c r="O15" s="8"/>
    </row>
    <row r="16" spans="1:17" x14ac:dyDescent="0.2">
      <c r="B16" s="98">
        <v>46871</v>
      </c>
      <c r="C16" s="80">
        <v>6</v>
      </c>
      <c r="D16" s="89">
        <v>84.85</v>
      </c>
      <c r="E16" s="87">
        <f t="shared" si="1"/>
        <v>88.039041095890411</v>
      </c>
      <c r="F16" s="87">
        <f>J298</f>
        <v>87.879105090660843</v>
      </c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">
      <c r="B17" s="99">
        <v>47744</v>
      </c>
      <c r="C17" s="79">
        <v>7.75</v>
      </c>
      <c r="D17" s="90">
        <v>86.881</v>
      </c>
      <c r="E17" s="101">
        <f t="shared" si="1"/>
        <v>87.963876712328769</v>
      </c>
      <c r="F17" s="101">
        <f>K298</f>
        <v>87.493371778746592</v>
      </c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">
      <c r="A18" s="66"/>
      <c r="B18" s="98">
        <v>47933</v>
      </c>
      <c r="C18" s="80">
        <v>7</v>
      </c>
      <c r="D18" s="89">
        <v>81.903999999999996</v>
      </c>
      <c r="E18" s="87">
        <f t="shared" si="1"/>
        <v>86.257424657534244</v>
      </c>
      <c r="F18" s="87">
        <f>L298</f>
        <v>86.153092235376604</v>
      </c>
      <c r="G18" s="74" t="s">
        <v>50</v>
      </c>
    </row>
    <row r="19" spans="1:15" x14ac:dyDescent="0.2">
      <c r="B19" s="99">
        <v>47933</v>
      </c>
      <c r="C19" s="79">
        <v>7</v>
      </c>
      <c r="D19" s="90">
        <v>82.117000000000004</v>
      </c>
      <c r="E19" s="101">
        <f t="shared" si="1"/>
        <v>86.470424657534252</v>
      </c>
      <c r="F19" s="101">
        <f>M298</f>
        <v>86.153092235376604</v>
      </c>
    </row>
    <row r="20" spans="1:15" x14ac:dyDescent="0.2">
      <c r="B20" s="98">
        <v>48395</v>
      </c>
      <c r="C20" s="80">
        <v>7</v>
      </c>
      <c r="D20" s="89">
        <v>79.376000000000005</v>
      </c>
      <c r="E20" s="87">
        <f t="shared" si="1"/>
        <v>81.869150684931512</v>
      </c>
      <c r="F20" s="87">
        <f>N298</f>
        <v>81.947221856750645</v>
      </c>
      <c r="G20" s="65"/>
    </row>
    <row r="21" spans="1:15" x14ac:dyDescent="0.2">
      <c r="B21" s="99">
        <v>48619</v>
      </c>
      <c r="C21" s="79">
        <v>13.25</v>
      </c>
      <c r="D21" s="90">
        <v>113.349</v>
      </c>
      <c r="E21" s="101">
        <f t="shared" si="1"/>
        <v>123.18667123287672</v>
      </c>
      <c r="F21" s="101">
        <f>O298</f>
        <v>123.96132122542922</v>
      </c>
      <c r="G21" s="65"/>
    </row>
    <row r="22" spans="1:15" x14ac:dyDescent="0.2">
      <c r="B22" s="98">
        <v>49235</v>
      </c>
      <c r="C22" s="80">
        <v>7.25</v>
      </c>
      <c r="D22" s="89">
        <v>77.222999999999999</v>
      </c>
      <c r="E22" s="87">
        <f t="shared" si="1"/>
        <v>77.620260273972605</v>
      </c>
      <c r="F22" s="87">
        <f>P298</f>
        <v>77.783131282862712</v>
      </c>
    </row>
    <row r="23" spans="1:15" x14ac:dyDescent="0.2">
      <c r="B23" s="99">
        <v>49865</v>
      </c>
      <c r="C23" s="79">
        <v>6.25</v>
      </c>
      <c r="D23" s="90">
        <v>68.66</v>
      </c>
      <c r="E23" s="101">
        <f t="shared" si="1"/>
        <v>70.71479452054794</v>
      </c>
      <c r="F23" s="101">
        <f>Q298</f>
        <v>70.468083649809785</v>
      </c>
      <c r="G23" s="66"/>
    </row>
    <row r="24" spans="1:15" x14ac:dyDescent="0.2">
      <c r="B24" s="98">
        <v>52014</v>
      </c>
      <c r="C24" s="80">
        <v>9.25</v>
      </c>
      <c r="D24" s="89">
        <v>84.879000000000005</v>
      </c>
      <c r="E24" s="87">
        <f t="shared" si="1"/>
        <v>88.959136986301374</v>
      </c>
      <c r="F24" s="87">
        <f>R298</f>
        <v>89.758835816628945</v>
      </c>
      <c r="G24" s="66"/>
    </row>
    <row r="25" spans="1:15" x14ac:dyDescent="0.2">
      <c r="B25" s="99">
        <v>55087</v>
      </c>
      <c r="C25" s="79">
        <v>7.25</v>
      </c>
      <c r="D25" s="90">
        <v>67.712999999999994</v>
      </c>
      <c r="E25" s="101">
        <f t="shared" si="1"/>
        <v>67.871904109589039</v>
      </c>
      <c r="F25" s="101">
        <f>S298</f>
        <v>66.949727587988889</v>
      </c>
      <c r="G25" s="66"/>
    </row>
    <row r="26" spans="1:15" x14ac:dyDescent="0.2">
      <c r="G26" s="70"/>
    </row>
    <row r="27" spans="1:15" ht="13.5" thickBot="1" x14ac:dyDescent="0.25">
      <c r="G27" s="70"/>
    </row>
    <row r="28" spans="1:15" ht="26.25" thickBot="1" x14ac:dyDescent="0.3">
      <c r="B28" s="116" t="s">
        <v>12</v>
      </c>
      <c r="C28" s="117"/>
      <c r="D28" s="117"/>
      <c r="E28" s="118"/>
      <c r="F28" s="81" t="s">
        <v>51</v>
      </c>
      <c r="G28" s="82" t="str">
        <f>"=  βo + β1"</f>
        <v>=  βo + β1</v>
      </c>
      <c r="H28" s="81" t="s">
        <v>52</v>
      </c>
      <c r="I28" s="82" t="str">
        <f>"=  βo"</f>
        <v>=  βo</v>
      </c>
    </row>
    <row r="29" spans="1:15" ht="16.5" thickBot="1" x14ac:dyDescent="0.3">
      <c r="B29" s="31" t="s">
        <v>34</v>
      </c>
      <c r="C29" s="31" t="s">
        <v>35</v>
      </c>
      <c r="D29" s="31" t="s">
        <v>36</v>
      </c>
      <c r="E29" s="32" t="s">
        <v>37</v>
      </c>
      <c r="G29" s="70"/>
    </row>
    <row r="30" spans="1:15" ht="15" x14ac:dyDescent="0.2">
      <c r="B30" s="76">
        <v>11.543884084751614</v>
      </c>
      <c r="C30" s="76">
        <v>-1.799053160977014</v>
      </c>
      <c r="D30" s="76">
        <v>-1.9245439291439184</v>
      </c>
      <c r="E30" s="76">
        <v>3.7</v>
      </c>
    </row>
    <row r="31" spans="1:15" x14ac:dyDescent="0.2">
      <c r="F31" s="73"/>
    </row>
    <row r="32" spans="1:15" x14ac:dyDescent="0.2">
      <c r="I32" t="s">
        <v>45</v>
      </c>
      <c r="J32" s="62">
        <v>0.05</v>
      </c>
    </row>
    <row r="33" spans="1:10" ht="13.5" thickBot="1" x14ac:dyDescent="0.25">
      <c r="H33" s="1"/>
      <c r="J33" s="33">
        <f>B35/(1+J32)^D35</f>
        <v>99.666378550594928</v>
      </c>
    </row>
    <row r="34" spans="1:10" ht="13.5" thickTop="1" x14ac:dyDescent="0.2">
      <c r="A34" s="34" t="s">
        <v>38</v>
      </c>
      <c r="B34" s="35" t="s">
        <v>18</v>
      </c>
      <c r="C34" s="35" t="s">
        <v>46</v>
      </c>
      <c r="D34" s="36" t="s">
        <v>40</v>
      </c>
      <c r="E34" s="35" t="s">
        <v>19</v>
      </c>
      <c r="F34" s="35" t="s">
        <v>41</v>
      </c>
      <c r="G34" s="37" t="s">
        <v>42</v>
      </c>
    </row>
    <row r="35" spans="1:10" ht="13.5" thickBot="1" x14ac:dyDescent="0.25">
      <c r="A35" s="38">
        <f>B8</f>
        <v>45265</v>
      </c>
      <c r="B35" s="59">
        <v>100</v>
      </c>
      <c r="C35" s="44">
        <f>A35-$D$5</f>
        <v>25</v>
      </c>
      <c r="D35" s="39">
        <f>C35/365</f>
        <v>6.8493150684931503E-2</v>
      </c>
      <c r="E35" s="39">
        <f>($B$30/100)+((($C$30+$D$30)/100)*(1-EXP(-D35/$E$30))/(D35/$E$30))-(($D$30/100)*(EXP(-D35/$E$30)))</f>
        <v>9.7437854424876916E-2</v>
      </c>
      <c r="F35" s="39">
        <f>EXP(-E35*D35)</f>
        <v>0.99334839486940707</v>
      </c>
      <c r="G35" s="40">
        <f>F35*B35</f>
        <v>99.334839486940709</v>
      </c>
    </row>
    <row r="36" spans="1:10" ht="14.25" thickTop="1" thickBot="1" x14ac:dyDescent="0.25">
      <c r="A36" s="11"/>
      <c r="C36" s="33"/>
      <c r="F36" s="83" t="s">
        <v>53</v>
      </c>
      <c r="G36" s="84">
        <f>G35</f>
        <v>99.334839486940709</v>
      </c>
      <c r="H36" s="1"/>
      <c r="I36" t="s">
        <v>45</v>
      </c>
      <c r="J36" s="63">
        <v>5.5E-2</v>
      </c>
    </row>
    <row r="37" spans="1:10" ht="14.25" thickTop="1" thickBot="1" x14ac:dyDescent="0.25">
      <c r="A37" s="11"/>
      <c r="C37" s="33"/>
      <c r="H37" s="1"/>
      <c r="J37" s="63"/>
    </row>
    <row r="38" spans="1:10" ht="13.5" thickTop="1" x14ac:dyDescent="0.2">
      <c r="A38" s="34" t="s">
        <v>17</v>
      </c>
      <c r="B38" s="35" t="s">
        <v>18</v>
      </c>
      <c r="C38" s="35" t="s">
        <v>46</v>
      </c>
      <c r="D38" s="36" t="s">
        <v>40</v>
      </c>
      <c r="E38" s="35" t="s">
        <v>19</v>
      </c>
      <c r="F38" s="35" t="s">
        <v>41</v>
      </c>
      <c r="G38" s="37" t="s">
        <v>42</v>
      </c>
      <c r="H38" s="13"/>
      <c r="J38" s="33">
        <f>B39/(1+J36)^D39+B40/(1+J36)^D40</f>
        <v>98.312825353838576</v>
      </c>
    </row>
    <row r="39" spans="1:10" x14ac:dyDescent="0.2">
      <c r="A39" s="41"/>
      <c r="B39" s="60"/>
      <c r="C39" s="45"/>
      <c r="D39" s="42"/>
      <c r="E39" s="42"/>
      <c r="F39" s="42"/>
      <c r="G39" s="43"/>
    </row>
    <row r="40" spans="1:10" ht="13.5" thickBot="1" x14ac:dyDescent="0.25">
      <c r="A40" s="38">
        <f>B9</f>
        <v>45356</v>
      </c>
      <c r="B40" s="59">
        <f>100+B39</f>
        <v>100</v>
      </c>
      <c r="C40" s="44">
        <f>A40-$D$5</f>
        <v>116</v>
      </c>
      <c r="D40" s="39">
        <f>C40/365</f>
        <v>0.31780821917808222</v>
      </c>
      <c r="E40" s="39">
        <f>($B$30/100)+((($C$30+$D$30)/100)*(1-EXP(-D40/$E$30))/(D40/$E$30))-(($D$30/100)*(EXP(-D40/$E$30)))</f>
        <v>9.7418599339940959E-2</v>
      </c>
      <c r="F40" s="39">
        <f>EXP(-E40*D40)</f>
        <v>0.9695139344603031</v>
      </c>
      <c r="G40" s="40">
        <f>B40*F40</f>
        <v>96.951393446030309</v>
      </c>
    </row>
    <row r="41" spans="1:10" ht="14.25" thickTop="1" thickBot="1" x14ac:dyDescent="0.25">
      <c r="A41" s="11"/>
      <c r="C41" s="33"/>
      <c r="F41" s="83" t="s">
        <v>53</v>
      </c>
      <c r="G41" s="84">
        <f>SUM(G39:G40)</f>
        <v>96.951393446030309</v>
      </c>
      <c r="H41" s="1"/>
    </row>
    <row r="42" spans="1:10" ht="14.25" thickTop="1" thickBot="1" x14ac:dyDescent="0.25">
      <c r="A42" s="11"/>
      <c r="C42" s="33"/>
      <c r="H42" s="1"/>
    </row>
    <row r="43" spans="1:10" ht="13.5" thickTop="1" x14ac:dyDescent="0.2">
      <c r="A43" s="34" t="s">
        <v>17</v>
      </c>
      <c r="B43" s="35" t="s">
        <v>18</v>
      </c>
      <c r="C43" s="35" t="s">
        <v>46</v>
      </c>
      <c r="D43" s="36" t="s">
        <v>40</v>
      </c>
      <c r="E43" s="35" t="s">
        <v>19</v>
      </c>
      <c r="F43" s="35" t="s">
        <v>41</v>
      </c>
      <c r="G43" s="37" t="s">
        <v>42</v>
      </c>
      <c r="H43" s="13"/>
      <c r="I43" t="s">
        <v>45</v>
      </c>
      <c r="J43" s="63">
        <v>5.5E-2</v>
      </c>
    </row>
    <row r="44" spans="1:10" x14ac:dyDescent="0.2">
      <c r="A44" s="41"/>
      <c r="B44" s="60"/>
      <c r="C44" s="45"/>
      <c r="D44" s="42"/>
      <c r="E44" s="42"/>
      <c r="F44" s="42"/>
      <c r="G44" s="43"/>
      <c r="H44" s="13"/>
      <c r="J44" s="33" t="e">
        <f>B44/(1+J43)^D44+#REF!/(1+J43)^#REF!+B45/(1+J43)^D45</f>
        <v>#REF!</v>
      </c>
    </row>
    <row r="45" spans="1:10" ht="13.5" thickBot="1" x14ac:dyDescent="0.25">
      <c r="A45" s="38">
        <f>B10</f>
        <v>45448</v>
      </c>
      <c r="B45" s="59">
        <v>100</v>
      </c>
      <c r="C45" s="44">
        <f>A45-$D$5</f>
        <v>208</v>
      </c>
      <c r="D45" s="39">
        <f t="shared" ref="D45:D108" si="2">C45/365</f>
        <v>0.56986301369863013</v>
      </c>
      <c r="E45" s="39">
        <f>($B$30/100)+((($C$30+$D$30)/100)*(1-EXP(-D45/$E$30))/(D45/$E$30))-(($D$30/100)*(EXP(-D45/$E$30)))</f>
        <v>9.7426936647390647E-2</v>
      </c>
      <c r="F45" s="39">
        <f t="shared" ref="F45:F108" si="3">EXP(-E45*D45)</f>
        <v>0.94599309630350681</v>
      </c>
      <c r="G45" s="40">
        <f>B45*F45</f>
        <v>94.599309630350675</v>
      </c>
    </row>
    <row r="46" spans="1:10" ht="14.25" thickTop="1" thickBot="1" x14ac:dyDescent="0.25">
      <c r="A46" s="11"/>
      <c r="C46" s="33"/>
      <c r="F46" s="83" t="s">
        <v>53</v>
      </c>
      <c r="G46" s="84">
        <f>SUM(G44:G45)</f>
        <v>94.599309630350675</v>
      </c>
      <c r="H46" s="1"/>
    </row>
    <row r="47" spans="1:10" ht="14.25" thickTop="1" thickBot="1" x14ac:dyDescent="0.25">
      <c r="A47" s="11"/>
      <c r="C47" s="33"/>
      <c r="H47" s="1"/>
    </row>
    <row r="48" spans="1:10" ht="13.5" thickTop="1" x14ac:dyDescent="0.2">
      <c r="A48" s="34" t="s">
        <v>17</v>
      </c>
      <c r="B48" s="35" t="s">
        <v>18</v>
      </c>
      <c r="C48" s="35" t="s">
        <v>46</v>
      </c>
      <c r="D48" s="36" t="s">
        <v>40</v>
      </c>
      <c r="E48" s="35" t="s">
        <v>19</v>
      </c>
      <c r="F48" s="35" t="s">
        <v>41</v>
      </c>
      <c r="G48" s="37" t="s">
        <v>42</v>
      </c>
      <c r="H48" s="13"/>
      <c r="I48" t="s">
        <v>45</v>
      </c>
      <c r="J48" s="63">
        <v>5.8000000000000003E-2</v>
      </c>
    </row>
    <row r="49" spans="1:10" x14ac:dyDescent="0.2">
      <c r="A49" s="41"/>
      <c r="B49" s="60"/>
      <c r="C49" s="45"/>
      <c r="D49" s="42"/>
      <c r="E49" s="42"/>
      <c r="F49" s="42"/>
      <c r="G49" s="43"/>
      <c r="H49" s="13"/>
      <c r="J49" s="33">
        <f>B49/(1+J48)^D49+B50/(1+J48)^D50+B51/(1+J48)^D51</f>
        <v>95.486478642811136</v>
      </c>
    </row>
    <row r="50" spans="1:10" x14ac:dyDescent="0.2">
      <c r="A50" s="41"/>
      <c r="B50" s="60"/>
      <c r="C50" s="45"/>
      <c r="D50" s="42"/>
      <c r="E50" s="42"/>
      <c r="F50" s="42"/>
      <c r="G50" s="43"/>
    </row>
    <row r="51" spans="1:10" ht="13.5" thickBot="1" x14ac:dyDescent="0.25">
      <c r="A51" s="38">
        <f>B11</f>
        <v>45539</v>
      </c>
      <c r="B51" s="59">
        <v>100</v>
      </c>
      <c r="C51" s="44">
        <f>A51-$D$5</f>
        <v>299</v>
      </c>
      <c r="D51" s="39">
        <f t="shared" si="2"/>
        <v>0.81917808219178079</v>
      </c>
      <c r="E51" s="39">
        <f>($B$30/100)+((($C$30+$D$30)/100)*(1-EXP(-D51/$E$30))/(D51/$E$30))-(($D$30/100)*(EXP(-D51/$E$30)))</f>
        <v>9.7460024385821964E-2</v>
      </c>
      <c r="F51" s="39">
        <f t="shared" si="3"/>
        <v>0.92326671963898943</v>
      </c>
      <c r="G51" s="40">
        <f>B51*F51</f>
        <v>92.326671963898946</v>
      </c>
    </row>
    <row r="52" spans="1:10" ht="14.25" thickTop="1" thickBot="1" x14ac:dyDescent="0.25">
      <c r="A52" s="11"/>
      <c r="C52" s="33"/>
      <c r="F52" s="83" t="s">
        <v>53</v>
      </c>
      <c r="G52" s="84">
        <f>SUM(G49:G51)</f>
        <v>92.326671963898946</v>
      </c>
      <c r="H52" s="1"/>
    </row>
    <row r="53" spans="1:10" ht="14.25" thickTop="1" thickBot="1" x14ac:dyDescent="0.25">
      <c r="A53" s="11"/>
      <c r="C53" s="33"/>
      <c r="H53" s="1"/>
    </row>
    <row r="54" spans="1:10" ht="13.5" thickTop="1" x14ac:dyDescent="0.2">
      <c r="A54" s="34" t="s">
        <v>17</v>
      </c>
      <c r="B54" s="35" t="s">
        <v>18</v>
      </c>
      <c r="C54" s="35" t="s">
        <v>39</v>
      </c>
      <c r="D54" s="36" t="s">
        <v>40</v>
      </c>
      <c r="E54" s="35" t="s">
        <v>19</v>
      </c>
      <c r="F54" s="35" t="s">
        <v>41</v>
      </c>
      <c r="G54" s="37" t="s">
        <v>42</v>
      </c>
      <c r="H54" s="13"/>
    </row>
    <row r="55" spans="1:10" x14ac:dyDescent="0.2">
      <c r="A55" s="41"/>
      <c r="B55" s="60"/>
      <c r="C55" s="45"/>
      <c r="D55" s="42"/>
      <c r="E55" s="42"/>
      <c r="F55" s="42"/>
      <c r="G55" s="43"/>
      <c r="H55" s="13"/>
      <c r="I55" t="s">
        <v>45</v>
      </c>
      <c r="J55" s="63">
        <v>0.06</v>
      </c>
    </row>
    <row r="56" spans="1:10" x14ac:dyDescent="0.2">
      <c r="A56" s="41"/>
      <c r="B56" s="60"/>
      <c r="C56" s="45"/>
      <c r="D56" s="42"/>
      <c r="E56" s="42"/>
      <c r="F56" s="42"/>
      <c r="G56" s="43"/>
      <c r="H56" s="13"/>
      <c r="J56" s="33">
        <f>B55/(1+J55)^D55+B56/(1+J55)^D56+B57/(1+J55)^D57+B58/(1+J55)^D58</f>
        <v>105.59513600826463</v>
      </c>
    </row>
    <row r="57" spans="1:10" x14ac:dyDescent="0.2">
      <c r="A57" s="41"/>
      <c r="B57" s="60"/>
      <c r="C57" s="45"/>
      <c r="D57" s="42"/>
      <c r="E57" s="42"/>
      <c r="F57" s="42"/>
      <c r="G57" s="43"/>
    </row>
    <row r="58" spans="1:10" ht="13.5" thickBot="1" x14ac:dyDescent="0.25">
      <c r="A58" s="38">
        <f>B12</f>
        <v>45497</v>
      </c>
      <c r="B58" s="59">
        <f>C12+100</f>
        <v>110</v>
      </c>
      <c r="C58" s="44">
        <f>A58-$D$5-1</f>
        <v>256</v>
      </c>
      <c r="D58" s="39">
        <f t="shared" si="2"/>
        <v>0.70136986301369864</v>
      </c>
      <c r="E58" s="39">
        <f>($B$30/100)+((($C$30+$D$30)/100)*(1-EXP(-D58/$E$30))/(D58/$E$30))-(($D$30/100)*(EXP(-D58/$E$30)))</f>
        <v>9.7441470667869345E-2</v>
      </c>
      <c r="F58" s="39">
        <f t="shared" si="3"/>
        <v>0.93394053394418319</v>
      </c>
      <c r="G58" s="40">
        <f>B58*F58</f>
        <v>102.73345873386015</v>
      </c>
    </row>
    <row r="59" spans="1:10" ht="14.25" thickTop="1" thickBot="1" x14ac:dyDescent="0.25">
      <c r="A59" s="11"/>
      <c r="C59" s="33"/>
      <c r="F59" s="83" t="s">
        <v>53</v>
      </c>
      <c r="G59" s="84">
        <f>SUM(G55:G58)</f>
        <v>102.73345873386015</v>
      </c>
      <c r="H59" s="1"/>
    </row>
    <row r="60" spans="1:10" ht="14.25" thickTop="1" thickBot="1" x14ac:dyDescent="0.25">
      <c r="A60" s="11"/>
      <c r="C60" s="33"/>
      <c r="H60" s="1"/>
    </row>
    <row r="61" spans="1:10" ht="13.5" thickTop="1" x14ac:dyDescent="0.2">
      <c r="A61" s="34" t="s">
        <v>17</v>
      </c>
      <c r="B61" s="35" t="s">
        <v>18</v>
      </c>
      <c r="C61" s="35" t="s">
        <v>39</v>
      </c>
      <c r="D61" s="36" t="s">
        <v>40</v>
      </c>
      <c r="E61" s="35" t="s">
        <v>19</v>
      </c>
      <c r="F61" s="35" t="s">
        <v>41</v>
      </c>
      <c r="G61" s="37" t="s">
        <v>42</v>
      </c>
      <c r="H61" s="13"/>
    </row>
    <row r="62" spans="1:10" x14ac:dyDescent="0.2">
      <c r="A62" s="41"/>
      <c r="B62" s="60"/>
      <c r="C62" s="45"/>
      <c r="D62" s="42"/>
      <c r="E62" s="42"/>
      <c r="F62" s="42"/>
      <c r="G62" s="43"/>
      <c r="H62" s="13"/>
    </row>
    <row r="63" spans="1:10" x14ac:dyDescent="0.2">
      <c r="A63" s="41"/>
      <c r="B63" s="60"/>
      <c r="C63" s="45"/>
      <c r="D63" s="42"/>
      <c r="E63" s="42"/>
      <c r="F63" s="42"/>
      <c r="G63" s="43"/>
      <c r="H63" s="13"/>
      <c r="I63" t="s">
        <v>45</v>
      </c>
      <c r="J63" s="63">
        <v>6.4000000000000001E-2</v>
      </c>
    </row>
    <row r="64" spans="1:10" x14ac:dyDescent="0.2">
      <c r="A64" s="41">
        <f>A65-366</f>
        <v>45256</v>
      </c>
      <c r="B64" s="45">
        <f>C13</f>
        <v>6.25</v>
      </c>
      <c r="C64" s="45">
        <f>A64-$D$5</f>
        <v>16</v>
      </c>
      <c r="D64" s="42">
        <f t="shared" si="2"/>
        <v>4.3835616438356165E-2</v>
      </c>
      <c r="E64" s="42">
        <f>($B$30/100)+((($C$30+$D$30)/100)*(1-EXP(-D64/$E$30))/(D64/$E$30))-(($D$30/100)*(EXP(-D64/$E$30)))</f>
        <v>9.7441352336379766E-2</v>
      </c>
      <c r="F64" s="42">
        <f t="shared" si="3"/>
        <v>0.99573770771551429</v>
      </c>
      <c r="G64" s="43">
        <f>B64*F64</f>
        <v>6.223360673221964</v>
      </c>
      <c r="H64" s="13"/>
      <c r="J64" s="33">
        <f>B62/(1+J63)^D62+B63/(1+J63)^D63+B64/(1+J63)^D64+B65/(1+J63)^D65+B66/(1+J63)^D66</f>
        <v>105.67182611501927</v>
      </c>
    </row>
    <row r="65" spans="1:10" x14ac:dyDescent="0.2">
      <c r="A65" s="41">
        <f>A66-365</f>
        <v>45622</v>
      </c>
      <c r="B65" s="45">
        <f>C13</f>
        <v>6.25</v>
      </c>
      <c r="C65" s="45">
        <f>A65-$D$5</f>
        <v>382</v>
      </c>
      <c r="D65" s="42">
        <f t="shared" si="2"/>
        <v>1.0465753424657533</v>
      </c>
      <c r="E65" s="42">
        <f>($B$30/100)+((($C$30+$D$30)/100)*(1-EXP(-D65/$E$30))/(D65/$E$30))-(($D$30/100)*(EXP(-D65/$E$30)))</f>
        <v>9.7509677462727942E-2</v>
      </c>
      <c r="F65" s="42">
        <f t="shared" si="3"/>
        <v>0.90298329599172755</v>
      </c>
      <c r="G65" s="43">
        <f>B65*F65</f>
        <v>5.6436455999482975</v>
      </c>
    </row>
    <row r="66" spans="1:10" ht="13.5" thickBot="1" x14ac:dyDescent="0.25">
      <c r="A66" s="38">
        <f>B13</f>
        <v>45987</v>
      </c>
      <c r="B66" s="44">
        <f>C13+100</f>
        <v>106.25</v>
      </c>
      <c r="C66" s="44">
        <f>A66-$D$5</f>
        <v>747</v>
      </c>
      <c r="D66" s="39">
        <f t="shared" si="2"/>
        <v>2.0465753424657533</v>
      </c>
      <c r="E66" s="39">
        <f>($B$30/100)+((($C$30+$D$30)/100)*(1-EXP(-D66/$E$30))/(D66/$E$30))-(($D$30/100)*(EXP(-D66/$E$30)))</f>
        <v>9.7907240562274137E-2</v>
      </c>
      <c r="F66" s="39">
        <f t="shared" si="3"/>
        <v>0.81842415949276204</v>
      </c>
      <c r="G66" s="40">
        <f>B66*F66</f>
        <v>86.95756694610597</v>
      </c>
    </row>
    <row r="67" spans="1:10" ht="14.25" thickTop="1" thickBot="1" x14ac:dyDescent="0.25">
      <c r="A67" s="11"/>
      <c r="C67" s="33"/>
      <c r="F67" s="83" t="s">
        <v>53</v>
      </c>
      <c r="G67" s="84">
        <f>SUM(G62:G66)</f>
        <v>98.824573219276232</v>
      </c>
      <c r="H67" s="1"/>
    </row>
    <row r="68" spans="1:10" ht="14.25" thickTop="1" thickBot="1" x14ac:dyDescent="0.25">
      <c r="A68" s="11"/>
      <c r="C68" s="33"/>
      <c r="H68" s="1"/>
    </row>
    <row r="69" spans="1:10" ht="13.5" thickTop="1" x14ac:dyDescent="0.2">
      <c r="A69" s="34" t="s">
        <v>17</v>
      </c>
      <c r="B69" s="35" t="s">
        <v>18</v>
      </c>
      <c r="C69" s="35" t="s">
        <v>39</v>
      </c>
      <c r="D69" s="36" t="s">
        <v>40</v>
      </c>
      <c r="E69" s="35" t="s">
        <v>19</v>
      </c>
      <c r="F69" s="35" t="s">
        <v>41</v>
      </c>
      <c r="G69" s="37" t="s">
        <v>42</v>
      </c>
      <c r="H69" s="13"/>
    </row>
    <row r="70" spans="1:10" x14ac:dyDescent="0.2">
      <c r="A70" s="41"/>
      <c r="B70" s="60"/>
      <c r="C70" s="45"/>
      <c r="D70" s="42"/>
      <c r="E70" s="42"/>
      <c r="F70" s="42"/>
      <c r="G70" s="43"/>
      <c r="H70" s="13"/>
    </row>
    <row r="71" spans="1:10" x14ac:dyDescent="0.2">
      <c r="A71" s="41"/>
      <c r="B71" s="77"/>
      <c r="C71" s="45"/>
      <c r="D71" s="42"/>
      <c r="E71" s="42"/>
      <c r="F71" s="42"/>
      <c r="G71" s="43"/>
      <c r="H71" s="13"/>
      <c r="I71" t="s">
        <v>45</v>
      </c>
      <c r="J71" s="63">
        <v>6.9000000000000006E-2</v>
      </c>
    </row>
    <row r="72" spans="1:10" x14ac:dyDescent="0.2">
      <c r="A72" s="41">
        <f>A73-365</f>
        <v>45530</v>
      </c>
      <c r="B72" s="77">
        <f>C14</f>
        <v>7.5</v>
      </c>
      <c r="C72" s="45">
        <f>A72-$D$5-1</f>
        <v>289</v>
      </c>
      <c r="D72" s="42">
        <f t="shared" si="2"/>
        <v>0.79178082191780819</v>
      </c>
      <c r="E72" s="42">
        <f>($B$30/100)+((($C$30+$D$30)/100)*(1-EXP(-D72/$E$30))/(D72/$E$30))-(($D$30/100)*(EXP(-D72/$E$30)))</f>
        <v>9.7455257126004183E-2</v>
      </c>
      <c r="F72" s="42">
        <f t="shared" si="3"/>
        <v>0.92573875739087108</v>
      </c>
      <c r="G72" s="43">
        <f>B72*F72</f>
        <v>6.9430406804315332</v>
      </c>
      <c r="H72" s="13"/>
      <c r="J72" s="33">
        <f>B70/(1+J71)^D70+B71/(1+J71)^D71+B72/(1+J71)^D72+B73/(1+J71)^D73+B74/(1+J71)^D74</f>
        <v>102.99854966573803</v>
      </c>
    </row>
    <row r="73" spans="1:10" x14ac:dyDescent="0.2">
      <c r="A73" s="41">
        <f>A74-365</f>
        <v>45895</v>
      </c>
      <c r="B73" s="77">
        <f>C14</f>
        <v>7.5</v>
      </c>
      <c r="C73" s="45">
        <f>A73-$D$5-1</f>
        <v>654</v>
      </c>
      <c r="D73" s="42">
        <f t="shared" si="2"/>
        <v>1.7917808219178082</v>
      </c>
      <c r="E73" s="42">
        <f>($B$30/100)+((($C$30+$D$30)/100)*(1-EXP(-D73/$E$30))/(D73/$E$30))-(($D$30/100)*(EXP(-D73/$E$30)))</f>
        <v>9.7782020456568322E-2</v>
      </c>
      <c r="F73" s="42">
        <f t="shared" si="3"/>
        <v>0.83928583182150696</v>
      </c>
      <c r="G73" s="43">
        <f>B73*F73</f>
        <v>6.2946437386613026</v>
      </c>
    </row>
    <row r="74" spans="1:10" ht="13.5" thickBot="1" x14ac:dyDescent="0.25">
      <c r="A74" s="38">
        <f>B14</f>
        <v>46260</v>
      </c>
      <c r="B74" s="78">
        <f>C14+100</f>
        <v>107.5</v>
      </c>
      <c r="C74" s="44">
        <f>A74-$D$5-1</f>
        <v>1019</v>
      </c>
      <c r="D74" s="39">
        <f t="shared" si="2"/>
        <v>2.7917808219178082</v>
      </c>
      <c r="E74" s="39">
        <f>($B$30/100)+((($C$30+$D$30)/100)*(1-EXP(-D74/$E$30))/(D74/$E$30))-(($D$30/100)*(EXP(-D74/$E$30)))</f>
        <v>9.8344654294947126E-2</v>
      </c>
      <c r="F74" s="39">
        <f t="shared" si="3"/>
        <v>0.75990890114657794</v>
      </c>
      <c r="G74" s="40">
        <f>B74*F74</f>
        <v>81.690206873257125</v>
      </c>
    </row>
    <row r="75" spans="1:10" ht="14.25" thickTop="1" thickBot="1" x14ac:dyDescent="0.25">
      <c r="A75" s="11"/>
      <c r="C75" s="33"/>
      <c r="F75" s="83" t="s">
        <v>53</v>
      </c>
      <c r="G75" s="84">
        <f>SUM(G70:G74)</f>
        <v>94.927891292349955</v>
      </c>
      <c r="H75" s="1"/>
    </row>
    <row r="76" spans="1:10" ht="14.25" thickTop="1" thickBot="1" x14ac:dyDescent="0.25">
      <c r="A76" s="11"/>
      <c r="C76" s="33"/>
      <c r="H76" s="1"/>
    </row>
    <row r="77" spans="1:10" ht="13.5" thickTop="1" x14ac:dyDescent="0.2">
      <c r="A77" s="34" t="s">
        <v>17</v>
      </c>
      <c r="B77" s="35" t="s">
        <v>18</v>
      </c>
      <c r="C77" s="35" t="s">
        <v>39</v>
      </c>
      <c r="D77" s="36" t="s">
        <v>40</v>
      </c>
      <c r="E77" s="35" t="s">
        <v>19</v>
      </c>
      <c r="F77" s="35" t="s">
        <v>41</v>
      </c>
      <c r="G77" s="37" t="s">
        <v>42</v>
      </c>
      <c r="H77" s="13"/>
    </row>
    <row r="78" spans="1:10" x14ac:dyDescent="0.2">
      <c r="A78" s="41"/>
      <c r="B78" s="60"/>
      <c r="C78" s="45"/>
      <c r="D78" s="42"/>
      <c r="E78" s="42"/>
      <c r="F78" s="42"/>
      <c r="G78" s="43"/>
      <c r="H78" s="13"/>
    </row>
    <row r="79" spans="1:10" x14ac:dyDescent="0.2">
      <c r="A79" s="41"/>
      <c r="B79" s="45"/>
      <c r="C79" s="45"/>
      <c r="D79" s="42"/>
      <c r="E79" s="42"/>
      <c r="F79" s="42"/>
      <c r="G79" s="43"/>
      <c r="H79" s="13"/>
    </row>
    <row r="80" spans="1:10" x14ac:dyDescent="0.2">
      <c r="A80" s="41"/>
      <c r="B80" s="45"/>
      <c r="C80" s="45"/>
      <c r="D80" s="42"/>
      <c r="E80" s="42"/>
      <c r="F80" s="42"/>
      <c r="G80" s="43"/>
      <c r="H80" s="13"/>
    </row>
    <row r="81" spans="1:10" x14ac:dyDescent="0.2">
      <c r="A81" s="41">
        <f>A82-365</f>
        <v>45599</v>
      </c>
      <c r="B81" s="45">
        <f>C15</f>
        <v>5.75</v>
      </c>
      <c r="C81" s="45">
        <f>A81-$D$5-1</f>
        <v>358</v>
      </c>
      <c r="D81" s="42">
        <f t="shared" si="2"/>
        <v>0.98082191780821915</v>
      </c>
      <c r="E81" s="42">
        <f t="shared" ref="E81:E84" si="4">($B$30/100)+((($C$30+$D$30)/100)*(1-EXP(-D81/$E$30))/(D81/$E$30))-(($D$30/100)*(EXP(-D81/$E$30)))</f>
        <v>9.7493518864966433E-2</v>
      </c>
      <c r="F81" s="42">
        <f t="shared" si="3"/>
        <v>0.90880586256796758</v>
      </c>
      <c r="G81" s="43">
        <f t="shared" ref="G81:G84" si="5">B81*F81</f>
        <v>5.2256337097658134</v>
      </c>
      <c r="H81" s="13"/>
      <c r="I81" t="s">
        <v>45</v>
      </c>
      <c r="J81" s="63">
        <v>7.3999999999999996E-2</v>
      </c>
    </row>
    <row r="82" spans="1:10" x14ac:dyDescent="0.2">
      <c r="A82" s="41">
        <f>A83-365</f>
        <v>45964</v>
      </c>
      <c r="B82" s="45">
        <f>B81</f>
        <v>5.75</v>
      </c>
      <c r="C82" s="45">
        <f>A82-$D$5-1</f>
        <v>723</v>
      </c>
      <c r="D82" s="42">
        <f t="shared" si="2"/>
        <v>1.9808219178082191</v>
      </c>
      <c r="E82" s="42">
        <f t="shared" si="4"/>
        <v>9.787357619962439E-2</v>
      </c>
      <c r="F82" s="42">
        <f t="shared" si="3"/>
        <v>0.82376488385946189</v>
      </c>
      <c r="G82" s="43">
        <f t="shared" si="5"/>
        <v>4.7366480821919055</v>
      </c>
      <c r="H82" s="13"/>
      <c r="J82" s="33">
        <f>B78/(1+J81)^D78+B79/(1+J81)^D79+B80/(1+J81)^D80+B81/(1+J81)^D81+B82/(1+J81)^D82+B83/(1+J81)^D83+B84/(1+J81)^D84</f>
        <v>94.606187005370373</v>
      </c>
    </row>
    <row r="83" spans="1:10" x14ac:dyDescent="0.2">
      <c r="A83" s="41">
        <f>A84-365</f>
        <v>46329</v>
      </c>
      <c r="B83" s="45">
        <f>B82</f>
        <v>5.75</v>
      </c>
      <c r="C83" s="45">
        <f>A83-$D$5-1</f>
        <v>1088</v>
      </c>
      <c r="D83" s="42">
        <f t="shared" si="2"/>
        <v>2.9808219178082194</v>
      </c>
      <c r="E83" s="42">
        <f t="shared" si="4"/>
        <v>9.846937880022999E-2</v>
      </c>
      <c r="F83" s="42">
        <f t="shared" si="3"/>
        <v>0.74563454672245355</v>
      </c>
      <c r="G83" s="43">
        <f t="shared" si="5"/>
        <v>4.2873986436541083</v>
      </c>
    </row>
    <row r="84" spans="1:10" ht="13.5" thickBot="1" x14ac:dyDescent="0.25">
      <c r="A84" s="38">
        <f>B15</f>
        <v>46694</v>
      </c>
      <c r="B84" s="44">
        <f>B83+100</f>
        <v>105.75</v>
      </c>
      <c r="C84" s="44">
        <f>A84-$D$5-2</f>
        <v>1452</v>
      </c>
      <c r="D84" s="39">
        <f t="shared" si="2"/>
        <v>3.978082191780822</v>
      </c>
      <c r="E84" s="39">
        <f t="shared" si="4"/>
        <v>9.9191509588509211E-2</v>
      </c>
      <c r="F84" s="39">
        <f t="shared" si="3"/>
        <v>0.67395497169893204</v>
      </c>
      <c r="G84" s="40">
        <f t="shared" si="5"/>
        <v>71.270738257162066</v>
      </c>
    </row>
    <row r="85" spans="1:10" ht="14.25" thickTop="1" thickBot="1" x14ac:dyDescent="0.25">
      <c r="A85" s="11"/>
      <c r="C85" s="33"/>
      <c r="F85" s="83" t="s">
        <v>53</v>
      </c>
      <c r="G85" s="84">
        <f>SUM(G78:G84)</f>
        <v>85.520418692773887</v>
      </c>
      <c r="H85" s="1"/>
    </row>
    <row r="86" spans="1:10" ht="14.25" thickTop="1" thickBot="1" x14ac:dyDescent="0.25">
      <c r="A86" s="11"/>
      <c r="C86" s="33"/>
      <c r="H86" s="1"/>
    </row>
    <row r="87" spans="1:10" ht="13.5" thickTop="1" x14ac:dyDescent="0.2">
      <c r="A87" s="34" t="s">
        <v>17</v>
      </c>
      <c r="B87" s="35" t="s">
        <v>18</v>
      </c>
      <c r="C87" s="35" t="s">
        <v>46</v>
      </c>
      <c r="D87" s="36" t="s">
        <v>40</v>
      </c>
      <c r="E87" s="35" t="s">
        <v>19</v>
      </c>
      <c r="F87" s="35" t="s">
        <v>41</v>
      </c>
      <c r="G87" s="37" t="s">
        <v>42</v>
      </c>
      <c r="H87" s="1"/>
    </row>
    <row r="88" spans="1:10" x14ac:dyDescent="0.2">
      <c r="A88" s="41"/>
      <c r="B88" s="61"/>
      <c r="C88" s="45"/>
      <c r="D88" s="42"/>
      <c r="E88" s="42"/>
      <c r="F88" s="42"/>
      <c r="G88" s="43"/>
      <c r="H88" s="13"/>
    </row>
    <row r="89" spans="1:10" x14ac:dyDescent="0.2">
      <c r="A89" s="41"/>
      <c r="B89" s="45"/>
      <c r="C89" s="45"/>
      <c r="D89" s="42"/>
      <c r="E89" s="42"/>
      <c r="F89" s="42"/>
      <c r="G89" s="43"/>
      <c r="H89" s="13"/>
    </row>
    <row r="90" spans="1:10" x14ac:dyDescent="0.2">
      <c r="A90" s="41"/>
      <c r="B90" s="45"/>
      <c r="C90" s="45"/>
      <c r="D90" s="42"/>
      <c r="E90" s="42"/>
      <c r="F90" s="42"/>
      <c r="G90" s="43"/>
      <c r="H90" s="13"/>
    </row>
    <row r="91" spans="1:10" x14ac:dyDescent="0.2">
      <c r="A91" s="41">
        <f>A92-365</f>
        <v>45410</v>
      </c>
      <c r="B91" s="45">
        <f>C16</f>
        <v>6</v>
      </c>
      <c r="C91" s="45">
        <f>A91-$D$5-1</f>
        <v>169</v>
      </c>
      <c r="D91" s="42">
        <f t="shared" si="2"/>
        <v>0.46301369863013697</v>
      </c>
      <c r="E91" s="42">
        <f t="shared" ref="E91:E95" si="6">($B$30/100)+((($C$30+$D$30)/100)*(1-EXP(-D91/$E$30))/(D91/$E$30))-(($D$30/100)*(EXP(-D91/$E$30)))</f>
        <v>9.7420167352309558E-2</v>
      </c>
      <c r="F91" s="42">
        <f t="shared" si="3"/>
        <v>0.95589531792289617</v>
      </c>
      <c r="G91" s="43">
        <f t="shared" ref="G91:G95" si="7">B91*F91</f>
        <v>5.7353719075373775</v>
      </c>
      <c r="H91" s="13"/>
    </row>
    <row r="92" spans="1:10" x14ac:dyDescent="0.2">
      <c r="A92" s="41">
        <f>A93-365</f>
        <v>45775</v>
      </c>
      <c r="B92" s="45">
        <f>C16</f>
        <v>6</v>
      </c>
      <c r="C92" s="45">
        <f>A92-$D$5-1</f>
        <v>534</v>
      </c>
      <c r="D92" s="42">
        <f t="shared" si="2"/>
        <v>1.463013698630137</v>
      </c>
      <c r="E92" s="42">
        <f t="shared" si="6"/>
        <v>9.7643062816598569E-2</v>
      </c>
      <c r="F92" s="42">
        <f t="shared" si="3"/>
        <v>0.86688137106587815</v>
      </c>
      <c r="G92" s="43">
        <f t="shared" si="7"/>
        <v>5.2012882263952687</v>
      </c>
      <c r="H92" s="13"/>
      <c r="I92" t="s">
        <v>45</v>
      </c>
      <c r="J92" s="63">
        <v>7.9000000000000001E-2</v>
      </c>
    </row>
    <row r="93" spans="1:10" x14ac:dyDescent="0.2">
      <c r="A93" s="41">
        <f>A94-365</f>
        <v>46140</v>
      </c>
      <c r="B93" s="45">
        <f>C16</f>
        <v>6</v>
      </c>
      <c r="C93" s="45">
        <f>A93-$D$5-1</f>
        <v>899</v>
      </c>
      <c r="D93" s="42">
        <f t="shared" si="2"/>
        <v>2.463013698630137</v>
      </c>
      <c r="E93" s="42">
        <f t="shared" si="6"/>
        <v>9.8140019990322708E-2</v>
      </c>
      <c r="F93" s="42">
        <f t="shared" si="3"/>
        <v>0.78527585630797203</v>
      </c>
      <c r="G93" s="43">
        <f t="shared" si="7"/>
        <v>4.7116551378478322</v>
      </c>
      <c r="H93" s="13"/>
      <c r="J93" s="33">
        <f>B88/(1+J92)^D88+B89/(1+J92)^D89+B90/(1+J92)^D90+B91/(1+J92)^D91+B92/(1+J92)^D92+B93/(1+J92)^D93+B94/(1+J92)^D94+B95/(1+J92)^D95</f>
        <v>96.244287380793708</v>
      </c>
    </row>
    <row r="94" spans="1:10" x14ac:dyDescent="0.2">
      <c r="A94" s="41">
        <f>A95-366</f>
        <v>46505</v>
      </c>
      <c r="B94" s="45">
        <f>C16</f>
        <v>6</v>
      </c>
      <c r="C94" s="45">
        <f>A94-$D$5-1</f>
        <v>1264</v>
      </c>
      <c r="D94" s="42">
        <f t="shared" si="2"/>
        <v>3.463013698630137</v>
      </c>
      <c r="E94" s="42">
        <f t="shared" si="6"/>
        <v>9.8806870075285463E-2</v>
      </c>
      <c r="F94" s="42">
        <f t="shared" si="3"/>
        <v>0.71022777922345404</v>
      </c>
      <c r="G94" s="43">
        <f t="shared" si="7"/>
        <v>4.2613666753407244</v>
      </c>
    </row>
    <row r="95" spans="1:10" ht="13.5" thickBot="1" x14ac:dyDescent="0.25">
      <c r="A95" s="38">
        <f>B16</f>
        <v>46871</v>
      </c>
      <c r="B95" s="44">
        <f>C16+100</f>
        <v>106</v>
      </c>
      <c r="C95" s="44">
        <f>A95-$D$5-2</f>
        <v>1629</v>
      </c>
      <c r="D95" s="39">
        <f t="shared" si="2"/>
        <v>4.463013698630137</v>
      </c>
      <c r="E95" s="39">
        <f t="shared" si="6"/>
        <v>9.9569748094971017E-2</v>
      </c>
      <c r="F95" s="39">
        <f t="shared" si="3"/>
        <v>0.64122097305226078</v>
      </c>
      <c r="G95" s="40">
        <f t="shared" si="7"/>
        <v>67.969423143539643</v>
      </c>
    </row>
    <row r="96" spans="1:10" ht="14.25" thickTop="1" thickBot="1" x14ac:dyDescent="0.25">
      <c r="A96" s="11"/>
      <c r="C96" s="33"/>
      <c r="F96" s="85" t="s">
        <v>53</v>
      </c>
      <c r="G96" s="86">
        <f>SUM(G88:G95)</f>
        <v>87.879105090660843</v>
      </c>
      <c r="H96" s="1"/>
    </row>
    <row r="97" spans="1:10" ht="14.25" thickTop="1" thickBot="1" x14ac:dyDescent="0.25">
      <c r="A97" s="11"/>
      <c r="C97" s="94"/>
      <c r="H97" s="1"/>
    </row>
    <row r="98" spans="1:10" ht="13.5" thickTop="1" x14ac:dyDescent="0.2">
      <c r="A98" s="34" t="s">
        <v>17</v>
      </c>
      <c r="B98" s="35" t="s">
        <v>18</v>
      </c>
      <c r="C98" s="35" t="s">
        <v>46</v>
      </c>
      <c r="D98" s="36" t="s">
        <v>40</v>
      </c>
      <c r="E98" s="35" t="s">
        <v>19</v>
      </c>
      <c r="F98" s="35" t="s">
        <v>41</v>
      </c>
      <c r="G98" s="37" t="s">
        <v>42</v>
      </c>
      <c r="H98" s="13"/>
    </row>
    <row r="99" spans="1:10" x14ac:dyDescent="0.2">
      <c r="A99" s="41"/>
      <c r="B99" s="60"/>
      <c r="C99" s="45"/>
      <c r="D99" s="42"/>
      <c r="E99" s="42"/>
      <c r="F99" s="42"/>
      <c r="G99" s="43"/>
      <c r="H99" s="13"/>
    </row>
    <row r="100" spans="1:10" x14ac:dyDescent="0.2">
      <c r="A100" s="91"/>
      <c r="B100" s="93"/>
      <c r="C100" s="45"/>
      <c r="D100" s="42"/>
      <c r="E100" s="42"/>
      <c r="F100" s="42"/>
      <c r="G100" s="43"/>
      <c r="H100" s="13"/>
    </row>
    <row r="101" spans="1:10" x14ac:dyDescent="0.2">
      <c r="A101" s="92"/>
      <c r="B101" s="93"/>
      <c r="C101" s="95"/>
      <c r="D101" s="42"/>
      <c r="E101" s="42"/>
      <c r="F101" s="42"/>
      <c r="G101" s="43"/>
      <c r="H101" s="13"/>
    </row>
    <row r="102" spans="1:10" x14ac:dyDescent="0.2">
      <c r="A102" s="91">
        <v>45553</v>
      </c>
      <c r="B102" s="45">
        <f>C17</f>
        <v>7.75</v>
      </c>
      <c r="C102" s="45">
        <f>A102-$D$5</f>
        <v>313</v>
      </c>
      <c r="D102" s="42">
        <f t="shared" si="2"/>
        <v>0.8575342465753425</v>
      </c>
      <c r="E102" s="42">
        <f t="shared" ref="E102:E108" si="8">($B$30/100)+((($C$30+$D$30)/100)*(1-EXP(-D102/$E$30))/(D102/$E$30))-(($D$30/100)*(EXP(-D102/$E$30)))</f>
        <v>9.7467149255385951E-2</v>
      </c>
      <c r="F102" s="42">
        <f t="shared" si="3"/>
        <v>0.91981619365730316</v>
      </c>
      <c r="G102" s="43">
        <f t="shared" ref="G102:G108" si="9">B102*F102</f>
        <v>7.1285755008440992</v>
      </c>
      <c r="H102" s="13"/>
    </row>
    <row r="103" spans="1:10" x14ac:dyDescent="0.2">
      <c r="A103" s="91">
        <v>45918</v>
      </c>
      <c r="B103" s="45">
        <f>C17</f>
        <v>7.75</v>
      </c>
      <c r="C103" s="45">
        <f t="shared" ref="C103:C108" si="10">A103-$D$5</f>
        <v>678</v>
      </c>
      <c r="D103" s="42">
        <f t="shared" si="2"/>
        <v>1.8575342465753424</v>
      </c>
      <c r="E103" s="42">
        <f t="shared" si="8"/>
        <v>9.7812959165911761E-2</v>
      </c>
      <c r="F103" s="42">
        <f t="shared" si="3"/>
        <v>0.83385902856391614</v>
      </c>
      <c r="G103" s="43">
        <f t="shared" si="9"/>
        <v>6.4624074713703497</v>
      </c>
      <c r="H103" s="13"/>
    </row>
    <row r="104" spans="1:10" x14ac:dyDescent="0.2">
      <c r="A104" s="96">
        <v>46283</v>
      </c>
      <c r="B104" s="45">
        <f>C17</f>
        <v>7.75</v>
      </c>
      <c r="C104" s="45">
        <f t="shared" si="10"/>
        <v>1043</v>
      </c>
      <c r="D104" s="42">
        <f t="shared" si="2"/>
        <v>2.8575342465753426</v>
      </c>
      <c r="E104" s="42">
        <f t="shared" si="8"/>
        <v>9.8387493593349917E-2</v>
      </c>
      <c r="F104" s="42">
        <f t="shared" si="3"/>
        <v>0.75491838691470381</v>
      </c>
      <c r="G104" s="43">
        <f t="shared" si="9"/>
        <v>5.8506174985889547</v>
      </c>
      <c r="H104" s="13"/>
    </row>
    <row r="105" spans="1:10" x14ac:dyDescent="0.2">
      <c r="A105" s="96">
        <v>46648</v>
      </c>
      <c r="B105" s="45">
        <f>C17</f>
        <v>7.75</v>
      </c>
      <c r="C105" s="45">
        <f t="shared" si="10"/>
        <v>1408</v>
      </c>
      <c r="D105" s="42">
        <f t="shared" si="2"/>
        <v>3.8575342465753426</v>
      </c>
      <c r="E105" s="42">
        <f t="shared" si="8"/>
        <v>9.9099661512465284E-2</v>
      </c>
      <c r="F105" s="42">
        <f t="shared" si="3"/>
        <v>0.68230375064916116</v>
      </c>
      <c r="G105" s="43">
        <f t="shared" si="9"/>
        <v>5.2878540675309988</v>
      </c>
      <c r="H105" s="13"/>
      <c r="I105" t="s">
        <v>45</v>
      </c>
      <c r="J105" s="63">
        <v>8.4000000000000005E-2</v>
      </c>
    </row>
    <row r="106" spans="1:10" x14ac:dyDescent="0.2">
      <c r="A106" s="96">
        <v>47014</v>
      </c>
      <c r="B106" s="45">
        <f>C17</f>
        <v>7.75</v>
      </c>
      <c r="C106" s="45">
        <f t="shared" si="10"/>
        <v>1774</v>
      </c>
      <c r="D106" s="42">
        <f t="shared" si="2"/>
        <v>4.86027397260274</v>
      </c>
      <c r="E106" s="42">
        <f t="shared" si="8"/>
        <v>9.9887413332997776E-2</v>
      </c>
      <c r="F106" s="42">
        <f t="shared" si="3"/>
        <v>0.61540161289241302</v>
      </c>
      <c r="G106" s="43">
        <f t="shared" si="9"/>
        <v>4.769362499916201</v>
      </c>
      <c r="H106" s="13"/>
      <c r="J106" s="33">
        <f>B99/(1+J105)^D99+B100/(1+J105)^D100+B101/(1+J105)^D101+B102/(1+J105)^D102+B103/(1+J105)^D103+B104/(1+J105)^D104+B105/(1+J105)^D105+B106/(1+J105)^D106+B107/(1+J105)^D107+B108/(1+J105)^D108</f>
        <v>97.762891970012234</v>
      </c>
    </row>
    <row r="107" spans="1:10" x14ac:dyDescent="0.2">
      <c r="A107" s="96">
        <v>47379</v>
      </c>
      <c r="B107" s="45">
        <f>C17</f>
        <v>7.75</v>
      </c>
      <c r="C107" s="45">
        <f t="shared" si="10"/>
        <v>2139</v>
      </c>
      <c r="D107" s="42">
        <f t="shared" si="2"/>
        <v>5.86027397260274</v>
      </c>
      <c r="E107" s="42">
        <f t="shared" si="8"/>
        <v>0.10070175221138124</v>
      </c>
      <c r="F107" s="42">
        <f t="shared" si="3"/>
        <v>0.55424976333855303</v>
      </c>
      <c r="G107" s="43">
        <f t="shared" si="9"/>
        <v>4.2954356658737858</v>
      </c>
    </row>
    <row r="108" spans="1:10" ht="13.5" thickBot="1" x14ac:dyDescent="0.25">
      <c r="A108" s="97">
        <f>B17</f>
        <v>47744</v>
      </c>
      <c r="B108" s="44">
        <f>C17+100</f>
        <v>107.75</v>
      </c>
      <c r="C108" s="102">
        <f t="shared" si="10"/>
        <v>2504</v>
      </c>
      <c r="D108" s="39">
        <f t="shared" si="2"/>
        <v>6.86027397260274</v>
      </c>
      <c r="E108" s="39">
        <f t="shared" si="8"/>
        <v>0.10151447813224838</v>
      </c>
      <c r="F108" s="39">
        <f t="shared" si="3"/>
        <v>0.49836769442804824</v>
      </c>
      <c r="G108" s="40">
        <f t="shared" si="9"/>
        <v>53.699119074622196</v>
      </c>
    </row>
    <row r="109" spans="1:10" ht="14.25" thickTop="1" thickBot="1" x14ac:dyDescent="0.25">
      <c r="F109" s="85" t="s">
        <v>53</v>
      </c>
      <c r="G109" s="86">
        <f>SUM(G99:G108)</f>
        <v>87.493371778746592</v>
      </c>
      <c r="H109" s="1"/>
    </row>
    <row r="110" spans="1:10" ht="14.25" thickTop="1" thickBot="1" x14ac:dyDescent="0.25">
      <c r="H110" s="1"/>
    </row>
    <row r="111" spans="1:10" ht="13.5" thickTop="1" x14ac:dyDescent="0.2">
      <c r="A111" s="34" t="s">
        <v>17</v>
      </c>
      <c r="B111" s="35" t="s">
        <v>18</v>
      </c>
      <c r="C111" s="35" t="s">
        <v>46</v>
      </c>
      <c r="D111" s="36" t="s">
        <v>40</v>
      </c>
      <c r="E111" s="35" t="s">
        <v>19</v>
      </c>
      <c r="F111" s="35" t="s">
        <v>41</v>
      </c>
      <c r="G111" s="37" t="s">
        <v>42</v>
      </c>
      <c r="H111" s="1"/>
    </row>
    <row r="112" spans="1:10" x14ac:dyDescent="0.2">
      <c r="A112" s="41"/>
      <c r="B112" s="64"/>
      <c r="C112" s="45"/>
      <c r="D112" s="42"/>
      <c r="E112" s="42"/>
      <c r="F112" s="42"/>
      <c r="G112" s="43"/>
      <c r="H112" s="13"/>
    </row>
    <row r="113" spans="1:10" x14ac:dyDescent="0.2">
      <c r="A113" s="41"/>
      <c r="B113" s="45"/>
      <c r="C113" s="45"/>
      <c r="D113" s="42"/>
      <c r="E113" s="42"/>
      <c r="F113" s="42"/>
      <c r="G113" s="43"/>
      <c r="H113" s="13"/>
    </row>
    <row r="114" spans="1:10" x14ac:dyDescent="0.2">
      <c r="A114" s="41"/>
      <c r="B114" s="45"/>
      <c r="C114" s="45"/>
      <c r="D114" s="42"/>
      <c r="E114" s="42"/>
      <c r="F114" s="42"/>
      <c r="G114" s="43"/>
      <c r="H114" s="13"/>
    </row>
    <row r="115" spans="1:10" x14ac:dyDescent="0.2">
      <c r="A115" s="41">
        <f>A116-365</f>
        <v>45377</v>
      </c>
      <c r="B115" s="45">
        <f>C18</f>
        <v>7</v>
      </c>
      <c r="C115" s="45">
        <f t="shared" ref="C115:C122" si="11">A115-$D$5</f>
        <v>137</v>
      </c>
      <c r="D115" s="42">
        <f t="shared" ref="D115:D122" si="12">C115/365</f>
        <v>0.37534246575342467</v>
      </c>
      <c r="E115" s="42">
        <f t="shared" ref="E115:E122" si="13">($B$30/100)+((($C$30+$D$30)/100)*(1-EXP(-D115/$E$30))/(D115/$E$30))-(($D$30/100)*(EXP(-D115/$E$30)))</f>
        <v>9.7418140985924384E-2</v>
      </c>
      <c r="F115" s="42">
        <f t="shared" ref="F115:F122" si="14">EXP(-E115*D115)</f>
        <v>0.9640952663433171</v>
      </c>
      <c r="G115" s="43">
        <f t="shared" ref="G115:G122" si="15">B115*F115</f>
        <v>6.7486668644032193</v>
      </c>
      <c r="H115" s="13"/>
    </row>
    <row r="116" spans="1:10" x14ac:dyDescent="0.2">
      <c r="A116" s="41">
        <f>A117-365</f>
        <v>45742</v>
      </c>
      <c r="B116" s="45">
        <f t="shared" ref="B116:B121" si="16">B115</f>
        <v>7</v>
      </c>
      <c r="C116" s="45">
        <f t="shared" si="11"/>
        <v>502</v>
      </c>
      <c r="D116" s="42">
        <f t="shared" si="12"/>
        <v>1.3753424657534246</v>
      </c>
      <c r="E116" s="42">
        <f t="shared" si="13"/>
        <v>9.7610775388128179E-2</v>
      </c>
      <c r="F116" s="42">
        <f t="shared" si="14"/>
        <v>0.87437297937065683</v>
      </c>
      <c r="G116" s="43">
        <f t="shared" si="15"/>
        <v>6.1206108555945979</v>
      </c>
      <c r="H116" s="13"/>
    </row>
    <row r="117" spans="1:10" x14ac:dyDescent="0.2">
      <c r="A117" s="41">
        <f>A118-365</f>
        <v>46107</v>
      </c>
      <c r="B117" s="45">
        <f t="shared" si="16"/>
        <v>7</v>
      </c>
      <c r="C117" s="45">
        <f t="shared" si="11"/>
        <v>867</v>
      </c>
      <c r="D117" s="42">
        <f t="shared" si="12"/>
        <v>2.3753424657534246</v>
      </c>
      <c r="E117" s="42">
        <f t="shared" si="13"/>
        <v>9.8088383337091689E-2</v>
      </c>
      <c r="F117" s="42">
        <f t="shared" si="14"/>
        <v>0.79215872068745108</v>
      </c>
      <c r="G117" s="43">
        <f t="shared" si="15"/>
        <v>5.5451110448121579</v>
      </c>
      <c r="H117" s="13"/>
    </row>
    <row r="118" spans="1:10" x14ac:dyDescent="0.2">
      <c r="A118" s="41">
        <f>A119-366</f>
        <v>46472</v>
      </c>
      <c r="B118" s="45">
        <f t="shared" si="16"/>
        <v>7</v>
      </c>
      <c r="C118" s="45">
        <f t="shared" si="11"/>
        <v>1232</v>
      </c>
      <c r="D118" s="42">
        <f t="shared" si="12"/>
        <v>3.3753424657534246</v>
      </c>
      <c r="E118" s="42">
        <f t="shared" si="13"/>
        <v>9.8743669304799386E-2</v>
      </c>
      <c r="F118" s="42">
        <f t="shared" si="14"/>
        <v>0.71655970949688597</v>
      </c>
      <c r="G118" s="43">
        <f t="shared" si="15"/>
        <v>5.0159179664782014</v>
      </c>
      <c r="H118" s="13"/>
    </row>
    <row r="119" spans="1:10" x14ac:dyDescent="0.2">
      <c r="A119" s="41">
        <f>A120-365</f>
        <v>46838</v>
      </c>
      <c r="B119" s="45">
        <f t="shared" si="16"/>
        <v>7</v>
      </c>
      <c r="C119" s="45">
        <f t="shared" si="11"/>
        <v>1598</v>
      </c>
      <c r="D119" s="42">
        <f t="shared" si="12"/>
        <v>4.3780821917808215</v>
      </c>
      <c r="E119" s="42">
        <f t="shared" si="13"/>
        <v>9.9502628610135341E-2</v>
      </c>
      <c r="F119" s="42">
        <f t="shared" si="14"/>
        <v>0.64685657478810732</v>
      </c>
      <c r="G119" s="43">
        <f t="shared" si="15"/>
        <v>4.5279960235167511</v>
      </c>
      <c r="H119" s="13"/>
      <c r="I119" t="s">
        <v>45</v>
      </c>
      <c r="J119" s="63">
        <v>8.4000000000000005E-2</v>
      </c>
    </row>
    <row r="120" spans="1:10" x14ac:dyDescent="0.2">
      <c r="A120" s="41">
        <f>A121-365</f>
        <v>47203</v>
      </c>
      <c r="B120" s="45">
        <f t="shared" si="16"/>
        <v>7</v>
      </c>
      <c r="C120" s="45">
        <f t="shared" si="11"/>
        <v>1963</v>
      </c>
      <c r="D120" s="42">
        <f t="shared" si="12"/>
        <v>5.3780821917808215</v>
      </c>
      <c r="E120" s="42">
        <f t="shared" si="13"/>
        <v>0.10030770064258861</v>
      </c>
      <c r="F120" s="42">
        <f t="shared" si="14"/>
        <v>0.58306123810051924</v>
      </c>
      <c r="G120" s="43">
        <f t="shared" si="15"/>
        <v>4.0814286667036344</v>
      </c>
      <c r="H120" s="13"/>
      <c r="J120" s="33">
        <f>B113/(1+J119)^D113+B114/(1+J119)^D114+B115/(1+J119)^D115+B116/(1+J119)^D116+B117/(1+J119)^D117+B118/(1+J119)^D118+B119/(1+J119)^D119+B120/(1+J119)^D120+B121/(1+J119)^D121+B122/(1+J119)^D122</f>
        <v>96.817293659443578</v>
      </c>
    </row>
    <row r="121" spans="1:10" x14ac:dyDescent="0.2">
      <c r="A121" s="41">
        <f>A122-365</f>
        <v>47568</v>
      </c>
      <c r="B121" s="45">
        <f t="shared" si="16"/>
        <v>7</v>
      </c>
      <c r="C121" s="45">
        <f t="shared" si="11"/>
        <v>2328</v>
      </c>
      <c r="D121" s="42">
        <f t="shared" si="12"/>
        <v>6.3780821917808215</v>
      </c>
      <c r="E121" s="42">
        <f t="shared" si="13"/>
        <v>0.10112425251722799</v>
      </c>
      <c r="F121" s="42">
        <f t="shared" si="14"/>
        <v>0.52467366814640393</v>
      </c>
      <c r="G121" s="43">
        <f t="shared" si="15"/>
        <v>3.6727156770248275</v>
      </c>
    </row>
    <row r="122" spans="1:10" ht="13.5" thickBot="1" x14ac:dyDescent="0.25">
      <c r="A122" s="38">
        <f>B18</f>
        <v>47933</v>
      </c>
      <c r="B122" s="44">
        <f>B121+100</f>
        <v>107</v>
      </c>
      <c r="C122" s="44">
        <f t="shared" si="11"/>
        <v>2693</v>
      </c>
      <c r="D122" s="39">
        <f t="shared" si="12"/>
        <v>7.3780821917808215</v>
      </c>
      <c r="E122" s="39">
        <f t="shared" si="13"/>
        <v>0.10192777929493549</v>
      </c>
      <c r="F122" s="39">
        <f t="shared" si="14"/>
        <v>0.47140789847517017</v>
      </c>
      <c r="G122" s="40">
        <f t="shared" si="15"/>
        <v>50.440645136843209</v>
      </c>
    </row>
    <row r="123" spans="1:10" ht="14.25" thickTop="1" thickBot="1" x14ac:dyDescent="0.25">
      <c r="F123" s="85" t="s">
        <v>53</v>
      </c>
      <c r="G123" s="86">
        <f>SUM(G112:G122)</f>
        <v>86.153092235376604</v>
      </c>
      <c r="H123" s="1"/>
    </row>
    <row r="124" spans="1:10" ht="14.25" thickTop="1" thickBot="1" x14ac:dyDescent="0.25">
      <c r="H124" s="1"/>
    </row>
    <row r="125" spans="1:10" ht="13.5" thickTop="1" x14ac:dyDescent="0.2">
      <c r="A125" s="34" t="s">
        <v>17</v>
      </c>
      <c r="B125" s="35" t="s">
        <v>18</v>
      </c>
      <c r="C125" s="35" t="s">
        <v>46</v>
      </c>
      <c r="D125" s="36" t="s">
        <v>40</v>
      </c>
      <c r="E125" s="35" t="s">
        <v>19</v>
      </c>
      <c r="F125" s="35" t="s">
        <v>41</v>
      </c>
      <c r="G125" s="37" t="s">
        <v>42</v>
      </c>
      <c r="H125" s="1"/>
    </row>
    <row r="126" spans="1:10" x14ac:dyDescent="0.2">
      <c r="A126" s="41"/>
      <c r="B126" s="67"/>
      <c r="C126" s="45"/>
      <c r="D126" s="42"/>
      <c r="E126" s="42"/>
      <c r="F126" s="42"/>
      <c r="G126" s="43"/>
      <c r="H126" s="1"/>
    </row>
    <row r="127" spans="1:10" x14ac:dyDescent="0.2">
      <c r="A127" s="41"/>
      <c r="B127" s="67"/>
      <c r="C127" s="45"/>
      <c r="D127" s="42"/>
      <c r="E127" s="42"/>
      <c r="F127" s="42"/>
      <c r="G127" s="43"/>
      <c r="H127" s="1"/>
    </row>
    <row r="128" spans="1:10" x14ac:dyDescent="0.2">
      <c r="A128" s="41"/>
      <c r="B128" s="67"/>
      <c r="C128" s="45"/>
      <c r="D128" s="42"/>
      <c r="E128" s="42"/>
      <c r="F128" s="42"/>
      <c r="G128" s="43"/>
      <c r="H128" s="13"/>
    </row>
    <row r="129" spans="1:10" x14ac:dyDescent="0.2">
      <c r="A129" s="41"/>
      <c r="B129" s="45"/>
      <c r="C129" s="45"/>
      <c r="D129" s="42"/>
      <c r="E129" s="42"/>
      <c r="F129" s="42"/>
      <c r="G129" s="43"/>
      <c r="H129" s="13"/>
    </row>
    <row r="130" spans="1:10" x14ac:dyDescent="0.2">
      <c r="A130" s="41"/>
      <c r="B130" s="45"/>
      <c r="C130" s="45"/>
      <c r="D130" s="42"/>
      <c r="E130" s="42"/>
      <c r="F130" s="42"/>
      <c r="G130" s="43"/>
      <c r="H130" s="13"/>
    </row>
    <row r="131" spans="1:10" x14ac:dyDescent="0.2">
      <c r="A131" s="41">
        <f>A132-365</f>
        <v>45377</v>
      </c>
      <c r="B131" s="45">
        <f>C19</f>
        <v>7</v>
      </c>
      <c r="C131" s="45">
        <f t="shared" ref="C131:C138" si="17">A131-$D$5</f>
        <v>137</v>
      </c>
      <c r="D131" s="42">
        <f t="shared" ref="D131:D138" si="18">C131/365</f>
        <v>0.37534246575342467</v>
      </c>
      <c r="E131" s="42">
        <f t="shared" ref="E131:E138" si="19">($B$30/100)+((($C$30+$D$30)/100)*(1-EXP(-D131/$E$30))/(D131/$E$30))-(($D$30/100)*(EXP(-D131/$E$30)))</f>
        <v>9.7418140985924384E-2</v>
      </c>
      <c r="F131" s="42">
        <f t="shared" ref="F131:F138" si="20">EXP(-E131*D131)</f>
        <v>0.9640952663433171</v>
      </c>
      <c r="G131" s="43">
        <f t="shared" ref="G131:G138" si="21">B131*F131</f>
        <v>6.7486668644032193</v>
      </c>
      <c r="H131" s="13"/>
    </row>
    <row r="132" spans="1:10" x14ac:dyDescent="0.2">
      <c r="A132" s="41">
        <f>A133-365</f>
        <v>45742</v>
      </c>
      <c r="B132" s="45">
        <f t="shared" ref="B132:B137" si="22">B131</f>
        <v>7</v>
      </c>
      <c r="C132" s="45">
        <f t="shared" si="17"/>
        <v>502</v>
      </c>
      <c r="D132" s="42">
        <f t="shared" si="18"/>
        <v>1.3753424657534246</v>
      </c>
      <c r="E132" s="42">
        <f t="shared" si="19"/>
        <v>9.7610775388128179E-2</v>
      </c>
      <c r="F132" s="42">
        <f t="shared" si="20"/>
        <v>0.87437297937065683</v>
      </c>
      <c r="G132" s="43">
        <f t="shared" si="21"/>
        <v>6.1206108555945979</v>
      </c>
      <c r="H132" s="13"/>
    </row>
    <row r="133" spans="1:10" x14ac:dyDescent="0.2">
      <c r="A133" s="41">
        <f>A134-365</f>
        <v>46107</v>
      </c>
      <c r="B133" s="45">
        <f t="shared" si="22"/>
        <v>7</v>
      </c>
      <c r="C133" s="45">
        <f t="shared" si="17"/>
        <v>867</v>
      </c>
      <c r="D133" s="42">
        <f t="shared" si="18"/>
        <v>2.3753424657534246</v>
      </c>
      <c r="E133" s="42">
        <f t="shared" si="19"/>
        <v>9.8088383337091689E-2</v>
      </c>
      <c r="F133" s="42">
        <f t="shared" si="20"/>
        <v>0.79215872068745108</v>
      </c>
      <c r="G133" s="43">
        <f t="shared" si="21"/>
        <v>5.5451110448121579</v>
      </c>
      <c r="H133" s="13"/>
    </row>
    <row r="134" spans="1:10" x14ac:dyDescent="0.2">
      <c r="A134" s="41">
        <f>A135-366</f>
        <v>46472</v>
      </c>
      <c r="B134" s="45">
        <f t="shared" si="22"/>
        <v>7</v>
      </c>
      <c r="C134" s="45">
        <f t="shared" si="17"/>
        <v>1232</v>
      </c>
      <c r="D134" s="42">
        <f t="shared" si="18"/>
        <v>3.3753424657534246</v>
      </c>
      <c r="E134" s="42">
        <f t="shared" si="19"/>
        <v>9.8743669304799386E-2</v>
      </c>
      <c r="F134" s="42">
        <f t="shared" si="20"/>
        <v>0.71655970949688597</v>
      </c>
      <c r="G134" s="43">
        <f t="shared" si="21"/>
        <v>5.0159179664782014</v>
      </c>
      <c r="H134" s="13"/>
    </row>
    <row r="135" spans="1:10" x14ac:dyDescent="0.2">
      <c r="A135" s="41">
        <f>A136-365</f>
        <v>46838</v>
      </c>
      <c r="B135" s="45">
        <f t="shared" si="22"/>
        <v>7</v>
      </c>
      <c r="C135" s="45">
        <f t="shared" si="17"/>
        <v>1598</v>
      </c>
      <c r="D135" s="42">
        <f t="shared" si="18"/>
        <v>4.3780821917808215</v>
      </c>
      <c r="E135" s="42">
        <f t="shared" si="19"/>
        <v>9.9502628610135341E-2</v>
      </c>
      <c r="F135" s="42">
        <f t="shared" si="20"/>
        <v>0.64685657478810732</v>
      </c>
      <c r="G135" s="43">
        <f t="shared" si="21"/>
        <v>4.5279960235167511</v>
      </c>
      <c r="H135" s="13"/>
      <c r="I135" t="s">
        <v>45</v>
      </c>
      <c r="J135" s="63">
        <v>8.4000000000000005E-2</v>
      </c>
    </row>
    <row r="136" spans="1:10" x14ac:dyDescent="0.2">
      <c r="A136" s="41">
        <f>A137-365</f>
        <v>47203</v>
      </c>
      <c r="B136" s="45">
        <f t="shared" si="22"/>
        <v>7</v>
      </c>
      <c r="C136" s="45">
        <f t="shared" si="17"/>
        <v>1963</v>
      </c>
      <c r="D136" s="42">
        <f t="shared" si="18"/>
        <v>5.3780821917808215</v>
      </c>
      <c r="E136" s="42">
        <f t="shared" si="19"/>
        <v>0.10030770064258861</v>
      </c>
      <c r="F136" s="42">
        <f t="shared" si="20"/>
        <v>0.58306123810051924</v>
      </c>
      <c r="G136" s="43">
        <f t="shared" si="21"/>
        <v>4.0814286667036344</v>
      </c>
      <c r="H136" s="13"/>
      <c r="J136" s="33">
        <f>B129/(1+J135)^D129+B130/(1+J135)^D130+B131/(1+J135)^D131+B132/(1+J135)^D132+B133/(1+J135)^D133+B134/(1+J135)^D134+B135/(1+J135)^D135+B136/(1+J135)^D136+B137/(1+J135)^D137+B138/(1+J135)^D138</f>
        <v>96.817293659443578</v>
      </c>
    </row>
    <row r="137" spans="1:10" x14ac:dyDescent="0.2">
      <c r="A137" s="41">
        <f>A138-365</f>
        <v>47568</v>
      </c>
      <c r="B137" s="45">
        <f t="shared" si="22"/>
        <v>7</v>
      </c>
      <c r="C137" s="45">
        <f t="shared" si="17"/>
        <v>2328</v>
      </c>
      <c r="D137" s="42">
        <f t="shared" si="18"/>
        <v>6.3780821917808215</v>
      </c>
      <c r="E137" s="42">
        <f t="shared" si="19"/>
        <v>0.10112425251722799</v>
      </c>
      <c r="F137" s="42">
        <f t="shared" si="20"/>
        <v>0.52467366814640393</v>
      </c>
      <c r="G137" s="43">
        <f t="shared" si="21"/>
        <v>3.6727156770248275</v>
      </c>
    </row>
    <row r="138" spans="1:10" ht="13.5" thickBot="1" x14ac:dyDescent="0.25">
      <c r="A138" s="38">
        <f>B19</f>
        <v>47933</v>
      </c>
      <c r="B138" s="44">
        <f>B137+100</f>
        <v>107</v>
      </c>
      <c r="C138" s="44">
        <f t="shared" si="17"/>
        <v>2693</v>
      </c>
      <c r="D138" s="39">
        <f t="shared" si="18"/>
        <v>7.3780821917808215</v>
      </c>
      <c r="E138" s="39">
        <f t="shared" si="19"/>
        <v>0.10192777929493549</v>
      </c>
      <c r="F138" s="39">
        <f t="shared" si="20"/>
        <v>0.47140789847517017</v>
      </c>
      <c r="G138" s="40">
        <f t="shared" si="21"/>
        <v>50.440645136843209</v>
      </c>
    </row>
    <row r="139" spans="1:10" ht="14.25" thickTop="1" thickBot="1" x14ac:dyDescent="0.25">
      <c r="F139" s="85" t="s">
        <v>53</v>
      </c>
      <c r="G139" s="86">
        <f>SUM(G126:G138)</f>
        <v>86.153092235376604</v>
      </c>
      <c r="H139" s="1"/>
    </row>
    <row r="140" spans="1:10" ht="14.25" thickTop="1" thickBot="1" x14ac:dyDescent="0.25">
      <c r="H140" s="1"/>
    </row>
    <row r="141" spans="1:10" ht="13.5" thickTop="1" x14ac:dyDescent="0.2">
      <c r="A141" s="34" t="s">
        <v>17</v>
      </c>
      <c r="B141" s="35" t="s">
        <v>18</v>
      </c>
      <c r="C141" s="35" t="s">
        <v>46</v>
      </c>
      <c r="D141" s="36" t="s">
        <v>40</v>
      </c>
      <c r="E141" s="35" t="s">
        <v>19</v>
      </c>
      <c r="F141" s="35" t="s">
        <v>41</v>
      </c>
      <c r="G141" s="37" t="s">
        <v>42</v>
      </c>
      <c r="H141" s="1"/>
    </row>
    <row r="142" spans="1:10" x14ac:dyDescent="0.2">
      <c r="A142" s="41"/>
      <c r="B142" s="64"/>
      <c r="C142" s="45"/>
      <c r="D142" s="42"/>
      <c r="E142" s="42"/>
      <c r="F142" s="42"/>
      <c r="G142" s="43"/>
      <c r="H142" s="1"/>
    </row>
    <row r="143" spans="1:10" x14ac:dyDescent="0.2">
      <c r="A143" s="41"/>
      <c r="B143" s="64"/>
      <c r="C143" s="45"/>
      <c r="D143" s="42"/>
      <c r="E143" s="42"/>
      <c r="F143" s="42"/>
      <c r="G143" s="43"/>
      <c r="H143" s="1"/>
    </row>
    <row r="144" spans="1:10" x14ac:dyDescent="0.2">
      <c r="A144" s="41"/>
      <c r="B144" s="67"/>
      <c r="C144" s="45"/>
      <c r="D144" s="42"/>
      <c r="E144" s="42"/>
      <c r="F144" s="42"/>
      <c r="G144" s="43"/>
      <c r="H144" s="1"/>
    </row>
    <row r="145" spans="1:10" x14ac:dyDescent="0.2">
      <c r="A145" s="41"/>
      <c r="B145" s="67"/>
      <c r="C145" s="45"/>
      <c r="D145" s="42"/>
      <c r="E145" s="42"/>
      <c r="F145" s="42"/>
      <c r="G145" s="43"/>
      <c r="H145" s="1"/>
    </row>
    <row r="146" spans="1:10" x14ac:dyDescent="0.2">
      <c r="A146" s="41"/>
      <c r="B146" s="67"/>
      <c r="C146" s="45"/>
      <c r="D146" s="42"/>
      <c r="E146" s="42"/>
      <c r="F146" s="42"/>
      <c r="G146" s="43"/>
      <c r="H146" s="13"/>
    </row>
    <row r="147" spans="1:10" x14ac:dyDescent="0.2">
      <c r="A147" s="41"/>
      <c r="B147" s="45"/>
      <c r="C147" s="45"/>
      <c r="D147" s="42"/>
      <c r="E147" s="42"/>
      <c r="F147" s="42"/>
      <c r="G147" s="43"/>
      <c r="H147" s="13"/>
    </row>
    <row r="148" spans="1:10" x14ac:dyDescent="0.2">
      <c r="A148" s="41">
        <f>A149-365</f>
        <v>45473</v>
      </c>
      <c r="B148" s="45">
        <f>C20</f>
        <v>7</v>
      </c>
      <c r="C148" s="45">
        <f t="shared" ref="C148:C156" si="23">A148-$D$5</f>
        <v>233</v>
      </c>
      <c r="D148" s="42">
        <f t="shared" ref="D148:D156" si="24">C148/365</f>
        <v>0.63835616438356169</v>
      </c>
      <c r="E148" s="42">
        <f t="shared" ref="E148:E156" si="25">($B$30/100)+((($C$30+$D$30)/100)*(1-EXP(-D148/$E$30))/(D148/$E$30))-(($D$30/100)*(EXP(-D148/$E$30)))</f>
        <v>9.7433672835444102E-2</v>
      </c>
      <c r="F148" s="42">
        <f t="shared" ref="F148:F156" si="26">EXP(-E148*D148)</f>
        <v>0.93969738568313654</v>
      </c>
      <c r="G148" s="43">
        <f t="shared" ref="G148:G156" si="27">B148*F148</f>
        <v>6.5778816997819556</v>
      </c>
      <c r="H148" s="13"/>
    </row>
    <row r="149" spans="1:10" x14ac:dyDescent="0.2">
      <c r="A149" s="41">
        <f>A150-365</f>
        <v>45838</v>
      </c>
      <c r="B149" s="45">
        <f>C20</f>
        <v>7</v>
      </c>
      <c r="C149" s="45">
        <f t="shared" si="23"/>
        <v>598</v>
      </c>
      <c r="D149" s="42">
        <f t="shared" si="24"/>
        <v>1.6383561643835616</v>
      </c>
      <c r="E149" s="42">
        <f t="shared" si="25"/>
        <v>9.7713798908898697E-2</v>
      </c>
      <c r="F149" s="42">
        <f t="shared" si="26"/>
        <v>0.85206709539681602</v>
      </c>
      <c r="G149" s="43">
        <f t="shared" si="27"/>
        <v>5.9644696677777125</v>
      </c>
      <c r="H149" s="13"/>
    </row>
    <row r="150" spans="1:10" x14ac:dyDescent="0.2">
      <c r="A150" s="41">
        <f>A151-365</f>
        <v>46203</v>
      </c>
      <c r="B150" s="45">
        <f>C20</f>
        <v>7</v>
      </c>
      <c r="C150" s="45">
        <f t="shared" si="23"/>
        <v>963</v>
      </c>
      <c r="D150" s="42">
        <f t="shared" si="24"/>
        <v>2.6383561643835618</v>
      </c>
      <c r="E150" s="42">
        <f t="shared" si="25"/>
        <v>9.8247096163456157E-2</v>
      </c>
      <c r="F150" s="42">
        <f t="shared" si="26"/>
        <v>0.77166031536241853</v>
      </c>
      <c r="G150" s="43">
        <f t="shared" si="27"/>
        <v>5.4016222075369296</v>
      </c>
      <c r="H150" s="13"/>
    </row>
    <row r="151" spans="1:10" x14ac:dyDescent="0.2">
      <c r="A151" s="41">
        <f>A152-366</f>
        <v>46568</v>
      </c>
      <c r="B151" s="45">
        <f>C20</f>
        <v>7</v>
      </c>
      <c r="C151" s="45">
        <f t="shared" si="23"/>
        <v>1328</v>
      </c>
      <c r="D151" s="42">
        <f t="shared" si="24"/>
        <v>3.6383561643835618</v>
      </c>
      <c r="E151" s="42">
        <f t="shared" si="25"/>
        <v>9.8935403541971251E-2</v>
      </c>
      <c r="F151" s="42">
        <f t="shared" si="26"/>
        <v>0.6977026740689185</v>
      </c>
      <c r="G151" s="43">
        <f t="shared" si="27"/>
        <v>4.8839187184824295</v>
      </c>
      <c r="H151" s="13"/>
    </row>
    <row r="152" spans="1:10" x14ac:dyDescent="0.2">
      <c r="A152" s="41">
        <f>A153-365</f>
        <v>46934</v>
      </c>
      <c r="B152" s="45">
        <f>C20</f>
        <v>7</v>
      </c>
      <c r="C152" s="45">
        <f t="shared" si="23"/>
        <v>1694</v>
      </c>
      <c r="D152" s="42">
        <f t="shared" si="24"/>
        <v>4.6410958904109592</v>
      </c>
      <c r="E152" s="42">
        <f t="shared" si="25"/>
        <v>9.9711460924916354E-2</v>
      </c>
      <c r="F152" s="42">
        <f t="shared" si="26"/>
        <v>0.62953712521022043</v>
      </c>
      <c r="G152" s="43">
        <f t="shared" si="27"/>
        <v>4.4067598764715434</v>
      </c>
      <c r="H152" s="13"/>
    </row>
    <row r="153" spans="1:10" x14ac:dyDescent="0.2">
      <c r="A153" s="41">
        <f>A154-365</f>
        <v>47299</v>
      </c>
      <c r="B153" s="45">
        <f>C20</f>
        <v>7</v>
      </c>
      <c r="C153" s="45">
        <f t="shared" si="23"/>
        <v>2059</v>
      </c>
      <c r="D153" s="42">
        <f t="shared" si="24"/>
        <v>5.6410958904109592</v>
      </c>
      <c r="E153" s="42">
        <f t="shared" si="25"/>
        <v>0.10052253555861676</v>
      </c>
      <c r="F153" s="42">
        <f t="shared" si="26"/>
        <v>0.56719208281153533</v>
      </c>
      <c r="G153" s="43">
        <f t="shared" si="27"/>
        <v>3.9703445796807473</v>
      </c>
      <c r="H153" s="13"/>
      <c r="I153" t="s">
        <v>45</v>
      </c>
      <c r="J153" s="63">
        <v>8.4000000000000005E-2</v>
      </c>
    </row>
    <row r="154" spans="1:10" x14ac:dyDescent="0.2">
      <c r="A154" s="41">
        <f>A155-365</f>
        <v>47664</v>
      </c>
      <c r="B154" s="45">
        <f t="shared" ref="B154:B155" si="28">B153</f>
        <v>7</v>
      </c>
      <c r="C154" s="45">
        <f t="shared" si="23"/>
        <v>2424</v>
      </c>
      <c r="D154" s="42">
        <f t="shared" si="24"/>
        <v>6.6410958904109592</v>
      </c>
      <c r="E154" s="42">
        <f t="shared" si="25"/>
        <v>0.10133762952841879</v>
      </c>
      <c r="F154" s="42">
        <f t="shared" si="26"/>
        <v>0.51017936704619327</v>
      </c>
      <c r="G154" s="43">
        <f t="shared" si="27"/>
        <v>3.5712555693233528</v>
      </c>
      <c r="H154" s="13"/>
      <c r="J154" s="33">
        <f>B147/(1+J153)^D147+B148/(1+J153)^D148+B149/(1+J153)^D149+B150/(1+J153)^D150+B151/(1+J153)^D151+B152/(1+J153)^D152+B153/(1+J153)^D153+B154/(1+J153)^D154+B155/(1+J153)^D155+B156/(1+J153)^D156</f>
        <v>94.075927947576972</v>
      </c>
    </row>
    <row r="155" spans="1:10" x14ac:dyDescent="0.2">
      <c r="A155" s="41">
        <f>A156-366</f>
        <v>48029</v>
      </c>
      <c r="B155" s="45">
        <f t="shared" si="28"/>
        <v>7</v>
      </c>
      <c r="C155" s="45">
        <f t="shared" si="23"/>
        <v>2789</v>
      </c>
      <c r="D155" s="42">
        <f t="shared" si="24"/>
        <v>7.6410958904109592</v>
      </c>
      <c r="E155" s="42">
        <f t="shared" si="25"/>
        <v>0.10213481471989522</v>
      </c>
      <c r="F155" s="42">
        <f t="shared" si="26"/>
        <v>0.45821264463356615</v>
      </c>
      <c r="G155" s="43">
        <f t="shared" si="27"/>
        <v>3.207488512434963</v>
      </c>
    </row>
    <row r="156" spans="1:10" ht="13.5" thickBot="1" x14ac:dyDescent="0.25">
      <c r="A156" s="38">
        <f>B20</f>
        <v>48395</v>
      </c>
      <c r="B156" s="44">
        <f>B155+100</f>
        <v>107</v>
      </c>
      <c r="C156" s="44">
        <f t="shared" si="23"/>
        <v>3155</v>
      </c>
      <c r="D156" s="39">
        <f t="shared" si="24"/>
        <v>8.6438356164383556</v>
      </c>
      <c r="E156" s="39">
        <f t="shared" si="25"/>
        <v>0.10290217923303335</v>
      </c>
      <c r="F156" s="39">
        <f t="shared" si="26"/>
        <v>0.4108736544416916</v>
      </c>
      <c r="G156" s="40">
        <f t="shared" si="27"/>
        <v>43.963481025261004</v>
      </c>
    </row>
    <row r="157" spans="1:10" ht="14.25" thickTop="1" thickBot="1" x14ac:dyDescent="0.25">
      <c r="F157" s="85" t="s">
        <v>53</v>
      </c>
      <c r="G157" s="86">
        <f>SUM(G142:G156)</f>
        <v>81.947221856750645</v>
      </c>
      <c r="H157" s="13"/>
    </row>
    <row r="158" spans="1:10" ht="14.25" thickTop="1" thickBot="1" x14ac:dyDescent="0.25">
      <c r="H158" s="13"/>
    </row>
    <row r="159" spans="1:10" ht="13.5" thickTop="1" x14ac:dyDescent="0.2">
      <c r="A159" s="34" t="s">
        <v>17</v>
      </c>
      <c r="B159" s="35" t="s">
        <v>18</v>
      </c>
      <c r="C159" s="35" t="s">
        <v>46</v>
      </c>
      <c r="D159" s="36" t="s">
        <v>40</v>
      </c>
      <c r="E159" s="35" t="s">
        <v>19</v>
      </c>
      <c r="F159" s="35" t="s">
        <v>41</v>
      </c>
      <c r="G159" s="37" t="s">
        <v>42</v>
      </c>
      <c r="H159" s="1"/>
    </row>
    <row r="160" spans="1:10" x14ac:dyDescent="0.2">
      <c r="A160" s="41"/>
      <c r="B160" s="67"/>
      <c r="C160" s="45"/>
      <c r="D160" s="42"/>
      <c r="E160" s="42"/>
      <c r="F160" s="42"/>
      <c r="G160" s="43"/>
      <c r="H160" s="1"/>
    </row>
    <row r="161" spans="1:10" x14ac:dyDescent="0.2">
      <c r="A161" s="41"/>
      <c r="B161" s="67"/>
      <c r="C161" s="45"/>
      <c r="D161" s="42"/>
      <c r="E161" s="42"/>
      <c r="F161" s="42"/>
      <c r="G161" s="43"/>
      <c r="H161" s="1"/>
    </row>
    <row r="162" spans="1:10" x14ac:dyDescent="0.2">
      <c r="A162" s="41"/>
      <c r="B162" s="67"/>
      <c r="C162" s="45"/>
      <c r="D162" s="42"/>
      <c r="E162" s="42"/>
      <c r="F162" s="42"/>
      <c r="G162" s="43"/>
      <c r="H162" s="1"/>
    </row>
    <row r="163" spans="1:10" x14ac:dyDescent="0.2">
      <c r="A163" s="41"/>
      <c r="B163" s="67"/>
      <c r="C163" s="45"/>
      <c r="D163" s="42"/>
      <c r="E163" s="42"/>
      <c r="F163" s="42"/>
      <c r="G163" s="43"/>
      <c r="H163" s="1"/>
    </row>
    <row r="164" spans="1:10" x14ac:dyDescent="0.2">
      <c r="A164" s="41"/>
      <c r="B164" s="67"/>
      <c r="C164" s="45"/>
      <c r="D164" s="42"/>
      <c r="E164" s="42"/>
      <c r="F164" s="42"/>
      <c r="G164" s="43"/>
      <c r="H164" s="13"/>
    </row>
    <row r="165" spans="1:10" x14ac:dyDescent="0.2">
      <c r="A165" s="41">
        <f>A166-366</f>
        <v>45331</v>
      </c>
      <c r="B165" s="45">
        <f>C21</f>
        <v>13.25</v>
      </c>
      <c r="C165" s="45">
        <f t="shared" ref="C165:C174" si="29">A165-$D$5</f>
        <v>91</v>
      </c>
      <c r="D165" s="42">
        <f t="shared" ref="D165:D174" si="30">C165/365</f>
        <v>0.24931506849315069</v>
      </c>
      <c r="E165" s="42">
        <f t="shared" ref="E165:E174" si="31">($B$30/100)+((($C$30+$D$30)/100)*(1-EXP(-D165/$E$30))/(D165/$E$30))-(($D$30/100)*(EXP(-D165/$E$30)))</f>
        <v>9.7421046458761124E-2</v>
      </c>
      <c r="F165" s="42">
        <f t="shared" ref="F165:F174" si="32">EXP(-E165*D165)</f>
        <v>0.97600405792217582</v>
      </c>
      <c r="G165" s="43">
        <f t="shared" ref="G165:G174" si="33">B165*F165</f>
        <v>12.93205376746883</v>
      </c>
      <c r="H165" s="13"/>
    </row>
    <row r="166" spans="1:10" x14ac:dyDescent="0.2">
      <c r="A166" s="41">
        <f>A167-365</f>
        <v>45697</v>
      </c>
      <c r="B166" s="45">
        <f t="shared" ref="B166:B173" si="34">B165</f>
        <v>13.25</v>
      </c>
      <c r="C166" s="45">
        <f t="shared" si="29"/>
        <v>457</v>
      </c>
      <c r="D166" s="42">
        <f t="shared" si="30"/>
        <v>1.252054794520548</v>
      </c>
      <c r="E166" s="42">
        <f t="shared" si="31"/>
        <v>9.756905172633655E-2</v>
      </c>
      <c r="F166" s="42">
        <f t="shared" si="32"/>
        <v>0.88500516395769646</v>
      </c>
      <c r="G166" s="43">
        <f t="shared" si="33"/>
        <v>11.726318422439478</v>
      </c>
      <c r="H166" s="13"/>
    </row>
    <row r="167" spans="1:10" x14ac:dyDescent="0.2">
      <c r="A167" s="41">
        <f>A168-365</f>
        <v>46062</v>
      </c>
      <c r="B167" s="45">
        <f t="shared" si="34"/>
        <v>13.25</v>
      </c>
      <c r="C167" s="45">
        <f t="shared" si="29"/>
        <v>822</v>
      </c>
      <c r="D167" s="42">
        <f t="shared" si="30"/>
        <v>2.2520547945205478</v>
      </c>
      <c r="E167" s="42">
        <f t="shared" si="31"/>
        <v>9.8018060738220864E-2</v>
      </c>
      <c r="F167" s="42">
        <f t="shared" si="32"/>
        <v>0.80192351488671276</v>
      </c>
      <c r="G167" s="43">
        <f t="shared" si="33"/>
        <v>10.625486572248944</v>
      </c>
      <c r="H167" s="13"/>
    </row>
    <row r="168" spans="1:10" x14ac:dyDescent="0.2">
      <c r="A168" s="41">
        <f>A169-365</f>
        <v>46427</v>
      </c>
      <c r="B168" s="45">
        <f t="shared" si="34"/>
        <v>13.25</v>
      </c>
      <c r="C168" s="45">
        <f t="shared" si="29"/>
        <v>1187</v>
      </c>
      <c r="D168" s="42">
        <f t="shared" si="30"/>
        <v>3.2520547945205478</v>
      </c>
      <c r="E168" s="42">
        <f t="shared" si="31"/>
        <v>9.8656098896418243E-2</v>
      </c>
      <c r="F168" s="42">
        <f t="shared" si="32"/>
        <v>0.72554292709754342</v>
      </c>
      <c r="G168" s="43">
        <f t="shared" si="33"/>
        <v>9.6134437840424507</v>
      </c>
      <c r="H168" s="13"/>
    </row>
    <row r="169" spans="1:10" x14ac:dyDescent="0.2">
      <c r="A169" s="41">
        <f>A170-366</f>
        <v>46792</v>
      </c>
      <c r="B169" s="45">
        <f t="shared" si="34"/>
        <v>13.25</v>
      </c>
      <c r="C169" s="45">
        <f t="shared" si="29"/>
        <v>1552</v>
      </c>
      <c r="D169" s="42">
        <f t="shared" si="30"/>
        <v>4.2520547945205482</v>
      </c>
      <c r="E169" s="42">
        <f t="shared" si="31"/>
        <v>9.9403660985806996E-2</v>
      </c>
      <c r="F169" s="42">
        <f t="shared" si="32"/>
        <v>0.65529496708537605</v>
      </c>
      <c r="G169" s="43">
        <f t="shared" si="33"/>
        <v>8.6826583138812321</v>
      </c>
      <c r="H169" s="13"/>
    </row>
    <row r="170" spans="1:10" x14ac:dyDescent="0.2">
      <c r="A170" s="41">
        <f>A171-365</f>
        <v>47158</v>
      </c>
      <c r="B170" s="45">
        <f t="shared" si="34"/>
        <v>13.25</v>
      </c>
      <c r="C170" s="45">
        <f t="shared" si="29"/>
        <v>1918</v>
      </c>
      <c r="D170" s="42">
        <f t="shared" si="30"/>
        <v>5.2547945205479456</v>
      </c>
      <c r="E170" s="42">
        <f t="shared" si="31"/>
        <v>0.10020721486801297</v>
      </c>
      <c r="F170" s="42">
        <f t="shared" si="32"/>
        <v>0.59062834124968644</v>
      </c>
      <c r="G170" s="43">
        <f t="shared" si="33"/>
        <v>7.825825521558345</v>
      </c>
      <c r="H170" s="13"/>
    </row>
    <row r="171" spans="1:10" x14ac:dyDescent="0.2">
      <c r="A171" s="41">
        <f>A172-365</f>
        <v>47523</v>
      </c>
      <c r="B171" s="45">
        <f t="shared" si="34"/>
        <v>13.25</v>
      </c>
      <c r="C171" s="45">
        <f t="shared" si="29"/>
        <v>2283</v>
      </c>
      <c r="D171" s="42">
        <f t="shared" si="30"/>
        <v>6.2547945205479456</v>
      </c>
      <c r="E171" s="42">
        <f t="shared" si="31"/>
        <v>0.10102388415049864</v>
      </c>
      <c r="F171" s="42">
        <f t="shared" si="32"/>
        <v>0.53158953561761779</v>
      </c>
      <c r="G171" s="43">
        <f t="shared" si="33"/>
        <v>7.0435613469334362</v>
      </c>
      <c r="H171" s="13"/>
      <c r="I171" t="s">
        <v>45</v>
      </c>
      <c r="J171" s="63">
        <v>8.4000000000000005E-2</v>
      </c>
    </row>
    <row r="172" spans="1:10" x14ac:dyDescent="0.2">
      <c r="A172" s="41">
        <f>A173-365</f>
        <v>47888</v>
      </c>
      <c r="B172" s="45">
        <f t="shared" si="34"/>
        <v>13.25</v>
      </c>
      <c r="C172" s="45">
        <f t="shared" si="29"/>
        <v>2648</v>
      </c>
      <c r="D172" s="42">
        <f t="shared" si="30"/>
        <v>7.2547945205479456</v>
      </c>
      <c r="E172" s="42">
        <f t="shared" si="31"/>
        <v>0.1018300200016946</v>
      </c>
      <c r="F172" s="42">
        <f t="shared" si="32"/>
        <v>0.4777078761200988</v>
      </c>
      <c r="G172" s="43">
        <f t="shared" si="33"/>
        <v>6.3296293585913093</v>
      </c>
      <c r="H172" s="13"/>
      <c r="J172" s="33">
        <f>B165/(1+J171)^D165+B166/(1+J171)^D166+B167/(1+J171)^D167+B168/(1+J171)^D168+B169/(1+J171)^D169+B170/(1+J171)^D170+B171/(1+J171)^D171+B172/(1+J171)^D172+B173/(1+J171)^D173+B174/(1+J171)^D174</f>
        <v>140.14331514785428</v>
      </c>
    </row>
    <row r="173" spans="1:10" x14ac:dyDescent="0.2">
      <c r="A173" s="41">
        <f>A174-366</f>
        <v>48253</v>
      </c>
      <c r="B173" s="45">
        <f t="shared" si="34"/>
        <v>13.25</v>
      </c>
      <c r="C173" s="45">
        <f t="shared" si="29"/>
        <v>3013</v>
      </c>
      <c r="D173" s="42">
        <f t="shared" si="30"/>
        <v>8.2547945205479447</v>
      </c>
      <c r="E173" s="42">
        <f t="shared" si="31"/>
        <v>0.10260889963188052</v>
      </c>
      <c r="F173" s="42">
        <f t="shared" si="32"/>
        <v>0.42869250764878042</v>
      </c>
      <c r="G173" s="43">
        <f t="shared" si="33"/>
        <v>5.6801757263463406</v>
      </c>
    </row>
    <row r="174" spans="1:10" ht="13.5" thickBot="1" x14ac:dyDescent="0.25">
      <c r="A174" s="38">
        <f>B21</f>
        <v>48619</v>
      </c>
      <c r="B174" s="44">
        <f>B173+100</f>
        <v>113.25</v>
      </c>
      <c r="C174" s="44">
        <f t="shared" si="29"/>
        <v>3379</v>
      </c>
      <c r="D174" s="39">
        <f t="shared" si="30"/>
        <v>9.257534246575343</v>
      </c>
      <c r="E174" s="39">
        <f t="shared" si="31"/>
        <v>0.10335224839324682</v>
      </c>
      <c r="F174" s="39">
        <f t="shared" si="32"/>
        <v>0.38412510739001199</v>
      </c>
      <c r="G174" s="40">
        <f t="shared" si="33"/>
        <v>43.502168411918859</v>
      </c>
    </row>
    <row r="175" spans="1:10" ht="14.25" thickTop="1" thickBot="1" x14ac:dyDescent="0.25">
      <c r="F175" s="85" t="s">
        <v>53</v>
      </c>
      <c r="G175" s="86">
        <f>SUM(G160:G174)</f>
        <v>123.96132122542922</v>
      </c>
      <c r="H175" s="13"/>
    </row>
    <row r="176" spans="1:10" ht="14.25" thickTop="1" thickBot="1" x14ac:dyDescent="0.25">
      <c r="H176" s="13"/>
    </row>
    <row r="177" spans="1:8" ht="13.5" thickTop="1" x14ac:dyDescent="0.2">
      <c r="A177" s="34" t="s">
        <v>17</v>
      </c>
      <c r="B177" s="35" t="s">
        <v>18</v>
      </c>
      <c r="C177" s="35" t="s">
        <v>46</v>
      </c>
      <c r="D177" s="36" t="s">
        <v>40</v>
      </c>
      <c r="E177" s="35" t="s">
        <v>19</v>
      </c>
      <c r="F177" s="35" t="s">
        <v>41</v>
      </c>
      <c r="G177" s="37" t="s">
        <v>42</v>
      </c>
      <c r="H177" s="13"/>
    </row>
    <row r="178" spans="1:8" x14ac:dyDescent="0.2">
      <c r="A178" s="41"/>
      <c r="B178" s="67"/>
      <c r="C178" s="45"/>
      <c r="D178" s="42"/>
      <c r="E178" s="42"/>
      <c r="F178" s="42"/>
      <c r="G178" s="43"/>
      <c r="H178" s="13"/>
    </row>
    <row r="179" spans="1:8" x14ac:dyDescent="0.2">
      <c r="A179" s="41"/>
      <c r="B179" s="67"/>
      <c r="C179" s="45"/>
      <c r="D179" s="42"/>
      <c r="E179" s="42"/>
      <c r="F179" s="42"/>
      <c r="G179" s="43"/>
      <c r="H179" s="13"/>
    </row>
    <row r="180" spans="1:8" x14ac:dyDescent="0.2">
      <c r="A180" s="41"/>
      <c r="B180" s="67"/>
      <c r="C180" s="45"/>
      <c r="D180" s="42"/>
      <c r="E180" s="42"/>
      <c r="F180" s="42"/>
      <c r="G180" s="43"/>
      <c r="H180" s="13"/>
    </row>
    <row r="181" spans="1:8" x14ac:dyDescent="0.2">
      <c r="A181" s="41"/>
      <c r="B181" s="67"/>
      <c r="C181" s="45"/>
      <c r="D181" s="42"/>
      <c r="E181" s="42"/>
      <c r="F181" s="42"/>
      <c r="G181" s="43"/>
      <c r="H181" s="13"/>
    </row>
    <row r="182" spans="1:8" x14ac:dyDescent="0.2">
      <c r="A182" s="41"/>
      <c r="B182" s="67"/>
      <c r="C182" s="45"/>
      <c r="D182" s="42"/>
      <c r="E182" s="42"/>
      <c r="F182" s="42"/>
      <c r="G182" s="43"/>
      <c r="H182" s="13"/>
    </row>
    <row r="183" spans="1:8" x14ac:dyDescent="0.2">
      <c r="A183" s="41"/>
      <c r="B183" s="67"/>
      <c r="C183" s="45"/>
      <c r="D183" s="42"/>
      <c r="E183" s="42"/>
      <c r="F183" s="42"/>
      <c r="G183" s="43"/>
      <c r="H183" s="13"/>
    </row>
    <row r="184" spans="1:8" x14ac:dyDescent="0.2">
      <c r="A184" s="41"/>
      <c r="B184" s="67"/>
      <c r="C184" s="45"/>
      <c r="D184" s="42"/>
      <c r="E184" s="42"/>
      <c r="F184" s="42"/>
      <c r="G184" s="43"/>
      <c r="H184" s="13"/>
    </row>
    <row r="185" spans="1:8" x14ac:dyDescent="0.2">
      <c r="A185" s="41"/>
      <c r="B185" s="67"/>
      <c r="C185" s="45"/>
      <c r="D185" s="42"/>
      <c r="E185" s="42"/>
      <c r="F185" s="42"/>
      <c r="G185" s="43"/>
      <c r="H185" s="13"/>
    </row>
    <row r="186" spans="1:8" x14ac:dyDescent="0.2">
      <c r="A186" s="41"/>
      <c r="B186" s="67"/>
      <c r="C186" s="45"/>
      <c r="D186" s="42"/>
      <c r="E186" s="42"/>
      <c r="F186" s="42"/>
      <c r="G186" s="43"/>
      <c r="H186" s="13"/>
    </row>
    <row r="187" spans="1:8" x14ac:dyDescent="0.2">
      <c r="A187" s="41"/>
      <c r="B187" s="67"/>
      <c r="C187" s="45"/>
      <c r="D187" s="42"/>
      <c r="E187" s="42"/>
      <c r="F187" s="42"/>
      <c r="G187" s="43"/>
      <c r="H187" s="13"/>
    </row>
    <row r="188" spans="1:8" x14ac:dyDescent="0.2">
      <c r="A188" s="41">
        <f>A189-365</f>
        <v>45583</v>
      </c>
      <c r="B188" s="67">
        <f>C22</f>
        <v>7.25</v>
      </c>
      <c r="C188" s="45">
        <f t="shared" ref="C188:C198" si="35">A188-$D$5</f>
        <v>343</v>
      </c>
      <c r="D188" s="42">
        <f t="shared" ref="D188:D198" si="36">C188/365</f>
        <v>0.9397260273972603</v>
      </c>
      <c r="E188" s="42">
        <f t="shared" ref="E188:E198" si="37">($B$30/100)+((($C$30+$D$30)/100)*(1-EXP(-D188/$E$30))/(D188/$E$30))-(($D$30/100)*(EXP(-D188/$E$30)))</f>
        <v>9.7484151102329705E-2</v>
      </c>
      <c r="F188" s="42">
        <f t="shared" ref="F188:F198" si="38">EXP(-E188*D188)</f>
        <v>0.91246240529622835</v>
      </c>
      <c r="G188" s="43">
        <f t="shared" ref="G188:G198" si="39">B188*F188</f>
        <v>6.6153524383976556</v>
      </c>
      <c r="H188" s="13"/>
    </row>
    <row r="189" spans="1:8" x14ac:dyDescent="0.2">
      <c r="A189" s="41">
        <f>A190-365</f>
        <v>45948</v>
      </c>
      <c r="B189" s="67">
        <f>C22</f>
        <v>7.25</v>
      </c>
      <c r="C189" s="45">
        <f t="shared" si="35"/>
        <v>708</v>
      </c>
      <c r="D189" s="42">
        <f t="shared" si="36"/>
        <v>1.9397260273972603</v>
      </c>
      <c r="E189" s="42">
        <f t="shared" si="37"/>
        <v>9.7853001474187906E-2</v>
      </c>
      <c r="F189" s="42">
        <f t="shared" si="38"/>
        <v>0.82711791391109901</v>
      </c>
      <c r="G189" s="43">
        <f t="shared" si="39"/>
        <v>5.9966048758554678</v>
      </c>
      <c r="H189" s="13"/>
    </row>
    <row r="190" spans="1:8" x14ac:dyDescent="0.2">
      <c r="A190" s="41">
        <f>A191-365</f>
        <v>46313</v>
      </c>
      <c r="B190" s="67">
        <f>C22</f>
        <v>7.25</v>
      </c>
      <c r="C190" s="45">
        <f t="shared" si="35"/>
        <v>1073</v>
      </c>
      <c r="D190" s="42">
        <f t="shared" si="36"/>
        <v>2.9397260273972603</v>
      </c>
      <c r="E190" s="42">
        <f t="shared" si="37"/>
        <v>9.8441863645017752E-2</v>
      </c>
      <c r="F190" s="42">
        <f t="shared" si="38"/>
        <v>0.74871856874101717</v>
      </c>
      <c r="G190" s="43">
        <f t="shared" si="39"/>
        <v>5.4282096233723749</v>
      </c>
      <c r="H190" s="13"/>
    </row>
    <row r="191" spans="1:8" x14ac:dyDescent="0.2">
      <c r="A191" s="41">
        <f>A192-366</f>
        <v>46678</v>
      </c>
      <c r="B191" s="67">
        <f>C22</f>
        <v>7.25</v>
      </c>
      <c r="C191" s="45">
        <f t="shared" si="35"/>
        <v>1438</v>
      </c>
      <c r="D191" s="42">
        <f t="shared" si="36"/>
        <v>3.9397260273972603</v>
      </c>
      <c r="E191" s="42">
        <f t="shared" si="37"/>
        <v>9.9162177645549132E-2</v>
      </c>
      <c r="F191" s="42">
        <f t="shared" si="38"/>
        <v>0.67660217218175656</v>
      </c>
      <c r="G191" s="43">
        <f t="shared" si="39"/>
        <v>4.9053657483177346</v>
      </c>
      <c r="H191" s="13"/>
    </row>
    <row r="192" spans="1:8" x14ac:dyDescent="0.2">
      <c r="A192" s="41">
        <f>A193-365</f>
        <v>47044</v>
      </c>
      <c r="B192" s="67">
        <f>C22</f>
        <v>7.25</v>
      </c>
      <c r="C192" s="45">
        <f t="shared" si="35"/>
        <v>1804</v>
      </c>
      <c r="D192" s="42">
        <f t="shared" si="36"/>
        <v>4.9424657534246572</v>
      </c>
      <c r="E192" s="42">
        <f t="shared" si="37"/>
        <v>9.9953756981093919E-2</v>
      </c>
      <c r="F192" s="42">
        <f t="shared" si="38"/>
        <v>0.61016978724073589</v>
      </c>
      <c r="G192" s="43">
        <f t="shared" si="39"/>
        <v>4.4237309574953354</v>
      </c>
      <c r="H192" s="13"/>
    </row>
    <row r="193" spans="1:8" x14ac:dyDescent="0.2">
      <c r="A193" s="41">
        <f>A194-365</f>
        <v>47409</v>
      </c>
      <c r="B193" s="67">
        <f>C22</f>
        <v>7.25</v>
      </c>
      <c r="C193" s="45">
        <f t="shared" si="35"/>
        <v>2169</v>
      </c>
      <c r="D193" s="42">
        <f t="shared" si="36"/>
        <v>5.9424657534246572</v>
      </c>
      <c r="E193" s="42">
        <f t="shared" si="37"/>
        <v>0.10076894207276439</v>
      </c>
      <c r="F193" s="42">
        <f t="shared" si="38"/>
        <v>0.54946182089169127</v>
      </c>
      <c r="G193" s="43">
        <f t="shared" si="39"/>
        <v>3.9835982014647615</v>
      </c>
      <c r="H193" s="13"/>
    </row>
    <row r="194" spans="1:8" x14ac:dyDescent="0.2">
      <c r="A194" s="41">
        <f>A195-365</f>
        <v>47774</v>
      </c>
      <c r="B194" s="67">
        <f>C22</f>
        <v>7.25</v>
      </c>
      <c r="C194" s="45">
        <f t="shared" si="35"/>
        <v>2534</v>
      </c>
      <c r="D194" s="42">
        <f t="shared" si="36"/>
        <v>6.9424657534246572</v>
      </c>
      <c r="E194" s="42">
        <f t="shared" si="37"/>
        <v>0.10158053093152186</v>
      </c>
      <c r="F194" s="42">
        <f t="shared" si="38"/>
        <v>0.49400019986623078</v>
      </c>
      <c r="G194" s="43">
        <f t="shared" si="39"/>
        <v>3.5815014490301733</v>
      </c>
      <c r="H194" s="13"/>
    </row>
    <row r="195" spans="1:8" x14ac:dyDescent="0.2">
      <c r="A195" s="41">
        <f>A196-366</f>
        <v>48139</v>
      </c>
      <c r="B195" s="67">
        <f>C22</f>
        <v>7.25</v>
      </c>
      <c r="C195" s="45">
        <f t="shared" si="35"/>
        <v>2899</v>
      </c>
      <c r="D195" s="42">
        <f t="shared" si="36"/>
        <v>7.9424657534246572</v>
      </c>
      <c r="E195" s="42">
        <f t="shared" si="37"/>
        <v>0.10236928489395802</v>
      </c>
      <c r="F195" s="42">
        <f t="shared" si="38"/>
        <v>0.44349686790747306</v>
      </c>
      <c r="G195" s="43">
        <f t="shared" si="39"/>
        <v>3.2153522923291797</v>
      </c>
      <c r="H195" s="13"/>
    </row>
    <row r="196" spans="1:8" x14ac:dyDescent="0.2">
      <c r="A196" s="41">
        <f>A197-365</f>
        <v>48505</v>
      </c>
      <c r="B196" s="67">
        <f>C22</f>
        <v>7.25</v>
      </c>
      <c r="C196" s="45">
        <f t="shared" si="35"/>
        <v>3265</v>
      </c>
      <c r="D196" s="42">
        <f t="shared" si="36"/>
        <v>8.9452054794520546</v>
      </c>
      <c r="E196" s="42">
        <f t="shared" si="37"/>
        <v>0.10312517690323764</v>
      </c>
      <c r="F196" s="42">
        <f t="shared" si="38"/>
        <v>0.39753356925231786</v>
      </c>
      <c r="G196" s="43">
        <f t="shared" si="39"/>
        <v>2.8821183770793044</v>
      </c>
      <c r="H196" s="13"/>
    </row>
    <row r="197" spans="1:8" x14ac:dyDescent="0.2">
      <c r="A197" s="41">
        <f>A198-365</f>
        <v>48870</v>
      </c>
      <c r="B197" s="67">
        <f t="shared" ref="B197" si="40">B196</f>
        <v>7.25</v>
      </c>
      <c r="C197" s="45">
        <f t="shared" si="35"/>
        <v>3630</v>
      </c>
      <c r="D197" s="42">
        <f t="shared" si="36"/>
        <v>9.9452054794520546</v>
      </c>
      <c r="E197" s="42">
        <f t="shared" si="37"/>
        <v>0.10383712956502991</v>
      </c>
      <c r="F197" s="42">
        <f t="shared" si="38"/>
        <v>0.35605089676051394</v>
      </c>
      <c r="G197" s="43">
        <f t="shared" si="39"/>
        <v>2.5813690015137261</v>
      </c>
      <c r="H197" s="13"/>
    </row>
    <row r="198" spans="1:8" ht="13.5" thickBot="1" x14ac:dyDescent="0.25">
      <c r="A198" s="38">
        <f>B22</f>
        <v>49235</v>
      </c>
      <c r="B198" s="44">
        <f>B197+100</f>
        <v>107.25</v>
      </c>
      <c r="C198" s="44">
        <f t="shared" si="35"/>
        <v>3995</v>
      </c>
      <c r="D198" s="39">
        <f t="shared" si="36"/>
        <v>10.945205479452055</v>
      </c>
      <c r="E198" s="39">
        <f t="shared" si="37"/>
        <v>0.10450389365785361</v>
      </c>
      <c r="F198" s="39">
        <f t="shared" si="38"/>
        <v>0.31860073023782737</v>
      </c>
      <c r="G198" s="40">
        <f t="shared" si="39"/>
        <v>34.169928318006988</v>
      </c>
    </row>
    <row r="199" spans="1:8" ht="14.25" thickTop="1" thickBot="1" x14ac:dyDescent="0.25">
      <c r="F199" s="85" t="s">
        <v>53</v>
      </c>
      <c r="G199" s="86">
        <f>SUM(G178:G198)</f>
        <v>77.783131282862712</v>
      </c>
      <c r="H199" s="13"/>
    </row>
    <row r="200" spans="1:8" ht="14.25" thickTop="1" thickBot="1" x14ac:dyDescent="0.25">
      <c r="H200" s="13"/>
    </row>
    <row r="201" spans="1:8" ht="13.5" thickTop="1" x14ac:dyDescent="0.2">
      <c r="A201" s="34" t="s">
        <v>17</v>
      </c>
      <c r="B201" s="35" t="s">
        <v>18</v>
      </c>
      <c r="C201" s="35" t="s">
        <v>46</v>
      </c>
      <c r="D201" s="36" t="s">
        <v>40</v>
      </c>
      <c r="E201" s="35" t="s">
        <v>19</v>
      </c>
      <c r="F201" s="35" t="s">
        <v>41</v>
      </c>
      <c r="G201" s="37" t="s">
        <v>42</v>
      </c>
      <c r="H201" s="13"/>
    </row>
    <row r="202" spans="1:8" x14ac:dyDescent="0.2">
      <c r="A202" s="41"/>
      <c r="B202" s="67"/>
      <c r="C202" s="45"/>
      <c r="D202" s="42"/>
      <c r="E202" s="42"/>
      <c r="F202" s="42"/>
      <c r="G202" s="43"/>
      <c r="H202" s="13"/>
    </row>
    <row r="203" spans="1:8" x14ac:dyDescent="0.2">
      <c r="A203" s="41"/>
      <c r="B203" s="67"/>
      <c r="C203" s="45"/>
      <c r="D203" s="42"/>
      <c r="E203" s="42"/>
      <c r="F203" s="42"/>
      <c r="G203" s="43"/>
      <c r="H203" s="13"/>
    </row>
    <row r="204" spans="1:8" x14ac:dyDescent="0.2">
      <c r="A204" s="41"/>
      <c r="B204" s="67"/>
      <c r="C204" s="45"/>
      <c r="D204" s="42"/>
      <c r="E204" s="42"/>
      <c r="F204" s="42"/>
      <c r="G204" s="43"/>
      <c r="H204" s="13"/>
    </row>
    <row r="205" spans="1:8" x14ac:dyDescent="0.2">
      <c r="A205" s="41"/>
      <c r="B205" s="67"/>
      <c r="C205" s="45"/>
      <c r="D205" s="42"/>
      <c r="E205" s="42"/>
      <c r="F205" s="42"/>
      <c r="G205" s="43"/>
      <c r="H205" s="13"/>
    </row>
    <row r="206" spans="1:8" x14ac:dyDescent="0.2">
      <c r="A206" s="41"/>
      <c r="B206" s="67"/>
      <c r="C206" s="45"/>
      <c r="D206" s="42"/>
      <c r="E206" s="42"/>
      <c r="F206" s="42"/>
      <c r="G206" s="43"/>
      <c r="H206" s="13"/>
    </row>
    <row r="207" spans="1:8" x14ac:dyDescent="0.2">
      <c r="A207" s="41"/>
      <c r="B207" s="67"/>
      <c r="C207" s="45"/>
      <c r="D207" s="42"/>
      <c r="E207" s="42"/>
      <c r="F207" s="42"/>
      <c r="G207" s="43"/>
      <c r="H207" s="13"/>
    </row>
    <row r="208" spans="1:8" x14ac:dyDescent="0.2">
      <c r="A208" s="41"/>
      <c r="B208" s="67"/>
      <c r="C208" s="45"/>
      <c r="D208" s="42"/>
      <c r="E208" s="42"/>
      <c r="F208" s="42"/>
      <c r="G208" s="43"/>
      <c r="H208" s="13"/>
    </row>
    <row r="209" spans="1:8" x14ac:dyDescent="0.2">
      <c r="A209" s="41"/>
      <c r="B209" s="67"/>
      <c r="C209" s="45"/>
      <c r="D209" s="42"/>
      <c r="E209" s="42"/>
      <c r="F209" s="42"/>
      <c r="G209" s="43"/>
      <c r="H209" s="13"/>
    </row>
    <row r="210" spans="1:8" x14ac:dyDescent="0.2">
      <c r="A210" s="41"/>
      <c r="B210" s="67"/>
      <c r="C210" s="45"/>
      <c r="D210" s="42"/>
      <c r="E210" s="42"/>
      <c r="F210" s="42"/>
      <c r="G210" s="43"/>
      <c r="H210" s="13"/>
    </row>
    <row r="211" spans="1:8" x14ac:dyDescent="0.2">
      <c r="A211" s="41"/>
      <c r="B211" s="67"/>
      <c r="C211" s="45"/>
      <c r="D211" s="42"/>
      <c r="E211" s="42"/>
      <c r="F211" s="42"/>
      <c r="G211" s="43"/>
      <c r="H211" s="13"/>
    </row>
    <row r="212" spans="1:8" x14ac:dyDescent="0.2">
      <c r="A212" s="41"/>
      <c r="B212" s="67"/>
      <c r="C212" s="45"/>
      <c r="D212" s="42"/>
      <c r="E212" s="42"/>
      <c r="F212" s="42"/>
      <c r="G212" s="43"/>
      <c r="H212" s="13"/>
    </row>
    <row r="213" spans="1:8" x14ac:dyDescent="0.2">
      <c r="A213" s="41"/>
      <c r="B213" s="67"/>
      <c r="C213" s="45"/>
      <c r="D213" s="42"/>
      <c r="E213" s="42"/>
      <c r="F213" s="42"/>
      <c r="G213" s="43"/>
      <c r="H213" s="13"/>
    </row>
    <row r="214" spans="1:8" x14ac:dyDescent="0.2">
      <c r="A214" s="41"/>
      <c r="B214" s="67"/>
      <c r="C214" s="45"/>
      <c r="D214" s="42"/>
      <c r="E214" s="42"/>
      <c r="F214" s="42"/>
      <c r="G214" s="43"/>
      <c r="H214" s="13"/>
    </row>
    <row r="215" spans="1:8" x14ac:dyDescent="0.2">
      <c r="A215" s="41"/>
      <c r="B215" s="67"/>
      <c r="C215" s="45"/>
      <c r="D215" s="42"/>
      <c r="E215" s="42"/>
      <c r="F215" s="42"/>
      <c r="G215" s="43"/>
      <c r="H215" s="13"/>
    </row>
    <row r="216" spans="1:8" x14ac:dyDescent="0.2">
      <c r="A216" s="41"/>
      <c r="B216" s="67"/>
      <c r="C216" s="45"/>
      <c r="D216" s="42"/>
      <c r="E216" s="42"/>
      <c r="F216" s="42"/>
      <c r="G216" s="43"/>
      <c r="H216" s="13"/>
    </row>
    <row r="217" spans="1:8" x14ac:dyDescent="0.2">
      <c r="A217" s="41"/>
      <c r="B217" s="67"/>
      <c r="C217" s="45"/>
      <c r="D217" s="42"/>
      <c r="E217" s="42"/>
      <c r="F217" s="42"/>
      <c r="G217" s="43"/>
      <c r="H217" s="13"/>
    </row>
    <row r="218" spans="1:8" x14ac:dyDescent="0.2">
      <c r="A218" s="41"/>
      <c r="B218" s="67"/>
      <c r="C218" s="45"/>
      <c r="D218" s="42"/>
      <c r="E218" s="42"/>
      <c r="F218" s="42"/>
      <c r="G218" s="43"/>
      <c r="H218" s="13"/>
    </row>
    <row r="219" spans="1:8" x14ac:dyDescent="0.2">
      <c r="A219" s="41">
        <f t="shared" ref="A219" si="41">A220-365</f>
        <v>45482</v>
      </c>
      <c r="B219" s="67">
        <f>C23</f>
        <v>6.25</v>
      </c>
      <c r="C219" s="45">
        <f t="shared" ref="C219:C231" si="42">A219-$D$5</f>
        <v>242</v>
      </c>
      <c r="D219" s="42">
        <f t="shared" ref="D219:D231" si="43">C219/365</f>
        <v>0.66301369863013704</v>
      </c>
      <c r="E219" s="42">
        <f t="shared" ref="E219:E231" si="44">($B$30/100)+((($C$30+$D$30)/100)*(1-EXP(-D219/$E$30))/(D219/$E$30))-(($D$30/100)*(EXP(-D219/$E$30)))</f>
        <v>9.7436543830558581E-2</v>
      </c>
      <c r="F219" s="42">
        <f t="shared" ref="F219:F231" si="45">EXP(-E219*D219)</f>
        <v>0.93744071234107396</v>
      </c>
      <c r="G219" s="43">
        <f t="shared" ref="G219:G231" si="46">B219*F219</f>
        <v>5.8590044521317122</v>
      </c>
      <c r="H219" s="13"/>
    </row>
    <row r="220" spans="1:8" x14ac:dyDescent="0.2">
      <c r="A220" s="41">
        <f>A221-365</f>
        <v>45847</v>
      </c>
      <c r="B220" s="67">
        <f>C23</f>
        <v>6.25</v>
      </c>
      <c r="C220" s="45">
        <f t="shared" si="42"/>
        <v>607</v>
      </c>
      <c r="D220" s="42">
        <f t="shared" si="43"/>
        <v>1.6630136986301369</v>
      </c>
      <c r="E220" s="42">
        <f t="shared" si="44"/>
        <v>9.7724376934100077E-2</v>
      </c>
      <c r="F220" s="42">
        <f t="shared" si="45"/>
        <v>0.85000165917295012</v>
      </c>
      <c r="G220" s="43">
        <f t="shared" si="46"/>
        <v>5.3125103698309379</v>
      </c>
      <c r="H220" s="13"/>
    </row>
    <row r="221" spans="1:8" x14ac:dyDescent="0.2">
      <c r="A221" s="41">
        <f>A222-365</f>
        <v>46212</v>
      </c>
      <c r="B221" s="67">
        <f>C23</f>
        <v>6.25</v>
      </c>
      <c r="C221" s="45">
        <f t="shared" si="42"/>
        <v>972</v>
      </c>
      <c r="D221" s="42">
        <f t="shared" si="43"/>
        <v>2.6630136986301371</v>
      </c>
      <c r="E221" s="42">
        <f t="shared" si="44"/>
        <v>9.826254040375873E-2</v>
      </c>
      <c r="F221" s="42">
        <f t="shared" si="45"/>
        <v>0.76976154712184686</v>
      </c>
      <c r="G221" s="43">
        <f t="shared" si="46"/>
        <v>4.8110096695115425</v>
      </c>
      <c r="H221" s="13"/>
    </row>
    <row r="222" spans="1:8" x14ac:dyDescent="0.2">
      <c r="A222" s="41">
        <f>A223-366</f>
        <v>46577</v>
      </c>
      <c r="B222" s="67">
        <f>C23</f>
        <v>6.25</v>
      </c>
      <c r="C222" s="45">
        <f t="shared" si="42"/>
        <v>1337</v>
      </c>
      <c r="D222" s="42">
        <f t="shared" si="43"/>
        <v>3.6630136986301371</v>
      </c>
      <c r="E222" s="42">
        <f t="shared" si="44"/>
        <v>9.8953692472470919E-2</v>
      </c>
      <c r="F222" s="42">
        <f t="shared" si="45"/>
        <v>0.69595607514946789</v>
      </c>
      <c r="G222" s="43">
        <f t="shared" si="46"/>
        <v>4.3497254696841745</v>
      </c>
      <c r="H222" s="13"/>
    </row>
    <row r="223" spans="1:8" x14ac:dyDescent="0.2">
      <c r="A223" s="41">
        <f>A224-365</f>
        <v>46943</v>
      </c>
      <c r="B223" s="67">
        <f>C23</f>
        <v>6.25</v>
      </c>
      <c r="C223" s="45">
        <f t="shared" si="42"/>
        <v>1703</v>
      </c>
      <c r="D223" s="42">
        <f t="shared" si="43"/>
        <v>4.6657534246575345</v>
      </c>
      <c r="E223" s="42">
        <f t="shared" si="44"/>
        <v>9.9731177283596678E-2</v>
      </c>
      <c r="F223" s="42">
        <f t="shared" si="45"/>
        <v>0.62793345471628759</v>
      </c>
      <c r="G223" s="43">
        <f t="shared" si="46"/>
        <v>3.9245840919767976</v>
      </c>
      <c r="H223" s="13"/>
    </row>
    <row r="224" spans="1:8" x14ac:dyDescent="0.2">
      <c r="A224" s="41">
        <f>A225-365</f>
        <v>47308</v>
      </c>
      <c r="B224" s="67">
        <f>C23</f>
        <v>6.25</v>
      </c>
      <c r="C224" s="45">
        <f t="shared" si="42"/>
        <v>2068</v>
      </c>
      <c r="D224" s="42">
        <f t="shared" si="43"/>
        <v>5.6657534246575345</v>
      </c>
      <c r="E224" s="42">
        <f t="shared" si="44"/>
        <v>0.10054269504629849</v>
      </c>
      <c r="F224" s="42">
        <f t="shared" si="45"/>
        <v>0.56572334004731406</v>
      </c>
      <c r="G224" s="43">
        <f t="shared" si="46"/>
        <v>3.5357708752957127</v>
      </c>
      <c r="H224" s="13"/>
    </row>
    <row r="225" spans="1:8" x14ac:dyDescent="0.2">
      <c r="A225" s="41">
        <f>A226-365</f>
        <v>47673</v>
      </c>
      <c r="B225" s="67">
        <f>C23</f>
        <v>6.25</v>
      </c>
      <c r="C225" s="45">
        <f t="shared" si="42"/>
        <v>2433</v>
      </c>
      <c r="D225" s="42">
        <f t="shared" si="43"/>
        <v>6.6657534246575345</v>
      </c>
      <c r="E225" s="42">
        <f t="shared" si="44"/>
        <v>0.10135757280096828</v>
      </c>
      <c r="F225" s="42">
        <f t="shared" si="45"/>
        <v>0.50883850690336008</v>
      </c>
      <c r="G225" s="43">
        <f t="shared" si="46"/>
        <v>3.1802406681460003</v>
      </c>
      <c r="H225" s="13"/>
    </row>
    <row r="226" spans="1:8" x14ac:dyDescent="0.2">
      <c r="A226" s="41">
        <f>A227-366</f>
        <v>48038</v>
      </c>
      <c r="B226" s="67">
        <f>C23</f>
        <v>6.25</v>
      </c>
      <c r="C226" s="45">
        <f t="shared" si="42"/>
        <v>2798</v>
      </c>
      <c r="D226" s="42">
        <f t="shared" si="43"/>
        <v>7.6657534246575345</v>
      </c>
      <c r="E226" s="42">
        <f t="shared" si="44"/>
        <v>0.10215411272889012</v>
      </c>
      <c r="F226" s="42">
        <f t="shared" si="45"/>
        <v>0.4569925274683645</v>
      </c>
      <c r="G226" s="43">
        <f t="shared" si="46"/>
        <v>2.8562032966772781</v>
      </c>
      <c r="H226" s="13"/>
    </row>
    <row r="227" spans="1:8" x14ac:dyDescent="0.2">
      <c r="A227" s="41">
        <f>A228-365</f>
        <v>48404</v>
      </c>
      <c r="B227" s="67">
        <f>C23</f>
        <v>6.25</v>
      </c>
      <c r="C227" s="45">
        <f t="shared" si="42"/>
        <v>3164</v>
      </c>
      <c r="D227" s="42">
        <f t="shared" si="43"/>
        <v>8.668493150684931</v>
      </c>
      <c r="E227" s="42">
        <f t="shared" si="44"/>
        <v>0.10292056474504506</v>
      </c>
      <c r="F227" s="42">
        <f t="shared" si="45"/>
        <v>0.40976714872461262</v>
      </c>
      <c r="G227" s="43">
        <f t="shared" si="46"/>
        <v>2.5610446795288286</v>
      </c>
      <c r="H227" s="13"/>
    </row>
    <row r="228" spans="1:8" x14ac:dyDescent="0.2">
      <c r="A228" s="41">
        <f>A229-365</f>
        <v>48769</v>
      </c>
      <c r="B228" s="67">
        <f>C23</f>
        <v>6.25</v>
      </c>
      <c r="C228" s="45">
        <f t="shared" si="42"/>
        <v>3529</v>
      </c>
      <c r="D228" s="42">
        <f t="shared" si="43"/>
        <v>9.668493150684931</v>
      </c>
      <c r="E228" s="42">
        <f t="shared" si="44"/>
        <v>0.10364455494671376</v>
      </c>
      <c r="F228" s="42">
        <f t="shared" si="45"/>
        <v>0.3671125986738239</v>
      </c>
      <c r="G228" s="43">
        <f t="shared" si="46"/>
        <v>2.2944537417113993</v>
      </c>
      <c r="H228" s="13"/>
    </row>
    <row r="229" spans="1:8" x14ac:dyDescent="0.2">
      <c r="A229" s="41">
        <f>A230-365</f>
        <v>49134</v>
      </c>
      <c r="B229" s="67">
        <f>C23</f>
        <v>6.25</v>
      </c>
      <c r="C229" s="45">
        <f t="shared" si="42"/>
        <v>3894</v>
      </c>
      <c r="D229" s="42">
        <f t="shared" si="43"/>
        <v>10.668493150684931</v>
      </c>
      <c r="E229" s="42">
        <f t="shared" si="44"/>
        <v>0.10432400290495845</v>
      </c>
      <c r="F229" s="42">
        <f t="shared" si="45"/>
        <v>0.32857836665271345</v>
      </c>
      <c r="G229" s="43">
        <f t="shared" si="46"/>
        <v>2.0536147915794589</v>
      </c>
      <c r="H229" s="13"/>
    </row>
    <row r="230" spans="1:8" x14ac:dyDescent="0.2">
      <c r="A230" s="41">
        <f>A231-366</f>
        <v>49499</v>
      </c>
      <c r="B230" s="67">
        <f t="shared" ref="B230" si="47">B229</f>
        <v>6.25</v>
      </c>
      <c r="C230" s="45">
        <f t="shared" si="42"/>
        <v>4259</v>
      </c>
      <c r="D230" s="42">
        <f t="shared" si="43"/>
        <v>11.668493150684931</v>
      </c>
      <c r="E230" s="42">
        <f t="shared" si="44"/>
        <v>0.10495739807725805</v>
      </c>
      <c r="F230" s="42">
        <f t="shared" si="45"/>
        <v>0.29384740394817827</v>
      </c>
      <c r="G230" s="43">
        <f t="shared" si="46"/>
        <v>1.8365462746761141</v>
      </c>
      <c r="H230" s="13"/>
    </row>
    <row r="231" spans="1:8" ht="13.5" thickBot="1" x14ac:dyDescent="0.25">
      <c r="A231" s="38">
        <f>B23</f>
        <v>49865</v>
      </c>
      <c r="B231" s="44">
        <f>B230+100</f>
        <v>106.25</v>
      </c>
      <c r="C231" s="44">
        <f t="shared" si="42"/>
        <v>4625</v>
      </c>
      <c r="D231" s="39">
        <f t="shared" si="43"/>
        <v>12.671232876712329</v>
      </c>
      <c r="E231" s="39">
        <f t="shared" si="44"/>
        <v>0.10554660353399475</v>
      </c>
      <c r="F231" s="39">
        <f t="shared" si="45"/>
        <v>0.26252588488526896</v>
      </c>
      <c r="G231" s="40">
        <f t="shared" si="46"/>
        <v>27.893375269059828</v>
      </c>
    </row>
    <row r="232" spans="1:8" ht="14.25" thickTop="1" thickBot="1" x14ac:dyDescent="0.25">
      <c r="F232" s="85" t="s">
        <v>53</v>
      </c>
      <c r="G232" s="86">
        <f>SUM(G202:G231)</f>
        <v>70.468083649809785</v>
      </c>
      <c r="H232" s="13"/>
    </row>
    <row r="233" spans="1:8" ht="14.25" thickTop="1" thickBot="1" x14ac:dyDescent="0.25">
      <c r="H233" s="13"/>
    </row>
    <row r="234" spans="1:8" ht="13.5" thickTop="1" x14ac:dyDescent="0.2">
      <c r="A234" s="34" t="s">
        <v>17</v>
      </c>
      <c r="B234" s="35" t="s">
        <v>18</v>
      </c>
      <c r="C234" s="35" t="s">
        <v>46</v>
      </c>
      <c r="D234" s="36" t="s">
        <v>40</v>
      </c>
      <c r="E234" s="35" t="s">
        <v>19</v>
      </c>
      <c r="F234" s="35" t="s">
        <v>41</v>
      </c>
      <c r="G234" s="37" t="s">
        <v>42</v>
      </c>
      <c r="H234" s="13"/>
    </row>
    <row r="235" spans="1:8" x14ac:dyDescent="0.2">
      <c r="A235" s="41"/>
      <c r="B235" s="67"/>
      <c r="C235" s="45"/>
      <c r="D235" s="42"/>
      <c r="E235" s="42"/>
      <c r="F235" s="42"/>
      <c r="G235" s="43"/>
      <c r="H235" s="13"/>
    </row>
    <row r="236" spans="1:8" x14ac:dyDescent="0.2">
      <c r="A236" s="41"/>
      <c r="B236" s="67"/>
      <c r="C236" s="45"/>
      <c r="D236" s="42"/>
      <c r="E236" s="42"/>
      <c r="F236" s="42"/>
      <c r="G236" s="43"/>
      <c r="H236" s="13"/>
    </row>
    <row r="237" spans="1:8" x14ac:dyDescent="0.2">
      <c r="A237" s="41"/>
      <c r="B237" s="67"/>
      <c r="C237" s="45"/>
      <c r="D237" s="42"/>
      <c r="E237" s="42"/>
      <c r="F237" s="42"/>
      <c r="G237" s="43"/>
      <c r="H237" s="13"/>
    </row>
    <row r="238" spans="1:8" x14ac:dyDescent="0.2">
      <c r="A238" s="41">
        <f t="shared" ref="A238:A242" si="48">A239-365</f>
        <v>45440</v>
      </c>
      <c r="B238" s="67">
        <f>C24</f>
        <v>9.25</v>
      </c>
      <c r="C238" s="45">
        <f t="shared" ref="C238:C242" si="49">A238-$D$5</f>
        <v>200</v>
      </c>
      <c r="D238" s="42">
        <f t="shared" ref="D238:D242" si="50">C238/365</f>
        <v>0.54794520547945202</v>
      </c>
      <c r="E238" s="42">
        <f t="shared" ref="E238:E242" si="51">($B$30/100)+((($C$30+$D$30)/100)*(1-EXP(-D238/$E$30))/(D238/$E$30))-(($D$30/100)*(EXP(-D238/$E$30)))</f>
        <v>9.7425171955071943E-2</v>
      </c>
      <c r="F238" s="42">
        <f t="shared" ref="F238:F242" si="52">EXP(-E238*D238)</f>
        <v>0.94801623071547514</v>
      </c>
      <c r="G238" s="43">
        <f t="shared" ref="G238:G242" si="53">B238*F238</f>
        <v>8.7691501341181457</v>
      </c>
      <c r="H238" s="13"/>
    </row>
    <row r="239" spans="1:8" x14ac:dyDescent="0.2">
      <c r="A239" s="41">
        <f t="shared" si="48"/>
        <v>45805</v>
      </c>
      <c r="B239" s="67">
        <f>C24</f>
        <v>9.25</v>
      </c>
      <c r="C239" s="45">
        <f t="shared" si="49"/>
        <v>565</v>
      </c>
      <c r="D239" s="42">
        <f t="shared" si="50"/>
        <v>1.547945205479452</v>
      </c>
      <c r="E239" s="42">
        <f t="shared" si="51"/>
        <v>9.7676326227727678E-2</v>
      </c>
      <c r="F239" s="42">
        <f t="shared" si="52"/>
        <v>0.85967780878899969</v>
      </c>
      <c r="G239" s="43">
        <f t="shared" si="53"/>
        <v>7.9520197312982468</v>
      </c>
      <c r="H239" s="13"/>
    </row>
    <row r="240" spans="1:8" x14ac:dyDescent="0.2">
      <c r="A240" s="41">
        <f t="shared" si="48"/>
        <v>46170</v>
      </c>
      <c r="B240" s="67">
        <f>C24</f>
        <v>9.25</v>
      </c>
      <c r="C240" s="45">
        <f t="shared" si="49"/>
        <v>930</v>
      </c>
      <c r="D240" s="42">
        <f t="shared" si="50"/>
        <v>2.547945205479452</v>
      </c>
      <c r="E240" s="42">
        <f t="shared" si="51"/>
        <v>9.8191270690564048E-2</v>
      </c>
      <c r="F240" s="42">
        <f t="shared" si="52"/>
        <v>0.77865595721295944</v>
      </c>
      <c r="G240" s="43">
        <f t="shared" si="53"/>
        <v>7.2025676042198752</v>
      </c>
      <c r="H240" s="13"/>
    </row>
    <row r="241" spans="1:8" x14ac:dyDescent="0.2">
      <c r="A241" s="41">
        <f>A242-366</f>
        <v>46535</v>
      </c>
      <c r="B241" s="67">
        <f>C24</f>
        <v>9.25</v>
      </c>
      <c r="C241" s="45">
        <f t="shared" si="49"/>
        <v>1295</v>
      </c>
      <c r="D241" s="42">
        <f t="shared" si="50"/>
        <v>3.547945205479452</v>
      </c>
      <c r="E241" s="42">
        <f t="shared" si="51"/>
        <v>9.8868786773230716E-2</v>
      </c>
      <c r="F241" s="42">
        <f t="shared" si="52"/>
        <v>0.70413791642101575</v>
      </c>
      <c r="G241" s="43">
        <f t="shared" si="53"/>
        <v>6.5132757268943955</v>
      </c>
      <c r="H241" s="13"/>
    </row>
    <row r="242" spans="1:8" x14ac:dyDescent="0.2">
      <c r="A242" s="41">
        <f t="shared" si="48"/>
        <v>46901</v>
      </c>
      <c r="B242" s="67">
        <f>C24</f>
        <v>9.25</v>
      </c>
      <c r="C242" s="45">
        <f t="shared" si="49"/>
        <v>1661</v>
      </c>
      <c r="D242" s="42">
        <f t="shared" si="50"/>
        <v>4.5506849315068489</v>
      </c>
      <c r="E242" s="42">
        <f t="shared" si="51"/>
        <v>9.9639358300615946E-2</v>
      </c>
      <c r="F242" s="42">
        <f t="shared" si="52"/>
        <v>0.63544653251794814</v>
      </c>
      <c r="G242" s="43">
        <f t="shared" si="53"/>
        <v>5.8778804257910204</v>
      </c>
      <c r="H242" s="13"/>
    </row>
    <row r="243" spans="1:8" x14ac:dyDescent="0.2">
      <c r="A243" s="41">
        <f>A244-365</f>
        <v>47266</v>
      </c>
      <c r="B243" s="67">
        <f>C24</f>
        <v>9.25</v>
      </c>
      <c r="C243" s="45">
        <f t="shared" ref="C243:C256" si="54">A243-$D$5</f>
        <v>2026</v>
      </c>
      <c r="D243" s="42">
        <f t="shared" ref="D243:D256" si="55">C243/365</f>
        <v>5.5506849315068489</v>
      </c>
      <c r="E243" s="42">
        <f t="shared" ref="E243:E256" si="56">($B$30/100)+((($C$30+$D$30)/100)*(1-EXP(-D243/$E$30))/(D243/$E$30))-(($D$30/100)*(EXP(-D243/$E$30)))</f>
        <v>0.10044863665729288</v>
      </c>
      <c r="F243" s="42">
        <f t="shared" ref="F243:F256" si="57">EXP(-E243*D243)</f>
        <v>0.572605240707737</v>
      </c>
      <c r="G243" s="43">
        <f t="shared" ref="G243:G256" si="58">B243*F243</f>
        <v>5.296598476546567</v>
      </c>
      <c r="H243" s="13"/>
    </row>
    <row r="244" spans="1:8" x14ac:dyDescent="0.2">
      <c r="A244" s="41">
        <f t="shared" ref="A244" si="59">A245-365</f>
        <v>47631</v>
      </c>
      <c r="B244" s="67">
        <f>C24</f>
        <v>9.25</v>
      </c>
      <c r="C244" s="45">
        <f t="shared" si="54"/>
        <v>2391</v>
      </c>
      <c r="D244" s="42">
        <f t="shared" si="55"/>
        <v>6.5506849315068489</v>
      </c>
      <c r="E244" s="42">
        <f t="shared" si="56"/>
        <v>0.10126440962263678</v>
      </c>
      <c r="F244" s="42">
        <f t="shared" si="57"/>
        <v>0.51512213957558972</v>
      </c>
      <c r="G244" s="43">
        <f t="shared" si="58"/>
        <v>4.7648797910742049</v>
      </c>
      <c r="H244" s="13"/>
    </row>
    <row r="245" spans="1:8" x14ac:dyDescent="0.2">
      <c r="A245" s="41">
        <f>A246-366</f>
        <v>47996</v>
      </c>
      <c r="B245" s="67">
        <f>C24</f>
        <v>9.25</v>
      </c>
      <c r="C245" s="45">
        <f t="shared" si="54"/>
        <v>2756</v>
      </c>
      <c r="D245" s="42">
        <f t="shared" si="55"/>
        <v>7.5506849315068489</v>
      </c>
      <c r="E245" s="42">
        <f t="shared" si="56"/>
        <v>0.10206388840708924</v>
      </c>
      <c r="F245" s="42">
        <f t="shared" si="57"/>
        <v>0.46271115991388073</v>
      </c>
      <c r="G245" s="43">
        <f t="shared" si="58"/>
        <v>4.2800782292033972</v>
      </c>
      <c r="H245" s="13"/>
    </row>
    <row r="246" spans="1:8" x14ac:dyDescent="0.2">
      <c r="A246" s="41">
        <f>A247-365</f>
        <v>48362</v>
      </c>
      <c r="B246" s="67">
        <f>C24</f>
        <v>9.25</v>
      </c>
      <c r="C246" s="45">
        <f t="shared" si="54"/>
        <v>3122</v>
      </c>
      <c r="D246" s="42">
        <f t="shared" si="55"/>
        <v>8.5534246575342472</v>
      </c>
      <c r="E246" s="42">
        <f t="shared" si="56"/>
        <v>0.10283455572324517</v>
      </c>
      <c r="F246" s="42">
        <f t="shared" si="57"/>
        <v>0.4149539932357223</v>
      </c>
      <c r="G246" s="43">
        <f t="shared" si="58"/>
        <v>3.8383244374304311</v>
      </c>
      <c r="H246" s="13"/>
    </row>
    <row r="247" spans="1:8" x14ac:dyDescent="0.2">
      <c r="A247" s="41">
        <f>A248-365</f>
        <v>48727</v>
      </c>
      <c r="B247" s="67">
        <f>C24</f>
        <v>9.25</v>
      </c>
      <c r="C247" s="45">
        <f t="shared" si="54"/>
        <v>3487</v>
      </c>
      <c r="D247" s="42">
        <f t="shared" si="55"/>
        <v>9.5534246575342472</v>
      </c>
      <c r="E247" s="42">
        <f t="shared" si="56"/>
        <v>0.1035634624963713</v>
      </c>
      <c r="F247" s="42">
        <f t="shared" si="57"/>
        <v>0.37180500723621401</v>
      </c>
      <c r="G247" s="43">
        <f t="shared" si="58"/>
        <v>3.4391963169349795</v>
      </c>
      <c r="H247" s="13"/>
    </row>
    <row r="248" spans="1:8" x14ac:dyDescent="0.2">
      <c r="A248" s="41">
        <f>A249-365</f>
        <v>49092</v>
      </c>
      <c r="B248" s="67">
        <f>C24</f>
        <v>9.25</v>
      </c>
      <c r="C248" s="45">
        <f t="shared" si="54"/>
        <v>3852</v>
      </c>
      <c r="D248" s="42">
        <f t="shared" si="55"/>
        <v>10.553424657534247</v>
      </c>
      <c r="E248" s="42">
        <f t="shared" si="56"/>
        <v>0.10424815510547006</v>
      </c>
      <c r="F248" s="42">
        <f t="shared" si="57"/>
        <v>0.33281281951738306</v>
      </c>
      <c r="G248" s="43">
        <f t="shared" si="58"/>
        <v>3.0785185805357935</v>
      </c>
      <c r="H248" s="13"/>
    </row>
    <row r="249" spans="1:8" x14ac:dyDescent="0.2">
      <c r="A249" s="41">
        <f>A250-366</f>
        <v>49457</v>
      </c>
      <c r="B249" s="67">
        <f>C24</f>
        <v>9.25</v>
      </c>
      <c r="C249" s="45">
        <f t="shared" si="54"/>
        <v>4217</v>
      </c>
      <c r="D249" s="42">
        <f t="shared" si="55"/>
        <v>11.553424657534247</v>
      </c>
      <c r="E249" s="42">
        <f t="shared" si="56"/>
        <v>0.10488686151879663</v>
      </c>
      <c r="F249" s="42">
        <f t="shared" si="57"/>
        <v>0.29766027721638771</v>
      </c>
      <c r="G249" s="43">
        <f t="shared" si="58"/>
        <v>2.7533575642515862</v>
      </c>
      <c r="H249" s="13"/>
    </row>
    <row r="250" spans="1:8" x14ac:dyDescent="0.2">
      <c r="A250" s="41">
        <f>A251-365</f>
        <v>49823</v>
      </c>
      <c r="B250" s="67">
        <f t="shared" ref="B250:B255" si="60">B249</f>
        <v>9.25</v>
      </c>
      <c r="C250" s="45">
        <f t="shared" si="54"/>
        <v>4583</v>
      </c>
      <c r="D250" s="42">
        <f t="shared" si="55"/>
        <v>12.556164383561644</v>
      </c>
      <c r="E250" s="42">
        <f t="shared" si="56"/>
        <v>0.10548128536012952</v>
      </c>
      <c r="F250" s="42">
        <f t="shared" si="57"/>
        <v>0.26595175512224517</v>
      </c>
      <c r="G250" s="43">
        <f t="shared" si="58"/>
        <v>2.4600537348807676</v>
      </c>
      <c r="H250" s="13"/>
    </row>
    <row r="251" spans="1:8" x14ac:dyDescent="0.2">
      <c r="A251" s="41">
        <f>A252-365</f>
        <v>50188</v>
      </c>
      <c r="B251" s="67">
        <f t="shared" si="60"/>
        <v>9.25</v>
      </c>
      <c r="C251" s="45">
        <f t="shared" si="54"/>
        <v>4948</v>
      </c>
      <c r="D251" s="42">
        <f t="shared" si="55"/>
        <v>13.556164383561644</v>
      </c>
      <c r="E251" s="42">
        <f t="shared" si="56"/>
        <v>0.1060295734883893</v>
      </c>
      <c r="F251" s="42">
        <f t="shared" si="57"/>
        <v>0.23755542181320061</v>
      </c>
      <c r="G251" s="43">
        <f t="shared" si="58"/>
        <v>2.1973876517721056</v>
      </c>
      <c r="H251" s="13"/>
    </row>
    <row r="252" spans="1:8" x14ac:dyDescent="0.2">
      <c r="A252" s="41">
        <f>A253-365</f>
        <v>50553</v>
      </c>
      <c r="B252" s="67">
        <f t="shared" si="60"/>
        <v>9.25</v>
      </c>
      <c r="C252" s="45">
        <f t="shared" si="54"/>
        <v>5313</v>
      </c>
      <c r="D252" s="42">
        <f t="shared" si="55"/>
        <v>14.556164383561644</v>
      </c>
      <c r="E252" s="42">
        <f t="shared" si="56"/>
        <v>0.1065355801853906</v>
      </c>
      <c r="F252" s="42">
        <f t="shared" si="57"/>
        <v>0.2120889709880994</v>
      </c>
      <c r="G252" s="43">
        <f t="shared" si="58"/>
        <v>1.9618229816399193</v>
      </c>
      <c r="H252" s="13"/>
    </row>
    <row r="253" spans="1:8" x14ac:dyDescent="0.2">
      <c r="A253" s="41">
        <f>A254-366</f>
        <v>50918</v>
      </c>
      <c r="B253" s="67">
        <f t="shared" si="60"/>
        <v>9.25</v>
      </c>
      <c r="C253" s="45">
        <f t="shared" si="54"/>
        <v>5678</v>
      </c>
      <c r="D253" s="42">
        <f t="shared" si="55"/>
        <v>15.556164383561644</v>
      </c>
      <c r="E253" s="42">
        <f t="shared" si="56"/>
        <v>0.1070019135488052</v>
      </c>
      <c r="F253" s="42">
        <f t="shared" si="57"/>
        <v>0.18927782750038832</v>
      </c>
      <c r="G253" s="43">
        <f t="shared" si="58"/>
        <v>1.7508199043785919</v>
      </c>
      <c r="H253" s="13"/>
    </row>
    <row r="254" spans="1:8" x14ac:dyDescent="0.2">
      <c r="A254" s="41">
        <f>A255-365</f>
        <v>51284</v>
      </c>
      <c r="B254" s="67">
        <f t="shared" si="60"/>
        <v>9.25</v>
      </c>
      <c r="C254" s="45">
        <f t="shared" si="54"/>
        <v>6044</v>
      </c>
      <c r="D254" s="42">
        <f t="shared" si="55"/>
        <v>16.55890410958904</v>
      </c>
      <c r="E254" s="42">
        <f t="shared" si="56"/>
        <v>0.10743251848180919</v>
      </c>
      <c r="F254" s="42">
        <f t="shared" si="57"/>
        <v>0.1688128166313308</v>
      </c>
      <c r="G254" s="43">
        <f t="shared" si="58"/>
        <v>1.56151855383981</v>
      </c>
      <c r="H254" s="13"/>
    </row>
    <row r="255" spans="1:8" x14ac:dyDescent="0.2">
      <c r="A255" s="41">
        <f>A256-365</f>
        <v>51649</v>
      </c>
      <c r="B255" s="67">
        <f t="shared" si="60"/>
        <v>9.25</v>
      </c>
      <c r="C255" s="45">
        <f t="shared" si="54"/>
        <v>6409</v>
      </c>
      <c r="D255" s="42">
        <f t="shared" si="55"/>
        <v>17.55890410958904</v>
      </c>
      <c r="E255" s="42">
        <f t="shared" si="56"/>
        <v>0.10782791475845893</v>
      </c>
      <c r="F255" s="42">
        <f t="shared" si="57"/>
        <v>0.15056806835986794</v>
      </c>
      <c r="G255" s="43">
        <f t="shared" si="58"/>
        <v>1.3927546323287785</v>
      </c>
      <c r="H255" s="13"/>
    </row>
    <row r="256" spans="1:8" ht="13.5" thickBot="1" x14ac:dyDescent="0.25">
      <c r="A256" s="38">
        <f>B24</f>
        <v>52014</v>
      </c>
      <c r="B256" s="44">
        <f>B255+100</f>
        <v>109.25</v>
      </c>
      <c r="C256" s="44">
        <f t="shared" si="54"/>
        <v>6774</v>
      </c>
      <c r="D256" s="39">
        <f t="shared" si="55"/>
        <v>18.55890410958904</v>
      </c>
      <c r="E256" s="39">
        <f t="shared" si="56"/>
        <v>0.10819213951830289</v>
      </c>
      <c r="F256" s="39">
        <f t="shared" si="57"/>
        <v>0.13426664841638761</v>
      </c>
      <c r="G256" s="40">
        <f t="shared" si="58"/>
        <v>14.668631339490346</v>
      </c>
    </row>
    <row r="257" spans="1:8" ht="14.25" thickTop="1" thickBot="1" x14ac:dyDescent="0.25">
      <c r="F257" s="85" t="s">
        <v>53</v>
      </c>
      <c r="G257" s="86">
        <f>SUM(G236:G256)</f>
        <v>89.758835816628945</v>
      </c>
      <c r="H257" s="13"/>
    </row>
    <row r="258" spans="1:8" ht="14.25" thickTop="1" thickBot="1" x14ac:dyDescent="0.25">
      <c r="H258" s="13"/>
    </row>
    <row r="259" spans="1:8" ht="13.5" thickTop="1" x14ac:dyDescent="0.2">
      <c r="A259" s="34" t="s">
        <v>17</v>
      </c>
      <c r="B259" s="35" t="s">
        <v>18</v>
      </c>
      <c r="C259" s="35" t="s">
        <v>46</v>
      </c>
      <c r="D259" s="36" t="s">
        <v>40</v>
      </c>
      <c r="E259" s="35" t="s">
        <v>19</v>
      </c>
      <c r="F259" s="35" t="s">
        <v>41</v>
      </c>
      <c r="G259" s="37" t="s">
        <v>42</v>
      </c>
      <c r="H259" s="13"/>
    </row>
    <row r="260" spans="1:8" x14ac:dyDescent="0.2">
      <c r="A260" s="41"/>
      <c r="B260" s="67"/>
      <c r="C260" s="45"/>
      <c r="D260" s="42"/>
      <c r="E260" s="42"/>
      <c r="F260" s="42"/>
      <c r="G260" s="43"/>
      <c r="H260" s="13"/>
    </row>
    <row r="261" spans="1:8" x14ac:dyDescent="0.2">
      <c r="A261" s="41"/>
      <c r="B261" s="67"/>
      <c r="C261" s="45"/>
      <c r="D261" s="42"/>
      <c r="E261" s="42"/>
      <c r="F261" s="42"/>
      <c r="G261" s="43"/>
      <c r="H261" s="13"/>
    </row>
    <row r="262" spans="1:8" x14ac:dyDescent="0.2">
      <c r="A262" s="41">
        <f t="shared" ref="A262:A263" si="61">A263-365</f>
        <v>45591</v>
      </c>
      <c r="B262" s="67">
        <f>C25</f>
        <v>7.25</v>
      </c>
      <c r="C262" s="45">
        <f t="shared" ref="C262:C268" si="62">A262-$D$5</f>
        <v>351</v>
      </c>
      <c r="D262" s="42">
        <f t="shared" ref="D262:D268" si="63">C262/365</f>
        <v>0.9616438356164384</v>
      </c>
      <c r="E262" s="42">
        <f t="shared" ref="E262:E268" si="64">($B$30/100)+((($C$30+$D$30)/100)*(1-EXP(-D262/$E$30))/(D262/$E$30))-(($D$30/100)*(EXP(-D262/$E$30)))</f>
        <v>9.7489076383259446E-2</v>
      </c>
      <c r="F262" s="42">
        <f t="shared" ref="F262:F268" si="65">EXP(-E262*D262)</f>
        <v>0.91051057139482594</v>
      </c>
      <c r="G262" s="43">
        <f t="shared" ref="G262:G268" si="66">B262*F262</f>
        <v>6.6012016426124882</v>
      </c>
      <c r="H262" s="13"/>
    </row>
    <row r="263" spans="1:8" x14ac:dyDescent="0.2">
      <c r="A263" s="41">
        <f t="shared" si="61"/>
        <v>45956</v>
      </c>
      <c r="B263" s="67">
        <f>C25</f>
        <v>7.25</v>
      </c>
      <c r="C263" s="45">
        <f t="shared" si="62"/>
        <v>716</v>
      </c>
      <c r="D263" s="42">
        <f t="shared" si="63"/>
        <v>1.9616438356164383</v>
      </c>
      <c r="E263" s="42">
        <f t="shared" si="64"/>
        <v>9.7863929492373256E-2</v>
      </c>
      <c r="F263" s="42">
        <f t="shared" si="65"/>
        <v>0.82532818312731659</v>
      </c>
      <c r="G263" s="43">
        <f t="shared" si="66"/>
        <v>5.9836293276730457</v>
      </c>
      <c r="H263" s="13"/>
    </row>
    <row r="264" spans="1:8" x14ac:dyDescent="0.2">
      <c r="A264" s="41">
        <f t="shared" ref="A264" si="67">A265-365</f>
        <v>46321</v>
      </c>
      <c r="B264" s="67">
        <f>C25</f>
        <v>7.25</v>
      </c>
      <c r="C264" s="45">
        <f t="shared" si="62"/>
        <v>1081</v>
      </c>
      <c r="D264" s="42">
        <f t="shared" si="63"/>
        <v>2.9616438356164383</v>
      </c>
      <c r="E264" s="42">
        <f t="shared" si="64"/>
        <v>9.8456511542704447E-2</v>
      </c>
      <c r="F264" s="42">
        <f t="shared" si="65"/>
        <v>0.74707244261428529</v>
      </c>
      <c r="G264" s="43">
        <f t="shared" si="66"/>
        <v>5.416275208953568</v>
      </c>
      <c r="H264" s="13"/>
    </row>
    <row r="265" spans="1:8" x14ac:dyDescent="0.2">
      <c r="A265" s="41">
        <f>A266-366</f>
        <v>46686</v>
      </c>
      <c r="B265" s="67">
        <f>C25</f>
        <v>7.25</v>
      </c>
      <c r="C265" s="45">
        <f t="shared" si="62"/>
        <v>1446</v>
      </c>
      <c r="D265" s="42">
        <f t="shared" si="63"/>
        <v>3.9616438356164383</v>
      </c>
      <c r="E265" s="42">
        <f t="shared" si="64"/>
        <v>9.9178926785347898E-2</v>
      </c>
      <c r="F265" s="42">
        <f t="shared" si="65"/>
        <v>0.675088433618942</v>
      </c>
      <c r="G265" s="43">
        <f t="shared" si="66"/>
        <v>4.8943911437373293</v>
      </c>
      <c r="H265" s="13"/>
    </row>
    <row r="266" spans="1:8" x14ac:dyDescent="0.2">
      <c r="A266" s="41">
        <f>A267-365</f>
        <v>47052</v>
      </c>
      <c r="B266" s="67">
        <f>C25</f>
        <v>7.25</v>
      </c>
      <c r="C266" s="45">
        <f t="shared" si="62"/>
        <v>1812</v>
      </c>
      <c r="D266" s="42">
        <f t="shared" si="63"/>
        <v>4.9643835616438352</v>
      </c>
      <c r="E266" s="42">
        <f t="shared" si="64"/>
        <v>9.9971477445970722E-2</v>
      </c>
      <c r="F266" s="42">
        <f t="shared" si="65"/>
        <v>0.60878095287502954</v>
      </c>
      <c r="G266" s="43">
        <f t="shared" si="66"/>
        <v>4.4136619083439639</v>
      </c>
      <c r="H266" s="13"/>
    </row>
    <row r="267" spans="1:8" x14ac:dyDescent="0.2">
      <c r="A267" s="41">
        <f>A268-365</f>
        <v>47417</v>
      </c>
      <c r="B267" s="67">
        <f>C25</f>
        <v>7.25</v>
      </c>
      <c r="C267" s="45">
        <f t="shared" si="62"/>
        <v>2177</v>
      </c>
      <c r="D267" s="42">
        <f t="shared" si="63"/>
        <v>5.9643835616438352</v>
      </c>
      <c r="E267" s="42">
        <f t="shared" si="64"/>
        <v>0.10078685486522203</v>
      </c>
      <c r="F267" s="42">
        <f t="shared" si="65"/>
        <v>0.54819102862994984</v>
      </c>
      <c r="G267" s="43">
        <f t="shared" si="66"/>
        <v>3.9743849575671364</v>
      </c>
      <c r="H267" s="13"/>
    </row>
    <row r="268" spans="1:8" x14ac:dyDescent="0.2">
      <c r="A268" s="41">
        <f>A269-365</f>
        <v>47782</v>
      </c>
      <c r="B268" s="67">
        <f>C25</f>
        <v>7.25</v>
      </c>
      <c r="C268" s="45">
        <f t="shared" si="62"/>
        <v>2542</v>
      </c>
      <c r="D268" s="42">
        <f t="shared" si="63"/>
        <v>6.9643835616438352</v>
      </c>
      <c r="E268" s="42">
        <f t="shared" si="64"/>
        <v>0.10159811863135405</v>
      </c>
      <c r="F268" s="42">
        <f t="shared" si="65"/>
        <v>0.49284119954224498</v>
      </c>
      <c r="G268" s="43">
        <f t="shared" si="66"/>
        <v>3.5730986966812761</v>
      </c>
      <c r="H268" s="13"/>
    </row>
    <row r="269" spans="1:8" x14ac:dyDescent="0.2">
      <c r="A269" s="41">
        <f>A270-366</f>
        <v>48147</v>
      </c>
      <c r="B269" s="67">
        <f>C25</f>
        <v>7.25</v>
      </c>
      <c r="C269" s="45">
        <f t="shared" ref="C269:C288" si="68">A269-$D$5</f>
        <v>2907</v>
      </c>
      <c r="D269" s="42">
        <f t="shared" ref="D269:D288" si="69">C269/365</f>
        <v>7.9643835616438352</v>
      </c>
      <c r="E269" s="42">
        <f t="shared" ref="E269:E288" si="70">($B$30/100)+((($C$30+$D$30)/100)*(1-EXP(-D269/$E$30))/(D269/$E$30))-(($D$30/100)*(EXP(-D269/$E$30)))</f>
        <v>0.10238621534999753</v>
      </c>
      <c r="F269" s="42">
        <f t="shared" ref="F269:F288" si="71">EXP(-E269*D269)</f>
        <v>0.44244324153775555</v>
      </c>
      <c r="G269" s="43">
        <f t="shared" ref="G269:G288" si="72">B269*F269</f>
        <v>3.2077135011487279</v>
      </c>
      <c r="H269" s="13"/>
    </row>
    <row r="270" spans="1:8" x14ac:dyDescent="0.2">
      <c r="A270" s="41">
        <f t="shared" ref="A270:A272" si="73">A271-365</f>
        <v>48513</v>
      </c>
      <c r="B270" s="67">
        <f>C25</f>
        <v>7.25</v>
      </c>
      <c r="C270" s="45">
        <f t="shared" si="68"/>
        <v>3273</v>
      </c>
      <c r="D270" s="42">
        <f t="shared" si="69"/>
        <v>8.9671232876712335</v>
      </c>
      <c r="E270" s="42">
        <f t="shared" si="70"/>
        <v>0.10314124739072004</v>
      </c>
      <c r="F270" s="42">
        <f t="shared" si="71"/>
        <v>0.39657889410438057</v>
      </c>
      <c r="G270" s="43">
        <f t="shared" si="72"/>
        <v>2.8751969822567593</v>
      </c>
      <c r="H270" s="13"/>
    </row>
    <row r="271" spans="1:8" x14ac:dyDescent="0.2">
      <c r="A271" s="41">
        <f t="shared" si="73"/>
        <v>48878</v>
      </c>
      <c r="B271" s="67">
        <f>C25</f>
        <v>7.25</v>
      </c>
      <c r="C271" s="45">
        <f t="shared" si="68"/>
        <v>3638</v>
      </c>
      <c r="D271" s="42">
        <f t="shared" si="69"/>
        <v>9.9671232876712335</v>
      </c>
      <c r="E271" s="42">
        <f t="shared" si="70"/>
        <v>0.1038522350381403</v>
      </c>
      <c r="F271" s="42">
        <f t="shared" si="71"/>
        <v>0.35518800777621484</v>
      </c>
      <c r="G271" s="43">
        <f t="shared" si="72"/>
        <v>2.5751130563775577</v>
      </c>
      <c r="H271" s="13"/>
    </row>
    <row r="272" spans="1:8" x14ac:dyDescent="0.2">
      <c r="A272" s="41">
        <f t="shared" si="73"/>
        <v>49243</v>
      </c>
      <c r="B272" s="67">
        <f>C25</f>
        <v>7.25</v>
      </c>
      <c r="C272" s="45">
        <f t="shared" si="68"/>
        <v>4003</v>
      </c>
      <c r="D272" s="42">
        <f t="shared" si="69"/>
        <v>10.967123287671233</v>
      </c>
      <c r="E272" s="42">
        <f t="shared" si="70"/>
        <v>0.1045179910852866</v>
      </c>
      <c r="F272" s="42">
        <f t="shared" si="71"/>
        <v>0.31782266975819606</v>
      </c>
      <c r="G272" s="43">
        <f t="shared" si="72"/>
        <v>2.3042143557469217</v>
      </c>
      <c r="H272" s="13"/>
    </row>
    <row r="273" spans="1:8" x14ac:dyDescent="0.2">
      <c r="A273" s="41">
        <f>A274-366</f>
        <v>49608</v>
      </c>
      <c r="B273" s="67">
        <f>C25</f>
        <v>7.25</v>
      </c>
      <c r="C273" s="45">
        <f t="shared" si="68"/>
        <v>4368</v>
      </c>
      <c r="D273" s="42">
        <f t="shared" si="69"/>
        <v>11.967123287671233</v>
      </c>
      <c r="E273" s="42">
        <f t="shared" si="70"/>
        <v>0.10513763028219733</v>
      </c>
      <c r="F273" s="42">
        <f t="shared" si="71"/>
        <v>0.28416648898637703</v>
      </c>
      <c r="G273" s="43">
        <f t="shared" si="72"/>
        <v>2.0602070451512335</v>
      </c>
      <c r="H273" s="13"/>
    </row>
    <row r="274" spans="1:8" x14ac:dyDescent="0.2">
      <c r="A274" s="41">
        <f t="shared" ref="A274" si="74">A275-365</f>
        <v>49974</v>
      </c>
      <c r="B274" s="67">
        <f>C25</f>
        <v>7.25</v>
      </c>
      <c r="C274" s="45">
        <f t="shared" si="68"/>
        <v>4734</v>
      </c>
      <c r="D274" s="42">
        <f t="shared" si="69"/>
        <v>12.96986301369863</v>
      </c>
      <c r="E274" s="42">
        <f t="shared" si="70"/>
        <v>0.10571339148074513</v>
      </c>
      <c r="F274" s="42">
        <f t="shared" si="71"/>
        <v>0.25383058918043666</v>
      </c>
      <c r="G274" s="43">
        <f t="shared" si="72"/>
        <v>1.8402717715581658</v>
      </c>
      <c r="H274" s="13"/>
    </row>
    <row r="275" spans="1:8" x14ac:dyDescent="0.2">
      <c r="A275" s="41">
        <f>A276-365</f>
        <v>50339</v>
      </c>
      <c r="B275" s="67">
        <f>C25</f>
        <v>7.25</v>
      </c>
      <c r="C275" s="45">
        <f t="shared" si="68"/>
        <v>5099</v>
      </c>
      <c r="D275" s="42">
        <f t="shared" si="69"/>
        <v>13.96986301369863</v>
      </c>
      <c r="E275" s="42">
        <f t="shared" si="70"/>
        <v>0.10624389347067226</v>
      </c>
      <c r="F275" s="42">
        <f t="shared" si="71"/>
        <v>0.2266807502788187</v>
      </c>
      <c r="G275" s="43">
        <f t="shared" si="72"/>
        <v>1.6434354395214357</v>
      </c>
      <c r="H275" s="13"/>
    </row>
    <row r="276" spans="1:8" x14ac:dyDescent="0.2">
      <c r="A276" s="41">
        <f t="shared" ref="A276" si="75">A277-365</f>
        <v>50704</v>
      </c>
      <c r="B276" s="67">
        <f>C25</f>
        <v>7.25</v>
      </c>
      <c r="C276" s="45">
        <f t="shared" si="68"/>
        <v>5464</v>
      </c>
      <c r="D276" s="42">
        <f t="shared" si="69"/>
        <v>14.96986301369863</v>
      </c>
      <c r="E276" s="42">
        <f t="shared" si="70"/>
        <v>0.10673315482940267</v>
      </c>
      <c r="F276" s="42">
        <f t="shared" si="71"/>
        <v>0.20234508312556573</v>
      </c>
      <c r="G276" s="43">
        <f t="shared" si="72"/>
        <v>1.4670018526603517</v>
      </c>
      <c r="H276" s="13"/>
    </row>
    <row r="277" spans="1:8" x14ac:dyDescent="0.2">
      <c r="A277" s="41">
        <f>A278-366</f>
        <v>51069</v>
      </c>
      <c r="B277" s="67">
        <f t="shared" ref="B277:B287" si="76">B276</f>
        <v>7.25</v>
      </c>
      <c r="C277" s="45">
        <f t="shared" si="68"/>
        <v>5829</v>
      </c>
      <c r="D277" s="42">
        <f t="shared" si="69"/>
        <v>15.96986301369863</v>
      </c>
      <c r="E277" s="42">
        <f t="shared" si="70"/>
        <v>0.10718389314862584</v>
      </c>
      <c r="F277" s="42">
        <f t="shared" si="71"/>
        <v>0.18055639887764566</v>
      </c>
      <c r="G277" s="43">
        <f t="shared" si="72"/>
        <v>1.309033891862931</v>
      </c>
      <c r="H277" s="13"/>
    </row>
    <row r="278" spans="1:8" x14ac:dyDescent="0.2">
      <c r="A278" s="41">
        <f>A279-365</f>
        <v>51435</v>
      </c>
      <c r="B278" s="67">
        <f t="shared" si="76"/>
        <v>7.25</v>
      </c>
      <c r="C278" s="45">
        <f t="shared" si="68"/>
        <v>6195</v>
      </c>
      <c r="D278" s="42">
        <f t="shared" si="69"/>
        <v>16.972602739726028</v>
      </c>
      <c r="E278" s="42">
        <f t="shared" si="70"/>
        <v>0.107600051908152</v>
      </c>
      <c r="F278" s="42">
        <f t="shared" si="71"/>
        <v>0.16101577526086353</v>
      </c>
      <c r="G278" s="43">
        <f t="shared" si="72"/>
        <v>1.1673643706412606</v>
      </c>
      <c r="H278" s="13"/>
    </row>
    <row r="279" spans="1:8" x14ac:dyDescent="0.2">
      <c r="A279" s="41">
        <f>A280-365</f>
        <v>51800</v>
      </c>
      <c r="B279" s="67">
        <f t="shared" si="76"/>
        <v>7.25</v>
      </c>
      <c r="C279" s="45">
        <f t="shared" si="68"/>
        <v>6560</v>
      </c>
      <c r="D279" s="42">
        <f t="shared" si="69"/>
        <v>17.972602739726028</v>
      </c>
      <c r="E279" s="42">
        <f t="shared" si="70"/>
        <v>0.10798221736998487</v>
      </c>
      <c r="F279" s="42">
        <f t="shared" si="71"/>
        <v>0.14360030538332028</v>
      </c>
      <c r="G279" s="43">
        <f t="shared" si="72"/>
        <v>1.041102214029072</v>
      </c>
      <c r="H279" s="13"/>
    </row>
    <row r="280" spans="1:8" x14ac:dyDescent="0.2">
      <c r="A280" s="41">
        <f>A281-365</f>
        <v>52165</v>
      </c>
      <c r="B280" s="67">
        <f t="shared" si="76"/>
        <v>7.25</v>
      </c>
      <c r="C280" s="45">
        <f t="shared" si="68"/>
        <v>6925</v>
      </c>
      <c r="D280" s="42">
        <f t="shared" si="69"/>
        <v>18.972602739726028</v>
      </c>
      <c r="E280" s="42">
        <f t="shared" si="70"/>
        <v>0.10833434174166756</v>
      </c>
      <c r="F280" s="42">
        <f t="shared" si="71"/>
        <v>0.12804360244917537</v>
      </c>
      <c r="G280" s="43">
        <f t="shared" si="72"/>
        <v>0.92831611775652145</v>
      </c>
      <c r="H280" s="13"/>
    </row>
    <row r="281" spans="1:8" x14ac:dyDescent="0.2">
      <c r="A281" s="41">
        <f>A282-366</f>
        <v>52530</v>
      </c>
      <c r="B281" s="67">
        <f t="shared" si="76"/>
        <v>7.25</v>
      </c>
      <c r="C281" s="45">
        <f t="shared" si="68"/>
        <v>7290</v>
      </c>
      <c r="D281" s="42">
        <f t="shared" si="69"/>
        <v>19.972602739726028</v>
      </c>
      <c r="E281" s="42">
        <f t="shared" si="70"/>
        <v>0.10865905251046162</v>
      </c>
      <c r="F281" s="42">
        <f t="shared" si="71"/>
        <v>0.11415431679398588</v>
      </c>
      <c r="G281" s="43">
        <f t="shared" si="72"/>
        <v>0.8276187967563976</v>
      </c>
      <c r="H281" s="13"/>
    </row>
    <row r="282" spans="1:8" x14ac:dyDescent="0.2">
      <c r="A282" s="41">
        <f>A283-365</f>
        <v>52896</v>
      </c>
      <c r="B282" s="67">
        <f t="shared" si="76"/>
        <v>7.25</v>
      </c>
      <c r="C282" s="45">
        <f t="shared" si="68"/>
        <v>7656</v>
      </c>
      <c r="D282" s="42">
        <f t="shared" si="69"/>
        <v>20.975342465753425</v>
      </c>
      <c r="E282" s="42">
        <f t="shared" si="70"/>
        <v>0.10895959551449991</v>
      </c>
      <c r="F282" s="42">
        <f t="shared" si="71"/>
        <v>0.10172676537617346</v>
      </c>
      <c r="G282" s="43">
        <f t="shared" si="72"/>
        <v>0.73751904897725762</v>
      </c>
      <c r="H282" s="13"/>
    </row>
    <row r="283" spans="1:8" x14ac:dyDescent="0.2">
      <c r="A283" s="41">
        <f>A284-365</f>
        <v>53261</v>
      </c>
      <c r="B283" s="67">
        <f t="shared" si="76"/>
        <v>7.25</v>
      </c>
      <c r="C283" s="45">
        <f t="shared" si="68"/>
        <v>8021</v>
      </c>
      <c r="D283" s="42">
        <f t="shared" si="69"/>
        <v>21.975342465753425</v>
      </c>
      <c r="E283" s="42">
        <f t="shared" si="70"/>
        <v>0.1092366049611289</v>
      </c>
      <c r="F283" s="42">
        <f t="shared" si="71"/>
        <v>9.0671535374092463E-2</v>
      </c>
      <c r="G283" s="43">
        <f t="shared" si="72"/>
        <v>0.65736863146217039</v>
      </c>
      <c r="H283" s="13"/>
    </row>
    <row r="284" spans="1:8" x14ac:dyDescent="0.2">
      <c r="A284" s="41">
        <f>A285-365</f>
        <v>53626</v>
      </c>
      <c r="B284" s="67">
        <f t="shared" si="76"/>
        <v>7.25</v>
      </c>
      <c r="C284" s="45">
        <f t="shared" si="68"/>
        <v>8386</v>
      </c>
      <c r="D284" s="42">
        <f t="shared" si="69"/>
        <v>22.975342465753425</v>
      </c>
      <c r="E284" s="42">
        <f t="shared" si="70"/>
        <v>0.10949301758495689</v>
      </c>
      <c r="F284" s="42">
        <f t="shared" si="71"/>
        <v>8.081121071367231E-2</v>
      </c>
      <c r="G284" s="43">
        <f t="shared" si="72"/>
        <v>0.58588127767412423</v>
      </c>
      <c r="H284" s="13"/>
    </row>
    <row r="285" spans="1:8" x14ac:dyDescent="0.2">
      <c r="A285" s="41">
        <f>A286-366</f>
        <v>53991</v>
      </c>
      <c r="B285" s="67">
        <f t="shared" si="76"/>
        <v>7.25</v>
      </c>
      <c r="C285" s="45">
        <f t="shared" si="68"/>
        <v>8751</v>
      </c>
      <c r="D285" s="42">
        <f t="shared" si="69"/>
        <v>23.975342465753425</v>
      </c>
      <c r="E285" s="42">
        <f t="shared" si="70"/>
        <v>0.10973073108578831</v>
      </c>
      <c r="F285" s="42">
        <f t="shared" si="71"/>
        <v>7.2018528211591992E-2</v>
      </c>
      <c r="G285" s="43">
        <f t="shared" si="72"/>
        <v>0.52213432953404193</v>
      </c>
      <c r="H285" s="13"/>
    </row>
    <row r="286" spans="1:8" x14ac:dyDescent="0.2">
      <c r="A286" s="41">
        <f>A287-365</f>
        <v>54357</v>
      </c>
      <c r="B286" s="67">
        <f t="shared" si="76"/>
        <v>7.25</v>
      </c>
      <c r="C286" s="45">
        <f t="shared" si="68"/>
        <v>9117</v>
      </c>
      <c r="D286" s="42">
        <f t="shared" si="69"/>
        <v>24.978082191780821</v>
      </c>
      <c r="E286" s="42">
        <f t="shared" si="70"/>
        <v>0.10995204966149334</v>
      </c>
      <c r="F286" s="42">
        <f t="shared" si="71"/>
        <v>6.4158972282080173E-2</v>
      </c>
      <c r="G286" s="43">
        <f t="shared" si="72"/>
        <v>0.46515254904508124</v>
      </c>
      <c r="H286" s="13"/>
    </row>
    <row r="287" spans="1:8" x14ac:dyDescent="0.2">
      <c r="A287" s="41">
        <f>A288-365</f>
        <v>54722</v>
      </c>
      <c r="B287" s="67">
        <f t="shared" si="76"/>
        <v>7.25</v>
      </c>
      <c r="C287" s="45">
        <f t="shared" si="68"/>
        <v>9482</v>
      </c>
      <c r="D287" s="42">
        <f t="shared" si="69"/>
        <v>25.978082191780821</v>
      </c>
      <c r="E287" s="42">
        <f t="shared" si="70"/>
        <v>0.1101573232152448</v>
      </c>
      <c r="F287" s="42">
        <f t="shared" si="71"/>
        <v>5.7172858411040202E-2</v>
      </c>
      <c r="G287" s="43">
        <f t="shared" si="72"/>
        <v>0.41450322348004148</v>
      </c>
      <c r="H287" s="13"/>
    </row>
    <row r="288" spans="1:8" ht="13.5" thickBot="1" x14ac:dyDescent="0.25">
      <c r="A288" s="38">
        <f>B25</f>
        <v>55087</v>
      </c>
      <c r="B288" s="44">
        <f>B287+100</f>
        <v>107.25</v>
      </c>
      <c r="C288" s="44">
        <f t="shared" si="68"/>
        <v>9847</v>
      </c>
      <c r="D288" s="39">
        <f t="shared" si="69"/>
        <v>26.978082191780821</v>
      </c>
      <c r="E288" s="39">
        <f t="shared" si="70"/>
        <v>0.11034858157488699</v>
      </c>
      <c r="F288" s="39">
        <f t="shared" si="71"/>
        <v>5.0945792510769625E-2</v>
      </c>
      <c r="G288" s="40">
        <f t="shared" si="72"/>
        <v>5.4639362467800421</v>
      </c>
    </row>
    <row r="289" spans="1:19" ht="14.25" thickTop="1" thickBot="1" x14ac:dyDescent="0.25">
      <c r="F289" s="85" t="s">
        <v>53</v>
      </c>
      <c r="G289" s="86">
        <f>SUM(G261:G288)</f>
        <v>66.949727587988889</v>
      </c>
      <c r="H289" s="13"/>
    </row>
    <row r="290" spans="1:19" ht="13.5" thickTop="1" x14ac:dyDescent="0.2">
      <c r="H290" s="13"/>
    </row>
    <row r="291" spans="1:19" ht="13.5" thickBot="1" x14ac:dyDescent="0.25">
      <c r="H291" s="13"/>
    </row>
    <row r="292" spans="1:19" ht="19.5" thickTop="1" thickBot="1" x14ac:dyDescent="0.3">
      <c r="A292" s="58" t="s">
        <v>43</v>
      </c>
      <c r="B292" s="56"/>
      <c r="C292" s="56"/>
      <c r="D292" s="56"/>
      <c r="E292" s="56"/>
      <c r="F292" s="56"/>
      <c r="G292" s="56"/>
      <c r="H292" s="57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</row>
    <row r="293" spans="1:19" ht="13.5" thickTop="1" x14ac:dyDescent="0.2">
      <c r="A293" s="46"/>
      <c r="B293" s="47"/>
      <c r="C293" s="47"/>
      <c r="D293" s="47"/>
      <c r="E293" s="47"/>
      <c r="F293" s="47"/>
      <c r="G293" s="47"/>
      <c r="H293" s="48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</row>
    <row r="294" spans="1:19" x14ac:dyDescent="0.2">
      <c r="A294" s="49" t="s">
        <v>30</v>
      </c>
      <c r="B294" s="50">
        <f>B8</f>
        <v>45265</v>
      </c>
      <c r="C294" s="50">
        <f>B9</f>
        <v>45356</v>
      </c>
      <c r="D294" s="50">
        <f>B10</f>
        <v>45448</v>
      </c>
      <c r="E294" s="50">
        <f>B11</f>
        <v>45539</v>
      </c>
      <c r="F294" s="50">
        <f>B12</f>
        <v>45497</v>
      </c>
      <c r="G294" s="50">
        <f>B13</f>
        <v>45987</v>
      </c>
      <c r="H294" s="50">
        <f>B14</f>
        <v>46260</v>
      </c>
      <c r="I294" s="50">
        <f>B15</f>
        <v>46694</v>
      </c>
      <c r="J294" s="50">
        <f>B16</f>
        <v>46871</v>
      </c>
      <c r="K294" s="50">
        <f>B17</f>
        <v>47744</v>
      </c>
      <c r="L294" s="50">
        <f>B18</f>
        <v>47933</v>
      </c>
      <c r="M294" s="50">
        <f>B19</f>
        <v>47933</v>
      </c>
      <c r="N294" s="50">
        <f>B20</f>
        <v>48395</v>
      </c>
      <c r="O294" s="50">
        <f>B21</f>
        <v>48619</v>
      </c>
      <c r="P294" s="50">
        <f>B22</f>
        <v>49235</v>
      </c>
      <c r="Q294" s="50">
        <f>B23</f>
        <v>49865</v>
      </c>
      <c r="R294" s="50">
        <f>B24</f>
        <v>52014</v>
      </c>
      <c r="S294" s="50">
        <f>B25</f>
        <v>55087</v>
      </c>
    </row>
    <row r="295" spans="1:19" x14ac:dyDescent="0.2">
      <c r="A295" s="49" t="s">
        <v>31</v>
      </c>
      <c r="B295" s="51">
        <f>E8</f>
        <v>99.158000000000001</v>
      </c>
      <c r="C295" s="51">
        <f>E9</f>
        <v>96.491</v>
      </c>
      <c r="D295" s="51">
        <f>E10</f>
        <v>93.795000000000002</v>
      </c>
      <c r="E295" s="51">
        <f>E11</f>
        <v>91.167000000000002</v>
      </c>
      <c r="F295" s="51">
        <f>E12</f>
        <v>103.16690410958904</v>
      </c>
      <c r="G295" s="51">
        <f>E13</f>
        <v>99.366904109589044</v>
      </c>
      <c r="H295" s="51">
        <f>E14</f>
        <v>95.22909589041096</v>
      </c>
      <c r="I295" s="51">
        <f>E15</f>
        <v>85.525520547945206</v>
      </c>
      <c r="J295" s="51">
        <f>E16</f>
        <v>88.039041095890411</v>
      </c>
      <c r="K295" s="51">
        <f>E17</f>
        <v>87.963876712328769</v>
      </c>
      <c r="L295" s="51">
        <f>E18</f>
        <v>86.257424657534244</v>
      </c>
      <c r="M295" s="51">
        <f>E19</f>
        <v>86.470424657534252</v>
      </c>
      <c r="N295" s="51">
        <f>E20</f>
        <v>81.869150684931512</v>
      </c>
      <c r="O295" s="51">
        <f>E21</f>
        <v>123.18667123287672</v>
      </c>
      <c r="P295" s="51">
        <f>E22</f>
        <v>77.620260273972605</v>
      </c>
      <c r="Q295" s="51">
        <f>E23</f>
        <v>70.71479452054794</v>
      </c>
      <c r="R295" s="51">
        <f>E24</f>
        <v>88.959136986301374</v>
      </c>
      <c r="S295" s="51">
        <f>E25</f>
        <v>67.871904109589039</v>
      </c>
    </row>
    <row r="296" spans="1:19" x14ac:dyDescent="0.2">
      <c r="A296" s="49" t="s">
        <v>47</v>
      </c>
      <c r="B296" s="68">
        <f>C8</f>
        <v>0</v>
      </c>
      <c r="C296" s="68">
        <f>C9</f>
        <v>0</v>
      </c>
      <c r="D296" s="68">
        <f>C10</f>
        <v>0</v>
      </c>
      <c r="E296" s="68">
        <f>C11</f>
        <v>0</v>
      </c>
      <c r="F296" s="68">
        <f>C12</f>
        <v>10</v>
      </c>
      <c r="G296" s="68">
        <f>C13</f>
        <v>6.25</v>
      </c>
      <c r="H296" s="68">
        <f>C14</f>
        <v>7.5</v>
      </c>
      <c r="I296" s="68">
        <f>C15</f>
        <v>5.75</v>
      </c>
      <c r="J296" s="68">
        <f>C16</f>
        <v>6</v>
      </c>
      <c r="K296" s="68">
        <f>C17</f>
        <v>7.75</v>
      </c>
      <c r="L296" s="68">
        <f>C18</f>
        <v>7</v>
      </c>
      <c r="M296" s="68">
        <f>C19</f>
        <v>7</v>
      </c>
      <c r="N296" s="68">
        <f>C20</f>
        <v>7</v>
      </c>
      <c r="O296" s="68">
        <f>C21</f>
        <v>13.25</v>
      </c>
      <c r="P296" s="68">
        <f>C22</f>
        <v>7.25</v>
      </c>
      <c r="Q296" s="68">
        <f>C23</f>
        <v>6.25</v>
      </c>
      <c r="R296" s="68">
        <f>C24</f>
        <v>9.25</v>
      </c>
      <c r="S296" s="68">
        <f>C25</f>
        <v>7.25</v>
      </c>
    </row>
    <row r="297" spans="1:19" x14ac:dyDescent="0.2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</row>
    <row r="298" spans="1:19" x14ac:dyDescent="0.2">
      <c r="A298" s="49" t="s">
        <v>32</v>
      </c>
      <c r="B298" s="53">
        <f>G36</f>
        <v>99.334839486940709</v>
      </c>
      <c r="C298" s="53">
        <f>G41</f>
        <v>96.951393446030309</v>
      </c>
      <c r="D298" s="53">
        <f>G46</f>
        <v>94.599309630350675</v>
      </c>
      <c r="E298" s="53">
        <f>G52</f>
        <v>92.326671963898946</v>
      </c>
      <c r="F298" s="53">
        <f>G59</f>
        <v>102.73345873386015</v>
      </c>
      <c r="G298" s="53">
        <f>G67</f>
        <v>98.824573219276232</v>
      </c>
      <c r="H298" s="53">
        <f>G75</f>
        <v>94.927891292349955</v>
      </c>
      <c r="I298" s="53">
        <f>G85</f>
        <v>85.520418692773887</v>
      </c>
      <c r="J298" s="53">
        <f>G96</f>
        <v>87.879105090660843</v>
      </c>
      <c r="K298" s="53">
        <f>G109</f>
        <v>87.493371778746592</v>
      </c>
      <c r="L298" s="53">
        <f>G123</f>
        <v>86.153092235376604</v>
      </c>
      <c r="M298" s="53">
        <f>G139</f>
        <v>86.153092235376604</v>
      </c>
      <c r="N298" s="53">
        <f>G157</f>
        <v>81.947221856750645</v>
      </c>
      <c r="O298" s="53">
        <f>G175</f>
        <v>123.96132122542922</v>
      </c>
      <c r="P298" s="53">
        <f>G199</f>
        <v>77.783131282862712</v>
      </c>
      <c r="Q298" s="53">
        <f>G232</f>
        <v>70.468083649809785</v>
      </c>
      <c r="R298" s="53">
        <f>G257</f>
        <v>89.758835816628945</v>
      </c>
      <c r="S298" s="53">
        <f>G289</f>
        <v>66.949727587988889</v>
      </c>
    </row>
    <row r="299" spans="1:19" x14ac:dyDescent="0.2">
      <c r="A299" s="49" t="s">
        <v>24</v>
      </c>
      <c r="B299" s="54">
        <f>B295-B298</f>
        <v>-0.1768394869407075</v>
      </c>
      <c r="C299" s="54">
        <f t="shared" ref="C299:S299" si="77">C295-C298</f>
        <v>-0.46039344603030941</v>
      </c>
      <c r="D299" s="54">
        <f t="shared" si="77"/>
        <v>-0.80430963035067293</v>
      </c>
      <c r="E299" s="54">
        <f t="shared" si="77"/>
        <v>-1.1596719638989441</v>
      </c>
      <c r="F299" s="54">
        <f t="shared" si="77"/>
        <v>0.43344537572889408</v>
      </c>
      <c r="G299" s="54">
        <f t="shared" si="77"/>
        <v>0.54233089031281168</v>
      </c>
      <c r="H299" s="54">
        <f t="shared" si="77"/>
        <v>0.30120459806100541</v>
      </c>
      <c r="I299" s="54">
        <f t="shared" si="77"/>
        <v>5.1018551713184479E-3</v>
      </c>
      <c r="J299" s="54">
        <f t="shared" si="77"/>
        <v>0.15993600522956797</v>
      </c>
      <c r="K299" s="54">
        <f t="shared" si="77"/>
        <v>0.47050493358217693</v>
      </c>
      <c r="L299" s="54">
        <f t="shared" si="77"/>
        <v>0.10433242215763983</v>
      </c>
      <c r="M299" s="54">
        <f t="shared" si="77"/>
        <v>0.3173324221576479</v>
      </c>
      <c r="N299" s="54">
        <f t="shared" si="77"/>
        <v>-7.8071171819132701E-2</v>
      </c>
      <c r="O299" s="54">
        <f t="shared" si="77"/>
        <v>-0.77464999255249722</v>
      </c>
      <c r="P299" s="54">
        <f t="shared" si="77"/>
        <v>-0.1628710088901073</v>
      </c>
      <c r="Q299" s="54">
        <f t="shared" si="77"/>
        <v>0.24671087073815556</v>
      </c>
      <c r="R299" s="54">
        <f t="shared" si="77"/>
        <v>-0.79969883032757139</v>
      </c>
      <c r="S299" s="54">
        <f t="shared" si="77"/>
        <v>0.92217652160015007</v>
      </c>
    </row>
    <row r="300" spans="1:19" ht="15" thickBot="1" x14ac:dyDescent="0.25">
      <c r="A300" s="55" t="s">
        <v>44</v>
      </c>
      <c r="B300" s="69">
        <f>B299^2</f>
        <v>3.127220414145266E-2</v>
      </c>
      <c r="C300" s="69">
        <f t="shared" ref="C300:S300" si="78">C299^2</f>
        <v>0.21196212514766341</v>
      </c>
      <c r="D300" s="69">
        <f t="shared" si="78"/>
        <v>0.64691398147483614</v>
      </c>
      <c r="E300" s="69">
        <f t="shared" si="78"/>
        <v>1.3448390638532339</v>
      </c>
      <c r="F300" s="69">
        <f t="shared" si="78"/>
        <v>0.18787489374076216</v>
      </c>
      <c r="G300" s="69">
        <f t="shared" si="78"/>
        <v>0.29412279458748697</v>
      </c>
      <c r="H300" s="69">
        <f t="shared" si="78"/>
        <v>9.0724209893091823E-2</v>
      </c>
      <c r="I300" s="69">
        <f t="shared" si="78"/>
        <v>2.6028926189108788E-5</v>
      </c>
      <c r="J300" s="69">
        <f t="shared" si="78"/>
        <v>2.5579525768792393E-2</v>
      </c>
      <c r="K300" s="69">
        <f t="shared" si="78"/>
        <v>0.22137489252516873</v>
      </c>
      <c r="L300" s="69">
        <f t="shared" si="78"/>
        <v>1.0885254313279974E-2</v>
      </c>
      <c r="M300" s="69">
        <f t="shared" si="78"/>
        <v>0.10069986615243966</v>
      </c>
      <c r="N300" s="69">
        <f t="shared" si="78"/>
        <v>6.0951078692125403E-3</v>
      </c>
      <c r="O300" s="69">
        <f t="shared" si="78"/>
        <v>0.600082610961584</v>
      </c>
      <c r="P300" s="69">
        <f t="shared" si="78"/>
        <v>2.6526965536881414E-2</v>
      </c>
      <c r="Q300" s="69">
        <f t="shared" si="78"/>
        <v>6.0866253740378906E-2</v>
      </c>
      <c r="R300" s="69">
        <f t="shared" si="78"/>
        <v>0.6395182192272858</v>
      </c>
      <c r="S300" s="69">
        <f t="shared" si="78"/>
        <v>0.850409536990552</v>
      </c>
    </row>
    <row r="301" spans="1:19" ht="13.5" thickTop="1" x14ac:dyDescent="0.2">
      <c r="H301" s="13"/>
    </row>
    <row r="302" spans="1:19" x14ac:dyDescent="0.2">
      <c r="H302" s="13"/>
    </row>
    <row r="303" spans="1:19" ht="18.75" thickBot="1" x14ac:dyDescent="0.3">
      <c r="A303" s="12" t="s">
        <v>33</v>
      </c>
      <c r="H303" s="13"/>
    </row>
    <row r="304" spans="1:19" ht="13.5" thickBot="1" x14ac:dyDescent="0.25">
      <c r="A304" s="103">
        <f>SUM(B300:S300)</f>
        <v>5.3497735348502911</v>
      </c>
      <c r="H304" s="13"/>
    </row>
    <row r="305" spans="8:8" x14ac:dyDescent="0.2">
      <c r="H305" s="13"/>
    </row>
    <row r="306" spans="8:8" x14ac:dyDescent="0.2">
      <c r="H306" s="13"/>
    </row>
    <row r="307" spans="8:8" x14ac:dyDescent="0.2">
      <c r="H307" s="13"/>
    </row>
  </sheetData>
  <mergeCells count="3">
    <mergeCell ref="B28:E28"/>
    <mergeCell ref="B5:C5"/>
    <mergeCell ref="B1:E2"/>
  </mergeCells>
  <phoneticPr fontId="0" type="noConversion"/>
  <hyperlinks>
    <hyperlink ref="G18" r:id="rId1" display="https://www.irc.gov.co/webcenter/ShowProperty?nodeId=%2FConexionContent%2FWCC_CLUSTER-203377%2F%2FidcPrimaryFile&amp;revision=latestreleased" xr:uid="{CBAE1C88-86E3-4337-864D-E70FAA23CD4D}"/>
  </hyperlinks>
  <pageMargins left="0.75" right="0.75" top="1" bottom="1" header="0" footer="0"/>
  <pageSetup orientation="portrait" horizontalDpi="4294967293" verticalDpi="4294967293" r:id="rId2"/>
  <headerFooter alignWithMargins="0"/>
  <ignoredErrors>
    <ignoredError sqref="A93 A115:A116 A132 A64 A118 A150:A151 A148 A188:A195 A225 A219 A134 A168:A170 A165:A166 A226:A227 A222 A241 A245 A249 A253 A285 A281 A277 A273 A269 A265" formula="1"/>
    <ignoredError sqref="C35:D35 F35:G35" evalError="1"/>
  </ignoredErrors>
  <drawing r:id="rId3"/>
  <legacyDrawing r:id="rId4"/>
  <oleObjects>
    <mc:AlternateContent xmlns:mc="http://schemas.openxmlformats.org/markup-compatibility/2006">
      <mc:Choice Requires="x14">
        <oleObject progId="Equation.3" shapeId="1026" r:id="rId5">
          <objectPr defaultSize="0" r:id="rId6">
            <anchor moveWithCells="1">
              <from>
                <xdr:col>6</xdr:col>
                <xdr:colOff>123825</xdr:colOff>
                <xdr:row>18</xdr:row>
                <xdr:rowOff>76200</xdr:rowOff>
              </from>
              <to>
                <xdr:col>9</xdr:col>
                <xdr:colOff>600075</xdr:colOff>
                <xdr:row>24</xdr:row>
                <xdr:rowOff>114300</xdr:rowOff>
              </to>
            </anchor>
          </objectPr>
        </oleObject>
      </mc:Choice>
      <mc:Fallback>
        <oleObject progId="Equation.3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36F9-9397-4792-9B5B-C1FF2A8D0F78}">
  <dimension ref="A1:S307"/>
  <sheetViews>
    <sheetView topLeftCell="A273" zoomScale="120" zoomScaleNormal="120" workbookViewId="0">
      <selection activeCell="A288" sqref="A288"/>
    </sheetView>
  </sheetViews>
  <sheetFormatPr baseColWidth="10" defaultColWidth="8.7109375" defaultRowHeight="12.75" x14ac:dyDescent="0.2"/>
  <cols>
    <col min="1" max="1" width="16" customWidth="1"/>
    <col min="2" max="2" width="17.5703125" bestFit="1" customWidth="1"/>
    <col min="3" max="3" width="21.28515625" customWidth="1"/>
    <col min="4" max="4" width="17.85546875" bestFit="1" customWidth="1"/>
    <col min="5" max="5" width="12.7109375" bestFit="1" customWidth="1"/>
    <col min="6" max="6" width="19" bestFit="1" customWidth="1"/>
    <col min="7" max="7" width="17.42578125" bestFit="1" customWidth="1"/>
    <col min="8" max="8" width="18.5703125" bestFit="1" customWidth="1"/>
    <col min="9" max="9" width="16.42578125" customWidth="1"/>
    <col min="10" max="10" width="14.85546875" customWidth="1"/>
    <col min="11" max="11" width="15" customWidth="1"/>
    <col min="12" max="12" width="14.85546875" customWidth="1"/>
    <col min="13" max="13" width="15.140625" customWidth="1"/>
    <col min="14" max="14" width="16" bestFit="1" customWidth="1"/>
    <col min="15" max="15" width="11" customWidth="1"/>
    <col min="16" max="16" width="9.5703125" bestFit="1" customWidth="1"/>
    <col min="17" max="256" width="11.42578125" customWidth="1"/>
  </cols>
  <sheetData>
    <row r="1" spans="1:17" ht="28.5" customHeight="1" x14ac:dyDescent="0.2">
      <c r="B1" s="121" t="s">
        <v>28</v>
      </c>
      <c r="C1" s="122"/>
      <c r="D1" s="122"/>
      <c r="E1" s="123"/>
    </row>
    <row r="2" spans="1:17" ht="13.5" thickBot="1" x14ac:dyDescent="0.25">
      <c r="B2" s="124"/>
      <c r="C2" s="125"/>
      <c r="D2" s="125"/>
      <c r="E2" s="126"/>
    </row>
    <row r="4" spans="1:17" ht="13.5" thickBot="1" x14ac:dyDescent="0.25">
      <c r="F4" s="65"/>
    </row>
    <row r="5" spans="1:17" ht="13.5" thickBot="1" x14ac:dyDescent="0.25">
      <c r="B5" s="119" t="s">
        <v>8</v>
      </c>
      <c r="C5" s="120"/>
      <c r="D5" s="72">
        <v>45198</v>
      </c>
      <c r="E5" s="66"/>
      <c r="F5" s="66"/>
      <c r="G5" s="70"/>
    </row>
    <row r="6" spans="1:17" ht="13.5" thickBot="1" x14ac:dyDescent="0.25">
      <c r="G6" s="70"/>
    </row>
    <row r="7" spans="1:17" ht="13.5" thickBot="1" x14ac:dyDescent="0.25">
      <c r="B7" s="6" t="s">
        <v>54</v>
      </c>
      <c r="C7" s="6" t="s">
        <v>47</v>
      </c>
      <c r="D7" s="6" t="s">
        <v>48</v>
      </c>
      <c r="E7" s="6" t="s">
        <v>49</v>
      </c>
      <c r="F7" s="7" t="s">
        <v>9</v>
      </c>
      <c r="G7" s="71"/>
    </row>
    <row r="8" spans="1:17" ht="13.5" thickBot="1" x14ac:dyDescent="0.25">
      <c r="B8" s="98">
        <v>45265</v>
      </c>
      <c r="C8" s="87">
        <v>0</v>
      </c>
      <c r="D8" s="89">
        <v>97.846000000000004</v>
      </c>
      <c r="E8" s="87">
        <f>D8+ABS($D$5-($D$5+(B8-$D$5-INT(B8/365-$D$5/365)*365))+365)/365*C8</f>
        <v>97.846000000000004</v>
      </c>
      <c r="F8" s="87">
        <f>B298</f>
        <v>98.404552872740908</v>
      </c>
      <c r="G8" s="8"/>
      <c r="H8" s="8"/>
      <c r="I8" s="8"/>
      <c r="J8" s="8"/>
      <c r="K8" s="8"/>
      <c r="L8" s="8"/>
      <c r="M8" s="8"/>
      <c r="N8" s="8"/>
      <c r="O8" s="8"/>
      <c r="P8" s="9" t="s">
        <v>10</v>
      </c>
      <c r="Q8" s="10" t="s">
        <v>11</v>
      </c>
    </row>
    <row r="9" spans="1:17" x14ac:dyDescent="0.2">
      <c r="B9" s="100">
        <v>45356</v>
      </c>
      <c r="C9" s="88">
        <v>0</v>
      </c>
      <c r="D9" s="90">
        <v>95.468000000000004</v>
      </c>
      <c r="E9" s="101">
        <f t="shared" ref="E9:E25" si="0">D9+ABS($D$5-($D$5+(B9-$D$5-INT(B9/365-$D$5/365)*365))+365)/365*C9</f>
        <v>95.468000000000004</v>
      </c>
      <c r="F9" s="101">
        <f>C298</f>
        <v>96.194059751179424</v>
      </c>
      <c r="G9" s="8"/>
      <c r="H9" s="8"/>
      <c r="I9" s="8"/>
      <c r="J9" s="8"/>
      <c r="K9" s="8"/>
      <c r="L9" s="8"/>
      <c r="M9" s="8"/>
      <c r="N9" s="8"/>
      <c r="O9" s="8"/>
    </row>
    <row r="10" spans="1:17" x14ac:dyDescent="0.2">
      <c r="B10" s="98">
        <v>45448</v>
      </c>
      <c r="C10" s="87">
        <v>0</v>
      </c>
      <c r="D10" s="89">
        <v>92.356999999999999</v>
      </c>
      <c r="E10" s="87">
        <f t="shared" si="0"/>
        <v>92.356999999999999</v>
      </c>
      <c r="F10" s="87">
        <f>D298</f>
        <v>93.922958490016271</v>
      </c>
      <c r="G10" s="8"/>
      <c r="H10" s="8"/>
      <c r="I10" s="8"/>
      <c r="J10" s="8"/>
      <c r="K10" s="8"/>
      <c r="L10" s="8"/>
      <c r="M10" s="8"/>
      <c r="N10" s="8"/>
      <c r="O10" s="8"/>
    </row>
    <row r="11" spans="1:17" x14ac:dyDescent="0.2">
      <c r="A11" s="71"/>
      <c r="B11" s="99">
        <v>45539</v>
      </c>
      <c r="C11" s="88">
        <v>0</v>
      </c>
      <c r="D11" s="90">
        <v>90.183000000000007</v>
      </c>
      <c r="E11" s="101">
        <f t="shared" si="0"/>
        <v>90.183000000000007</v>
      </c>
      <c r="F11" s="101">
        <f>E298</f>
        <v>91.654734075698357</v>
      </c>
      <c r="H11" s="8"/>
      <c r="I11" s="8"/>
      <c r="J11" s="8"/>
      <c r="K11" s="8"/>
      <c r="L11" s="8"/>
      <c r="M11" s="8"/>
      <c r="N11" s="8"/>
      <c r="O11" s="8"/>
    </row>
    <row r="12" spans="1:17" x14ac:dyDescent="0.2">
      <c r="B12" s="98">
        <v>45497</v>
      </c>
      <c r="C12" s="87">
        <v>10</v>
      </c>
      <c r="D12" s="89">
        <v>100.673</v>
      </c>
      <c r="E12" s="87">
        <f t="shared" si="0"/>
        <v>102.4812191780822</v>
      </c>
      <c r="F12" s="87">
        <f>F298</f>
        <v>102.00125621965925</v>
      </c>
      <c r="G12" s="8"/>
      <c r="H12" s="8"/>
      <c r="I12" s="8"/>
      <c r="J12" s="8"/>
      <c r="K12" s="8"/>
      <c r="L12" s="8"/>
      <c r="M12" s="8"/>
      <c r="N12" s="8"/>
      <c r="O12" s="8"/>
    </row>
    <row r="13" spans="1:17" x14ac:dyDescent="0.2">
      <c r="B13" s="99">
        <v>45987</v>
      </c>
      <c r="C13" s="79">
        <v>6.25</v>
      </c>
      <c r="D13" s="90">
        <v>91.718999999999994</v>
      </c>
      <c r="E13" s="101">
        <f t="shared" si="0"/>
        <v>96.958726027397262</v>
      </c>
      <c r="F13" s="101">
        <f>G298</f>
        <v>97.328867818718109</v>
      </c>
      <c r="G13" s="8"/>
      <c r="H13" s="8"/>
      <c r="I13" s="8"/>
      <c r="J13" s="8"/>
      <c r="K13" s="8"/>
      <c r="L13" s="8"/>
      <c r="M13" s="8"/>
      <c r="N13" s="8"/>
      <c r="O13" s="8"/>
    </row>
    <row r="14" spans="1:17" x14ac:dyDescent="0.2">
      <c r="B14" s="98">
        <v>46260</v>
      </c>
      <c r="C14" s="80">
        <v>7.5</v>
      </c>
      <c r="D14" s="89">
        <v>91.406999999999996</v>
      </c>
      <c r="E14" s="87">
        <f t="shared" si="0"/>
        <v>92.085082191780813</v>
      </c>
      <c r="F14" s="87">
        <f>H298</f>
        <v>92.736415413368022</v>
      </c>
      <c r="G14" s="8"/>
      <c r="H14" s="8"/>
      <c r="I14" s="8"/>
      <c r="J14" s="8"/>
      <c r="K14" s="8"/>
      <c r="L14" s="8"/>
      <c r="M14" s="8"/>
      <c r="N14" s="8"/>
      <c r="O14" s="8"/>
    </row>
    <row r="15" spans="1:17" x14ac:dyDescent="0.2">
      <c r="B15" s="99">
        <v>46694</v>
      </c>
      <c r="C15" s="79">
        <v>5.75</v>
      </c>
      <c r="D15" s="90">
        <v>82.468999999999994</v>
      </c>
      <c r="E15" s="101">
        <f t="shared" si="0"/>
        <v>87.651876712328757</v>
      </c>
      <c r="F15" s="101">
        <f>I298</f>
        <v>82.308604210864317</v>
      </c>
      <c r="G15" s="8"/>
      <c r="H15" s="8"/>
      <c r="I15" s="8"/>
      <c r="J15" s="8"/>
      <c r="K15" s="8"/>
      <c r="L15" s="8"/>
      <c r="M15" s="8"/>
      <c r="N15" s="8"/>
      <c r="O15" s="8"/>
    </row>
    <row r="16" spans="1:17" x14ac:dyDescent="0.2">
      <c r="B16" s="98">
        <v>46871</v>
      </c>
      <c r="C16" s="80">
        <v>6</v>
      </c>
      <c r="D16" s="89">
        <v>81.513999999999996</v>
      </c>
      <c r="E16" s="87">
        <f t="shared" si="0"/>
        <v>84.012630136986303</v>
      </c>
      <c r="F16" s="87">
        <f>J298</f>
        <v>84.231196113513448</v>
      </c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2">
      <c r="B17" s="99">
        <v>47744</v>
      </c>
      <c r="C17" s="79">
        <v>7.75</v>
      </c>
      <c r="D17" s="90">
        <v>82.483999999999995</v>
      </c>
      <c r="E17" s="101">
        <f t="shared" si="0"/>
        <v>82.675095890410958</v>
      </c>
      <c r="F17" s="101">
        <f>K298</f>
        <v>82.272124723101697</v>
      </c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">
      <c r="A18" s="66"/>
      <c r="B18" s="98">
        <v>47933</v>
      </c>
      <c r="C18" s="80">
        <v>7</v>
      </c>
      <c r="D18" s="89">
        <v>77.194000000000003</v>
      </c>
      <c r="E18" s="87">
        <f t="shared" si="0"/>
        <v>80.741945205479453</v>
      </c>
      <c r="F18" s="87">
        <f>L298</f>
        <v>80.874064732403809</v>
      </c>
      <c r="G18" s="74" t="s">
        <v>50</v>
      </c>
    </row>
    <row r="19" spans="1:15" x14ac:dyDescent="0.2">
      <c r="B19" s="99">
        <v>47933</v>
      </c>
      <c r="C19" s="79">
        <v>7</v>
      </c>
      <c r="D19" s="90">
        <v>76.828999999999994</v>
      </c>
      <c r="E19" s="101">
        <f t="shared" si="0"/>
        <v>80.376945205479444</v>
      </c>
      <c r="F19" s="101">
        <f>M298</f>
        <v>80.874064732403809</v>
      </c>
    </row>
    <row r="20" spans="1:15" x14ac:dyDescent="0.2">
      <c r="B20" s="98">
        <v>48395</v>
      </c>
      <c r="C20" s="80">
        <v>7</v>
      </c>
      <c r="D20" s="89">
        <v>73.864000000000004</v>
      </c>
      <c r="E20" s="87">
        <f t="shared" si="0"/>
        <v>75.551671232876714</v>
      </c>
      <c r="F20" s="87">
        <f>N298</f>
        <v>76.453929659993676</v>
      </c>
      <c r="G20" s="65"/>
    </row>
    <row r="21" spans="1:15" x14ac:dyDescent="0.2">
      <c r="B21" s="99">
        <v>48619</v>
      </c>
      <c r="C21" s="79">
        <v>13.25</v>
      </c>
      <c r="D21" s="90">
        <v>105.331</v>
      </c>
      <c r="E21" s="101">
        <f t="shared" si="0"/>
        <v>113.64401369863015</v>
      </c>
      <c r="F21" s="101">
        <f>O298</f>
        <v>116.70572168954206</v>
      </c>
      <c r="G21" s="65"/>
    </row>
    <row r="22" spans="1:15" x14ac:dyDescent="0.2">
      <c r="B22" s="98">
        <v>49235</v>
      </c>
      <c r="C22" s="80">
        <v>7.25</v>
      </c>
      <c r="D22" s="89">
        <v>70.585999999999999</v>
      </c>
      <c r="E22" s="87">
        <f t="shared" si="0"/>
        <v>77.399013698630142</v>
      </c>
      <c r="F22" s="87">
        <f>P298</f>
        <v>72.206639210931726</v>
      </c>
    </row>
    <row r="23" spans="1:15" x14ac:dyDescent="0.2">
      <c r="B23" s="99">
        <v>49865</v>
      </c>
      <c r="C23" s="79">
        <v>6.25</v>
      </c>
      <c r="D23" s="90">
        <v>62.167000000000002</v>
      </c>
      <c r="E23" s="101">
        <f t="shared" si="0"/>
        <v>63.502616438356164</v>
      </c>
      <c r="F23" s="101">
        <f>Q298</f>
        <v>65.407346152137535</v>
      </c>
      <c r="G23" s="66"/>
    </row>
    <row r="24" spans="1:15" x14ac:dyDescent="0.2">
      <c r="B24" s="98">
        <v>52014</v>
      </c>
      <c r="C24" s="80">
        <v>9.25</v>
      </c>
      <c r="D24" s="89">
        <v>77.051000000000002</v>
      </c>
      <c r="E24" s="87">
        <f t="shared" si="0"/>
        <v>80.066753424657534</v>
      </c>
      <c r="F24" s="87">
        <f>R298</f>
        <v>84.113041094282906</v>
      </c>
      <c r="G24" s="66"/>
    </row>
    <row r="25" spans="1:15" x14ac:dyDescent="0.2">
      <c r="B25" s="99">
        <v>55087</v>
      </c>
      <c r="C25" s="79">
        <v>7.25</v>
      </c>
      <c r="D25" s="90">
        <v>60.418999999999997</v>
      </c>
      <c r="E25" s="101">
        <f t="shared" si="0"/>
        <v>66.99365753424658</v>
      </c>
      <c r="F25" s="101">
        <f>S298</f>
        <v>62.907906840598969</v>
      </c>
      <c r="G25" s="66"/>
    </row>
    <row r="26" spans="1:15" x14ac:dyDescent="0.2">
      <c r="G26" s="70"/>
    </row>
    <row r="27" spans="1:15" ht="13.5" thickBot="1" x14ac:dyDescent="0.25">
      <c r="G27" s="70"/>
    </row>
    <row r="28" spans="1:15" ht="26.25" thickBot="1" x14ac:dyDescent="0.3">
      <c r="B28" s="116" t="s">
        <v>12</v>
      </c>
      <c r="C28" s="117"/>
      <c r="D28" s="117"/>
      <c r="E28" s="118"/>
      <c r="F28" s="81" t="s">
        <v>51</v>
      </c>
      <c r="G28" s="82" t="str">
        <f>"=  βo + β1"</f>
        <v>=  βo + β1</v>
      </c>
      <c r="H28" s="81" t="s">
        <v>52</v>
      </c>
      <c r="I28" s="82" t="str">
        <f>"=  βo"</f>
        <v>=  βo</v>
      </c>
    </row>
    <row r="29" spans="1:15" ht="16.5" thickBot="1" x14ac:dyDescent="0.3">
      <c r="B29" s="31" t="s">
        <v>34</v>
      </c>
      <c r="C29" s="31" t="s">
        <v>35</v>
      </c>
      <c r="D29" s="31" t="s">
        <v>36</v>
      </c>
      <c r="E29" s="32" t="s">
        <v>37</v>
      </c>
      <c r="G29" s="70"/>
    </row>
    <row r="30" spans="1:15" ht="15" x14ac:dyDescent="0.2">
      <c r="B30" s="76">
        <v>10.900123808778336</v>
      </c>
      <c r="C30" s="76">
        <v>-2.2972064543328234</v>
      </c>
      <c r="D30" s="76">
        <v>4.2802103207513431</v>
      </c>
      <c r="E30" s="76">
        <v>3.7</v>
      </c>
    </row>
    <row r="31" spans="1:15" x14ac:dyDescent="0.2">
      <c r="F31" s="73"/>
    </row>
    <row r="32" spans="1:15" x14ac:dyDescent="0.2">
      <c r="I32" t="s">
        <v>45</v>
      </c>
      <c r="J32" s="62">
        <v>0.05</v>
      </c>
    </row>
    <row r="33" spans="1:10" ht="13.5" thickBot="1" x14ac:dyDescent="0.25">
      <c r="H33" s="1"/>
      <c r="J33" s="33">
        <f>B35/(1+J32)^D35</f>
        <v>99.108398279535194</v>
      </c>
    </row>
    <row r="34" spans="1:10" ht="13.5" thickTop="1" x14ac:dyDescent="0.2">
      <c r="A34" s="34" t="s">
        <v>38</v>
      </c>
      <c r="B34" s="35" t="s">
        <v>18</v>
      </c>
      <c r="C34" s="35" t="s">
        <v>46</v>
      </c>
      <c r="D34" s="36" t="s">
        <v>40</v>
      </c>
      <c r="E34" s="35" t="s">
        <v>19</v>
      </c>
      <c r="F34" s="35" t="s">
        <v>41</v>
      </c>
      <c r="G34" s="37" t="s">
        <v>42</v>
      </c>
    </row>
    <row r="35" spans="1:10" ht="13.5" thickBot="1" x14ac:dyDescent="0.25">
      <c r="A35" s="38">
        <f>B8</f>
        <v>45265</v>
      </c>
      <c r="B35" s="59">
        <v>100</v>
      </c>
      <c r="C35" s="44">
        <f>A35-$D$5</f>
        <v>67</v>
      </c>
      <c r="D35" s="39">
        <f>C35/365</f>
        <v>0.18356164383561643</v>
      </c>
      <c r="E35" s="39">
        <f>($B$30/100)+((($C$30+$D$30)/100)*(1-EXP(-D35/$E$30))/(D35/$E$30))-(($D$30/100)*(EXP(-D35/$E$30)))</f>
        <v>8.7616964155895802E-2</v>
      </c>
      <c r="F35" s="39">
        <f>EXP(-E35*D35)</f>
        <v>0.98404552872740902</v>
      </c>
      <c r="G35" s="40">
        <f>F35*B35</f>
        <v>98.404552872740908</v>
      </c>
    </row>
    <row r="36" spans="1:10" ht="14.25" thickTop="1" thickBot="1" x14ac:dyDescent="0.25">
      <c r="A36" s="11"/>
      <c r="C36" s="33"/>
      <c r="F36" s="83" t="s">
        <v>53</v>
      </c>
      <c r="G36" s="84">
        <f>G35</f>
        <v>98.404552872740908</v>
      </c>
      <c r="H36" s="1"/>
      <c r="I36" t="s">
        <v>45</v>
      </c>
      <c r="J36" s="63">
        <v>5.5E-2</v>
      </c>
    </row>
    <row r="37" spans="1:10" ht="14.25" thickTop="1" thickBot="1" x14ac:dyDescent="0.25">
      <c r="A37" s="11"/>
      <c r="C37" s="33"/>
      <c r="H37" s="1"/>
      <c r="J37" s="63"/>
    </row>
    <row r="38" spans="1:10" ht="13.5" thickTop="1" x14ac:dyDescent="0.2">
      <c r="A38" s="34" t="s">
        <v>17</v>
      </c>
      <c r="B38" s="35" t="s">
        <v>18</v>
      </c>
      <c r="C38" s="35" t="s">
        <v>46</v>
      </c>
      <c r="D38" s="36" t="s">
        <v>40</v>
      </c>
      <c r="E38" s="35" t="s">
        <v>19</v>
      </c>
      <c r="F38" s="35" t="s">
        <v>41</v>
      </c>
      <c r="G38" s="37" t="s">
        <v>42</v>
      </c>
      <c r="H38" s="13"/>
      <c r="J38" s="33">
        <f>B39/(1+J36)^D39+B40/(1+J36)^D40</f>
        <v>97.708996217474535</v>
      </c>
    </row>
    <row r="39" spans="1:10" x14ac:dyDescent="0.2">
      <c r="A39" s="41"/>
      <c r="B39" s="60"/>
      <c r="C39" s="45"/>
      <c r="D39" s="42"/>
      <c r="E39" s="42"/>
      <c r="F39" s="42"/>
      <c r="G39" s="43"/>
    </row>
    <row r="40" spans="1:10" ht="13.5" thickBot="1" x14ac:dyDescent="0.25">
      <c r="A40" s="38">
        <f>B9</f>
        <v>45356</v>
      </c>
      <c r="B40" s="59">
        <f>100+B39</f>
        <v>100</v>
      </c>
      <c r="C40" s="44">
        <f>A40-$D$5</f>
        <v>158</v>
      </c>
      <c r="D40" s="39">
        <f>C40/365</f>
        <v>0.43287671232876712</v>
      </c>
      <c r="E40" s="39">
        <f>($B$30/100)+((($C$30+$D$30)/100)*(1-EXP(-D40/$E$30))/(D40/$E$30))-(($D$30/100)*(EXP(-D40/$E$30)))</f>
        <v>8.9638869604387092E-2</v>
      </c>
      <c r="F40" s="39">
        <f>EXP(-E40*D40)</f>
        <v>0.96194059751179428</v>
      </c>
      <c r="G40" s="40">
        <f>B40*F40</f>
        <v>96.194059751179424</v>
      </c>
    </row>
    <row r="41" spans="1:10" ht="14.25" thickTop="1" thickBot="1" x14ac:dyDescent="0.25">
      <c r="A41" s="11"/>
      <c r="C41" s="33"/>
      <c r="F41" s="83" t="s">
        <v>53</v>
      </c>
      <c r="G41" s="84">
        <f>SUM(G39:G40)</f>
        <v>96.194059751179424</v>
      </c>
      <c r="H41" s="1"/>
    </row>
    <row r="42" spans="1:10" ht="14.25" thickTop="1" thickBot="1" x14ac:dyDescent="0.25">
      <c r="A42" s="11"/>
      <c r="C42" s="33"/>
      <c r="H42" s="1"/>
    </row>
    <row r="43" spans="1:10" ht="13.5" thickTop="1" x14ac:dyDescent="0.2">
      <c r="A43" s="34" t="s">
        <v>17</v>
      </c>
      <c r="B43" s="35" t="s">
        <v>18</v>
      </c>
      <c r="C43" s="35" t="s">
        <v>46</v>
      </c>
      <c r="D43" s="36" t="s">
        <v>40</v>
      </c>
      <c r="E43" s="35" t="s">
        <v>19</v>
      </c>
      <c r="F43" s="35" t="s">
        <v>41</v>
      </c>
      <c r="G43" s="37" t="s">
        <v>42</v>
      </c>
      <c r="H43" s="13"/>
      <c r="I43" t="s">
        <v>45</v>
      </c>
      <c r="J43" s="63">
        <v>5.5E-2</v>
      </c>
    </row>
    <row r="44" spans="1:10" x14ac:dyDescent="0.2">
      <c r="A44" s="41"/>
      <c r="B44" s="60"/>
      <c r="C44" s="45"/>
      <c r="D44" s="42"/>
      <c r="E44" s="42"/>
      <c r="F44" s="42"/>
      <c r="G44" s="43"/>
      <c r="H44" s="13"/>
      <c r="J44" s="33" t="e">
        <f>B44/(1+J43)^D44+#REF!/(1+J43)^#REF!+B45/(1+J43)^D45</f>
        <v>#REF!</v>
      </c>
    </row>
    <row r="45" spans="1:10" ht="13.5" thickBot="1" x14ac:dyDescent="0.25">
      <c r="A45" s="38">
        <f>B10</f>
        <v>45448</v>
      </c>
      <c r="B45" s="59">
        <v>100</v>
      </c>
      <c r="C45" s="44">
        <f>A45-$D$5</f>
        <v>250</v>
      </c>
      <c r="D45" s="39">
        <f t="shared" ref="D45:D108" si="1">C45/365</f>
        <v>0.68493150684931503</v>
      </c>
      <c r="E45" s="39">
        <f>($B$30/100)+((($C$30+$D$30)/100)*(1-EXP(-D45/$E$30))/(D45/$E$30))-(($D$30/100)*(EXP(-D45/$E$30)))</f>
        <v>9.1535182234753182E-2</v>
      </c>
      <c r="F45" s="39">
        <f t="shared" ref="F45:F108" si="2">EXP(-E45*D45)</f>
        <v>0.93922958490016273</v>
      </c>
      <c r="G45" s="40">
        <f>B45*F45</f>
        <v>93.922958490016271</v>
      </c>
    </row>
    <row r="46" spans="1:10" ht="14.25" thickTop="1" thickBot="1" x14ac:dyDescent="0.25">
      <c r="A46" s="11"/>
      <c r="C46" s="33"/>
      <c r="F46" s="83" t="s">
        <v>53</v>
      </c>
      <c r="G46" s="84">
        <f>SUM(G44:G45)</f>
        <v>93.922958490016271</v>
      </c>
      <c r="H46" s="1"/>
    </row>
    <row r="47" spans="1:10" ht="14.25" thickTop="1" thickBot="1" x14ac:dyDescent="0.25">
      <c r="A47" s="11"/>
      <c r="C47" s="33"/>
      <c r="H47" s="1"/>
    </row>
    <row r="48" spans="1:10" ht="13.5" thickTop="1" x14ac:dyDescent="0.2">
      <c r="A48" s="34" t="s">
        <v>17</v>
      </c>
      <c r="B48" s="35" t="s">
        <v>18</v>
      </c>
      <c r="C48" s="35" t="s">
        <v>46</v>
      </c>
      <c r="D48" s="36" t="s">
        <v>40</v>
      </c>
      <c r="E48" s="35" t="s">
        <v>19</v>
      </c>
      <c r="F48" s="35" t="s">
        <v>41</v>
      </c>
      <c r="G48" s="37" t="s">
        <v>42</v>
      </c>
      <c r="H48" s="13"/>
      <c r="I48" t="s">
        <v>45</v>
      </c>
      <c r="J48" s="63">
        <v>5.8000000000000003E-2</v>
      </c>
    </row>
    <row r="49" spans="1:10" x14ac:dyDescent="0.2">
      <c r="A49" s="41"/>
      <c r="B49" s="60"/>
      <c r="C49" s="45"/>
      <c r="D49" s="42"/>
      <c r="E49" s="42"/>
      <c r="F49" s="42"/>
      <c r="G49" s="43"/>
      <c r="H49" s="13"/>
      <c r="J49" s="33">
        <f>B49/(1+J48)^D49+B50/(1+J48)^D50+B51/(1+J48)^D51</f>
        <v>94.86900568734643</v>
      </c>
    </row>
    <row r="50" spans="1:10" x14ac:dyDescent="0.2">
      <c r="A50" s="41"/>
      <c r="B50" s="60"/>
      <c r="C50" s="45"/>
      <c r="D50" s="42"/>
      <c r="E50" s="42"/>
      <c r="F50" s="42"/>
      <c r="G50" s="43"/>
    </row>
    <row r="51" spans="1:10" ht="13.5" thickBot="1" x14ac:dyDescent="0.25">
      <c r="A51" s="38">
        <f>B11</f>
        <v>45539</v>
      </c>
      <c r="B51" s="59">
        <v>100</v>
      </c>
      <c r="C51" s="44">
        <f>A51-$D$5</f>
        <v>341</v>
      </c>
      <c r="D51" s="39">
        <f t="shared" si="1"/>
        <v>0.9342465753424658</v>
      </c>
      <c r="E51" s="39">
        <f>($B$30/100)+((($C$30+$D$30)/100)*(1-EXP(-D51/$E$30))/(D51/$E$30))-(($D$30/100)*(EXP(-D51/$E$30)))</f>
        <v>9.3274689447670409E-2</v>
      </c>
      <c r="F51" s="39">
        <f t="shared" si="2"/>
        <v>0.91654734075698352</v>
      </c>
      <c r="G51" s="40">
        <f>B51*F51</f>
        <v>91.654734075698357</v>
      </c>
    </row>
    <row r="52" spans="1:10" ht="14.25" thickTop="1" thickBot="1" x14ac:dyDescent="0.25">
      <c r="A52" s="11"/>
      <c r="C52" s="33"/>
      <c r="F52" s="83" t="s">
        <v>53</v>
      </c>
      <c r="G52" s="84">
        <f>SUM(G49:G51)</f>
        <v>91.654734075698357</v>
      </c>
      <c r="H52" s="1"/>
    </row>
    <row r="53" spans="1:10" ht="14.25" thickTop="1" thickBot="1" x14ac:dyDescent="0.25">
      <c r="A53" s="11"/>
      <c r="C53" s="33"/>
      <c r="H53" s="1"/>
    </row>
    <row r="54" spans="1:10" ht="13.5" thickTop="1" x14ac:dyDescent="0.2">
      <c r="A54" s="34" t="s">
        <v>17</v>
      </c>
      <c r="B54" s="35" t="s">
        <v>18</v>
      </c>
      <c r="C54" s="35" t="s">
        <v>39</v>
      </c>
      <c r="D54" s="36" t="s">
        <v>40</v>
      </c>
      <c r="E54" s="35" t="s">
        <v>19</v>
      </c>
      <c r="F54" s="35" t="s">
        <v>41</v>
      </c>
      <c r="G54" s="37" t="s">
        <v>42</v>
      </c>
      <c r="H54" s="13"/>
    </row>
    <row r="55" spans="1:10" x14ac:dyDescent="0.2">
      <c r="A55" s="41"/>
      <c r="B55" s="60"/>
      <c r="C55" s="45"/>
      <c r="D55" s="42"/>
      <c r="E55" s="42"/>
      <c r="F55" s="42"/>
      <c r="G55" s="43"/>
      <c r="H55" s="13"/>
      <c r="I55" t="s">
        <v>45</v>
      </c>
      <c r="J55" s="63">
        <v>0.06</v>
      </c>
    </row>
    <row r="56" spans="1:10" x14ac:dyDescent="0.2">
      <c r="A56" s="41"/>
      <c r="B56" s="60"/>
      <c r="C56" s="45"/>
      <c r="D56" s="42"/>
      <c r="E56" s="42"/>
      <c r="F56" s="42"/>
      <c r="G56" s="43"/>
      <c r="H56" s="13"/>
      <c r="J56" s="33">
        <f>B55/(1+J55)^D55+B56/(1+J55)^D56+B57/(1+J55)^D57+B58/(1+J55)^D58</f>
        <v>104.88949781459465</v>
      </c>
    </row>
    <row r="57" spans="1:10" x14ac:dyDescent="0.2">
      <c r="A57" s="41"/>
      <c r="B57" s="60"/>
      <c r="C57" s="45"/>
      <c r="D57" s="42"/>
      <c r="E57" s="42"/>
      <c r="F57" s="42"/>
      <c r="G57" s="43"/>
    </row>
    <row r="58" spans="1:10" ht="13.5" thickBot="1" x14ac:dyDescent="0.25">
      <c r="A58" s="38">
        <f>B12</f>
        <v>45497</v>
      </c>
      <c r="B58" s="59">
        <f>C12+100</f>
        <v>110</v>
      </c>
      <c r="C58" s="44">
        <f>A58-$D$5-1</f>
        <v>298</v>
      </c>
      <c r="D58" s="39">
        <f t="shared" si="1"/>
        <v>0.81643835616438354</v>
      </c>
      <c r="E58" s="39">
        <f>($B$30/100)+((($C$30+$D$30)/100)*(1-EXP(-D58/$E$30))/(D58/$E$30))-(($D$30/100)*(EXP(-D58/$E$30)))</f>
        <v>9.2468997977567247E-2</v>
      </c>
      <c r="F58" s="39">
        <f t="shared" si="2"/>
        <v>0.92728414745144772</v>
      </c>
      <c r="G58" s="40">
        <f>B58*F58</f>
        <v>102.00125621965925</v>
      </c>
    </row>
    <row r="59" spans="1:10" ht="14.25" thickTop="1" thickBot="1" x14ac:dyDescent="0.25">
      <c r="A59" s="11"/>
      <c r="C59" s="33"/>
      <c r="F59" s="83" t="s">
        <v>53</v>
      </c>
      <c r="G59" s="84">
        <f>SUM(G55:G58)</f>
        <v>102.00125621965925</v>
      </c>
      <c r="H59" s="1"/>
    </row>
    <row r="60" spans="1:10" ht="14.25" thickTop="1" thickBot="1" x14ac:dyDescent="0.25">
      <c r="A60" s="11"/>
      <c r="C60" s="33"/>
      <c r="H60" s="1"/>
    </row>
    <row r="61" spans="1:10" ht="13.5" thickTop="1" x14ac:dyDescent="0.2">
      <c r="A61" s="34" t="s">
        <v>17</v>
      </c>
      <c r="B61" s="35" t="s">
        <v>18</v>
      </c>
      <c r="C61" s="35" t="s">
        <v>39</v>
      </c>
      <c r="D61" s="36" t="s">
        <v>40</v>
      </c>
      <c r="E61" s="35" t="s">
        <v>19</v>
      </c>
      <c r="F61" s="35" t="s">
        <v>41</v>
      </c>
      <c r="G61" s="37" t="s">
        <v>42</v>
      </c>
      <c r="H61" s="13"/>
    </row>
    <row r="62" spans="1:10" x14ac:dyDescent="0.2">
      <c r="A62" s="41"/>
      <c r="B62" s="60"/>
      <c r="C62" s="45"/>
      <c r="D62" s="42"/>
      <c r="E62" s="42"/>
      <c r="F62" s="42"/>
      <c r="G62" s="43"/>
      <c r="H62" s="13"/>
    </row>
    <row r="63" spans="1:10" x14ac:dyDescent="0.2">
      <c r="A63" s="41"/>
      <c r="B63" s="60"/>
      <c r="C63" s="45"/>
      <c r="D63" s="42"/>
      <c r="E63" s="42"/>
      <c r="F63" s="42"/>
      <c r="G63" s="43"/>
      <c r="H63" s="13"/>
      <c r="I63" t="s">
        <v>45</v>
      </c>
      <c r="J63" s="63">
        <v>6.4000000000000001E-2</v>
      </c>
    </row>
    <row r="64" spans="1:10" x14ac:dyDescent="0.2">
      <c r="A64" s="41">
        <f>A65-366</f>
        <v>45256</v>
      </c>
      <c r="B64" s="45">
        <f>C13</f>
        <v>6.25</v>
      </c>
      <c r="C64" s="45">
        <f>A64-$D$5</f>
        <v>58</v>
      </c>
      <c r="D64" s="42">
        <f t="shared" si="1"/>
        <v>0.15890410958904111</v>
      </c>
      <c r="E64" s="42">
        <f>($B$30/100)+((($C$30+$D$30)/100)*(1-EXP(-D64/$E$30))/(D64/$E$30))-(($D$30/100)*(EXP(-D64/$E$30)))</f>
        <v>8.7408693931644535E-2</v>
      </c>
      <c r="F64" s="42">
        <f t="shared" si="2"/>
        <v>0.98620641477115145</v>
      </c>
      <c r="G64" s="43">
        <f>B64*F64</f>
        <v>6.1637900923196964</v>
      </c>
      <c r="H64" s="13"/>
      <c r="J64" s="33">
        <f>B62/(1+J63)^D62+B63/(1+J63)^D63+B64/(1+J63)^D64+B65/(1+J63)^D65+B66/(1+J63)^D66</f>
        <v>104.9201928064454</v>
      </c>
    </row>
    <row r="65" spans="1:10" x14ac:dyDescent="0.2">
      <c r="A65" s="41">
        <f>A66-365</f>
        <v>45622</v>
      </c>
      <c r="B65" s="45">
        <f>C13</f>
        <v>6.25</v>
      </c>
      <c r="C65" s="45">
        <f>A65-$D$5</f>
        <v>424</v>
      </c>
      <c r="D65" s="42">
        <f t="shared" si="1"/>
        <v>1.1616438356164382</v>
      </c>
      <c r="E65" s="42">
        <f>($B$30/100)+((($C$30+$D$30)/100)*(1-EXP(-D65/$E$30))/(D65/$E$30))-(($D$30/100)*(EXP(-D65/$E$30)))</f>
        <v>9.4751036855393128E-2</v>
      </c>
      <c r="F65" s="42">
        <f t="shared" si="2"/>
        <v>0.89577415414893036</v>
      </c>
      <c r="G65" s="43">
        <f>B65*F65</f>
        <v>5.598588463430815</v>
      </c>
    </row>
    <row r="66" spans="1:10" ht="13.5" thickBot="1" x14ac:dyDescent="0.25">
      <c r="A66" s="38">
        <f>B13</f>
        <v>45987</v>
      </c>
      <c r="B66" s="44">
        <f>C13+100</f>
        <v>106.25</v>
      </c>
      <c r="C66" s="44">
        <f>A66-$D$5</f>
        <v>789</v>
      </c>
      <c r="D66" s="39">
        <f t="shared" si="1"/>
        <v>2.1616438356164385</v>
      </c>
      <c r="E66" s="39">
        <f>($B$30/100)+((($C$30+$D$30)/100)*(1-EXP(-D66/$E$30))/(D66/$E$30))-(($D$30/100)*(EXP(-D66/$E$30)))</f>
        <v>0.1001557603111906</v>
      </c>
      <c r="F66" s="39">
        <f t="shared" si="2"/>
        <v>0.80533166365145969</v>
      </c>
      <c r="G66" s="40">
        <f>B66*F66</f>
        <v>85.566489262967593</v>
      </c>
    </row>
    <row r="67" spans="1:10" ht="14.25" thickTop="1" thickBot="1" x14ac:dyDescent="0.25">
      <c r="A67" s="11"/>
      <c r="C67" s="33"/>
      <c r="F67" s="83" t="s">
        <v>53</v>
      </c>
      <c r="G67" s="84">
        <f>SUM(G62:G66)</f>
        <v>97.328867818718109</v>
      </c>
      <c r="H67" s="1"/>
    </row>
    <row r="68" spans="1:10" ht="14.25" thickTop="1" thickBot="1" x14ac:dyDescent="0.25">
      <c r="A68" s="11"/>
      <c r="C68" s="33"/>
      <c r="H68" s="1"/>
    </row>
    <row r="69" spans="1:10" ht="13.5" thickTop="1" x14ac:dyDescent="0.2">
      <c r="A69" s="34" t="s">
        <v>17</v>
      </c>
      <c r="B69" s="35" t="s">
        <v>18</v>
      </c>
      <c r="C69" s="35" t="s">
        <v>39</v>
      </c>
      <c r="D69" s="36" t="s">
        <v>40</v>
      </c>
      <c r="E69" s="35" t="s">
        <v>19</v>
      </c>
      <c r="F69" s="35" t="s">
        <v>41</v>
      </c>
      <c r="G69" s="37" t="s">
        <v>42</v>
      </c>
      <c r="H69" s="13"/>
    </row>
    <row r="70" spans="1:10" x14ac:dyDescent="0.2">
      <c r="A70" s="41"/>
      <c r="B70" s="60"/>
      <c r="C70" s="45"/>
      <c r="D70" s="42"/>
      <c r="E70" s="42"/>
      <c r="F70" s="42"/>
      <c r="G70" s="43"/>
      <c r="H70" s="13"/>
    </row>
    <row r="71" spans="1:10" x14ac:dyDescent="0.2">
      <c r="A71" s="41"/>
      <c r="B71" s="77"/>
      <c r="C71" s="45"/>
      <c r="D71" s="42"/>
      <c r="E71" s="42"/>
      <c r="F71" s="42"/>
      <c r="G71" s="43"/>
      <c r="H71" s="13"/>
      <c r="I71" t="s">
        <v>45</v>
      </c>
      <c r="J71" s="63">
        <v>6.9000000000000006E-2</v>
      </c>
    </row>
    <row r="72" spans="1:10" x14ac:dyDescent="0.2">
      <c r="A72" s="41">
        <f>A73-365</f>
        <v>45530</v>
      </c>
      <c r="B72" s="77">
        <f>C14</f>
        <v>7.5</v>
      </c>
      <c r="C72" s="45">
        <f>A72-$D$5-1</f>
        <v>331</v>
      </c>
      <c r="D72" s="42">
        <f t="shared" si="1"/>
        <v>0.9068493150684932</v>
      </c>
      <c r="E72" s="42">
        <f>($B$30/100)+((($C$30+$D$30)/100)*(1-EXP(-D72/$E$30))/(D72/$E$30))-(($D$30/100)*(EXP(-D72/$E$30)))</f>
        <v>9.3089866922401496E-2</v>
      </c>
      <c r="F72" s="42">
        <f t="shared" si="2"/>
        <v>0.91904657110801613</v>
      </c>
      <c r="G72" s="43">
        <f>B72*F72</f>
        <v>6.8928492833101211</v>
      </c>
      <c r="H72" s="13"/>
      <c r="J72" s="33">
        <f>B70/(1+J71)^D70+B71/(1+J71)^D71+B72/(1+J71)^D72+B73/(1+J71)^D73+B74/(1+J71)^D74</f>
        <v>102.21077670467577</v>
      </c>
    </row>
    <row r="73" spans="1:10" x14ac:dyDescent="0.2">
      <c r="A73" s="41">
        <f>A74-365</f>
        <v>45895</v>
      </c>
      <c r="B73" s="77">
        <f>C14</f>
        <v>7.5</v>
      </c>
      <c r="C73" s="45">
        <f>A73-$D$5-1</f>
        <v>696</v>
      </c>
      <c r="D73" s="42">
        <f t="shared" si="1"/>
        <v>1.9068493150684931</v>
      </c>
      <c r="E73" s="42">
        <f>($B$30/100)+((($C$30+$D$30)/100)*(1-EXP(-D73/$E$30))/(D73/$E$30))-(($D$30/100)*(EXP(-D73/$E$30)))</f>
        <v>9.8931907751518125E-2</v>
      </c>
      <c r="F73" s="42">
        <f t="shared" si="2"/>
        <v>0.82807773965292997</v>
      </c>
      <c r="G73" s="43">
        <f>B73*F73</f>
        <v>6.210583047396975</v>
      </c>
    </row>
    <row r="74" spans="1:10" ht="13.5" thickBot="1" x14ac:dyDescent="0.25">
      <c r="A74" s="38">
        <f>B14</f>
        <v>46260</v>
      </c>
      <c r="B74" s="78">
        <f>C14+100</f>
        <v>107.5</v>
      </c>
      <c r="C74" s="44">
        <f>A74-$D$5-1</f>
        <v>1061</v>
      </c>
      <c r="D74" s="39">
        <f t="shared" si="1"/>
        <v>2.9068493150684933</v>
      </c>
      <c r="E74" s="39">
        <f>($B$30/100)+((($C$30+$D$30)/100)*(1-EXP(-D74/$E$30))/(D74/$E$30))-(($D$30/100)*(EXP(-D74/$E$30)))</f>
        <v>0.10322601816699603</v>
      </c>
      <c r="F74" s="39">
        <f t="shared" si="2"/>
        <v>0.74077193565265986</v>
      </c>
      <c r="G74" s="40">
        <f>B74*F74</f>
        <v>79.632983082660928</v>
      </c>
    </row>
    <row r="75" spans="1:10" ht="14.25" thickTop="1" thickBot="1" x14ac:dyDescent="0.25">
      <c r="A75" s="11"/>
      <c r="C75" s="33"/>
      <c r="F75" s="83" t="s">
        <v>53</v>
      </c>
      <c r="G75" s="84">
        <f>SUM(G70:G74)</f>
        <v>92.736415413368022</v>
      </c>
      <c r="H75" s="1"/>
    </row>
    <row r="76" spans="1:10" ht="14.25" thickTop="1" thickBot="1" x14ac:dyDescent="0.25">
      <c r="A76" s="11"/>
      <c r="C76" s="33"/>
      <c r="H76" s="1"/>
    </row>
    <row r="77" spans="1:10" ht="13.5" thickTop="1" x14ac:dyDescent="0.2">
      <c r="A77" s="34" t="s">
        <v>17</v>
      </c>
      <c r="B77" s="35" t="s">
        <v>18</v>
      </c>
      <c r="C77" s="35" t="s">
        <v>39</v>
      </c>
      <c r="D77" s="36" t="s">
        <v>40</v>
      </c>
      <c r="E77" s="35" t="s">
        <v>19</v>
      </c>
      <c r="F77" s="35" t="s">
        <v>41</v>
      </c>
      <c r="G77" s="37" t="s">
        <v>42</v>
      </c>
      <c r="H77" s="13"/>
    </row>
    <row r="78" spans="1:10" x14ac:dyDescent="0.2">
      <c r="A78" s="41"/>
      <c r="B78" s="60"/>
      <c r="C78" s="45"/>
      <c r="D78" s="42"/>
      <c r="E78" s="42"/>
      <c r="F78" s="42"/>
      <c r="G78" s="43"/>
      <c r="H78" s="13"/>
    </row>
    <row r="79" spans="1:10" x14ac:dyDescent="0.2">
      <c r="A79" s="41"/>
      <c r="B79" s="45"/>
      <c r="C79" s="45"/>
      <c r="D79" s="42"/>
      <c r="E79" s="42"/>
      <c r="F79" s="42"/>
      <c r="G79" s="43"/>
      <c r="H79" s="13"/>
    </row>
    <row r="80" spans="1:10" x14ac:dyDescent="0.2">
      <c r="A80" s="41"/>
      <c r="B80" s="45"/>
      <c r="C80" s="45"/>
      <c r="D80" s="42"/>
      <c r="E80" s="42"/>
      <c r="F80" s="42"/>
      <c r="G80" s="43"/>
      <c r="H80" s="13"/>
    </row>
    <row r="81" spans="1:10" x14ac:dyDescent="0.2">
      <c r="A81" s="41">
        <f>A82-365</f>
        <v>45599</v>
      </c>
      <c r="B81" s="45">
        <f>C15</f>
        <v>5.75</v>
      </c>
      <c r="C81" s="45">
        <f>A81-$D$5-1</f>
        <v>400</v>
      </c>
      <c r="D81" s="42">
        <f t="shared" si="1"/>
        <v>1.095890410958904</v>
      </c>
      <c r="E81" s="42">
        <f t="shared" ref="E81:E84" si="3">($B$30/100)+((($C$30+$D$30)/100)*(1-EXP(-D81/$E$30))/(D81/$E$30))-(($D$30/100)*(EXP(-D81/$E$30)))</f>
        <v>9.4334533906303142E-2</v>
      </c>
      <c r="F81" s="42">
        <f t="shared" si="2"/>
        <v>0.90178394978465148</v>
      </c>
      <c r="G81" s="43">
        <f t="shared" ref="G81:G84" si="4">B81*F81</f>
        <v>5.1852577112617464</v>
      </c>
      <c r="H81" s="13"/>
      <c r="I81" t="s">
        <v>45</v>
      </c>
      <c r="J81" s="63">
        <v>7.3999999999999996E-2</v>
      </c>
    </row>
    <row r="82" spans="1:10" x14ac:dyDescent="0.2">
      <c r="A82" s="41">
        <f>A83-365</f>
        <v>45964</v>
      </c>
      <c r="B82" s="45">
        <f>B81</f>
        <v>5.75</v>
      </c>
      <c r="C82" s="45">
        <f>A82-$D$5-1</f>
        <v>765</v>
      </c>
      <c r="D82" s="42">
        <f t="shared" si="1"/>
        <v>2.095890410958904</v>
      </c>
      <c r="E82" s="42">
        <f t="shared" si="3"/>
        <v>9.9849089228838034E-2</v>
      </c>
      <c r="F82" s="42">
        <f t="shared" si="2"/>
        <v>0.81117395885986876</v>
      </c>
      <c r="G82" s="43">
        <f t="shared" si="4"/>
        <v>4.6642502634442451</v>
      </c>
      <c r="H82" s="13"/>
      <c r="J82" s="33">
        <f>B78/(1+J81)^D78+B79/(1+J81)^D79+B80/(1+J81)^D80+B81/(1+J81)^D81+B82/(1+J81)^D82+B83/(1+J81)^D83+B84/(1+J81)^D84</f>
        <v>93.832205226985266</v>
      </c>
    </row>
    <row r="83" spans="1:10" x14ac:dyDescent="0.2">
      <c r="A83" s="41">
        <f>A84-365</f>
        <v>46329</v>
      </c>
      <c r="B83" s="45">
        <f>B82</f>
        <v>5.75</v>
      </c>
      <c r="C83" s="45">
        <f>A83-$D$5-1</f>
        <v>1130</v>
      </c>
      <c r="D83" s="42">
        <f t="shared" si="1"/>
        <v>3.095890410958904</v>
      </c>
      <c r="E83" s="42">
        <f t="shared" si="3"/>
        <v>0.10389719635059845</v>
      </c>
      <c r="F83" s="42">
        <f t="shared" si="2"/>
        <v>0.72494873722200559</v>
      </c>
      <c r="G83" s="43">
        <f t="shared" si="4"/>
        <v>4.1684552390265317</v>
      </c>
    </row>
    <row r="84" spans="1:10" ht="13.5" thickBot="1" x14ac:dyDescent="0.25">
      <c r="A84" s="38">
        <f>B15</f>
        <v>46694</v>
      </c>
      <c r="B84" s="44">
        <f>B83+100</f>
        <v>105.75</v>
      </c>
      <c r="C84" s="44">
        <f>A84-$D$5-2</f>
        <v>1494</v>
      </c>
      <c r="D84" s="39">
        <f t="shared" si="1"/>
        <v>4.0931506849315067</v>
      </c>
      <c r="E84" s="39">
        <f t="shared" si="3"/>
        <v>0.1068382579241834</v>
      </c>
      <c r="F84" s="39">
        <f t="shared" si="2"/>
        <v>0.64577438295160083</v>
      </c>
      <c r="G84" s="40">
        <f t="shared" si="4"/>
        <v>68.290640997131788</v>
      </c>
    </row>
    <row r="85" spans="1:10" ht="14.25" thickTop="1" thickBot="1" x14ac:dyDescent="0.25">
      <c r="A85" s="11"/>
      <c r="C85" s="33"/>
      <c r="F85" s="83" t="s">
        <v>53</v>
      </c>
      <c r="G85" s="84">
        <f>SUM(G78:G84)</f>
        <v>82.308604210864317</v>
      </c>
      <c r="H85" s="1"/>
    </row>
    <row r="86" spans="1:10" ht="14.25" thickTop="1" thickBot="1" x14ac:dyDescent="0.25">
      <c r="A86" s="11"/>
      <c r="C86" s="33"/>
      <c r="H86" s="1"/>
    </row>
    <row r="87" spans="1:10" ht="13.5" thickTop="1" x14ac:dyDescent="0.2">
      <c r="A87" s="34" t="s">
        <v>17</v>
      </c>
      <c r="B87" s="35" t="s">
        <v>18</v>
      </c>
      <c r="C87" s="35" t="s">
        <v>46</v>
      </c>
      <c r="D87" s="36" t="s">
        <v>40</v>
      </c>
      <c r="E87" s="35" t="s">
        <v>19</v>
      </c>
      <c r="F87" s="35" t="s">
        <v>41</v>
      </c>
      <c r="G87" s="37" t="s">
        <v>42</v>
      </c>
      <c r="H87" s="1"/>
    </row>
    <row r="88" spans="1:10" x14ac:dyDescent="0.2">
      <c r="A88" s="41"/>
      <c r="B88" s="61"/>
      <c r="C88" s="45"/>
      <c r="D88" s="42"/>
      <c r="E88" s="42"/>
      <c r="F88" s="42"/>
      <c r="G88" s="43"/>
      <c r="H88" s="13"/>
    </row>
    <row r="89" spans="1:10" x14ac:dyDescent="0.2">
      <c r="A89" s="41"/>
      <c r="B89" s="45"/>
      <c r="C89" s="45"/>
      <c r="D89" s="42"/>
      <c r="E89" s="42"/>
      <c r="F89" s="42"/>
      <c r="G89" s="43"/>
      <c r="H89" s="13"/>
    </row>
    <row r="90" spans="1:10" x14ac:dyDescent="0.2">
      <c r="A90" s="41"/>
      <c r="B90" s="45"/>
      <c r="C90" s="45"/>
      <c r="D90" s="42"/>
      <c r="E90" s="42"/>
      <c r="F90" s="42"/>
      <c r="G90" s="43"/>
      <c r="H90" s="13"/>
    </row>
    <row r="91" spans="1:10" x14ac:dyDescent="0.2">
      <c r="A91" s="41">
        <f>A92-365</f>
        <v>45410</v>
      </c>
      <c r="B91" s="45">
        <f>C16</f>
        <v>6</v>
      </c>
      <c r="C91" s="45">
        <f>A91-$D$5-1</f>
        <v>211</v>
      </c>
      <c r="D91" s="42">
        <f t="shared" si="1"/>
        <v>0.57808219178082187</v>
      </c>
      <c r="E91" s="42">
        <f t="shared" ref="E91:E95" si="5">($B$30/100)+((($C$30+$D$30)/100)*(1-EXP(-D91/$E$30))/(D91/$E$30))-(($D$30/100)*(EXP(-D91/$E$30)))</f>
        <v>9.0748788584399526E-2</v>
      </c>
      <c r="F91" s="42">
        <f t="shared" si="2"/>
        <v>0.94889203059822536</v>
      </c>
      <c r="G91" s="43">
        <f t="shared" ref="G91:G95" si="6">B91*F91</f>
        <v>5.6933521835893526</v>
      </c>
      <c r="H91" s="13"/>
    </row>
    <row r="92" spans="1:10" x14ac:dyDescent="0.2">
      <c r="A92" s="41">
        <f>A93-365</f>
        <v>45775</v>
      </c>
      <c r="B92" s="45">
        <f>C16</f>
        <v>6</v>
      </c>
      <c r="C92" s="45">
        <f>A92-$D$5-1</f>
        <v>576</v>
      </c>
      <c r="D92" s="42">
        <f t="shared" si="1"/>
        <v>1.5780821917808219</v>
      </c>
      <c r="E92" s="42">
        <f t="shared" si="5"/>
        <v>9.7204107755415325E-2</v>
      </c>
      <c r="F92" s="42">
        <f t="shared" si="2"/>
        <v>0.85778990845632852</v>
      </c>
      <c r="G92" s="43">
        <f t="shared" si="6"/>
        <v>5.1467394507379716</v>
      </c>
      <c r="H92" s="13"/>
      <c r="I92" t="s">
        <v>45</v>
      </c>
      <c r="J92" s="63">
        <v>7.9000000000000001E-2</v>
      </c>
    </row>
    <row r="93" spans="1:10" x14ac:dyDescent="0.2">
      <c r="A93" s="41">
        <f>A94-365</f>
        <v>46140</v>
      </c>
      <c r="B93" s="45">
        <f>C16</f>
        <v>6</v>
      </c>
      <c r="C93" s="45">
        <f>A93-$D$5-1</f>
        <v>941</v>
      </c>
      <c r="D93" s="42">
        <f t="shared" si="1"/>
        <v>2.5780821917808221</v>
      </c>
      <c r="E93" s="42">
        <f t="shared" si="5"/>
        <v>0.10195914682472665</v>
      </c>
      <c r="F93" s="42">
        <f t="shared" si="2"/>
        <v>0.76885025087767289</v>
      </c>
      <c r="G93" s="43">
        <f t="shared" si="6"/>
        <v>4.6131015052660373</v>
      </c>
      <c r="H93" s="13"/>
      <c r="J93" s="33">
        <f>B88/(1+J92)^D88+B89/(1+J92)^D89+B90/(1+J92)^D90+B91/(1+J92)^D91+B92/(1+J92)^D92+B93/(1+J92)^D93+B94/(1+J92)^D94+B95/(1+J92)^D95</f>
        <v>95.405900127464307</v>
      </c>
    </row>
    <row r="94" spans="1:10" x14ac:dyDescent="0.2">
      <c r="A94" s="41">
        <f>A95-366</f>
        <v>46505</v>
      </c>
      <c r="B94" s="45">
        <f>C16</f>
        <v>6</v>
      </c>
      <c r="C94" s="45">
        <f>A94-$D$5-1</f>
        <v>1306</v>
      </c>
      <c r="D94" s="42">
        <f t="shared" si="1"/>
        <v>3.5780821917808221</v>
      </c>
      <c r="E94" s="42">
        <f t="shared" si="5"/>
        <v>0.10543711504115212</v>
      </c>
      <c r="F94" s="42">
        <f t="shared" si="2"/>
        <v>0.68573593231421714</v>
      </c>
      <c r="G94" s="43">
        <f t="shared" si="6"/>
        <v>4.1144155938853029</v>
      </c>
    </row>
    <row r="95" spans="1:10" ht="13.5" thickBot="1" x14ac:dyDescent="0.25">
      <c r="A95" s="38">
        <f>B16</f>
        <v>46871</v>
      </c>
      <c r="B95" s="44">
        <f>C16+100</f>
        <v>106</v>
      </c>
      <c r="C95" s="44">
        <f>A95-$D$5-2</f>
        <v>1671</v>
      </c>
      <c r="D95" s="39">
        <f t="shared" si="1"/>
        <v>4.5780821917808217</v>
      </c>
      <c r="E95" s="39">
        <f t="shared" si="5"/>
        <v>0.10795805360866037</v>
      </c>
      <c r="F95" s="39">
        <f t="shared" si="2"/>
        <v>0.61003384320787535</v>
      </c>
      <c r="G95" s="40">
        <f t="shared" si="6"/>
        <v>64.663587380034784</v>
      </c>
    </row>
    <row r="96" spans="1:10" ht="14.25" thickTop="1" thickBot="1" x14ac:dyDescent="0.25">
      <c r="A96" s="11"/>
      <c r="C96" s="33"/>
      <c r="F96" s="85" t="s">
        <v>53</v>
      </c>
      <c r="G96" s="86">
        <f>SUM(G88:G95)</f>
        <v>84.231196113513448</v>
      </c>
      <c r="H96" s="1"/>
    </row>
    <row r="97" spans="1:10" ht="14.25" thickTop="1" thickBot="1" x14ac:dyDescent="0.25">
      <c r="A97" s="11"/>
      <c r="C97" s="94"/>
      <c r="H97" s="1"/>
    </row>
    <row r="98" spans="1:10" ht="13.5" thickTop="1" x14ac:dyDescent="0.2">
      <c r="A98" s="34" t="s">
        <v>17</v>
      </c>
      <c r="B98" s="35" t="s">
        <v>18</v>
      </c>
      <c r="C98" s="35" t="s">
        <v>46</v>
      </c>
      <c r="D98" s="36" t="s">
        <v>40</v>
      </c>
      <c r="E98" s="35" t="s">
        <v>19</v>
      </c>
      <c r="F98" s="35" t="s">
        <v>41</v>
      </c>
      <c r="G98" s="37" t="s">
        <v>42</v>
      </c>
      <c r="H98" s="13"/>
    </row>
    <row r="99" spans="1:10" x14ac:dyDescent="0.2">
      <c r="A99" s="41"/>
      <c r="B99" s="60"/>
      <c r="C99" s="45"/>
      <c r="D99" s="42"/>
      <c r="E99" s="42"/>
      <c r="F99" s="42"/>
      <c r="G99" s="43"/>
      <c r="H99" s="13"/>
    </row>
    <row r="100" spans="1:10" x14ac:dyDescent="0.2">
      <c r="A100" s="91"/>
      <c r="B100" s="93"/>
      <c r="C100" s="45"/>
      <c r="D100" s="42"/>
      <c r="E100" s="42"/>
      <c r="F100" s="42"/>
      <c r="G100" s="43"/>
      <c r="H100" s="13"/>
    </row>
    <row r="101" spans="1:10" x14ac:dyDescent="0.2">
      <c r="A101" s="92"/>
      <c r="B101" s="93"/>
      <c r="C101" s="95"/>
      <c r="D101" s="42"/>
      <c r="E101" s="42"/>
      <c r="F101" s="42"/>
      <c r="G101" s="43"/>
      <c r="H101" s="13"/>
    </row>
    <row r="102" spans="1:10" x14ac:dyDescent="0.2">
      <c r="A102" s="91">
        <v>45553</v>
      </c>
      <c r="B102" s="45">
        <f>C17</f>
        <v>7.75</v>
      </c>
      <c r="C102" s="45">
        <f>A102-$D$5</f>
        <v>355</v>
      </c>
      <c r="D102" s="42">
        <f t="shared" si="1"/>
        <v>0.9726027397260274</v>
      </c>
      <c r="E102" s="42">
        <f t="shared" ref="E102:E108" si="7">($B$30/100)+((($C$30+$D$30)/100)*(1-EXP(-D102/$E$30))/(D102/$E$30))-(($D$30/100)*(EXP(-D102/$E$30)))</f>
        <v>9.3530885199165192E-2</v>
      </c>
      <c r="F102" s="42">
        <f t="shared" si="2"/>
        <v>0.91304656710315435</v>
      </c>
      <c r="G102" s="43">
        <f t="shared" ref="G102:G108" si="8">B102*F102</f>
        <v>7.076110895049446</v>
      </c>
      <c r="H102" s="13"/>
    </row>
    <row r="103" spans="1:10" x14ac:dyDescent="0.2">
      <c r="A103" s="91">
        <v>45918</v>
      </c>
      <c r="B103" s="45">
        <f>C17</f>
        <v>7.75</v>
      </c>
      <c r="C103" s="45">
        <f t="shared" ref="C103:C108" si="9">A103-$D$5</f>
        <v>720</v>
      </c>
      <c r="D103" s="42">
        <f t="shared" si="1"/>
        <v>1.9726027397260273</v>
      </c>
      <c r="E103" s="42">
        <f t="shared" si="7"/>
        <v>9.9257010891450795E-2</v>
      </c>
      <c r="F103" s="42">
        <f t="shared" si="2"/>
        <v>0.82218105089016602</v>
      </c>
      <c r="G103" s="43">
        <f t="shared" si="8"/>
        <v>6.3719031443987868</v>
      </c>
      <c r="H103" s="13"/>
    </row>
    <row r="104" spans="1:10" x14ac:dyDescent="0.2">
      <c r="A104" s="96">
        <v>46283</v>
      </c>
      <c r="B104" s="45">
        <f>C17</f>
        <v>7.75</v>
      </c>
      <c r="C104" s="45">
        <f t="shared" si="9"/>
        <v>1085</v>
      </c>
      <c r="D104" s="42">
        <f t="shared" si="1"/>
        <v>2.9726027397260273</v>
      </c>
      <c r="E104" s="42">
        <f t="shared" si="7"/>
        <v>0.10346403632278597</v>
      </c>
      <c r="F104" s="42">
        <f t="shared" si="2"/>
        <v>0.7352406062941137</v>
      </c>
      <c r="G104" s="43">
        <f t="shared" si="8"/>
        <v>5.6981146987793814</v>
      </c>
      <c r="H104" s="13"/>
    </row>
    <row r="105" spans="1:10" x14ac:dyDescent="0.2">
      <c r="A105" s="96">
        <v>46648</v>
      </c>
      <c r="B105" s="45">
        <f>C17</f>
        <v>7.75</v>
      </c>
      <c r="C105" s="45">
        <f t="shared" si="9"/>
        <v>1450</v>
      </c>
      <c r="D105" s="42">
        <f t="shared" si="1"/>
        <v>3.9726027397260273</v>
      </c>
      <c r="E105" s="42">
        <f t="shared" si="7"/>
        <v>0.1065310407992532</v>
      </c>
      <c r="F105" s="42">
        <f t="shared" si="2"/>
        <v>0.65494402530711515</v>
      </c>
      <c r="G105" s="43">
        <f t="shared" si="8"/>
        <v>5.075816196130142</v>
      </c>
      <c r="H105" s="13"/>
      <c r="I105" t="s">
        <v>45</v>
      </c>
      <c r="J105" s="63">
        <v>8.4000000000000005E-2</v>
      </c>
    </row>
    <row r="106" spans="1:10" x14ac:dyDescent="0.2">
      <c r="A106" s="96">
        <v>47014</v>
      </c>
      <c r="B106" s="45">
        <f>C17</f>
        <v>7.75</v>
      </c>
      <c r="C106" s="45">
        <f t="shared" si="9"/>
        <v>1816</v>
      </c>
      <c r="D106" s="42">
        <f t="shared" si="1"/>
        <v>4.9753424657534246</v>
      </c>
      <c r="E106" s="42">
        <f t="shared" si="7"/>
        <v>0.10874968552206481</v>
      </c>
      <c r="F106" s="42">
        <f t="shared" si="2"/>
        <v>0.58212683321017589</v>
      </c>
      <c r="G106" s="43">
        <f t="shared" si="8"/>
        <v>4.5114829573788633</v>
      </c>
      <c r="H106" s="13"/>
      <c r="J106" s="33">
        <f>B99/(1+J105)^D99+B100/(1+J105)^D100+B101/(1+J105)^D101+B102/(1+J105)^D102+B103/(1+J105)^D103+B104/(1+J105)^D104+B105/(1+J105)^D105+B106/(1+J105)^D106+B107/(1+J105)^D107+B108/(1+J105)^D108</f>
        <v>96.859734312840317</v>
      </c>
    </row>
    <row r="107" spans="1:10" x14ac:dyDescent="0.2">
      <c r="A107" s="96">
        <v>47379</v>
      </c>
      <c r="B107" s="45">
        <f>C17</f>
        <v>7.75</v>
      </c>
      <c r="C107" s="45">
        <f t="shared" si="9"/>
        <v>2181</v>
      </c>
      <c r="D107" s="42">
        <f t="shared" si="1"/>
        <v>5.9753424657534246</v>
      </c>
      <c r="E107" s="42">
        <f t="shared" si="7"/>
        <v>0.11032464242363135</v>
      </c>
      <c r="F107" s="42">
        <f t="shared" si="2"/>
        <v>0.51725074559753192</v>
      </c>
      <c r="G107" s="43">
        <f t="shared" si="8"/>
        <v>4.0086932783808722</v>
      </c>
    </row>
    <row r="108" spans="1:10" ht="13.5" thickBot="1" x14ac:dyDescent="0.25">
      <c r="A108" s="97">
        <f>B17</f>
        <v>47744</v>
      </c>
      <c r="B108" s="44">
        <f>C17+100</f>
        <v>107.75</v>
      </c>
      <c r="C108" s="102">
        <f t="shared" si="9"/>
        <v>2546</v>
      </c>
      <c r="D108" s="39">
        <f t="shared" si="1"/>
        <v>6.9753424657534246</v>
      </c>
      <c r="E108" s="39">
        <f t="shared" si="7"/>
        <v>0.11142608616934462</v>
      </c>
      <c r="F108" s="39">
        <f t="shared" si="2"/>
        <v>0.45967520698825248</v>
      </c>
      <c r="G108" s="40">
        <f t="shared" si="8"/>
        <v>49.530003552984205</v>
      </c>
    </row>
    <row r="109" spans="1:10" ht="14.25" thickTop="1" thickBot="1" x14ac:dyDescent="0.25">
      <c r="F109" s="85" t="s">
        <v>53</v>
      </c>
      <c r="G109" s="86">
        <f>SUM(G99:G108)</f>
        <v>82.272124723101697</v>
      </c>
      <c r="H109" s="1"/>
    </row>
    <row r="110" spans="1:10" ht="14.25" thickTop="1" thickBot="1" x14ac:dyDescent="0.25">
      <c r="H110" s="1"/>
    </row>
    <row r="111" spans="1:10" ht="13.5" thickTop="1" x14ac:dyDescent="0.2">
      <c r="A111" s="34" t="s">
        <v>17</v>
      </c>
      <c r="B111" s="35" t="s">
        <v>18</v>
      </c>
      <c r="C111" s="35" t="s">
        <v>46</v>
      </c>
      <c r="D111" s="36" t="s">
        <v>40</v>
      </c>
      <c r="E111" s="35" t="s">
        <v>19</v>
      </c>
      <c r="F111" s="35" t="s">
        <v>41</v>
      </c>
      <c r="G111" s="37" t="s">
        <v>42</v>
      </c>
      <c r="H111" s="1"/>
    </row>
    <row r="112" spans="1:10" x14ac:dyDescent="0.2">
      <c r="A112" s="41"/>
      <c r="B112" s="64"/>
      <c r="C112" s="45"/>
      <c r="D112" s="42"/>
      <c r="E112" s="42"/>
      <c r="F112" s="42"/>
      <c r="G112" s="43"/>
      <c r="H112" s="13"/>
    </row>
    <row r="113" spans="1:10" x14ac:dyDescent="0.2">
      <c r="A113" s="41"/>
      <c r="B113" s="45"/>
      <c r="C113" s="45"/>
      <c r="D113" s="42"/>
      <c r="E113" s="42"/>
      <c r="F113" s="42"/>
      <c r="G113" s="43"/>
      <c r="H113" s="13"/>
    </row>
    <row r="114" spans="1:10" x14ac:dyDescent="0.2">
      <c r="A114" s="41"/>
      <c r="B114" s="45"/>
      <c r="C114" s="45"/>
      <c r="D114" s="42"/>
      <c r="E114" s="42"/>
      <c r="F114" s="42"/>
      <c r="G114" s="43"/>
      <c r="H114" s="13"/>
    </row>
    <row r="115" spans="1:10" x14ac:dyDescent="0.2">
      <c r="A115" s="41">
        <f>A116-365</f>
        <v>45377</v>
      </c>
      <c r="B115" s="45">
        <f>C18</f>
        <v>7</v>
      </c>
      <c r="C115" s="45">
        <f t="shared" ref="C115:C122" si="10">A115-$D$5</f>
        <v>179</v>
      </c>
      <c r="D115" s="42">
        <f t="shared" ref="D115:D122" si="11">C115/365</f>
        <v>0.49041095890410957</v>
      </c>
      <c r="E115" s="42">
        <f t="shared" ref="E115:E122" si="12">($B$30/100)+((($C$30+$D$30)/100)*(1-EXP(-D115/$E$30))/(D115/$E$30))-(($D$30/100)*(EXP(-D115/$E$30)))</f>
        <v>9.0084436067280074E-2</v>
      </c>
      <c r="F115" s="42">
        <f t="shared" ref="F115:F122" si="13">EXP(-E115*D115)</f>
        <v>0.95678325721014501</v>
      </c>
      <c r="G115" s="43">
        <f t="shared" ref="G115:G122" si="14">B115*F115</f>
        <v>6.6974828004710147</v>
      </c>
      <c r="H115" s="13"/>
    </row>
    <row r="116" spans="1:10" x14ac:dyDescent="0.2">
      <c r="A116" s="41">
        <f>A117-365</f>
        <v>45742</v>
      </c>
      <c r="B116" s="45">
        <f t="shared" ref="B116:B121" si="15">B115</f>
        <v>7</v>
      </c>
      <c r="C116" s="45">
        <f t="shared" si="10"/>
        <v>544</v>
      </c>
      <c r="D116" s="42">
        <f t="shared" si="11"/>
        <v>1.4904109589041097</v>
      </c>
      <c r="E116" s="42">
        <f t="shared" si="12"/>
        <v>9.6713216925982642E-2</v>
      </c>
      <c r="F116" s="42">
        <f t="shared" si="13"/>
        <v>0.86576442119684749</v>
      </c>
      <c r="G116" s="43">
        <f t="shared" si="14"/>
        <v>6.0603509483779323</v>
      </c>
      <c r="H116" s="13"/>
    </row>
    <row r="117" spans="1:10" x14ac:dyDescent="0.2">
      <c r="A117" s="41">
        <f>A118-365</f>
        <v>46107</v>
      </c>
      <c r="B117" s="45">
        <f t="shared" si="15"/>
        <v>7</v>
      </c>
      <c r="C117" s="45">
        <f t="shared" si="10"/>
        <v>909</v>
      </c>
      <c r="D117" s="42">
        <f t="shared" si="11"/>
        <v>2.4904109589041097</v>
      </c>
      <c r="E117" s="42">
        <f t="shared" si="12"/>
        <v>0.10159867868630998</v>
      </c>
      <c r="F117" s="42">
        <f t="shared" si="13"/>
        <v>0.77645044036869237</v>
      </c>
      <c r="G117" s="43">
        <f t="shared" si="14"/>
        <v>5.4351530825808467</v>
      </c>
      <c r="H117" s="13"/>
    </row>
    <row r="118" spans="1:10" x14ac:dyDescent="0.2">
      <c r="A118" s="41">
        <f>A119-366</f>
        <v>46472</v>
      </c>
      <c r="B118" s="45">
        <f t="shared" si="15"/>
        <v>7</v>
      </c>
      <c r="C118" s="45">
        <f t="shared" si="10"/>
        <v>1274</v>
      </c>
      <c r="D118" s="42">
        <f t="shared" si="11"/>
        <v>3.4904109589041097</v>
      </c>
      <c r="E118" s="42">
        <f t="shared" si="12"/>
        <v>0.10517450652371728</v>
      </c>
      <c r="F118" s="42">
        <f t="shared" si="13"/>
        <v>0.6927388087635642</v>
      </c>
      <c r="G118" s="43">
        <f t="shared" si="14"/>
        <v>4.8491716613449496</v>
      </c>
      <c r="H118" s="13"/>
    </row>
    <row r="119" spans="1:10" x14ac:dyDescent="0.2">
      <c r="A119" s="41">
        <f>A120-365</f>
        <v>46838</v>
      </c>
      <c r="B119" s="45">
        <f t="shared" si="15"/>
        <v>7</v>
      </c>
      <c r="C119" s="45">
        <f t="shared" si="10"/>
        <v>1640</v>
      </c>
      <c r="D119" s="42">
        <f t="shared" si="11"/>
        <v>4.493150684931507</v>
      </c>
      <c r="E119" s="42">
        <f t="shared" si="12"/>
        <v>0.10777469294941931</v>
      </c>
      <c r="F119" s="42">
        <f t="shared" si="13"/>
        <v>0.61616041496638352</v>
      </c>
      <c r="G119" s="43">
        <f t="shared" si="14"/>
        <v>4.3131229047646844</v>
      </c>
      <c r="H119" s="13"/>
      <c r="I119" t="s">
        <v>45</v>
      </c>
      <c r="J119" s="63">
        <v>8.4000000000000005E-2</v>
      </c>
    </row>
    <row r="120" spans="1:10" x14ac:dyDescent="0.2">
      <c r="A120" s="41">
        <f>A121-365</f>
        <v>47203</v>
      </c>
      <c r="B120" s="45">
        <f t="shared" si="15"/>
        <v>7</v>
      </c>
      <c r="C120" s="45">
        <f t="shared" si="10"/>
        <v>2005</v>
      </c>
      <c r="D120" s="42">
        <f t="shared" si="11"/>
        <v>5.493150684931507</v>
      </c>
      <c r="E120" s="42">
        <f t="shared" si="12"/>
        <v>0.10963330754425589</v>
      </c>
      <c r="F120" s="42">
        <f t="shared" si="13"/>
        <v>0.5475879020833978</v>
      </c>
      <c r="G120" s="43">
        <f t="shared" si="14"/>
        <v>3.8331153145837846</v>
      </c>
      <c r="H120" s="13"/>
      <c r="J120" s="33">
        <f>B113/(1+J119)^D113+B114/(1+J119)^D114+B115/(1+J119)^D115+B116/(1+J119)^D116+B117/(1+J119)^D117+B118/(1+J119)^D118+B119/(1+J119)^D119+B120/(1+J119)^D120+B121/(1+J119)^D121+B122/(1+J119)^D122</f>
        <v>95.92287167219294</v>
      </c>
    </row>
    <row r="121" spans="1:10" x14ac:dyDescent="0.2">
      <c r="A121" s="41">
        <f>A122-365</f>
        <v>47568</v>
      </c>
      <c r="B121" s="45">
        <f t="shared" si="15"/>
        <v>7</v>
      </c>
      <c r="C121" s="45">
        <f t="shared" si="10"/>
        <v>2370</v>
      </c>
      <c r="D121" s="42">
        <f t="shared" si="11"/>
        <v>6.493150684931507</v>
      </c>
      <c r="E121" s="42">
        <f t="shared" si="12"/>
        <v>0.11094552348152401</v>
      </c>
      <c r="F121" s="42">
        <f t="shared" si="13"/>
        <v>0.48656440497847531</v>
      </c>
      <c r="G121" s="43">
        <f t="shared" si="14"/>
        <v>3.4059508348493273</v>
      </c>
    </row>
    <row r="122" spans="1:10" ht="13.5" thickBot="1" x14ac:dyDescent="0.25">
      <c r="A122" s="38">
        <f>B18</f>
        <v>47933</v>
      </c>
      <c r="B122" s="44">
        <f>B121+100</f>
        <v>107</v>
      </c>
      <c r="C122" s="44">
        <f t="shared" si="10"/>
        <v>2735</v>
      </c>
      <c r="D122" s="39">
        <f t="shared" si="11"/>
        <v>7.493150684931507</v>
      </c>
      <c r="E122" s="39">
        <f t="shared" si="12"/>
        <v>0.11185215383247042</v>
      </c>
      <c r="F122" s="39">
        <f t="shared" si="13"/>
        <v>0.43252072135917063</v>
      </c>
      <c r="G122" s="40">
        <f t="shared" si="14"/>
        <v>46.279717185431259</v>
      </c>
    </row>
    <row r="123" spans="1:10" ht="14.25" thickTop="1" thickBot="1" x14ac:dyDescent="0.25">
      <c r="F123" s="85" t="s">
        <v>53</v>
      </c>
      <c r="G123" s="86">
        <f>SUM(G112:G122)</f>
        <v>80.874064732403809</v>
      </c>
      <c r="H123" s="1"/>
    </row>
    <row r="124" spans="1:10" ht="14.25" thickTop="1" thickBot="1" x14ac:dyDescent="0.25">
      <c r="H124" s="1"/>
    </row>
    <row r="125" spans="1:10" ht="13.5" thickTop="1" x14ac:dyDescent="0.2">
      <c r="A125" s="34" t="s">
        <v>17</v>
      </c>
      <c r="B125" s="35" t="s">
        <v>18</v>
      </c>
      <c r="C125" s="35" t="s">
        <v>46</v>
      </c>
      <c r="D125" s="36" t="s">
        <v>40</v>
      </c>
      <c r="E125" s="35" t="s">
        <v>19</v>
      </c>
      <c r="F125" s="35" t="s">
        <v>41</v>
      </c>
      <c r="G125" s="37" t="s">
        <v>42</v>
      </c>
      <c r="H125" s="1"/>
    </row>
    <row r="126" spans="1:10" x14ac:dyDescent="0.2">
      <c r="A126" s="41"/>
      <c r="B126" s="67"/>
      <c r="C126" s="45"/>
      <c r="D126" s="42"/>
      <c r="E126" s="42"/>
      <c r="F126" s="42"/>
      <c r="G126" s="43"/>
      <c r="H126" s="1"/>
    </row>
    <row r="127" spans="1:10" x14ac:dyDescent="0.2">
      <c r="A127" s="41"/>
      <c r="B127" s="67"/>
      <c r="C127" s="45"/>
      <c r="D127" s="42"/>
      <c r="E127" s="42"/>
      <c r="F127" s="42"/>
      <c r="G127" s="43"/>
      <c r="H127" s="1"/>
    </row>
    <row r="128" spans="1:10" x14ac:dyDescent="0.2">
      <c r="A128" s="41"/>
      <c r="B128" s="67"/>
      <c r="C128" s="45"/>
      <c r="D128" s="42"/>
      <c r="E128" s="42"/>
      <c r="F128" s="42"/>
      <c r="G128" s="43"/>
      <c r="H128" s="13"/>
    </row>
    <row r="129" spans="1:10" x14ac:dyDescent="0.2">
      <c r="A129" s="41"/>
      <c r="B129" s="45"/>
      <c r="C129" s="45"/>
      <c r="D129" s="42"/>
      <c r="E129" s="42"/>
      <c r="F129" s="42"/>
      <c r="G129" s="43"/>
      <c r="H129" s="13"/>
    </row>
    <row r="130" spans="1:10" x14ac:dyDescent="0.2">
      <c r="A130" s="41"/>
      <c r="B130" s="45"/>
      <c r="C130" s="45"/>
      <c r="D130" s="42"/>
      <c r="E130" s="42"/>
      <c r="F130" s="42"/>
      <c r="G130" s="43"/>
      <c r="H130" s="13"/>
    </row>
    <row r="131" spans="1:10" x14ac:dyDescent="0.2">
      <c r="A131" s="41">
        <f>A132-365</f>
        <v>45377</v>
      </c>
      <c r="B131" s="45">
        <f>C19</f>
        <v>7</v>
      </c>
      <c r="C131" s="45">
        <f t="shared" ref="C131:C138" si="16">A131-$D$5</f>
        <v>179</v>
      </c>
      <c r="D131" s="42">
        <f t="shared" ref="D131:D138" si="17">C131/365</f>
        <v>0.49041095890410957</v>
      </c>
      <c r="E131" s="42">
        <f t="shared" ref="E131:E138" si="18">($B$30/100)+((($C$30+$D$30)/100)*(1-EXP(-D131/$E$30))/(D131/$E$30))-(($D$30/100)*(EXP(-D131/$E$30)))</f>
        <v>9.0084436067280074E-2</v>
      </c>
      <c r="F131" s="42">
        <f t="shared" ref="F131:F138" si="19">EXP(-E131*D131)</f>
        <v>0.95678325721014501</v>
      </c>
      <c r="G131" s="43">
        <f t="shared" ref="G131:G138" si="20">B131*F131</f>
        <v>6.6974828004710147</v>
      </c>
      <c r="H131" s="13"/>
    </row>
    <row r="132" spans="1:10" x14ac:dyDescent="0.2">
      <c r="A132" s="41">
        <f>A133-365</f>
        <v>45742</v>
      </c>
      <c r="B132" s="45">
        <f t="shared" ref="B132:B137" si="21">B131</f>
        <v>7</v>
      </c>
      <c r="C132" s="45">
        <f t="shared" si="16"/>
        <v>544</v>
      </c>
      <c r="D132" s="42">
        <f t="shared" si="17"/>
        <v>1.4904109589041097</v>
      </c>
      <c r="E132" s="42">
        <f t="shared" si="18"/>
        <v>9.6713216925982642E-2</v>
      </c>
      <c r="F132" s="42">
        <f t="shared" si="19"/>
        <v>0.86576442119684749</v>
      </c>
      <c r="G132" s="43">
        <f t="shared" si="20"/>
        <v>6.0603509483779323</v>
      </c>
      <c r="H132" s="13"/>
    </row>
    <row r="133" spans="1:10" x14ac:dyDescent="0.2">
      <c r="A133" s="41">
        <f>A134-365</f>
        <v>46107</v>
      </c>
      <c r="B133" s="45">
        <f t="shared" si="21"/>
        <v>7</v>
      </c>
      <c r="C133" s="45">
        <f t="shared" si="16"/>
        <v>909</v>
      </c>
      <c r="D133" s="42">
        <f t="shared" si="17"/>
        <v>2.4904109589041097</v>
      </c>
      <c r="E133" s="42">
        <f t="shared" si="18"/>
        <v>0.10159867868630998</v>
      </c>
      <c r="F133" s="42">
        <f t="shared" si="19"/>
        <v>0.77645044036869237</v>
      </c>
      <c r="G133" s="43">
        <f t="shared" si="20"/>
        <v>5.4351530825808467</v>
      </c>
      <c r="H133" s="13"/>
    </row>
    <row r="134" spans="1:10" x14ac:dyDescent="0.2">
      <c r="A134" s="41">
        <f>A135-366</f>
        <v>46472</v>
      </c>
      <c r="B134" s="45">
        <f t="shared" si="21"/>
        <v>7</v>
      </c>
      <c r="C134" s="45">
        <f t="shared" si="16"/>
        <v>1274</v>
      </c>
      <c r="D134" s="42">
        <f t="shared" si="17"/>
        <v>3.4904109589041097</v>
      </c>
      <c r="E134" s="42">
        <f t="shared" si="18"/>
        <v>0.10517450652371728</v>
      </c>
      <c r="F134" s="42">
        <f t="shared" si="19"/>
        <v>0.6927388087635642</v>
      </c>
      <c r="G134" s="43">
        <f t="shared" si="20"/>
        <v>4.8491716613449496</v>
      </c>
      <c r="H134" s="13"/>
    </row>
    <row r="135" spans="1:10" x14ac:dyDescent="0.2">
      <c r="A135" s="41">
        <f>A136-365</f>
        <v>46838</v>
      </c>
      <c r="B135" s="45">
        <f t="shared" si="21"/>
        <v>7</v>
      </c>
      <c r="C135" s="45">
        <f t="shared" si="16"/>
        <v>1640</v>
      </c>
      <c r="D135" s="42">
        <f t="shared" si="17"/>
        <v>4.493150684931507</v>
      </c>
      <c r="E135" s="42">
        <f t="shared" si="18"/>
        <v>0.10777469294941931</v>
      </c>
      <c r="F135" s="42">
        <f t="shared" si="19"/>
        <v>0.61616041496638352</v>
      </c>
      <c r="G135" s="43">
        <f t="shared" si="20"/>
        <v>4.3131229047646844</v>
      </c>
      <c r="H135" s="13"/>
      <c r="I135" t="s">
        <v>45</v>
      </c>
      <c r="J135" s="63">
        <v>8.4000000000000005E-2</v>
      </c>
    </row>
    <row r="136" spans="1:10" x14ac:dyDescent="0.2">
      <c r="A136" s="41">
        <f>A137-365</f>
        <v>47203</v>
      </c>
      <c r="B136" s="45">
        <f t="shared" si="21"/>
        <v>7</v>
      </c>
      <c r="C136" s="45">
        <f t="shared" si="16"/>
        <v>2005</v>
      </c>
      <c r="D136" s="42">
        <f t="shared" si="17"/>
        <v>5.493150684931507</v>
      </c>
      <c r="E136" s="42">
        <f t="shared" si="18"/>
        <v>0.10963330754425589</v>
      </c>
      <c r="F136" s="42">
        <f t="shared" si="19"/>
        <v>0.5475879020833978</v>
      </c>
      <c r="G136" s="43">
        <f t="shared" si="20"/>
        <v>3.8331153145837846</v>
      </c>
      <c r="H136" s="13"/>
      <c r="J136" s="33">
        <f>B129/(1+J135)^D129+B130/(1+J135)^D130+B131/(1+J135)^D131+B132/(1+J135)^D132+B133/(1+J135)^D133+B134/(1+J135)^D134+B135/(1+J135)^D135+B136/(1+J135)^D136+B137/(1+J135)^D137+B138/(1+J135)^D138</f>
        <v>95.92287167219294</v>
      </c>
    </row>
    <row r="137" spans="1:10" x14ac:dyDescent="0.2">
      <c r="A137" s="41">
        <f>A138-365</f>
        <v>47568</v>
      </c>
      <c r="B137" s="45">
        <f t="shared" si="21"/>
        <v>7</v>
      </c>
      <c r="C137" s="45">
        <f t="shared" si="16"/>
        <v>2370</v>
      </c>
      <c r="D137" s="42">
        <f t="shared" si="17"/>
        <v>6.493150684931507</v>
      </c>
      <c r="E137" s="42">
        <f t="shared" si="18"/>
        <v>0.11094552348152401</v>
      </c>
      <c r="F137" s="42">
        <f t="shared" si="19"/>
        <v>0.48656440497847531</v>
      </c>
      <c r="G137" s="43">
        <f t="shared" si="20"/>
        <v>3.4059508348493273</v>
      </c>
    </row>
    <row r="138" spans="1:10" ht="13.5" thickBot="1" x14ac:dyDescent="0.25">
      <c r="A138" s="38">
        <f>B19</f>
        <v>47933</v>
      </c>
      <c r="B138" s="44">
        <f>B137+100</f>
        <v>107</v>
      </c>
      <c r="C138" s="44">
        <f t="shared" si="16"/>
        <v>2735</v>
      </c>
      <c r="D138" s="39">
        <f t="shared" si="17"/>
        <v>7.493150684931507</v>
      </c>
      <c r="E138" s="39">
        <f t="shared" si="18"/>
        <v>0.11185215383247042</v>
      </c>
      <c r="F138" s="39">
        <f t="shared" si="19"/>
        <v>0.43252072135917063</v>
      </c>
      <c r="G138" s="40">
        <f t="shared" si="20"/>
        <v>46.279717185431259</v>
      </c>
    </row>
    <row r="139" spans="1:10" ht="14.25" thickTop="1" thickBot="1" x14ac:dyDescent="0.25">
      <c r="F139" s="85" t="s">
        <v>53</v>
      </c>
      <c r="G139" s="86">
        <f>SUM(G126:G138)</f>
        <v>80.874064732403809</v>
      </c>
      <c r="H139" s="1"/>
    </row>
    <row r="140" spans="1:10" ht="14.25" thickTop="1" thickBot="1" x14ac:dyDescent="0.25">
      <c r="H140" s="1"/>
    </row>
    <row r="141" spans="1:10" ht="13.5" thickTop="1" x14ac:dyDescent="0.2">
      <c r="A141" s="34" t="s">
        <v>17</v>
      </c>
      <c r="B141" s="35" t="s">
        <v>18</v>
      </c>
      <c r="C141" s="35" t="s">
        <v>46</v>
      </c>
      <c r="D141" s="36" t="s">
        <v>40</v>
      </c>
      <c r="E141" s="35" t="s">
        <v>19</v>
      </c>
      <c r="F141" s="35" t="s">
        <v>41</v>
      </c>
      <c r="G141" s="37" t="s">
        <v>42</v>
      </c>
      <c r="H141" s="1"/>
    </row>
    <row r="142" spans="1:10" x14ac:dyDescent="0.2">
      <c r="A142" s="41"/>
      <c r="B142" s="64"/>
      <c r="C142" s="45"/>
      <c r="D142" s="42"/>
      <c r="E142" s="42"/>
      <c r="F142" s="42"/>
      <c r="G142" s="43"/>
      <c r="H142" s="1"/>
    </row>
    <row r="143" spans="1:10" x14ac:dyDescent="0.2">
      <c r="A143" s="41"/>
      <c r="B143" s="64"/>
      <c r="C143" s="45"/>
      <c r="D143" s="42"/>
      <c r="E143" s="42"/>
      <c r="F143" s="42"/>
      <c r="G143" s="43"/>
      <c r="H143" s="1"/>
    </row>
    <row r="144" spans="1:10" x14ac:dyDescent="0.2">
      <c r="A144" s="41"/>
      <c r="B144" s="67"/>
      <c r="C144" s="45"/>
      <c r="D144" s="42"/>
      <c r="E144" s="42"/>
      <c r="F144" s="42"/>
      <c r="G144" s="43"/>
      <c r="H144" s="1"/>
    </row>
    <row r="145" spans="1:10" x14ac:dyDescent="0.2">
      <c r="A145" s="41"/>
      <c r="B145" s="67"/>
      <c r="C145" s="45"/>
      <c r="D145" s="42"/>
      <c r="E145" s="42"/>
      <c r="F145" s="42"/>
      <c r="G145" s="43"/>
      <c r="H145" s="1"/>
    </row>
    <row r="146" spans="1:10" x14ac:dyDescent="0.2">
      <c r="A146" s="41"/>
      <c r="B146" s="67"/>
      <c r="C146" s="45"/>
      <c r="D146" s="42"/>
      <c r="E146" s="42"/>
      <c r="F146" s="42"/>
      <c r="G146" s="43"/>
      <c r="H146" s="13"/>
    </row>
    <row r="147" spans="1:10" x14ac:dyDescent="0.2">
      <c r="A147" s="41"/>
      <c r="B147" s="45"/>
      <c r="C147" s="45"/>
      <c r="D147" s="42"/>
      <c r="E147" s="42"/>
      <c r="F147" s="42"/>
      <c r="G147" s="43"/>
      <c r="H147" s="13"/>
    </row>
    <row r="148" spans="1:10" x14ac:dyDescent="0.2">
      <c r="A148" s="41">
        <f>A149-365</f>
        <v>45473</v>
      </c>
      <c r="B148" s="45">
        <f>C20</f>
        <v>7</v>
      </c>
      <c r="C148" s="45">
        <f t="shared" ref="C148:C156" si="22">A148-$D$5</f>
        <v>275</v>
      </c>
      <c r="D148" s="42">
        <f t="shared" ref="D148:D156" si="23">C148/365</f>
        <v>0.75342465753424659</v>
      </c>
      <c r="E148" s="42">
        <f t="shared" ref="E148:E156" si="24">($B$30/100)+((($C$30+$D$30)/100)*(1-EXP(-D148/$E$30))/(D148/$E$30))-(($D$30/100)*(EXP(-D148/$E$30)))</f>
        <v>9.2026156041152579E-2</v>
      </c>
      <c r="F148" s="42">
        <f t="shared" ref="F148:F156" si="25">EXP(-E148*D148)</f>
        <v>0.93301427784117685</v>
      </c>
      <c r="G148" s="43">
        <f t="shared" ref="G148:G156" si="26">B148*F148</f>
        <v>6.5310999448882381</v>
      </c>
      <c r="H148" s="13"/>
    </row>
    <row r="149" spans="1:10" x14ac:dyDescent="0.2">
      <c r="A149" s="41">
        <f>A150-365</f>
        <v>45838</v>
      </c>
      <c r="B149" s="45">
        <f>C20</f>
        <v>7</v>
      </c>
      <c r="C149" s="45">
        <f t="shared" si="22"/>
        <v>640</v>
      </c>
      <c r="D149" s="42">
        <f t="shared" si="23"/>
        <v>1.7534246575342465</v>
      </c>
      <c r="E149" s="42">
        <f t="shared" si="24"/>
        <v>9.8147260479030496E-2</v>
      </c>
      <c r="F149" s="42">
        <f t="shared" si="25"/>
        <v>0.84190017683703056</v>
      </c>
      <c r="G149" s="43">
        <f t="shared" si="26"/>
        <v>5.8933012378592142</v>
      </c>
      <c r="H149" s="13"/>
    </row>
    <row r="150" spans="1:10" x14ac:dyDescent="0.2">
      <c r="A150" s="41">
        <f>A151-365</f>
        <v>46203</v>
      </c>
      <c r="B150" s="45">
        <f>C20</f>
        <v>7</v>
      </c>
      <c r="C150" s="45">
        <f t="shared" si="22"/>
        <v>1005</v>
      </c>
      <c r="D150" s="42">
        <f t="shared" si="23"/>
        <v>2.7534246575342465</v>
      </c>
      <c r="E150" s="42">
        <f t="shared" si="24"/>
        <v>0.10265107289238427</v>
      </c>
      <c r="F150" s="42">
        <f t="shared" si="25"/>
        <v>0.75378959983650995</v>
      </c>
      <c r="G150" s="43">
        <f t="shared" si="26"/>
        <v>5.27652719885557</v>
      </c>
      <c r="H150" s="13"/>
    </row>
    <row r="151" spans="1:10" x14ac:dyDescent="0.2">
      <c r="A151" s="41">
        <f>A152-366</f>
        <v>46568</v>
      </c>
      <c r="B151" s="45">
        <f>C20</f>
        <v>7</v>
      </c>
      <c r="C151" s="45">
        <f t="shared" si="22"/>
        <v>1370</v>
      </c>
      <c r="D151" s="42">
        <f t="shared" si="23"/>
        <v>3.7534246575342465</v>
      </c>
      <c r="E151" s="42">
        <f t="shared" si="24"/>
        <v>0.10594059533524723</v>
      </c>
      <c r="F151" s="42">
        <f t="shared" si="25"/>
        <v>0.67190384078680521</v>
      </c>
      <c r="G151" s="43">
        <f t="shared" si="26"/>
        <v>4.7033268855076367</v>
      </c>
      <c r="H151" s="13"/>
    </row>
    <row r="152" spans="1:10" x14ac:dyDescent="0.2">
      <c r="A152" s="41">
        <f>A153-365</f>
        <v>46934</v>
      </c>
      <c r="B152" s="45">
        <f>C20</f>
        <v>7</v>
      </c>
      <c r="C152" s="45">
        <f t="shared" si="22"/>
        <v>1736</v>
      </c>
      <c r="D152" s="42">
        <f t="shared" si="23"/>
        <v>4.7561643835616438</v>
      </c>
      <c r="E152" s="42">
        <f t="shared" si="24"/>
        <v>0.10832603209771913</v>
      </c>
      <c r="F152" s="42">
        <f t="shared" si="25"/>
        <v>0.59737130011448913</v>
      </c>
      <c r="G152" s="43">
        <f t="shared" si="26"/>
        <v>4.1815991008014244</v>
      </c>
      <c r="H152" s="13"/>
    </row>
    <row r="153" spans="1:10" x14ac:dyDescent="0.2">
      <c r="A153" s="41">
        <f>A154-365</f>
        <v>47299</v>
      </c>
      <c r="B153" s="45">
        <f>C20</f>
        <v>7</v>
      </c>
      <c r="C153" s="45">
        <f t="shared" si="22"/>
        <v>2101</v>
      </c>
      <c r="D153" s="42">
        <f t="shared" si="23"/>
        <v>5.7561643835616438</v>
      </c>
      <c r="E153" s="42">
        <f t="shared" si="24"/>
        <v>0.11002493411831266</v>
      </c>
      <c r="F153" s="42">
        <f t="shared" si="25"/>
        <v>0.53082567512422418</v>
      </c>
      <c r="G153" s="43">
        <f t="shared" si="26"/>
        <v>3.7157797258695693</v>
      </c>
      <c r="H153" s="13"/>
      <c r="I153" t="s">
        <v>45</v>
      </c>
      <c r="J153" s="63">
        <v>8.4000000000000005E-2</v>
      </c>
    </row>
    <row r="154" spans="1:10" x14ac:dyDescent="0.2">
      <c r="A154" s="41">
        <f>A155-365</f>
        <v>47664</v>
      </c>
      <c r="B154" s="45">
        <f t="shared" ref="B154:B155" si="27">B153</f>
        <v>7</v>
      </c>
      <c r="C154" s="45">
        <f t="shared" si="22"/>
        <v>2466</v>
      </c>
      <c r="D154" s="42">
        <f t="shared" si="23"/>
        <v>6.7561643835616438</v>
      </c>
      <c r="E154" s="42">
        <f t="shared" si="24"/>
        <v>0.1112184243821967</v>
      </c>
      <c r="F154" s="42">
        <f t="shared" si="25"/>
        <v>0.47170100523390324</v>
      </c>
      <c r="G154" s="43">
        <f t="shared" si="26"/>
        <v>3.3019070366373224</v>
      </c>
      <c r="H154" s="13"/>
      <c r="J154" s="33">
        <f>B147/(1+J153)^D147+B148/(1+J153)^D148+B149/(1+J153)^D149+B150/(1+J153)^D150+B151/(1+J153)^D151+B152/(1+J153)^D152+B153/(1+J153)^D153+B154/(1+J153)^D154+B155/(1+J153)^D155+B156/(1+J153)^D156</f>
        <v>93.206831371470471</v>
      </c>
    </row>
    <row r="155" spans="1:10" x14ac:dyDescent="0.2">
      <c r="A155" s="41">
        <f>A156-366</f>
        <v>48029</v>
      </c>
      <c r="B155" s="45">
        <f t="shared" si="27"/>
        <v>7</v>
      </c>
      <c r="C155" s="45">
        <f t="shared" si="22"/>
        <v>2831</v>
      </c>
      <c r="D155" s="42">
        <f t="shared" si="23"/>
        <v>7.7561643835616438</v>
      </c>
      <c r="E155" s="42">
        <f t="shared" si="24"/>
        <v>0.11203718593725991</v>
      </c>
      <c r="F155" s="42">
        <f t="shared" si="25"/>
        <v>0.41937958801072167</v>
      </c>
      <c r="G155" s="43">
        <f t="shared" si="26"/>
        <v>2.9356571160750518</v>
      </c>
    </row>
    <row r="156" spans="1:10" ht="13.5" thickBot="1" x14ac:dyDescent="0.25">
      <c r="A156" s="38">
        <f>B20</f>
        <v>48395</v>
      </c>
      <c r="B156" s="44">
        <f>B155+100</f>
        <v>107</v>
      </c>
      <c r="C156" s="44">
        <f t="shared" si="22"/>
        <v>3197</v>
      </c>
      <c r="D156" s="39">
        <f t="shared" si="23"/>
        <v>8.7589041095890412</v>
      </c>
      <c r="E156" s="39">
        <f t="shared" si="24"/>
        <v>0.11258067881674771</v>
      </c>
      <c r="F156" s="39">
        <f t="shared" si="25"/>
        <v>0.37303487302336125</v>
      </c>
      <c r="G156" s="40">
        <f t="shared" si="26"/>
        <v>39.914731413499652</v>
      </c>
    </row>
    <row r="157" spans="1:10" ht="14.25" thickTop="1" thickBot="1" x14ac:dyDescent="0.25">
      <c r="F157" s="85" t="s">
        <v>53</v>
      </c>
      <c r="G157" s="86">
        <f>SUM(G142:G156)</f>
        <v>76.453929659993676</v>
      </c>
      <c r="H157" s="13"/>
    </row>
    <row r="158" spans="1:10" ht="14.25" thickTop="1" thickBot="1" x14ac:dyDescent="0.25">
      <c r="H158" s="13"/>
    </row>
    <row r="159" spans="1:10" ht="13.5" thickTop="1" x14ac:dyDescent="0.2">
      <c r="A159" s="34" t="s">
        <v>17</v>
      </c>
      <c r="B159" s="35" t="s">
        <v>18</v>
      </c>
      <c r="C159" s="35" t="s">
        <v>46</v>
      </c>
      <c r="D159" s="36" t="s">
        <v>40</v>
      </c>
      <c r="E159" s="35" t="s">
        <v>19</v>
      </c>
      <c r="F159" s="35" t="s">
        <v>41</v>
      </c>
      <c r="G159" s="37" t="s">
        <v>42</v>
      </c>
      <c r="H159" s="1"/>
    </row>
    <row r="160" spans="1:10" x14ac:dyDescent="0.2">
      <c r="A160" s="41"/>
      <c r="B160" s="67"/>
      <c r="C160" s="45"/>
      <c r="D160" s="42"/>
      <c r="E160" s="42"/>
      <c r="F160" s="42"/>
      <c r="G160" s="43"/>
      <c r="H160" s="1"/>
    </row>
    <row r="161" spans="1:10" x14ac:dyDescent="0.2">
      <c r="A161" s="41"/>
      <c r="B161" s="67"/>
      <c r="C161" s="45"/>
      <c r="D161" s="42"/>
      <c r="E161" s="42"/>
      <c r="F161" s="42"/>
      <c r="G161" s="43"/>
      <c r="H161" s="1"/>
    </row>
    <row r="162" spans="1:10" x14ac:dyDescent="0.2">
      <c r="A162" s="41"/>
      <c r="B162" s="67"/>
      <c r="C162" s="45"/>
      <c r="D162" s="42"/>
      <c r="E162" s="42"/>
      <c r="F162" s="42"/>
      <c r="G162" s="43"/>
      <c r="H162" s="1"/>
    </row>
    <row r="163" spans="1:10" x14ac:dyDescent="0.2">
      <c r="A163" s="41"/>
      <c r="B163" s="67"/>
      <c r="C163" s="45"/>
      <c r="D163" s="42"/>
      <c r="E163" s="42"/>
      <c r="F163" s="42"/>
      <c r="G163" s="43"/>
      <c r="H163" s="1"/>
    </row>
    <row r="164" spans="1:10" x14ac:dyDescent="0.2">
      <c r="A164" s="41"/>
      <c r="B164" s="67"/>
      <c r="C164" s="45"/>
      <c r="D164" s="42"/>
      <c r="E164" s="42"/>
      <c r="F164" s="42"/>
      <c r="G164" s="43"/>
      <c r="H164" s="13"/>
    </row>
    <row r="165" spans="1:10" x14ac:dyDescent="0.2">
      <c r="A165" s="41">
        <f>A166-366</f>
        <v>45331</v>
      </c>
      <c r="B165" s="45">
        <f>C21</f>
        <v>13.25</v>
      </c>
      <c r="C165" s="45">
        <f t="shared" ref="C165:C174" si="28">A165-$D$5</f>
        <v>133</v>
      </c>
      <c r="D165" s="42">
        <f t="shared" ref="D165:D174" si="29">C165/365</f>
        <v>0.36438356164383562</v>
      </c>
      <c r="E165" s="42">
        <f t="shared" ref="E165:E174" si="30">($B$30/100)+((($C$30+$D$30)/100)*(1-EXP(-D165/$E$30))/(D165/$E$30))-(($D$30/100)*(EXP(-D165/$E$30)))</f>
        <v>8.9098327752207579E-2</v>
      </c>
      <c r="F165" s="42">
        <f t="shared" ref="F165:F174" si="31">EXP(-E165*D165)</f>
        <v>0.96805539606523872</v>
      </c>
      <c r="G165" s="43">
        <f t="shared" ref="G165:G174" si="32">B165*F165</f>
        <v>12.826733997864412</v>
      </c>
      <c r="H165" s="13"/>
    </row>
    <row r="166" spans="1:10" x14ac:dyDescent="0.2">
      <c r="A166" s="41">
        <f>A167-365</f>
        <v>45697</v>
      </c>
      <c r="B166" s="45">
        <f t="shared" ref="B166:B173" si="33">B165</f>
        <v>13.25</v>
      </c>
      <c r="C166" s="45">
        <f t="shared" si="28"/>
        <v>499</v>
      </c>
      <c r="D166" s="42">
        <f t="shared" si="29"/>
        <v>1.3671232876712329</v>
      </c>
      <c r="E166" s="42">
        <f t="shared" si="30"/>
        <v>9.6000302374850369E-2</v>
      </c>
      <c r="F166" s="42">
        <f t="shared" si="31"/>
        <v>0.87700354099095734</v>
      </c>
      <c r="G166" s="43">
        <f t="shared" si="32"/>
        <v>11.620296918130185</v>
      </c>
      <c r="H166" s="13"/>
    </row>
    <row r="167" spans="1:10" x14ac:dyDescent="0.2">
      <c r="A167" s="41">
        <f>A168-365</f>
        <v>46062</v>
      </c>
      <c r="B167" s="45">
        <f t="shared" si="33"/>
        <v>13.25</v>
      </c>
      <c r="C167" s="45">
        <f t="shared" si="28"/>
        <v>864</v>
      </c>
      <c r="D167" s="42">
        <f t="shared" si="29"/>
        <v>2.3671232876712329</v>
      </c>
      <c r="E167" s="42">
        <f t="shared" si="30"/>
        <v>0.10107479381655608</v>
      </c>
      <c r="F167" s="42">
        <f t="shared" si="31"/>
        <v>0.78721293774174395</v>
      </c>
      <c r="G167" s="43">
        <f t="shared" si="32"/>
        <v>10.430571425078107</v>
      </c>
      <c r="H167" s="13"/>
    </row>
    <row r="168" spans="1:10" x14ac:dyDescent="0.2">
      <c r="A168" s="41">
        <f>A169-365</f>
        <v>46427</v>
      </c>
      <c r="B168" s="45">
        <f t="shared" si="33"/>
        <v>13.25</v>
      </c>
      <c r="C168" s="45">
        <f t="shared" si="28"/>
        <v>1229</v>
      </c>
      <c r="D168" s="42">
        <f t="shared" si="29"/>
        <v>3.3671232876712329</v>
      </c>
      <c r="E168" s="42">
        <f t="shared" si="30"/>
        <v>0.10479248908851527</v>
      </c>
      <c r="F168" s="42">
        <f t="shared" si="31"/>
        <v>0.70268312865732885</v>
      </c>
      <c r="G168" s="43">
        <f t="shared" si="32"/>
        <v>9.3105514547096071</v>
      </c>
      <c r="H168" s="13"/>
    </row>
    <row r="169" spans="1:10" x14ac:dyDescent="0.2">
      <c r="A169" s="41">
        <f>A170-366</f>
        <v>46792</v>
      </c>
      <c r="B169" s="45">
        <f t="shared" si="33"/>
        <v>13.25</v>
      </c>
      <c r="C169" s="45">
        <f t="shared" si="28"/>
        <v>1594</v>
      </c>
      <c r="D169" s="42">
        <f t="shared" si="29"/>
        <v>4.3671232876712329</v>
      </c>
      <c r="E169" s="42">
        <f t="shared" si="30"/>
        <v>0.10749288904350887</v>
      </c>
      <c r="F169" s="42">
        <f t="shared" si="31"/>
        <v>0.6253556825726726</v>
      </c>
      <c r="G169" s="43">
        <f t="shared" si="32"/>
        <v>8.2859627940879115</v>
      </c>
      <c r="H169" s="13"/>
    </row>
    <row r="170" spans="1:10" x14ac:dyDescent="0.2">
      <c r="A170" s="41">
        <f>A171-365</f>
        <v>47158</v>
      </c>
      <c r="B170" s="45">
        <f t="shared" si="33"/>
        <v>13.25</v>
      </c>
      <c r="C170" s="45">
        <f t="shared" si="28"/>
        <v>1960</v>
      </c>
      <c r="D170" s="42">
        <f t="shared" si="29"/>
        <v>5.3698630136986303</v>
      </c>
      <c r="E170" s="42">
        <f t="shared" si="30"/>
        <v>0.10943698513550983</v>
      </c>
      <c r="F170" s="42">
        <f t="shared" si="31"/>
        <v>0.55562502995047025</v>
      </c>
      <c r="G170" s="43">
        <f t="shared" si="32"/>
        <v>7.3620316468437306</v>
      </c>
      <c r="H170" s="13"/>
    </row>
    <row r="171" spans="1:10" x14ac:dyDescent="0.2">
      <c r="A171" s="41">
        <f>A172-365</f>
        <v>47523</v>
      </c>
      <c r="B171" s="45">
        <f t="shared" si="33"/>
        <v>13.25</v>
      </c>
      <c r="C171" s="45">
        <f t="shared" si="28"/>
        <v>2325</v>
      </c>
      <c r="D171" s="42">
        <f t="shared" si="29"/>
        <v>6.3698630136986303</v>
      </c>
      <c r="E171" s="42">
        <f t="shared" si="30"/>
        <v>0.11080814207658847</v>
      </c>
      <c r="F171" s="42">
        <f t="shared" si="31"/>
        <v>0.49369730829914765</v>
      </c>
      <c r="G171" s="43">
        <f t="shared" si="32"/>
        <v>6.541489334963706</v>
      </c>
      <c r="H171" s="13"/>
      <c r="I171" t="s">
        <v>45</v>
      </c>
      <c r="J171" s="63">
        <v>8.4000000000000005E-2</v>
      </c>
    </row>
    <row r="172" spans="1:10" x14ac:dyDescent="0.2">
      <c r="A172" s="41">
        <f>A173-365</f>
        <v>47888</v>
      </c>
      <c r="B172" s="45">
        <f t="shared" si="33"/>
        <v>13.25</v>
      </c>
      <c r="C172" s="45">
        <f t="shared" si="28"/>
        <v>2690</v>
      </c>
      <c r="D172" s="42">
        <f t="shared" si="29"/>
        <v>7.3698630136986303</v>
      </c>
      <c r="E172" s="42">
        <f t="shared" si="30"/>
        <v>0.11175843475742613</v>
      </c>
      <c r="F172" s="42">
        <f t="shared" si="31"/>
        <v>0.43882948650484177</v>
      </c>
      <c r="G172" s="43">
        <f t="shared" si="32"/>
        <v>5.8144906961891536</v>
      </c>
      <c r="H172" s="13"/>
      <c r="J172" s="33">
        <f>B165/(1+J171)^D165+B166/(1+J171)^D166+B167/(1+J171)^D167+B168/(1+J171)^D168+B169/(1+J171)^D169+B170/(1+J171)^D170+B171/(1+J171)^D171+B172/(1+J171)^D172+B173/(1+J171)^D173+B174/(1+J171)^D174</f>
        <v>138.8486367108041</v>
      </c>
    </row>
    <row r="173" spans="1:10" x14ac:dyDescent="0.2">
      <c r="A173" s="41">
        <f>A174-366</f>
        <v>48253</v>
      </c>
      <c r="B173" s="45">
        <f t="shared" si="33"/>
        <v>13.25</v>
      </c>
      <c r="C173" s="45">
        <f t="shared" si="28"/>
        <v>3055</v>
      </c>
      <c r="D173" s="42">
        <f t="shared" si="29"/>
        <v>8.3698630136986303</v>
      </c>
      <c r="E173" s="42">
        <f t="shared" si="30"/>
        <v>0.11239760397011635</v>
      </c>
      <c r="F173" s="42">
        <f t="shared" si="31"/>
        <v>0.39033397963012206</v>
      </c>
      <c r="G173" s="43">
        <f t="shared" si="32"/>
        <v>5.1719252300991174</v>
      </c>
    </row>
    <row r="174" spans="1:10" ht="13.5" thickBot="1" x14ac:dyDescent="0.25">
      <c r="A174" s="38">
        <f>B21</f>
        <v>48619</v>
      </c>
      <c r="B174" s="44">
        <f>B173+100</f>
        <v>113.25</v>
      </c>
      <c r="C174" s="44">
        <f t="shared" si="28"/>
        <v>3421</v>
      </c>
      <c r="D174" s="39">
        <f t="shared" si="29"/>
        <v>9.3726027397260268</v>
      </c>
      <c r="E174" s="39">
        <f t="shared" si="30"/>
        <v>0.11280895789563115</v>
      </c>
      <c r="F174" s="39">
        <f t="shared" si="31"/>
        <v>0.3473877986011138</v>
      </c>
      <c r="G174" s="40">
        <f t="shared" si="32"/>
        <v>39.34166819157614</v>
      </c>
    </row>
    <row r="175" spans="1:10" ht="14.25" thickTop="1" thickBot="1" x14ac:dyDescent="0.25">
      <c r="F175" s="85" t="s">
        <v>53</v>
      </c>
      <c r="G175" s="86">
        <f>SUM(G160:G174)</f>
        <v>116.70572168954206</v>
      </c>
      <c r="H175" s="13"/>
    </row>
    <row r="176" spans="1:10" ht="14.25" thickTop="1" thickBot="1" x14ac:dyDescent="0.25">
      <c r="H176" s="13"/>
    </row>
    <row r="177" spans="1:8" ht="13.5" thickTop="1" x14ac:dyDescent="0.2">
      <c r="A177" s="34" t="s">
        <v>17</v>
      </c>
      <c r="B177" s="35" t="s">
        <v>18</v>
      </c>
      <c r="C177" s="35" t="s">
        <v>46</v>
      </c>
      <c r="D177" s="36" t="s">
        <v>40</v>
      </c>
      <c r="E177" s="35" t="s">
        <v>19</v>
      </c>
      <c r="F177" s="35" t="s">
        <v>41</v>
      </c>
      <c r="G177" s="37" t="s">
        <v>42</v>
      </c>
      <c r="H177" s="13"/>
    </row>
    <row r="178" spans="1:8" x14ac:dyDescent="0.2">
      <c r="A178" s="41"/>
      <c r="B178" s="67"/>
      <c r="C178" s="45"/>
      <c r="D178" s="42"/>
      <c r="E178" s="42"/>
      <c r="F178" s="42"/>
      <c r="G178" s="43"/>
      <c r="H178" s="13"/>
    </row>
    <row r="179" spans="1:8" x14ac:dyDescent="0.2">
      <c r="A179" s="41"/>
      <c r="B179" s="67"/>
      <c r="C179" s="45"/>
      <c r="D179" s="42"/>
      <c r="E179" s="42"/>
      <c r="F179" s="42"/>
      <c r="G179" s="43"/>
      <c r="H179" s="13"/>
    </row>
    <row r="180" spans="1:8" x14ac:dyDescent="0.2">
      <c r="A180" s="41"/>
      <c r="B180" s="67"/>
      <c r="C180" s="45"/>
      <c r="D180" s="42"/>
      <c r="E180" s="42"/>
      <c r="F180" s="42"/>
      <c r="G180" s="43"/>
      <c r="H180" s="13"/>
    </row>
    <row r="181" spans="1:8" x14ac:dyDescent="0.2">
      <c r="A181" s="41"/>
      <c r="B181" s="67"/>
      <c r="C181" s="45"/>
      <c r="D181" s="42"/>
      <c r="E181" s="42"/>
      <c r="F181" s="42"/>
      <c r="G181" s="43"/>
      <c r="H181" s="13"/>
    </row>
    <row r="182" spans="1:8" x14ac:dyDescent="0.2">
      <c r="A182" s="41"/>
      <c r="B182" s="67"/>
      <c r="C182" s="45"/>
      <c r="D182" s="42"/>
      <c r="E182" s="42"/>
      <c r="F182" s="42"/>
      <c r="G182" s="43"/>
      <c r="H182" s="13"/>
    </row>
    <row r="183" spans="1:8" x14ac:dyDescent="0.2">
      <c r="A183" s="41"/>
      <c r="B183" s="67"/>
      <c r="C183" s="45"/>
      <c r="D183" s="42"/>
      <c r="E183" s="42"/>
      <c r="F183" s="42"/>
      <c r="G183" s="43"/>
      <c r="H183" s="13"/>
    </row>
    <row r="184" spans="1:8" x14ac:dyDescent="0.2">
      <c r="A184" s="41"/>
      <c r="B184" s="67"/>
      <c r="C184" s="45"/>
      <c r="D184" s="42"/>
      <c r="E184" s="42"/>
      <c r="F184" s="42"/>
      <c r="G184" s="43"/>
      <c r="H184" s="13"/>
    </row>
    <row r="185" spans="1:8" x14ac:dyDescent="0.2">
      <c r="A185" s="41"/>
      <c r="B185" s="67"/>
      <c r="C185" s="45"/>
      <c r="D185" s="42"/>
      <c r="E185" s="42"/>
      <c r="F185" s="42"/>
      <c r="G185" s="43"/>
      <c r="H185" s="13"/>
    </row>
    <row r="186" spans="1:8" x14ac:dyDescent="0.2">
      <c r="A186" s="41"/>
      <c r="B186" s="67"/>
      <c r="C186" s="45"/>
      <c r="D186" s="42"/>
      <c r="E186" s="42"/>
      <c r="F186" s="42"/>
      <c r="G186" s="43"/>
      <c r="H186" s="13"/>
    </row>
    <row r="187" spans="1:8" x14ac:dyDescent="0.2">
      <c r="A187" s="41"/>
      <c r="B187" s="67"/>
      <c r="C187" s="45"/>
      <c r="D187" s="42"/>
      <c r="E187" s="42"/>
      <c r="F187" s="42"/>
      <c r="G187" s="43"/>
      <c r="H187" s="13"/>
    </row>
    <row r="188" spans="1:8" x14ac:dyDescent="0.2">
      <c r="A188" s="41">
        <f>A189-365</f>
        <v>45583</v>
      </c>
      <c r="B188" s="67">
        <f>C22</f>
        <v>7.25</v>
      </c>
      <c r="C188" s="45">
        <f t="shared" ref="C188:C198" si="34">A188-$D$5</f>
        <v>385</v>
      </c>
      <c r="D188" s="42">
        <f t="shared" ref="D188:D198" si="35">C188/365</f>
        <v>1.0547945205479452</v>
      </c>
      <c r="E188" s="42">
        <f t="shared" ref="E188:E198" si="36">($B$30/100)+((($C$30+$D$30)/100)*(1-EXP(-D188/$E$30))/(D188/$E$30))-(($D$30/100)*(EXP(-D188/$E$30)))</f>
        <v>9.4069975059020899E-2</v>
      </c>
      <c r="F188" s="42">
        <f t="shared" ref="F188:F198" si="37">EXP(-E188*D188)</f>
        <v>0.90553939682432039</v>
      </c>
      <c r="G188" s="43">
        <f t="shared" ref="G188:G198" si="38">B188*F188</f>
        <v>6.565160626976323</v>
      </c>
      <c r="H188" s="13"/>
    </row>
    <row r="189" spans="1:8" x14ac:dyDescent="0.2">
      <c r="A189" s="41">
        <f>A190-365</f>
        <v>45948</v>
      </c>
      <c r="B189" s="67">
        <f>C22</f>
        <v>7.25</v>
      </c>
      <c r="C189" s="45">
        <f t="shared" si="34"/>
        <v>750</v>
      </c>
      <c r="D189" s="42">
        <f t="shared" si="35"/>
        <v>2.0547945205479454</v>
      </c>
      <c r="E189" s="42">
        <f t="shared" si="36"/>
        <v>9.965422896689563E-2</v>
      </c>
      <c r="F189" s="42">
        <f t="shared" si="37"/>
        <v>0.81483555131345053</v>
      </c>
      <c r="G189" s="43">
        <f t="shared" si="38"/>
        <v>5.9075577470225165</v>
      </c>
      <c r="H189" s="13"/>
    </row>
    <row r="190" spans="1:8" x14ac:dyDescent="0.2">
      <c r="A190" s="41">
        <f>A191-365</f>
        <v>46313</v>
      </c>
      <c r="B190" s="67">
        <f>C22</f>
        <v>7.25</v>
      </c>
      <c r="C190" s="45">
        <f t="shared" si="34"/>
        <v>1115</v>
      </c>
      <c r="D190" s="42">
        <f t="shared" si="35"/>
        <v>3.0547945205479454</v>
      </c>
      <c r="E190" s="42">
        <f t="shared" si="36"/>
        <v>0.10375468477911795</v>
      </c>
      <c r="F190" s="42">
        <f t="shared" si="37"/>
        <v>0.72836772427986829</v>
      </c>
      <c r="G190" s="43">
        <f t="shared" si="38"/>
        <v>5.2806660010290454</v>
      </c>
      <c r="H190" s="13"/>
    </row>
    <row r="191" spans="1:8" x14ac:dyDescent="0.2">
      <c r="A191" s="41">
        <f>A192-366</f>
        <v>46678</v>
      </c>
      <c r="B191" s="67">
        <f>C22</f>
        <v>7.25</v>
      </c>
      <c r="C191" s="45">
        <f t="shared" si="34"/>
        <v>1480</v>
      </c>
      <c r="D191" s="42">
        <f t="shared" si="35"/>
        <v>4.0547945205479454</v>
      </c>
      <c r="E191" s="42">
        <f t="shared" si="36"/>
        <v>0.106741817202744</v>
      </c>
      <c r="F191" s="42">
        <f t="shared" si="37"/>
        <v>0.64867975001430989</v>
      </c>
      <c r="G191" s="43">
        <f t="shared" si="38"/>
        <v>4.7029281876037468</v>
      </c>
      <c r="H191" s="13"/>
    </row>
    <row r="192" spans="1:8" x14ac:dyDescent="0.2">
      <c r="A192" s="41">
        <f>A193-365</f>
        <v>47044</v>
      </c>
      <c r="B192" s="67">
        <f>C22</f>
        <v>7.25</v>
      </c>
      <c r="C192" s="45">
        <f t="shared" si="34"/>
        <v>1846</v>
      </c>
      <c r="D192" s="42">
        <f t="shared" si="35"/>
        <v>5.0575342465753428</v>
      </c>
      <c r="E192" s="42">
        <f t="shared" si="36"/>
        <v>0.10890061871335312</v>
      </c>
      <c r="F192" s="42">
        <f t="shared" si="37"/>
        <v>0.57650653216076508</v>
      </c>
      <c r="G192" s="43">
        <f t="shared" si="38"/>
        <v>4.1796723581655471</v>
      </c>
      <c r="H192" s="13"/>
    </row>
    <row r="193" spans="1:8" x14ac:dyDescent="0.2">
      <c r="A193" s="41">
        <f>A194-365</f>
        <v>47409</v>
      </c>
      <c r="B193" s="67">
        <f>C22</f>
        <v>7.25</v>
      </c>
      <c r="C193" s="45">
        <f t="shared" si="34"/>
        <v>2211</v>
      </c>
      <c r="D193" s="42">
        <f t="shared" si="35"/>
        <v>6.0575342465753428</v>
      </c>
      <c r="E193" s="42">
        <f t="shared" si="36"/>
        <v>0.11043112890720617</v>
      </c>
      <c r="F193" s="42">
        <f t="shared" si="37"/>
        <v>0.51225109960714721</v>
      </c>
      <c r="G193" s="43">
        <f t="shared" si="38"/>
        <v>3.7138204721518173</v>
      </c>
      <c r="H193" s="13"/>
    </row>
    <row r="194" spans="1:8" x14ac:dyDescent="0.2">
      <c r="A194" s="41">
        <f>A195-365</f>
        <v>47774</v>
      </c>
      <c r="B194" s="67">
        <f>C22</f>
        <v>7.25</v>
      </c>
      <c r="C194" s="45">
        <f t="shared" si="34"/>
        <v>2576</v>
      </c>
      <c r="D194" s="42">
        <f t="shared" si="35"/>
        <v>7.0575342465753428</v>
      </c>
      <c r="E194" s="42">
        <f t="shared" si="36"/>
        <v>0.1114995859636058</v>
      </c>
      <c r="F194" s="42">
        <f t="shared" si="37"/>
        <v>0.45524836745698816</v>
      </c>
      <c r="G194" s="43">
        <f t="shared" si="38"/>
        <v>3.3005506640631643</v>
      </c>
      <c r="H194" s="13"/>
    </row>
    <row r="195" spans="1:8" x14ac:dyDescent="0.2">
      <c r="A195" s="41">
        <f>A196-366</f>
        <v>48139</v>
      </c>
      <c r="B195" s="67">
        <f>C22</f>
        <v>7.25</v>
      </c>
      <c r="C195" s="45">
        <f t="shared" si="34"/>
        <v>2941</v>
      </c>
      <c r="D195" s="42">
        <f t="shared" si="35"/>
        <v>8.0575342465753419</v>
      </c>
      <c r="E195" s="42">
        <f t="shared" si="36"/>
        <v>0.11222594152094516</v>
      </c>
      <c r="F195" s="42">
        <f t="shared" si="37"/>
        <v>0.40483958888610344</v>
      </c>
      <c r="G195" s="43">
        <f t="shared" si="38"/>
        <v>2.93508701942425</v>
      </c>
      <c r="H195" s="13"/>
    </row>
    <row r="196" spans="1:8" x14ac:dyDescent="0.2">
      <c r="A196" s="41">
        <f>A197-365</f>
        <v>48505</v>
      </c>
      <c r="B196" s="67">
        <f>C22</f>
        <v>7.25</v>
      </c>
      <c r="C196" s="45">
        <f t="shared" si="34"/>
        <v>3307</v>
      </c>
      <c r="D196" s="42">
        <f t="shared" si="35"/>
        <v>9.0602739726027401</v>
      </c>
      <c r="E196" s="42">
        <f t="shared" si="36"/>
        <v>0.11270137698698968</v>
      </c>
      <c r="F196" s="42">
        <f t="shared" si="37"/>
        <v>0.36019657582849041</v>
      </c>
      <c r="G196" s="43">
        <f t="shared" si="38"/>
        <v>2.6114251747565556</v>
      </c>
      <c r="H196" s="13"/>
    </row>
    <row r="197" spans="1:8" x14ac:dyDescent="0.2">
      <c r="A197" s="41">
        <f>A198-365</f>
        <v>48870</v>
      </c>
      <c r="B197" s="67">
        <f t="shared" ref="B197" si="39">B196</f>
        <v>7.25</v>
      </c>
      <c r="C197" s="45">
        <f t="shared" si="34"/>
        <v>3672</v>
      </c>
      <c r="D197" s="42">
        <f t="shared" si="35"/>
        <v>10.06027397260274</v>
      </c>
      <c r="E197" s="42">
        <f t="shared" si="36"/>
        <v>0.11299105587801236</v>
      </c>
      <c r="F197" s="42">
        <f t="shared" si="37"/>
        <v>0.32086943646218263</v>
      </c>
      <c r="G197" s="43">
        <f t="shared" si="38"/>
        <v>2.3263034143508241</v>
      </c>
      <c r="H197" s="13"/>
    </row>
    <row r="198" spans="1:8" ht="13.5" thickBot="1" x14ac:dyDescent="0.25">
      <c r="A198" s="38">
        <f>B22</f>
        <v>49235</v>
      </c>
      <c r="B198" s="44">
        <f>B197+100</f>
        <v>107.25</v>
      </c>
      <c r="C198" s="44">
        <f t="shared" si="34"/>
        <v>4037</v>
      </c>
      <c r="D198" s="39">
        <f t="shared" si="35"/>
        <v>11.06027397260274</v>
      </c>
      <c r="E198" s="39">
        <f t="shared" si="36"/>
        <v>0.11314715781940175</v>
      </c>
      <c r="F198" s="39">
        <f t="shared" si="37"/>
        <v>0.28609293748613462</v>
      </c>
      <c r="G198" s="40">
        <f t="shared" si="38"/>
        <v>30.683467545387938</v>
      </c>
    </row>
    <row r="199" spans="1:8" ht="14.25" thickTop="1" thickBot="1" x14ac:dyDescent="0.25">
      <c r="F199" s="85" t="s">
        <v>53</v>
      </c>
      <c r="G199" s="86">
        <f>SUM(G178:G198)</f>
        <v>72.206639210931726</v>
      </c>
      <c r="H199" s="13"/>
    </row>
    <row r="200" spans="1:8" ht="14.25" thickTop="1" thickBot="1" x14ac:dyDescent="0.25">
      <c r="H200" s="13"/>
    </row>
    <row r="201" spans="1:8" ht="13.5" thickTop="1" x14ac:dyDescent="0.2">
      <c r="A201" s="34" t="s">
        <v>17</v>
      </c>
      <c r="B201" s="35" t="s">
        <v>18</v>
      </c>
      <c r="C201" s="35" t="s">
        <v>46</v>
      </c>
      <c r="D201" s="36" t="s">
        <v>40</v>
      </c>
      <c r="E201" s="35" t="s">
        <v>19</v>
      </c>
      <c r="F201" s="35" t="s">
        <v>41</v>
      </c>
      <c r="G201" s="37" t="s">
        <v>42</v>
      </c>
      <c r="H201" s="13"/>
    </row>
    <row r="202" spans="1:8" x14ac:dyDescent="0.2">
      <c r="A202" s="41"/>
      <c r="B202" s="67"/>
      <c r="C202" s="45"/>
      <c r="D202" s="42"/>
      <c r="E202" s="42"/>
      <c r="F202" s="42"/>
      <c r="G202" s="43"/>
      <c r="H202" s="13"/>
    </row>
    <row r="203" spans="1:8" x14ac:dyDescent="0.2">
      <c r="A203" s="41"/>
      <c r="B203" s="67"/>
      <c r="C203" s="45"/>
      <c r="D203" s="42"/>
      <c r="E203" s="42"/>
      <c r="F203" s="42"/>
      <c r="G203" s="43"/>
      <c r="H203" s="13"/>
    </row>
    <row r="204" spans="1:8" x14ac:dyDescent="0.2">
      <c r="A204" s="41"/>
      <c r="B204" s="67"/>
      <c r="C204" s="45"/>
      <c r="D204" s="42"/>
      <c r="E204" s="42"/>
      <c r="F204" s="42"/>
      <c r="G204" s="43"/>
      <c r="H204" s="13"/>
    </row>
    <row r="205" spans="1:8" x14ac:dyDescent="0.2">
      <c r="A205" s="41"/>
      <c r="B205" s="67"/>
      <c r="C205" s="45"/>
      <c r="D205" s="42"/>
      <c r="E205" s="42"/>
      <c r="F205" s="42"/>
      <c r="G205" s="43"/>
      <c r="H205" s="13"/>
    </row>
    <row r="206" spans="1:8" x14ac:dyDescent="0.2">
      <c r="A206" s="41"/>
      <c r="B206" s="67"/>
      <c r="C206" s="45"/>
      <c r="D206" s="42"/>
      <c r="E206" s="42"/>
      <c r="F206" s="42"/>
      <c r="G206" s="43"/>
      <c r="H206" s="13"/>
    </row>
    <row r="207" spans="1:8" x14ac:dyDescent="0.2">
      <c r="A207" s="41"/>
      <c r="B207" s="67"/>
      <c r="C207" s="45"/>
      <c r="D207" s="42"/>
      <c r="E207" s="42"/>
      <c r="F207" s="42"/>
      <c r="G207" s="43"/>
      <c r="H207" s="13"/>
    </row>
    <row r="208" spans="1:8" x14ac:dyDescent="0.2">
      <c r="A208" s="41"/>
      <c r="B208" s="67"/>
      <c r="C208" s="45"/>
      <c r="D208" s="42"/>
      <c r="E208" s="42"/>
      <c r="F208" s="42"/>
      <c r="G208" s="43"/>
      <c r="H208" s="13"/>
    </row>
    <row r="209" spans="1:8" x14ac:dyDescent="0.2">
      <c r="A209" s="41"/>
      <c r="B209" s="67"/>
      <c r="C209" s="45"/>
      <c r="D209" s="42"/>
      <c r="E209" s="42"/>
      <c r="F209" s="42"/>
      <c r="G209" s="43"/>
      <c r="H209" s="13"/>
    </row>
    <row r="210" spans="1:8" x14ac:dyDescent="0.2">
      <c r="A210" s="41"/>
      <c r="B210" s="67"/>
      <c r="C210" s="45"/>
      <c r="D210" s="42"/>
      <c r="E210" s="42"/>
      <c r="F210" s="42"/>
      <c r="G210" s="43"/>
      <c r="H210" s="13"/>
    </row>
    <row r="211" spans="1:8" x14ac:dyDescent="0.2">
      <c r="A211" s="41"/>
      <c r="B211" s="67"/>
      <c r="C211" s="45"/>
      <c r="D211" s="42"/>
      <c r="E211" s="42"/>
      <c r="F211" s="42"/>
      <c r="G211" s="43"/>
      <c r="H211" s="13"/>
    </row>
    <row r="212" spans="1:8" x14ac:dyDescent="0.2">
      <c r="A212" s="41"/>
      <c r="B212" s="67"/>
      <c r="C212" s="45"/>
      <c r="D212" s="42"/>
      <c r="E212" s="42"/>
      <c r="F212" s="42"/>
      <c r="G212" s="43"/>
      <c r="H212" s="13"/>
    </row>
    <row r="213" spans="1:8" x14ac:dyDescent="0.2">
      <c r="A213" s="41"/>
      <c r="B213" s="67"/>
      <c r="C213" s="45"/>
      <c r="D213" s="42"/>
      <c r="E213" s="42"/>
      <c r="F213" s="42"/>
      <c r="G213" s="43"/>
      <c r="H213" s="13"/>
    </row>
    <row r="214" spans="1:8" x14ac:dyDescent="0.2">
      <c r="A214" s="41"/>
      <c r="B214" s="67"/>
      <c r="C214" s="45"/>
      <c r="D214" s="42"/>
      <c r="E214" s="42"/>
      <c r="F214" s="42"/>
      <c r="G214" s="43"/>
      <c r="H214" s="13"/>
    </row>
    <row r="215" spans="1:8" x14ac:dyDescent="0.2">
      <c r="A215" s="41"/>
      <c r="B215" s="67"/>
      <c r="C215" s="45"/>
      <c r="D215" s="42"/>
      <c r="E215" s="42"/>
      <c r="F215" s="42"/>
      <c r="G215" s="43"/>
      <c r="H215" s="13"/>
    </row>
    <row r="216" spans="1:8" x14ac:dyDescent="0.2">
      <c r="A216" s="41"/>
      <c r="B216" s="67"/>
      <c r="C216" s="45"/>
      <c r="D216" s="42"/>
      <c r="E216" s="42"/>
      <c r="F216" s="42"/>
      <c r="G216" s="43"/>
      <c r="H216" s="13"/>
    </row>
    <row r="217" spans="1:8" x14ac:dyDescent="0.2">
      <c r="A217" s="41"/>
      <c r="B217" s="67"/>
      <c r="C217" s="45"/>
      <c r="D217" s="42"/>
      <c r="E217" s="42"/>
      <c r="F217" s="42"/>
      <c r="G217" s="43"/>
      <c r="H217" s="13"/>
    </row>
    <row r="218" spans="1:8" x14ac:dyDescent="0.2">
      <c r="A218" s="41"/>
      <c r="B218" s="67"/>
      <c r="C218" s="45"/>
      <c r="D218" s="42"/>
      <c r="E218" s="42"/>
      <c r="F218" s="42"/>
      <c r="G218" s="43"/>
      <c r="H218" s="13"/>
    </row>
    <row r="219" spans="1:8" x14ac:dyDescent="0.2">
      <c r="A219" s="41">
        <f t="shared" ref="A219" si="40">A220-365</f>
        <v>45482</v>
      </c>
      <c r="B219" s="67">
        <f>C23</f>
        <v>6.25</v>
      </c>
      <c r="C219" s="45">
        <f t="shared" ref="C219:C231" si="41">A219-$D$5</f>
        <v>284</v>
      </c>
      <c r="D219" s="42">
        <f t="shared" ref="D219:D231" si="42">C219/365</f>
        <v>0.77808219178082194</v>
      </c>
      <c r="E219" s="42">
        <f t="shared" ref="E219:E231" si="43">($B$30/100)+((($C$30+$D$30)/100)*(1-EXP(-D219/$E$30))/(D219/$E$30))-(($D$30/100)*(EXP(-D219/$E$30)))</f>
        <v>9.2200443635117785E-2</v>
      </c>
      <c r="F219" s="42">
        <f t="shared" ref="F219:F231" si="44">EXP(-E219*D219)</f>
        <v>0.93077330902924105</v>
      </c>
      <c r="G219" s="43">
        <f t="shared" ref="G219:G231" si="45">B219*F219</f>
        <v>5.8173331814327565</v>
      </c>
      <c r="H219" s="13"/>
    </row>
    <row r="220" spans="1:8" x14ac:dyDescent="0.2">
      <c r="A220" s="41">
        <f>A221-365</f>
        <v>45847</v>
      </c>
      <c r="B220" s="67">
        <f>C23</f>
        <v>6.25</v>
      </c>
      <c r="C220" s="45">
        <f t="shared" si="41"/>
        <v>649</v>
      </c>
      <c r="D220" s="42">
        <f t="shared" si="42"/>
        <v>1.7780821917808218</v>
      </c>
      <c r="E220" s="42">
        <f t="shared" si="43"/>
        <v>9.8275872283247079E-2</v>
      </c>
      <c r="F220" s="42">
        <f t="shared" si="44"/>
        <v>0.83967314296428996</v>
      </c>
      <c r="G220" s="43">
        <f t="shared" si="45"/>
        <v>5.2479571435268122</v>
      </c>
      <c r="H220" s="13"/>
    </row>
    <row r="221" spans="1:8" x14ac:dyDescent="0.2">
      <c r="A221" s="41">
        <f>A222-365</f>
        <v>46212</v>
      </c>
      <c r="B221" s="67">
        <f>C23</f>
        <v>6.25</v>
      </c>
      <c r="C221" s="45">
        <f t="shared" si="41"/>
        <v>1014</v>
      </c>
      <c r="D221" s="42">
        <f t="shared" si="42"/>
        <v>2.7780821917808218</v>
      </c>
      <c r="E221" s="42">
        <f t="shared" si="43"/>
        <v>0.10274535731721324</v>
      </c>
      <c r="F221" s="42">
        <f t="shared" si="44"/>
        <v>0.75168716358999754</v>
      </c>
      <c r="G221" s="43">
        <f t="shared" si="45"/>
        <v>4.698044772437485</v>
      </c>
      <c r="H221" s="13"/>
    </row>
    <row r="222" spans="1:8" x14ac:dyDescent="0.2">
      <c r="A222" s="41">
        <f>A223-366</f>
        <v>46577</v>
      </c>
      <c r="B222" s="67">
        <f>C23</f>
        <v>6.25</v>
      </c>
      <c r="C222" s="45">
        <f t="shared" si="41"/>
        <v>1379</v>
      </c>
      <c r="D222" s="42">
        <f t="shared" si="42"/>
        <v>3.7780821917808218</v>
      </c>
      <c r="E222" s="42">
        <f t="shared" si="43"/>
        <v>0.10600913671522127</v>
      </c>
      <c r="F222" s="42">
        <f t="shared" si="44"/>
        <v>0.66997744483454569</v>
      </c>
      <c r="G222" s="43">
        <f t="shared" si="45"/>
        <v>4.1873590302159105</v>
      </c>
      <c r="H222" s="13"/>
    </row>
    <row r="223" spans="1:8" x14ac:dyDescent="0.2">
      <c r="A223" s="41">
        <f>A224-365</f>
        <v>46943</v>
      </c>
      <c r="B223" s="67">
        <f>C23</f>
        <v>6.25</v>
      </c>
      <c r="C223" s="45">
        <f t="shared" si="41"/>
        <v>1745</v>
      </c>
      <c r="D223" s="42">
        <f t="shared" si="42"/>
        <v>4.7808219178082192</v>
      </c>
      <c r="E223" s="42">
        <f t="shared" si="43"/>
        <v>0.10837527208490105</v>
      </c>
      <c r="F223" s="42">
        <f t="shared" si="44"/>
        <v>0.59563758476106288</v>
      </c>
      <c r="G223" s="43">
        <f t="shared" si="45"/>
        <v>3.7227349047566429</v>
      </c>
      <c r="H223" s="13"/>
    </row>
    <row r="224" spans="1:8" x14ac:dyDescent="0.2">
      <c r="A224" s="41">
        <f>A225-365</f>
        <v>47308</v>
      </c>
      <c r="B224" s="67">
        <f>C23</f>
        <v>6.25</v>
      </c>
      <c r="C224" s="45">
        <f t="shared" si="41"/>
        <v>2110</v>
      </c>
      <c r="D224" s="42">
        <f t="shared" si="42"/>
        <v>5.7808219178082192</v>
      </c>
      <c r="E224" s="42">
        <f t="shared" si="43"/>
        <v>0.11005982629762379</v>
      </c>
      <c r="F224" s="42">
        <f t="shared" si="44"/>
        <v>0.52928075711197364</v>
      </c>
      <c r="G224" s="43">
        <f t="shared" si="45"/>
        <v>3.3080047319498354</v>
      </c>
      <c r="H224" s="13"/>
    </row>
    <row r="225" spans="1:8" x14ac:dyDescent="0.2">
      <c r="A225" s="41">
        <f>A226-365</f>
        <v>47673</v>
      </c>
      <c r="B225" s="67">
        <f>C23</f>
        <v>6.25</v>
      </c>
      <c r="C225" s="45">
        <f t="shared" si="41"/>
        <v>2475</v>
      </c>
      <c r="D225" s="42">
        <f t="shared" si="42"/>
        <v>6.7808219178082192</v>
      </c>
      <c r="E225" s="42">
        <f t="shared" si="43"/>
        <v>0.11124265706164717</v>
      </c>
      <c r="F225" s="42">
        <f t="shared" si="44"/>
        <v>0.47033190756636561</v>
      </c>
      <c r="G225" s="43">
        <f t="shared" si="45"/>
        <v>2.9395744222897853</v>
      </c>
      <c r="H225" s="13"/>
    </row>
    <row r="226" spans="1:8" x14ac:dyDescent="0.2">
      <c r="A226" s="41">
        <f>A227-366</f>
        <v>48038</v>
      </c>
      <c r="B226" s="67">
        <f>C23</f>
        <v>6.25</v>
      </c>
      <c r="C226" s="45">
        <f t="shared" si="41"/>
        <v>2840</v>
      </c>
      <c r="D226" s="42">
        <f t="shared" si="42"/>
        <v>7.7808219178082192</v>
      </c>
      <c r="E226" s="42">
        <f t="shared" si="43"/>
        <v>0.11205353519079275</v>
      </c>
      <c r="F226" s="42">
        <f t="shared" si="44"/>
        <v>0.4181694262677319</v>
      </c>
      <c r="G226" s="43">
        <f t="shared" si="45"/>
        <v>2.6135589141733244</v>
      </c>
      <c r="H226" s="13"/>
    </row>
    <row r="227" spans="1:8" x14ac:dyDescent="0.2">
      <c r="A227" s="41">
        <f>A228-365</f>
        <v>48404</v>
      </c>
      <c r="B227" s="67">
        <f>C23</f>
        <v>6.25</v>
      </c>
      <c r="C227" s="45">
        <f t="shared" si="41"/>
        <v>3206</v>
      </c>
      <c r="D227" s="42">
        <f t="shared" si="42"/>
        <v>8.7835616438356166</v>
      </c>
      <c r="E227" s="42">
        <f t="shared" si="43"/>
        <v>0.11259121683830929</v>
      </c>
      <c r="F227" s="42">
        <f t="shared" si="44"/>
        <v>0.37196634707484383</v>
      </c>
      <c r="G227" s="43">
        <f t="shared" si="45"/>
        <v>2.3247896692177741</v>
      </c>
      <c r="H227" s="13"/>
    </row>
    <row r="228" spans="1:8" x14ac:dyDescent="0.2">
      <c r="A228" s="41">
        <f>A229-365</f>
        <v>48769</v>
      </c>
      <c r="B228" s="67">
        <f>C23</f>
        <v>6.25</v>
      </c>
      <c r="C228" s="45">
        <f t="shared" si="41"/>
        <v>3571</v>
      </c>
      <c r="D228" s="42">
        <f t="shared" si="42"/>
        <v>9.7835616438356166</v>
      </c>
      <c r="E228" s="42">
        <f t="shared" si="43"/>
        <v>0.11292615305153705</v>
      </c>
      <c r="F228" s="42">
        <f t="shared" si="44"/>
        <v>0.33127051233095905</v>
      </c>
      <c r="G228" s="43">
        <f t="shared" si="45"/>
        <v>2.0704407020684941</v>
      </c>
      <c r="H228" s="13"/>
    </row>
    <row r="229" spans="1:8" x14ac:dyDescent="0.2">
      <c r="A229" s="41">
        <f>A230-365</f>
        <v>49134</v>
      </c>
      <c r="B229" s="67">
        <f>C23</f>
        <v>6.25</v>
      </c>
      <c r="C229" s="45">
        <f t="shared" si="41"/>
        <v>3936</v>
      </c>
      <c r="D229" s="42">
        <f t="shared" si="42"/>
        <v>10.783561643835617</v>
      </c>
      <c r="E229" s="42">
        <f t="shared" si="43"/>
        <v>0.11311495987564063</v>
      </c>
      <c r="F229" s="42">
        <f t="shared" si="44"/>
        <v>0.29529449198976365</v>
      </c>
      <c r="G229" s="43">
        <f t="shared" si="45"/>
        <v>1.8455905749360229</v>
      </c>
      <c r="H229" s="13"/>
    </row>
    <row r="230" spans="1:8" x14ac:dyDescent="0.2">
      <c r="A230" s="41">
        <f>A231-366</f>
        <v>49499</v>
      </c>
      <c r="B230" s="67">
        <f t="shared" ref="B230" si="46">B229</f>
        <v>6.25</v>
      </c>
      <c r="C230" s="45">
        <f t="shared" si="41"/>
        <v>4301</v>
      </c>
      <c r="D230" s="42">
        <f t="shared" si="42"/>
        <v>11.783561643835617</v>
      </c>
      <c r="E230" s="42">
        <f t="shared" si="43"/>
        <v>0.11319857072020069</v>
      </c>
      <c r="F230" s="42">
        <f t="shared" si="44"/>
        <v>0.26345246228140412</v>
      </c>
      <c r="G230" s="43">
        <f t="shared" si="45"/>
        <v>1.6465778892587757</v>
      </c>
      <c r="H230" s="13"/>
    </row>
    <row r="231" spans="1:8" ht="13.5" thickBot="1" x14ac:dyDescent="0.25">
      <c r="A231" s="38">
        <f>B23</f>
        <v>49865</v>
      </c>
      <c r="B231" s="44">
        <f>B230+100</f>
        <v>106.25</v>
      </c>
      <c r="C231" s="44">
        <f t="shared" si="41"/>
        <v>4667</v>
      </c>
      <c r="D231" s="39">
        <f t="shared" si="42"/>
        <v>12.786301369863013</v>
      </c>
      <c r="E231" s="39">
        <f t="shared" si="43"/>
        <v>0.11320740091190566</v>
      </c>
      <c r="F231" s="39">
        <f t="shared" si="44"/>
        <v>0.23515651967881335</v>
      </c>
      <c r="G231" s="40">
        <f t="shared" si="45"/>
        <v>24.985380215873917</v>
      </c>
    </row>
    <row r="232" spans="1:8" ht="14.25" thickTop="1" thickBot="1" x14ac:dyDescent="0.25">
      <c r="F232" s="85" t="s">
        <v>53</v>
      </c>
      <c r="G232" s="86">
        <f>SUM(G202:G231)</f>
        <v>65.407346152137535</v>
      </c>
      <c r="H232" s="13"/>
    </row>
    <row r="233" spans="1:8" ht="14.25" thickTop="1" thickBot="1" x14ac:dyDescent="0.25">
      <c r="H233" s="13"/>
    </row>
    <row r="234" spans="1:8" ht="13.5" thickTop="1" x14ac:dyDescent="0.2">
      <c r="A234" s="34" t="s">
        <v>17</v>
      </c>
      <c r="B234" s="35" t="s">
        <v>18</v>
      </c>
      <c r="C234" s="35" t="s">
        <v>46</v>
      </c>
      <c r="D234" s="36" t="s">
        <v>40</v>
      </c>
      <c r="E234" s="35" t="s">
        <v>19</v>
      </c>
      <c r="F234" s="35" t="s">
        <v>41</v>
      </c>
      <c r="G234" s="37" t="s">
        <v>42</v>
      </c>
      <c r="H234" s="13"/>
    </row>
    <row r="235" spans="1:8" x14ac:dyDescent="0.2">
      <c r="A235" s="41"/>
      <c r="B235" s="67"/>
      <c r="C235" s="45"/>
      <c r="D235" s="42"/>
      <c r="E235" s="42"/>
      <c r="F235" s="42"/>
      <c r="G235" s="43"/>
      <c r="H235" s="13"/>
    </row>
    <row r="236" spans="1:8" x14ac:dyDescent="0.2">
      <c r="A236" s="41"/>
      <c r="B236" s="67"/>
      <c r="C236" s="45"/>
      <c r="D236" s="42"/>
      <c r="E236" s="42"/>
      <c r="F236" s="42"/>
      <c r="G236" s="43"/>
      <c r="H236" s="13"/>
    </row>
    <row r="237" spans="1:8" x14ac:dyDescent="0.2">
      <c r="A237" s="41"/>
      <c r="B237" s="67"/>
      <c r="C237" s="45"/>
      <c r="D237" s="42"/>
      <c r="E237" s="42"/>
      <c r="F237" s="42"/>
      <c r="G237" s="43"/>
      <c r="H237" s="13"/>
    </row>
    <row r="238" spans="1:8" x14ac:dyDescent="0.2">
      <c r="A238" s="41">
        <f t="shared" ref="A238:A242" si="47">A239-365</f>
        <v>45440</v>
      </c>
      <c r="B238" s="67">
        <f>C24</f>
        <v>9.25</v>
      </c>
      <c r="C238" s="45">
        <f t="shared" ref="C238:C256" si="48">A238-$D$5</f>
        <v>242</v>
      </c>
      <c r="D238" s="42">
        <f t="shared" ref="D238:D256" si="49">C238/365</f>
        <v>0.66301369863013704</v>
      </c>
      <c r="E238" s="42">
        <f t="shared" ref="E238:E256" si="50">($B$30/100)+((($C$30+$D$30)/100)*(1-EXP(-D238/$E$30))/(D238/$E$30))-(($D$30/100)*(EXP(-D238/$E$30)))</f>
        <v>9.1375922444997038E-2</v>
      </c>
      <c r="F238" s="42">
        <f t="shared" ref="F238:F256" si="51">EXP(-E238*D238)</f>
        <v>0.94121518527664116</v>
      </c>
      <c r="G238" s="43">
        <f t="shared" ref="G238:G256" si="52">B238*F238</f>
        <v>8.7062404638089301</v>
      </c>
      <c r="H238" s="13"/>
    </row>
    <row r="239" spans="1:8" x14ac:dyDescent="0.2">
      <c r="A239" s="41">
        <f t="shared" si="47"/>
        <v>45805</v>
      </c>
      <c r="B239" s="67">
        <f>C24</f>
        <v>9.25</v>
      </c>
      <c r="C239" s="45">
        <f t="shared" si="48"/>
        <v>607</v>
      </c>
      <c r="D239" s="42">
        <f t="shared" si="49"/>
        <v>1.6630136986301369</v>
      </c>
      <c r="E239" s="42">
        <f t="shared" si="50"/>
        <v>9.7667274049109382E-2</v>
      </c>
      <c r="F239" s="42">
        <f t="shared" si="51"/>
        <v>0.85008238161124206</v>
      </c>
      <c r="G239" s="43">
        <f t="shared" si="52"/>
        <v>7.8632620299039893</v>
      </c>
      <c r="H239" s="13"/>
    </row>
    <row r="240" spans="1:8" x14ac:dyDescent="0.2">
      <c r="A240" s="41">
        <f t="shared" si="47"/>
        <v>46170</v>
      </c>
      <c r="B240" s="67">
        <f>C24</f>
        <v>9.25</v>
      </c>
      <c r="C240" s="45">
        <f t="shared" si="48"/>
        <v>972</v>
      </c>
      <c r="D240" s="42">
        <f t="shared" si="49"/>
        <v>2.6630136986301371</v>
      </c>
      <c r="E240" s="42">
        <f t="shared" si="50"/>
        <v>0.10229904926051156</v>
      </c>
      <c r="F240" s="42">
        <f t="shared" si="51"/>
        <v>0.76153147885937977</v>
      </c>
      <c r="G240" s="43">
        <f t="shared" si="52"/>
        <v>7.0441661794492632</v>
      </c>
      <c r="H240" s="13"/>
    </row>
    <row r="241" spans="1:8" x14ac:dyDescent="0.2">
      <c r="A241" s="41">
        <f>A242-366</f>
        <v>46535</v>
      </c>
      <c r="B241" s="67">
        <f>C24</f>
        <v>9.25</v>
      </c>
      <c r="C241" s="45">
        <f t="shared" si="48"/>
        <v>1337</v>
      </c>
      <c r="D241" s="42">
        <f t="shared" si="49"/>
        <v>3.6630136986301371</v>
      </c>
      <c r="E241" s="42">
        <f t="shared" si="50"/>
        <v>0.1056845474267509</v>
      </c>
      <c r="F241" s="42">
        <f t="shared" si="51"/>
        <v>0.67900693022559444</v>
      </c>
      <c r="G241" s="43">
        <f t="shared" si="52"/>
        <v>6.2808141045867485</v>
      </c>
      <c r="H241" s="13"/>
    </row>
    <row r="242" spans="1:8" x14ac:dyDescent="0.2">
      <c r="A242" s="41">
        <f t="shared" si="47"/>
        <v>46901</v>
      </c>
      <c r="B242" s="67">
        <f>C24</f>
        <v>9.25</v>
      </c>
      <c r="C242" s="45">
        <f t="shared" si="48"/>
        <v>1703</v>
      </c>
      <c r="D242" s="42">
        <f t="shared" si="49"/>
        <v>4.6657534246575345</v>
      </c>
      <c r="E242" s="42">
        <f t="shared" si="50"/>
        <v>0.10814195559241545</v>
      </c>
      <c r="F242" s="42">
        <f t="shared" si="51"/>
        <v>0.60376894256753477</v>
      </c>
      <c r="G242" s="43">
        <f t="shared" si="52"/>
        <v>5.5848627187496964</v>
      </c>
      <c r="H242" s="13"/>
    </row>
    <row r="243" spans="1:8" x14ac:dyDescent="0.2">
      <c r="A243" s="41">
        <f>A244-365</f>
        <v>47266</v>
      </c>
      <c r="B243" s="67">
        <f>C24</f>
        <v>9.25</v>
      </c>
      <c r="C243" s="45">
        <f t="shared" si="48"/>
        <v>2068</v>
      </c>
      <c r="D243" s="42">
        <f t="shared" si="49"/>
        <v>5.6657534246575345</v>
      </c>
      <c r="E243" s="42">
        <f t="shared" si="50"/>
        <v>0.10989436835508636</v>
      </c>
      <c r="F243" s="42">
        <f t="shared" si="51"/>
        <v>0.53652914510954053</v>
      </c>
      <c r="G243" s="43">
        <f t="shared" si="52"/>
        <v>4.9628945922632495</v>
      </c>
      <c r="H243" s="13"/>
    </row>
    <row r="244" spans="1:8" x14ac:dyDescent="0.2">
      <c r="A244" s="41">
        <f t="shared" ref="A244" si="53">A245-365</f>
        <v>47631</v>
      </c>
      <c r="B244" s="67">
        <f>C24</f>
        <v>9.25</v>
      </c>
      <c r="C244" s="45">
        <f t="shared" si="48"/>
        <v>2433</v>
      </c>
      <c r="D244" s="42">
        <f t="shared" si="49"/>
        <v>6.6657534246575345</v>
      </c>
      <c r="E244" s="42">
        <f t="shared" si="50"/>
        <v>0.11112762300280839</v>
      </c>
      <c r="F244" s="42">
        <f t="shared" si="51"/>
        <v>0.47675653194719464</v>
      </c>
      <c r="G244" s="43">
        <f t="shared" si="52"/>
        <v>4.4099979205115503</v>
      </c>
      <c r="H244" s="13"/>
    </row>
    <row r="245" spans="1:8" x14ac:dyDescent="0.2">
      <c r="A245" s="41">
        <f>A246-366</f>
        <v>47996</v>
      </c>
      <c r="B245" s="67">
        <f>C24</f>
        <v>9.25</v>
      </c>
      <c r="C245" s="45">
        <f t="shared" si="48"/>
        <v>2798</v>
      </c>
      <c r="D245" s="42">
        <f t="shared" si="49"/>
        <v>7.6657534246575345</v>
      </c>
      <c r="E245" s="42">
        <f t="shared" si="50"/>
        <v>0.11197580150548751</v>
      </c>
      <c r="F245" s="42">
        <f t="shared" si="51"/>
        <v>0.42384863353449587</v>
      </c>
      <c r="G245" s="43">
        <f t="shared" si="52"/>
        <v>3.9205998601940868</v>
      </c>
      <c r="H245" s="13"/>
    </row>
    <row r="246" spans="1:8" x14ac:dyDescent="0.2">
      <c r="A246" s="41">
        <f>A247-365</f>
        <v>48362</v>
      </c>
      <c r="B246" s="67">
        <f>C24</f>
        <v>9.25</v>
      </c>
      <c r="C246" s="45">
        <f t="shared" si="48"/>
        <v>3164</v>
      </c>
      <c r="D246" s="42">
        <f t="shared" si="49"/>
        <v>8.668493150684931</v>
      </c>
      <c r="E246" s="42">
        <f t="shared" si="50"/>
        <v>0.1125409867333725</v>
      </c>
      <c r="F246" s="42">
        <f t="shared" si="51"/>
        <v>0.37698089369610899</v>
      </c>
      <c r="G246" s="43">
        <f t="shared" si="52"/>
        <v>3.4870732666890083</v>
      </c>
      <c r="H246" s="13"/>
    </row>
    <row r="247" spans="1:8" x14ac:dyDescent="0.2">
      <c r="A247" s="41">
        <f>A248-365</f>
        <v>48727</v>
      </c>
      <c r="B247" s="67">
        <f>C24</f>
        <v>9.25</v>
      </c>
      <c r="C247" s="45">
        <f t="shared" si="48"/>
        <v>3529</v>
      </c>
      <c r="D247" s="42">
        <f t="shared" si="49"/>
        <v>9.668493150684931</v>
      </c>
      <c r="E247" s="42">
        <f t="shared" si="50"/>
        <v>0.11289595116665607</v>
      </c>
      <c r="F247" s="42">
        <f t="shared" si="51"/>
        <v>0.33570122342773673</v>
      </c>
      <c r="G247" s="43">
        <f t="shared" si="52"/>
        <v>3.1052363167065646</v>
      </c>
      <c r="H247" s="13"/>
    </row>
    <row r="248" spans="1:8" x14ac:dyDescent="0.2">
      <c r="A248" s="41">
        <f>A249-365</f>
        <v>49092</v>
      </c>
      <c r="B248" s="67">
        <f>C24</f>
        <v>9.25</v>
      </c>
      <c r="C248" s="45">
        <f t="shared" si="48"/>
        <v>3894</v>
      </c>
      <c r="D248" s="42">
        <f t="shared" si="49"/>
        <v>10.668493150684931</v>
      </c>
      <c r="E248" s="42">
        <f t="shared" si="50"/>
        <v>0.11309926023360492</v>
      </c>
      <c r="F248" s="42">
        <f t="shared" si="51"/>
        <v>0.29921326973408724</v>
      </c>
      <c r="G248" s="43">
        <f t="shared" si="52"/>
        <v>2.7677227450403068</v>
      </c>
      <c r="H248" s="13"/>
    </row>
    <row r="249" spans="1:8" x14ac:dyDescent="0.2">
      <c r="A249" s="41">
        <f>A250-366</f>
        <v>49457</v>
      </c>
      <c r="B249" s="67">
        <f>C24</f>
        <v>9.25</v>
      </c>
      <c r="C249" s="45">
        <f t="shared" si="48"/>
        <v>4259</v>
      </c>
      <c r="D249" s="42">
        <f t="shared" si="49"/>
        <v>11.668493150684931</v>
      </c>
      <c r="E249" s="42">
        <f t="shared" si="50"/>
        <v>0.11319325219721925</v>
      </c>
      <c r="F249" s="42">
        <f t="shared" si="51"/>
        <v>0.26692309708531631</v>
      </c>
      <c r="G249" s="43">
        <f t="shared" si="52"/>
        <v>2.4690386480391759</v>
      </c>
      <c r="H249" s="13"/>
    </row>
    <row r="250" spans="1:8" x14ac:dyDescent="0.2">
      <c r="A250" s="41">
        <f>A251-365</f>
        <v>49823</v>
      </c>
      <c r="B250" s="67">
        <f t="shared" ref="B250:B255" si="54">B249</f>
        <v>9.25</v>
      </c>
      <c r="C250" s="45">
        <f t="shared" si="48"/>
        <v>4625</v>
      </c>
      <c r="D250" s="42">
        <f t="shared" si="49"/>
        <v>12.671232876712329</v>
      </c>
      <c r="E250" s="42">
        <f t="shared" si="50"/>
        <v>0.11320941751759581</v>
      </c>
      <c r="F250" s="42">
        <f t="shared" si="51"/>
        <v>0.23823376220658357</v>
      </c>
      <c r="G250" s="43">
        <f t="shared" si="52"/>
        <v>2.2036623004108979</v>
      </c>
      <c r="H250" s="13"/>
    </row>
    <row r="251" spans="1:8" x14ac:dyDescent="0.2">
      <c r="A251" s="41">
        <f>A252-365</f>
        <v>50188</v>
      </c>
      <c r="B251" s="67">
        <f t="shared" si="54"/>
        <v>9.25</v>
      </c>
      <c r="C251" s="45">
        <f t="shared" si="48"/>
        <v>4990</v>
      </c>
      <c r="D251" s="42">
        <f t="shared" si="49"/>
        <v>13.671232876712329</v>
      </c>
      <c r="E251" s="42">
        <f t="shared" si="50"/>
        <v>0.11317110350934455</v>
      </c>
      <c r="F251" s="42">
        <f t="shared" si="51"/>
        <v>0.21284554631300351</v>
      </c>
      <c r="G251" s="43">
        <f t="shared" si="52"/>
        <v>1.9688213033952824</v>
      </c>
      <c r="H251" s="13"/>
    </row>
    <row r="252" spans="1:8" x14ac:dyDescent="0.2">
      <c r="A252" s="41">
        <f>A253-365</f>
        <v>50553</v>
      </c>
      <c r="B252" s="67">
        <f t="shared" si="54"/>
        <v>9.25</v>
      </c>
      <c r="C252" s="45">
        <f t="shared" si="48"/>
        <v>5355</v>
      </c>
      <c r="D252" s="42">
        <f t="shared" si="49"/>
        <v>14.671232876712329</v>
      </c>
      <c r="E252" s="42">
        <f t="shared" si="50"/>
        <v>0.11309570721668366</v>
      </c>
      <c r="F252" s="42">
        <f t="shared" si="51"/>
        <v>0.19028097984664571</v>
      </c>
      <c r="G252" s="43">
        <f t="shared" si="52"/>
        <v>1.7600990635814728</v>
      </c>
      <c r="H252" s="13"/>
    </row>
    <row r="253" spans="1:8" x14ac:dyDescent="0.2">
      <c r="A253" s="41">
        <f>A254-366</f>
        <v>50918</v>
      </c>
      <c r="B253" s="67">
        <f t="shared" si="54"/>
        <v>9.25</v>
      </c>
      <c r="C253" s="45">
        <f t="shared" si="48"/>
        <v>5720</v>
      </c>
      <c r="D253" s="42">
        <f t="shared" si="49"/>
        <v>15.671232876712329</v>
      </c>
      <c r="E253" s="42">
        <f t="shared" si="50"/>
        <v>0.11299590053845618</v>
      </c>
      <c r="F253" s="42">
        <f t="shared" si="51"/>
        <v>0.17019931773609737</v>
      </c>
      <c r="G253" s="43">
        <f t="shared" si="52"/>
        <v>1.5743436890589007</v>
      </c>
      <c r="H253" s="13"/>
    </row>
    <row r="254" spans="1:8" x14ac:dyDescent="0.2">
      <c r="A254" s="41">
        <f>A255-365</f>
        <v>51284</v>
      </c>
      <c r="B254" s="67">
        <f t="shared" si="54"/>
        <v>9.25</v>
      </c>
      <c r="C254" s="45">
        <f t="shared" si="48"/>
        <v>6086</v>
      </c>
      <c r="D254" s="42">
        <f t="shared" si="49"/>
        <v>16.673972602739727</v>
      </c>
      <c r="E254" s="42">
        <f t="shared" si="50"/>
        <v>0.1128805924459123</v>
      </c>
      <c r="F254" s="42">
        <f t="shared" si="51"/>
        <v>0.15225966309161029</v>
      </c>
      <c r="G254" s="43">
        <f t="shared" si="52"/>
        <v>1.4084018835973953</v>
      </c>
      <c r="H254" s="13"/>
    </row>
    <row r="255" spans="1:8" x14ac:dyDescent="0.2">
      <c r="A255" s="41">
        <f>A256-365</f>
        <v>51649</v>
      </c>
      <c r="B255" s="67">
        <f t="shared" si="54"/>
        <v>9.25</v>
      </c>
      <c r="C255" s="45">
        <f t="shared" si="48"/>
        <v>6451</v>
      </c>
      <c r="D255" s="42">
        <f t="shared" si="49"/>
        <v>17.673972602739727</v>
      </c>
      <c r="E255" s="42">
        <f t="shared" si="50"/>
        <v>0.11275710004074956</v>
      </c>
      <c r="F255" s="42">
        <f t="shared" si="51"/>
        <v>0.13630423128042296</v>
      </c>
      <c r="G255" s="43">
        <f t="shared" si="52"/>
        <v>1.2608141393439123</v>
      </c>
      <c r="H255" s="13"/>
    </row>
    <row r="256" spans="1:8" ht="13.5" thickBot="1" x14ac:dyDescent="0.25">
      <c r="A256" s="38">
        <f>B24</f>
        <v>52014</v>
      </c>
      <c r="B256" s="44">
        <f>B255+100</f>
        <v>109.25</v>
      </c>
      <c r="C256" s="44">
        <f t="shared" si="48"/>
        <v>6816</v>
      </c>
      <c r="D256" s="39">
        <f t="shared" si="49"/>
        <v>18.673972602739727</v>
      </c>
      <c r="E256" s="39">
        <f t="shared" si="50"/>
        <v>0.11262988764195966</v>
      </c>
      <c r="F256" s="39">
        <f t="shared" si="51"/>
        <v>0.12205940383480522</v>
      </c>
      <c r="G256" s="40">
        <f t="shared" si="52"/>
        <v>13.334989868952471</v>
      </c>
    </row>
    <row r="257" spans="1:8" ht="14.25" thickTop="1" thickBot="1" x14ac:dyDescent="0.25">
      <c r="F257" s="85" t="s">
        <v>53</v>
      </c>
      <c r="G257" s="86">
        <f>SUM(G236:G256)</f>
        <v>84.113041094282906</v>
      </c>
      <c r="H257" s="13"/>
    </row>
    <row r="258" spans="1:8" ht="14.25" thickTop="1" thickBot="1" x14ac:dyDescent="0.25">
      <c r="H258" s="13"/>
    </row>
    <row r="259" spans="1:8" ht="13.5" thickTop="1" x14ac:dyDescent="0.2">
      <c r="A259" s="34" t="s">
        <v>17</v>
      </c>
      <c r="B259" s="35" t="s">
        <v>18</v>
      </c>
      <c r="C259" s="35" t="s">
        <v>46</v>
      </c>
      <c r="D259" s="36" t="s">
        <v>40</v>
      </c>
      <c r="E259" s="35" t="s">
        <v>19</v>
      </c>
      <c r="F259" s="35" t="s">
        <v>41</v>
      </c>
      <c r="G259" s="37" t="s">
        <v>42</v>
      </c>
      <c r="H259" s="13"/>
    </row>
    <row r="260" spans="1:8" x14ac:dyDescent="0.2">
      <c r="A260" s="41"/>
      <c r="B260" s="67"/>
      <c r="C260" s="45"/>
      <c r="D260" s="42"/>
      <c r="E260" s="42"/>
      <c r="F260" s="42"/>
      <c r="G260" s="43"/>
      <c r="H260" s="13"/>
    </row>
    <row r="261" spans="1:8" x14ac:dyDescent="0.2">
      <c r="A261" s="41"/>
      <c r="B261" s="67"/>
      <c r="C261" s="45"/>
      <c r="D261" s="42"/>
      <c r="E261" s="42"/>
      <c r="F261" s="42"/>
      <c r="G261" s="43"/>
      <c r="H261" s="13"/>
    </row>
    <row r="262" spans="1:8" x14ac:dyDescent="0.2">
      <c r="A262" s="41">
        <f t="shared" ref="A262:A264" si="55">A263-365</f>
        <v>45591</v>
      </c>
      <c r="B262" s="67">
        <f>C25</f>
        <v>7.25</v>
      </c>
      <c r="C262" s="45">
        <f t="shared" ref="C262:C288" si="56">A262-$D$5</f>
        <v>393</v>
      </c>
      <c r="D262" s="42">
        <f t="shared" ref="D262:D288" si="57">C262/365</f>
        <v>1.0767123287671232</v>
      </c>
      <c r="E262" s="42">
        <f t="shared" ref="E262:E288" si="58">($B$30/100)+((($C$30+$D$30)/100)*(1-EXP(-D262/$E$30))/(D262/$E$30))-(($D$30/100)*(EXP(-D262/$E$30)))</f>
        <v>9.4211482700098423E-2</v>
      </c>
      <c r="F262" s="42">
        <f t="shared" ref="F262:F288" si="59">EXP(-E262*D262)</f>
        <v>0.90353659611889781</v>
      </c>
      <c r="G262" s="43">
        <f t="shared" ref="G262:G288" si="60">B262*F262</f>
        <v>6.5506403218620095</v>
      </c>
      <c r="H262" s="13"/>
    </row>
    <row r="263" spans="1:8" x14ac:dyDescent="0.2">
      <c r="A263" s="41">
        <f t="shared" si="55"/>
        <v>45956</v>
      </c>
      <c r="B263" s="67">
        <f>C25</f>
        <v>7.25</v>
      </c>
      <c r="C263" s="45">
        <f t="shared" si="56"/>
        <v>758</v>
      </c>
      <c r="D263" s="42">
        <f t="shared" si="57"/>
        <v>2.0767123287671234</v>
      </c>
      <c r="E263" s="42">
        <f t="shared" si="58"/>
        <v>9.9758462368181353E-2</v>
      </c>
      <c r="F263" s="42">
        <f t="shared" si="59"/>
        <v>0.81288175021841125</v>
      </c>
      <c r="G263" s="43">
        <f t="shared" si="60"/>
        <v>5.8933926890834814</v>
      </c>
      <c r="H263" s="13"/>
    </row>
    <row r="264" spans="1:8" x14ac:dyDescent="0.2">
      <c r="A264" s="41">
        <f t="shared" si="55"/>
        <v>46321</v>
      </c>
      <c r="B264" s="67">
        <f>C25</f>
        <v>7.25</v>
      </c>
      <c r="C264" s="45">
        <f t="shared" si="56"/>
        <v>1123</v>
      </c>
      <c r="D264" s="42">
        <f t="shared" si="57"/>
        <v>3.0767123287671234</v>
      </c>
      <c r="E264" s="42">
        <f t="shared" si="58"/>
        <v>0.10383092196680968</v>
      </c>
      <c r="F264" s="42">
        <f t="shared" si="59"/>
        <v>0.726542805369083</v>
      </c>
      <c r="G264" s="43">
        <f t="shared" si="60"/>
        <v>5.2674353389258517</v>
      </c>
      <c r="H264" s="13"/>
    </row>
    <row r="265" spans="1:8" x14ac:dyDescent="0.2">
      <c r="A265" s="41">
        <f>A266-366</f>
        <v>46686</v>
      </c>
      <c r="B265" s="67">
        <f>C25</f>
        <v>7.25</v>
      </c>
      <c r="C265" s="45">
        <f t="shared" si="56"/>
        <v>1488</v>
      </c>
      <c r="D265" s="42">
        <f t="shared" si="57"/>
        <v>4.0767123287671234</v>
      </c>
      <c r="E265" s="42">
        <f t="shared" si="58"/>
        <v>0.10679707441246299</v>
      </c>
      <c r="F265" s="42">
        <f t="shared" si="59"/>
        <v>0.64701813860660728</v>
      </c>
      <c r="G265" s="43">
        <f t="shared" si="60"/>
        <v>4.6908815048979031</v>
      </c>
      <c r="H265" s="13"/>
    </row>
    <row r="266" spans="1:8" x14ac:dyDescent="0.2">
      <c r="A266" s="41">
        <f>A267-365</f>
        <v>47052</v>
      </c>
      <c r="B266" s="67">
        <f>C25</f>
        <v>7.25</v>
      </c>
      <c r="C266" s="45">
        <f t="shared" si="56"/>
        <v>1854</v>
      </c>
      <c r="D266" s="42">
        <f t="shared" si="57"/>
        <v>5.0794520547945208</v>
      </c>
      <c r="E266" s="42">
        <f t="shared" si="58"/>
        <v>0.10894015933346445</v>
      </c>
      <c r="F266" s="42">
        <f t="shared" si="59"/>
        <v>0.57501663039553852</v>
      </c>
      <c r="G266" s="43">
        <f t="shared" si="60"/>
        <v>4.1688705703676545</v>
      </c>
      <c r="H266" s="13"/>
    </row>
    <row r="267" spans="1:8" x14ac:dyDescent="0.2">
      <c r="A267" s="41">
        <f>A268-365</f>
        <v>47417</v>
      </c>
      <c r="B267" s="67">
        <f>C25</f>
        <v>7.25</v>
      </c>
      <c r="C267" s="45">
        <f t="shared" si="56"/>
        <v>2219</v>
      </c>
      <c r="D267" s="42">
        <f t="shared" si="57"/>
        <v>6.0794520547945208</v>
      </c>
      <c r="E267" s="42">
        <f t="shared" si="58"/>
        <v>0.11045899867948829</v>
      </c>
      <c r="F267" s="42">
        <f t="shared" si="59"/>
        <v>0.51092616700255888</v>
      </c>
      <c r="G267" s="43">
        <f t="shared" si="60"/>
        <v>3.7042147107685519</v>
      </c>
      <c r="H267" s="13"/>
    </row>
    <row r="268" spans="1:8" x14ac:dyDescent="0.2">
      <c r="A268" s="41">
        <f>A269-365</f>
        <v>47782</v>
      </c>
      <c r="B268" s="67">
        <f>C25</f>
        <v>7.25</v>
      </c>
      <c r="C268" s="45">
        <f t="shared" si="56"/>
        <v>2584</v>
      </c>
      <c r="D268" s="42">
        <f t="shared" si="57"/>
        <v>7.0794520547945208</v>
      </c>
      <c r="E268" s="42">
        <f t="shared" si="58"/>
        <v>0.11151879602332707</v>
      </c>
      <c r="F268" s="42">
        <f t="shared" si="59"/>
        <v>0.45407542078744534</v>
      </c>
      <c r="G268" s="43">
        <f t="shared" si="60"/>
        <v>3.2920468007089787</v>
      </c>
      <c r="H268" s="13"/>
    </row>
    <row r="269" spans="1:8" x14ac:dyDescent="0.2">
      <c r="A269" s="41">
        <f>A270-366</f>
        <v>48147</v>
      </c>
      <c r="B269" s="67">
        <f>C25</f>
        <v>7.25</v>
      </c>
      <c r="C269" s="45">
        <f t="shared" si="56"/>
        <v>2949</v>
      </c>
      <c r="D269" s="42">
        <f t="shared" si="57"/>
        <v>8.0794520547945208</v>
      </c>
      <c r="E269" s="42">
        <f t="shared" si="58"/>
        <v>0.11223875710396061</v>
      </c>
      <c r="F269" s="42">
        <f t="shared" si="59"/>
        <v>0.40380319665183229</v>
      </c>
      <c r="G269" s="43">
        <f t="shared" si="60"/>
        <v>2.9275731757257839</v>
      </c>
      <c r="H269" s="13"/>
    </row>
    <row r="270" spans="1:8" x14ac:dyDescent="0.2">
      <c r="A270" s="41">
        <f t="shared" ref="A270:A272" si="61">A271-365</f>
        <v>48513</v>
      </c>
      <c r="B270" s="67">
        <f>C25</f>
        <v>7.25</v>
      </c>
      <c r="C270" s="45">
        <f t="shared" si="56"/>
        <v>3315</v>
      </c>
      <c r="D270" s="42">
        <f t="shared" si="57"/>
        <v>9.0821917808219172</v>
      </c>
      <c r="E270" s="42">
        <f t="shared" si="58"/>
        <v>0.11270948806019319</v>
      </c>
      <c r="F270" s="42">
        <f t="shared" si="59"/>
        <v>0.35928146016061935</v>
      </c>
      <c r="G270" s="43">
        <f t="shared" si="60"/>
        <v>2.6047905861644902</v>
      </c>
      <c r="H270" s="13"/>
    </row>
    <row r="271" spans="1:8" x14ac:dyDescent="0.2">
      <c r="A271" s="41">
        <f t="shared" si="61"/>
        <v>48878</v>
      </c>
      <c r="B271" s="67">
        <f>C25</f>
        <v>7.25</v>
      </c>
      <c r="C271" s="45">
        <f t="shared" si="56"/>
        <v>3680</v>
      </c>
      <c r="D271" s="42">
        <f t="shared" si="57"/>
        <v>10.082191780821917</v>
      </c>
      <c r="E271" s="42">
        <f t="shared" si="58"/>
        <v>0.11299575073676034</v>
      </c>
      <c r="F271" s="42">
        <f t="shared" si="59"/>
        <v>0.32006063097277127</v>
      </c>
      <c r="G271" s="43">
        <f t="shared" si="60"/>
        <v>2.3204395745525916</v>
      </c>
      <c r="H271" s="13"/>
    </row>
    <row r="272" spans="1:8" x14ac:dyDescent="0.2">
      <c r="A272" s="41">
        <f t="shared" si="61"/>
        <v>49243</v>
      </c>
      <c r="B272" s="67">
        <f>C25</f>
        <v>7.25</v>
      </c>
      <c r="C272" s="45">
        <f t="shared" si="56"/>
        <v>4045</v>
      </c>
      <c r="D272" s="42">
        <f t="shared" si="57"/>
        <v>11.082191780821917</v>
      </c>
      <c r="E272" s="42">
        <f t="shared" si="58"/>
        <v>0.11314938796556584</v>
      </c>
      <c r="F272" s="42">
        <f t="shared" si="59"/>
        <v>0.28537727068515806</v>
      </c>
      <c r="G272" s="43">
        <f t="shared" si="60"/>
        <v>2.0689852124673958</v>
      </c>
      <c r="H272" s="13"/>
    </row>
    <row r="273" spans="1:8" x14ac:dyDescent="0.2">
      <c r="A273" s="41">
        <f>A274-366</f>
        <v>49608</v>
      </c>
      <c r="B273" s="67">
        <f>C25</f>
        <v>7.25</v>
      </c>
      <c r="C273" s="45">
        <f t="shared" si="56"/>
        <v>4410</v>
      </c>
      <c r="D273" s="42">
        <f t="shared" si="57"/>
        <v>12.082191780821917</v>
      </c>
      <c r="E273" s="42">
        <f t="shared" si="58"/>
        <v>0.11320789332339759</v>
      </c>
      <c r="F273" s="42">
        <f t="shared" si="59"/>
        <v>0.25466674312973553</v>
      </c>
      <c r="G273" s="43">
        <f t="shared" si="60"/>
        <v>1.8463338876905826</v>
      </c>
      <c r="H273" s="13"/>
    </row>
    <row r="274" spans="1:8" x14ac:dyDescent="0.2">
      <c r="A274" s="41">
        <f t="shared" ref="A274" si="62">A275-365</f>
        <v>49974</v>
      </c>
      <c r="B274" s="67">
        <f>C25</f>
        <v>7.25</v>
      </c>
      <c r="C274" s="45">
        <f t="shared" si="56"/>
        <v>4776</v>
      </c>
      <c r="D274" s="42">
        <f t="shared" si="57"/>
        <v>13.084931506849315</v>
      </c>
      <c r="E274" s="42">
        <f t="shared" si="58"/>
        <v>0.11319905116625169</v>
      </c>
      <c r="F274" s="42">
        <f t="shared" si="59"/>
        <v>0.22736427065271542</v>
      </c>
      <c r="G274" s="43">
        <f t="shared" si="60"/>
        <v>1.6483909622321868</v>
      </c>
      <c r="H274" s="13"/>
    </row>
    <row r="275" spans="1:8" x14ac:dyDescent="0.2">
      <c r="A275" s="41">
        <f>A276-365</f>
        <v>50339</v>
      </c>
      <c r="B275" s="67">
        <f>C25</f>
        <v>7.25</v>
      </c>
      <c r="C275" s="45">
        <f t="shared" si="56"/>
        <v>5141</v>
      </c>
      <c r="D275" s="42">
        <f t="shared" si="57"/>
        <v>14.084931506849315</v>
      </c>
      <c r="E275" s="42">
        <f t="shared" si="58"/>
        <v>0.11314359535763929</v>
      </c>
      <c r="F275" s="42">
        <f t="shared" si="59"/>
        <v>0.20318877802636817</v>
      </c>
      <c r="G275" s="43">
        <f t="shared" si="60"/>
        <v>1.4731186406911692</v>
      </c>
      <c r="H275" s="13"/>
    </row>
    <row r="276" spans="1:8" x14ac:dyDescent="0.2">
      <c r="A276" s="41">
        <f t="shared" ref="A276" si="63">A277-365</f>
        <v>50704</v>
      </c>
      <c r="B276" s="67">
        <f>C25</f>
        <v>7.25</v>
      </c>
      <c r="C276" s="45">
        <f t="shared" si="56"/>
        <v>5506</v>
      </c>
      <c r="D276" s="42">
        <f t="shared" si="57"/>
        <v>15.084931506849315</v>
      </c>
      <c r="E276" s="42">
        <f t="shared" si="58"/>
        <v>0.11305678262428859</v>
      </c>
      <c r="F276" s="42">
        <f t="shared" si="59"/>
        <v>0.18168991253366337</v>
      </c>
      <c r="G276" s="43">
        <f t="shared" si="60"/>
        <v>1.3172518658690595</v>
      </c>
      <c r="H276" s="13"/>
    </row>
    <row r="277" spans="1:8" x14ac:dyDescent="0.2">
      <c r="A277" s="41">
        <f>A278-366</f>
        <v>51069</v>
      </c>
      <c r="B277" s="67">
        <f t="shared" ref="B277:B287" si="64">B276</f>
        <v>7.25</v>
      </c>
      <c r="C277" s="45">
        <f t="shared" si="56"/>
        <v>5871</v>
      </c>
      <c r="D277" s="42">
        <f t="shared" si="57"/>
        <v>16.084931506849315</v>
      </c>
      <c r="E277" s="42">
        <f t="shared" si="58"/>
        <v>0.11294974246641916</v>
      </c>
      <c r="F277" s="42">
        <f t="shared" si="59"/>
        <v>0.1625468727214654</v>
      </c>
      <c r="G277" s="43">
        <f t="shared" si="60"/>
        <v>1.1784648272306242</v>
      </c>
      <c r="H277" s="13"/>
    </row>
    <row r="278" spans="1:8" x14ac:dyDescent="0.2">
      <c r="A278" s="41">
        <f>A279-365</f>
        <v>51435</v>
      </c>
      <c r="B278" s="67">
        <f t="shared" si="64"/>
        <v>7.25</v>
      </c>
      <c r="C278" s="45">
        <f t="shared" si="56"/>
        <v>6237</v>
      </c>
      <c r="D278" s="42">
        <f t="shared" si="57"/>
        <v>17.087671232876712</v>
      </c>
      <c r="E278" s="42">
        <f t="shared" si="58"/>
        <v>0.11283022318514918</v>
      </c>
      <c r="F278" s="42">
        <f t="shared" si="59"/>
        <v>0.14543794780270738</v>
      </c>
      <c r="G278" s="43">
        <f t="shared" si="60"/>
        <v>1.0544251215696285</v>
      </c>
      <c r="H278" s="13"/>
    </row>
    <row r="279" spans="1:8" x14ac:dyDescent="0.2">
      <c r="A279" s="41">
        <f>A280-365</f>
        <v>51800</v>
      </c>
      <c r="B279" s="67">
        <f t="shared" si="64"/>
        <v>7.25</v>
      </c>
      <c r="C279" s="45">
        <f t="shared" si="56"/>
        <v>6602</v>
      </c>
      <c r="D279" s="42">
        <f t="shared" si="57"/>
        <v>18.087671232876712</v>
      </c>
      <c r="E279" s="42">
        <f t="shared" si="58"/>
        <v>0.11270470473247091</v>
      </c>
      <c r="F279" s="42">
        <f t="shared" si="59"/>
        <v>0.13021535195480707</v>
      </c>
      <c r="G279" s="43">
        <f t="shared" si="60"/>
        <v>0.94406130167235125</v>
      </c>
      <c r="H279" s="13"/>
    </row>
    <row r="280" spans="1:8" x14ac:dyDescent="0.2">
      <c r="A280" s="41">
        <f>A281-365</f>
        <v>52165</v>
      </c>
      <c r="B280" s="67">
        <f t="shared" si="64"/>
        <v>7.25</v>
      </c>
      <c r="C280" s="45">
        <f t="shared" si="56"/>
        <v>6967</v>
      </c>
      <c r="D280" s="42">
        <f t="shared" si="57"/>
        <v>19.087671232876712</v>
      </c>
      <c r="E280" s="42">
        <f t="shared" si="58"/>
        <v>0.11257699949267967</v>
      </c>
      <c r="F280" s="42">
        <f t="shared" si="59"/>
        <v>0.11662020274266184</v>
      </c>
      <c r="G280" s="43">
        <f t="shared" si="60"/>
        <v>0.84549646988429839</v>
      </c>
      <c r="H280" s="13"/>
    </row>
    <row r="281" spans="1:8" x14ac:dyDescent="0.2">
      <c r="A281" s="41">
        <f>A282-366</f>
        <v>52530</v>
      </c>
      <c r="B281" s="67">
        <f t="shared" si="64"/>
        <v>7.25</v>
      </c>
      <c r="C281" s="45">
        <f t="shared" si="56"/>
        <v>7332</v>
      </c>
      <c r="D281" s="42">
        <f t="shared" si="57"/>
        <v>20.087671232876712</v>
      </c>
      <c r="E281" s="42">
        <f t="shared" si="58"/>
        <v>0.1124499856339794</v>
      </c>
      <c r="F281" s="42">
        <f t="shared" si="59"/>
        <v>0.10446968539697007</v>
      </c>
      <c r="G281" s="43">
        <f t="shared" si="60"/>
        <v>0.75740521912803305</v>
      </c>
      <c r="H281" s="13"/>
    </row>
    <row r="282" spans="1:8" x14ac:dyDescent="0.2">
      <c r="A282" s="41">
        <f>A283-365</f>
        <v>52896</v>
      </c>
      <c r="B282" s="67">
        <f t="shared" si="64"/>
        <v>7.25</v>
      </c>
      <c r="C282" s="45">
        <f t="shared" si="56"/>
        <v>7698</v>
      </c>
      <c r="D282" s="42">
        <f t="shared" si="57"/>
        <v>21.090410958904108</v>
      </c>
      <c r="E282" s="42">
        <f t="shared" si="58"/>
        <v>0.11232528705625569</v>
      </c>
      <c r="F282" s="42">
        <f t="shared" si="59"/>
        <v>9.3575520287648553E-2</v>
      </c>
      <c r="G282" s="43">
        <f t="shared" si="60"/>
        <v>0.67842252208545206</v>
      </c>
      <c r="H282" s="13"/>
    </row>
    <row r="283" spans="1:8" x14ac:dyDescent="0.2">
      <c r="A283" s="41">
        <f>A284-365</f>
        <v>53261</v>
      </c>
      <c r="B283" s="67">
        <f t="shared" si="64"/>
        <v>7.25</v>
      </c>
      <c r="C283" s="45">
        <f t="shared" si="56"/>
        <v>8063</v>
      </c>
      <c r="D283" s="42">
        <f t="shared" si="57"/>
        <v>22.090410958904108</v>
      </c>
      <c r="E283" s="42">
        <f t="shared" si="58"/>
        <v>0.11220487479524881</v>
      </c>
      <c r="F283" s="42">
        <f t="shared" si="59"/>
        <v>8.3856204701374532E-2</v>
      </c>
      <c r="G283" s="43">
        <f t="shared" si="60"/>
        <v>0.60795748408496531</v>
      </c>
      <c r="H283" s="13"/>
    </row>
    <row r="284" spans="1:8" x14ac:dyDescent="0.2">
      <c r="A284" s="41">
        <f>A285-365</f>
        <v>53626</v>
      </c>
      <c r="B284" s="67">
        <f t="shared" si="64"/>
        <v>7.25</v>
      </c>
      <c r="C284" s="45">
        <f t="shared" si="56"/>
        <v>8428</v>
      </c>
      <c r="D284" s="42">
        <f t="shared" si="57"/>
        <v>23.090410958904108</v>
      </c>
      <c r="E284" s="42">
        <f t="shared" si="58"/>
        <v>0.11208920178548751</v>
      </c>
      <c r="F284" s="42">
        <f t="shared" si="59"/>
        <v>7.5156269988526411E-2</v>
      </c>
      <c r="G284" s="43">
        <f t="shared" si="60"/>
        <v>0.54488295741681647</v>
      </c>
      <c r="H284" s="13"/>
    </row>
    <row r="285" spans="1:8" x14ac:dyDescent="0.2">
      <c r="A285" s="41">
        <f>A286-366</f>
        <v>53991</v>
      </c>
      <c r="B285" s="67">
        <f t="shared" si="64"/>
        <v>7.25</v>
      </c>
      <c r="C285" s="45">
        <f t="shared" si="56"/>
        <v>8793</v>
      </c>
      <c r="D285" s="42">
        <f t="shared" si="57"/>
        <v>24.090410958904108</v>
      </c>
      <c r="E285" s="42">
        <f t="shared" si="58"/>
        <v>0.11197871510191403</v>
      </c>
      <c r="F285" s="42">
        <f t="shared" si="59"/>
        <v>6.7366106029150788E-2</v>
      </c>
      <c r="G285" s="43">
        <f t="shared" si="60"/>
        <v>0.48840426871134324</v>
      </c>
      <c r="H285" s="13"/>
    </row>
    <row r="286" spans="1:8" x14ac:dyDescent="0.2">
      <c r="A286" s="41">
        <f>A287-365</f>
        <v>54357</v>
      </c>
      <c r="B286" s="67">
        <f t="shared" si="64"/>
        <v>7.25</v>
      </c>
      <c r="C286" s="45">
        <f t="shared" si="56"/>
        <v>9159</v>
      </c>
      <c r="D286" s="42">
        <f t="shared" si="57"/>
        <v>25.093150684931508</v>
      </c>
      <c r="E286" s="42">
        <f t="shared" si="58"/>
        <v>0.11187333203770183</v>
      </c>
      <c r="F286" s="42">
        <f t="shared" si="59"/>
        <v>6.0370519650677718E-2</v>
      </c>
      <c r="G286" s="43">
        <f t="shared" si="60"/>
        <v>0.43768626746741346</v>
      </c>
      <c r="H286" s="13"/>
    </row>
    <row r="287" spans="1:8" x14ac:dyDescent="0.2">
      <c r="A287" s="41">
        <f>A288-365</f>
        <v>54722</v>
      </c>
      <c r="B287" s="67">
        <f t="shared" si="64"/>
        <v>7.25</v>
      </c>
      <c r="C287" s="45">
        <f t="shared" si="56"/>
        <v>9524</v>
      </c>
      <c r="D287" s="42">
        <f t="shared" si="57"/>
        <v>26.093150684931508</v>
      </c>
      <c r="E287" s="42">
        <f t="shared" si="58"/>
        <v>0.11177365198237627</v>
      </c>
      <c r="F287" s="42">
        <f t="shared" si="59"/>
        <v>5.4121338506888515E-2</v>
      </c>
      <c r="G287" s="43">
        <f t="shared" si="60"/>
        <v>0.39237970417494172</v>
      </c>
      <c r="H287" s="13"/>
    </row>
    <row r="288" spans="1:8" ht="13.5" thickBot="1" x14ac:dyDescent="0.25">
      <c r="A288" s="38">
        <f>B25</f>
        <v>55087</v>
      </c>
      <c r="B288" s="44">
        <f>B287+100</f>
        <v>107.25</v>
      </c>
      <c r="C288" s="44">
        <f t="shared" si="56"/>
        <v>9889</v>
      </c>
      <c r="D288" s="39">
        <f t="shared" si="57"/>
        <v>27.093150684931508</v>
      </c>
      <c r="E288" s="39">
        <f t="shared" si="58"/>
        <v>0.11167928408947275</v>
      </c>
      <c r="F288" s="39">
        <f t="shared" si="59"/>
        <v>4.8521723591285836E-2</v>
      </c>
      <c r="G288" s="40">
        <f t="shared" si="60"/>
        <v>5.2039548551654056</v>
      </c>
    </row>
    <row r="289" spans="1:19" ht="14.25" thickTop="1" thickBot="1" x14ac:dyDescent="0.25">
      <c r="F289" s="85" t="s">
        <v>53</v>
      </c>
      <c r="G289" s="86">
        <f>SUM(G261:G288)</f>
        <v>62.907906840598969</v>
      </c>
      <c r="H289" s="13"/>
    </row>
    <row r="290" spans="1:19" ht="13.5" thickTop="1" x14ac:dyDescent="0.2">
      <c r="H290" s="13"/>
    </row>
    <row r="291" spans="1:19" ht="13.5" thickBot="1" x14ac:dyDescent="0.25">
      <c r="H291" s="13"/>
    </row>
    <row r="292" spans="1:19" ht="19.5" thickTop="1" thickBot="1" x14ac:dyDescent="0.3">
      <c r="A292" s="58" t="s">
        <v>43</v>
      </c>
      <c r="B292" s="56"/>
      <c r="C292" s="56"/>
      <c r="D292" s="56"/>
      <c r="E292" s="56"/>
      <c r="F292" s="56"/>
      <c r="G292" s="56"/>
      <c r="H292" s="57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</row>
    <row r="293" spans="1:19" ht="13.5" thickTop="1" x14ac:dyDescent="0.2">
      <c r="A293" s="46"/>
      <c r="B293" s="47"/>
      <c r="C293" s="47"/>
      <c r="D293" s="47"/>
      <c r="E293" s="47"/>
      <c r="F293" s="47"/>
      <c r="G293" s="47"/>
      <c r="H293" s="48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</row>
    <row r="294" spans="1:19" x14ac:dyDescent="0.2">
      <c r="A294" s="49" t="s">
        <v>30</v>
      </c>
      <c r="B294" s="50">
        <f>B8</f>
        <v>45265</v>
      </c>
      <c r="C294" s="50">
        <f>B9</f>
        <v>45356</v>
      </c>
      <c r="D294" s="50">
        <f>B10</f>
        <v>45448</v>
      </c>
      <c r="E294" s="50">
        <f>B11</f>
        <v>45539</v>
      </c>
      <c r="F294" s="50">
        <f>B12</f>
        <v>45497</v>
      </c>
      <c r="G294" s="50">
        <f>B13</f>
        <v>45987</v>
      </c>
      <c r="H294" s="50">
        <f>B14</f>
        <v>46260</v>
      </c>
      <c r="I294" s="50">
        <f>B15</f>
        <v>46694</v>
      </c>
      <c r="J294" s="50">
        <f>B16</f>
        <v>46871</v>
      </c>
      <c r="K294" s="50">
        <f>B17</f>
        <v>47744</v>
      </c>
      <c r="L294" s="50">
        <f>B18</f>
        <v>47933</v>
      </c>
      <c r="M294" s="50">
        <f>B19</f>
        <v>47933</v>
      </c>
      <c r="N294" s="50">
        <f>B20</f>
        <v>48395</v>
      </c>
      <c r="O294" s="50">
        <f>B21</f>
        <v>48619</v>
      </c>
      <c r="P294" s="50">
        <f>B22</f>
        <v>49235</v>
      </c>
      <c r="Q294" s="50">
        <f>B23</f>
        <v>49865</v>
      </c>
      <c r="R294" s="50">
        <f>B24</f>
        <v>52014</v>
      </c>
      <c r="S294" s="50">
        <f>B25</f>
        <v>55087</v>
      </c>
    </row>
    <row r="295" spans="1:19" x14ac:dyDescent="0.2">
      <c r="A295" s="49" t="s">
        <v>31</v>
      </c>
      <c r="B295" s="51">
        <f>E8</f>
        <v>97.846000000000004</v>
      </c>
      <c r="C295" s="51">
        <f>E9</f>
        <v>95.468000000000004</v>
      </c>
      <c r="D295" s="51">
        <f>E10</f>
        <v>92.356999999999999</v>
      </c>
      <c r="E295" s="51">
        <f>E11</f>
        <v>90.183000000000007</v>
      </c>
      <c r="F295" s="51">
        <f>E12</f>
        <v>102.4812191780822</v>
      </c>
      <c r="G295" s="51">
        <f>E13</f>
        <v>96.958726027397262</v>
      </c>
      <c r="H295" s="51">
        <f>E14</f>
        <v>92.085082191780813</v>
      </c>
      <c r="I295" s="51">
        <f>E15</f>
        <v>87.651876712328757</v>
      </c>
      <c r="J295" s="51">
        <f>E16</f>
        <v>84.012630136986303</v>
      </c>
      <c r="K295" s="51">
        <f>E17</f>
        <v>82.675095890410958</v>
      </c>
      <c r="L295" s="51">
        <f>E18</f>
        <v>80.741945205479453</v>
      </c>
      <c r="M295" s="51">
        <f>E19</f>
        <v>80.376945205479444</v>
      </c>
      <c r="N295" s="51">
        <f>E20</f>
        <v>75.551671232876714</v>
      </c>
      <c r="O295" s="51">
        <f>E21</f>
        <v>113.64401369863015</v>
      </c>
      <c r="P295" s="51">
        <f>E22</f>
        <v>77.399013698630142</v>
      </c>
      <c r="Q295" s="51">
        <f>E23</f>
        <v>63.502616438356164</v>
      </c>
      <c r="R295" s="51">
        <f>E24</f>
        <v>80.066753424657534</v>
      </c>
      <c r="S295" s="51">
        <f>E25</f>
        <v>66.99365753424658</v>
      </c>
    </row>
    <row r="296" spans="1:19" x14ac:dyDescent="0.2">
      <c r="A296" s="49" t="s">
        <v>47</v>
      </c>
      <c r="B296" s="68">
        <f>C8</f>
        <v>0</v>
      </c>
      <c r="C296" s="68">
        <f>C9</f>
        <v>0</v>
      </c>
      <c r="D296" s="68">
        <f>C10</f>
        <v>0</v>
      </c>
      <c r="E296" s="68">
        <f>C11</f>
        <v>0</v>
      </c>
      <c r="F296" s="68">
        <f>C12</f>
        <v>10</v>
      </c>
      <c r="G296" s="68">
        <f>C13</f>
        <v>6.25</v>
      </c>
      <c r="H296" s="68">
        <f>C14</f>
        <v>7.5</v>
      </c>
      <c r="I296" s="68">
        <f>C15</f>
        <v>5.75</v>
      </c>
      <c r="J296" s="68">
        <f>C16</f>
        <v>6</v>
      </c>
      <c r="K296" s="68">
        <f>C17</f>
        <v>7.75</v>
      </c>
      <c r="L296" s="68">
        <f>C18</f>
        <v>7</v>
      </c>
      <c r="M296" s="68">
        <f>C19</f>
        <v>7</v>
      </c>
      <c r="N296" s="68">
        <f>C20</f>
        <v>7</v>
      </c>
      <c r="O296" s="68">
        <f>C21</f>
        <v>13.25</v>
      </c>
      <c r="P296" s="68">
        <f>C22</f>
        <v>7.25</v>
      </c>
      <c r="Q296" s="68">
        <f>C23</f>
        <v>6.25</v>
      </c>
      <c r="R296" s="68">
        <f>C24</f>
        <v>9.25</v>
      </c>
      <c r="S296" s="68">
        <f>C25</f>
        <v>7.25</v>
      </c>
    </row>
    <row r="297" spans="1:19" x14ac:dyDescent="0.2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</row>
    <row r="298" spans="1:19" x14ac:dyDescent="0.2">
      <c r="A298" s="49" t="s">
        <v>32</v>
      </c>
      <c r="B298" s="53">
        <f>G36</f>
        <v>98.404552872740908</v>
      </c>
      <c r="C298" s="53">
        <f>G41</f>
        <v>96.194059751179424</v>
      </c>
      <c r="D298" s="53">
        <f>G46</f>
        <v>93.922958490016271</v>
      </c>
      <c r="E298" s="53">
        <f>G52</f>
        <v>91.654734075698357</v>
      </c>
      <c r="F298" s="53">
        <f>G59</f>
        <v>102.00125621965925</v>
      </c>
      <c r="G298" s="53">
        <f>G67</f>
        <v>97.328867818718109</v>
      </c>
      <c r="H298" s="53">
        <f>G75</f>
        <v>92.736415413368022</v>
      </c>
      <c r="I298" s="53">
        <f>G85</f>
        <v>82.308604210864317</v>
      </c>
      <c r="J298" s="53">
        <f>G96</f>
        <v>84.231196113513448</v>
      </c>
      <c r="K298" s="53">
        <f>G109</f>
        <v>82.272124723101697</v>
      </c>
      <c r="L298" s="53">
        <f>G123</f>
        <v>80.874064732403809</v>
      </c>
      <c r="M298" s="53">
        <f>G139</f>
        <v>80.874064732403809</v>
      </c>
      <c r="N298" s="53">
        <f>G157</f>
        <v>76.453929659993676</v>
      </c>
      <c r="O298" s="53">
        <f>G175</f>
        <v>116.70572168954206</v>
      </c>
      <c r="P298" s="53">
        <f>G199</f>
        <v>72.206639210931726</v>
      </c>
      <c r="Q298" s="53">
        <f>G232</f>
        <v>65.407346152137535</v>
      </c>
      <c r="R298" s="53">
        <f>G257</f>
        <v>84.113041094282906</v>
      </c>
      <c r="S298" s="53">
        <f>G289</f>
        <v>62.907906840598969</v>
      </c>
    </row>
    <row r="299" spans="1:19" x14ac:dyDescent="0.2">
      <c r="A299" s="49" t="s">
        <v>24</v>
      </c>
      <c r="B299" s="54">
        <f>B295-B298</f>
        <v>-0.55855287274090415</v>
      </c>
      <c r="C299" s="54">
        <f t="shared" ref="C299:S299" si="65">C295-C298</f>
        <v>-0.72605975117942023</v>
      </c>
      <c r="D299" s="54">
        <f t="shared" si="65"/>
        <v>-1.5659584900162713</v>
      </c>
      <c r="E299" s="54">
        <f t="shared" si="65"/>
        <v>-1.4717340756983504</v>
      </c>
      <c r="F299" s="54">
        <f t="shared" si="65"/>
        <v>0.47996295842294501</v>
      </c>
      <c r="G299" s="54">
        <f t="shared" si="65"/>
        <v>-0.37014179132084735</v>
      </c>
      <c r="H299" s="54">
        <f t="shared" si="65"/>
        <v>-0.6513332215872083</v>
      </c>
      <c r="I299" s="54">
        <f t="shared" si="65"/>
        <v>5.3432725014644404</v>
      </c>
      <c r="J299" s="54">
        <f t="shared" si="65"/>
        <v>-0.21856597652714527</v>
      </c>
      <c r="K299" s="54">
        <f t="shared" si="65"/>
        <v>0.40297116730926064</v>
      </c>
      <c r="L299" s="54">
        <f t="shared" si="65"/>
        <v>-0.13211952692435602</v>
      </c>
      <c r="M299" s="54">
        <f t="shared" si="65"/>
        <v>-0.49711952692436512</v>
      </c>
      <c r="N299" s="54">
        <f t="shared" si="65"/>
        <v>-0.90225842711696203</v>
      </c>
      <c r="O299" s="54">
        <f t="shared" si="65"/>
        <v>-3.0617079909119127</v>
      </c>
      <c r="P299" s="54">
        <f t="shared" si="65"/>
        <v>5.1923744876984159</v>
      </c>
      <c r="Q299" s="54">
        <f t="shared" si="65"/>
        <v>-1.9047297137813715</v>
      </c>
      <c r="R299" s="54">
        <f t="shared" si="65"/>
        <v>-4.0462876696253716</v>
      </c>
      <c r="S299" s="54">
        <f t="shared" si="65"/>
        <v>4.0857506936476113</v>
      </c>
    </row>
    <row r="300" spans="1:19" ht="15" thickBot="1" x14ac:dyDescent="0.25">
      <c r="A300" s="55" t="s">
        <v>44</v>
      </c>
      <c r="B300" s="69">
        <f>B299^2</f>
        <v>0.31198131164711668</v>
      </c>
      <c r="C300" s="69">
        <f t="shared" ref="C300:S300" si="66">C299^2</f>
        <v>0.52716276228272163</v>
      </c>
      <c r="D300" s="69">
        <f t="shared" si="66"/>
        <v>2.4522259924540406</v>
      </c>
      <c r="E300" s="69">
        <f t="shared" si="66"/>
        <v>2.1660011895716775</v>
      </c>
      <c r="F300" s="69">
        <f t="shared" si="66"/>
        <v>0.23036444145810564</v>
      </c>
      <c r="G300" s="69">
        <f t="shared" si="66"/>
        <v>0.1370049456822057</v>
      </c>
      <c r="H300" s="69">
        <f t="shared" si="66"/>
        <v>0.42423496554317136</v>
      </c>
      <c r="I300" s="69">
        <f t="shared" si="66"/>
        <v>28.55056102490606</v>
      </c>
      <c r="J300" s="69">
        <f t="shared" si="66"/>
        <v>4.7771086095264613E-2</v>
      </c>
      <c r="K300" s="69">
        <f t="shared" si="66"/>
        <v>0.16238576168258811</v>
      </c>
      <c r="L300" s="69">
        <f t="shared" si="66"/>
        <v>1.7455569394715636E-2</v>
      </c>
      <c r="M300" s="69">
        <f t="shared" si="66"/>
        <v>0.24712782404950456</v>
      </c>
      <c r="N300" s="69">
        <f t="shared" si="66"/>
        <v>0.81407026930357429</v>
      </c>
      <c r="O300" s="69">
        <f t="shared" si="66"/>
        <v>9.3740558216138616</v>
      </c>
      <c r="P300" s="69">
        <f t="shared" si="66"/>
        <v>26.960752820501387</v>
      </c>
      <c r="Q300" s="69">
        <f t="shared" si="66"/>
        <v>3.627995282561665</v>
      </c>
      <c r="R300" s="69">
        <f t="shared" si="66"/>
        <v>16.372443905362321</v>
      </c>
      <c r="S300" s="69">
        <f t="shared" si="66"/>
        <v>16.693358730641936</v>
      </c>
    </row>
    <row r="301" spans="1:19" ht="13.5" thickTop="1" x14ac:dyDescent="0.2">
      <c r="H301" s="13"/>
    </row>
    <row r="302" spans="1:19" x14ac:dyDescent="0.2">
      <c r="H302" s="13"/>
    </row>
    <row r="303" spans="1:19" ht="18.75" thickBot="1" x14ac:dyDescent="0.3">
      <c r="A303" s="12" t="s">
        <v>33</v>
      </c>
      <c r="H303" s="13"/>
    </row>
    <row r="304" spans="1:19" ht="13.5" thickBot="1" x14ac:dyDescent="0.25">
      <c r="A304" s="103">
        <f>SUM(B300:S300)</f>
        <v>109.11695370475191</v>
      </c>
      <c r="H304" s="13"/>
    </row>
    <row r="305" spans="8:8" x14ac:dyDescent="0.2">
      <c r="H305" s="13"/>
    </row>
    <row r="306" spans="8:8" x14ac:dyDescent="0.2">
      <c r="H306" s="13"/>
    </row>
    <row r="307" spans="8:8" x14ac:dyDescent="0.2">
      <c r="H307" s="13"/>
    </row>
  </sheetData>
  <mergeCells count="3">
    <mergeCell ref="B1:E2"/>
    <mergeCell ref="B5:C5"/>
    <mergeCell ref="B28:E28"/>
  </mergeCells>
  <hyperlinks>
    <hyperlink ref="G18" r:id="rId1" display="https://www.irc.gov.co/webcenter/ShowProperty?nodeId=%2FConexionContent%2FWCC_CLUSTER-203377%2F%2FidcPrimaryFile&amp;revision=latestreleased" xr:uid="{D5F5062B-38FC-422D-8F7E-F716455C9FD7}"/>
  </hyperlinks>
  <pageMargins left="0.75" right="0.75" top="1" bottom="1" header="0" footer="0"/>
  <pageSetup orientation="portrait" horizontalDpi="4294967293" verticalDpi="4294967293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8193" r:id="rId5">
          <objectPr defaultSize="0" autoPict="0" r:id="rId6">
            <anchor moveWithCells="1">
              <from>
                <xdr:col>6</xdr:col>
                <xdr:colOff>123825</xdr:colOff>
                <xdr:row>18</xdr:row>
                <xdr:rowOff>76200</xdr:rowOff>
              </from>
              <to>
                <xdr:col>9</xdr:col>
                <xdr:colOff>600075</xdr:colOff>
                <xdr:row>24</xdr:row>
                <xdr:rowOff>114300</xdr:rowOff>
              </to>
            </anchor>
          </objectPr>
        </oleObject>
      </mc:Choice>
      <mc:Fallback>
        <oleObject progId="Equation.3" shapeId="8193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3658"/>
  <sheetViews>
    <sheetView zoomScale="130" zoomScaleNormal="130" workbookViewId="0">
      <selection activeCell="I56" sqref="I56"/>
    </sheetView>
  </sheetViews>
  <sheetFormatPr baseColWidth="10" defaultColWidth="8.7109375" defaultRowHeight="12.75" x14ac:dyDescent="0.2"/>
  <cols>
    <col min="1" max="1" width="11.42578125" customWidth="1"/>
    <col min="2" max="2" width="16" bestFit="1" customWidth="1"/>
    <col min="3" max="3" width="11.42578125" customWidth="1"/>
    <col min="4" max="4" width="23.140625" bestFit="1" customWidth="1"/>
    <col min="5" max="256" width="11.42578125" customWidth="1"/>
  </cols>
  <sheetData>
    <row r="2" spans="1:9" x14ac:dyDescent="0.2">
      <c r="A2" s="28" t="s">
        <v>25</v>
      </c>
    </row>
    <row r="4" spans="1:9" ht="13.5" thickBot="1" x14ac:dyDescent="0.25"/>
    <row r="5" spans="1:9" x14ac:dyDescent="0.2">
      <c r="A5" s="14" t="s">
        <v>13</v>
      </c>
      <c r="B5" s="15" t="s">
        <v>14</v>
      </c>
      <c r="C5" s="15" t="s">
        <v>15</v>
      </c>
      <c r="D5" s="16" t="s">
        <v>16</v>
      </c>
    </row>
    <row r="6" spans="1:9" ht="13.5" thickBot="1" x14ac:dyDescent="0.25">
      <c r="A6" s="19">
        <f>CalculoCurva!B30</f>
        <v>11.543884084751614</v>
      </c>
      <c r="B6" s="19">
        <f>CalculoCurva!C30</f>
        <v>-1.799053160977014</v>
      </c>
      <c r="C6" s="19">
        <f>CalculoCurva!D30</f>
        <v>-1.9245439291439184</v>
      </c>
      <c r="D6" s="19">
        <f>CalculoCurva!E30</f>
        <v>3.7</v>
      </c>
    </row>
    <row r="7" spans="1:9" ht="13.5" thickBot="1" x14ac:dyDescent="0.25"/>
    <row r="8" spans="1:9" x14ac:dyDescent="0.2">
      <c r="A8" s="20" t="s">
        <v>26</v>
      </c>
      <c r="B8" s="21" t="s">
        <v>20</v>
      </c>
      <c r="C8" s="22" t="s">
        <v>11</v>
      </c>
      <c r="D8" s="23" t="s">
        <v>27</v>
      </c>
    </row>
    <row r="9" spans="1:9" x14ac:dyDescent="0.2">
      <c r="A9" s="24">
        <v>1</v>
      </c>
      <c r="B9" s="4">
        <f>A9/365</f>
        <v>2.7397260273972603E-3</v>
      </c>
      <c r="C9" s="4">
        <f>($A$6/100)+((($B$6+$C$6)/100)*(1-EXP(-B9/$D$6))/(B9/$D$6))-(($C$6/100)*(EXP(-B9/$D$6)))</f>
        <v>9.7447846501886787E-2</v>
      </c>
      <c r="D9" s="25">
        <f>(EXP(C9)-1)*100</f>
        <v>10.235394844953504</v>
      </c>
    </row>
    <row r="10" spans="1:9" x14ac:dyDescent="0.2">
      <c r="A10" s="24">
        <v>2</v>
      </c>
      <c r="B10" s="4">
        <f t="shared" ref="B10:B73" si="0">A10/365</f>
        <v>5.4794520547945206E-3</v>
      </c>
      <c r="C10" s="4">
        <f t="shared" ref="C10:C73" si="1">($A$6/100)+((($B$6+$C$6)/100)*(1-EXP(-B10/$D$6))/(B10/$D$6))-(($C$6/100)*(EXP(-B10/$D$6)))</f>
        <v>9.744738750871175E-2</v>
      </c>
      <c r="D10" s="25">
        <f t="shared" ref="D10:D73" si="2">(EXP(C10)-1)*100</f>
        <v>10.235344247671229</v>
      </c>
    </row>
    <row r="11" spans="1:9" x14ac:dyDescent="0.2">
      <c r="A11" s="24">
        <v>3</v>
      </c>
      <c r="B11" s="4">
        <f t="shared" si="0"/>
        <v>8.21917808219178E-3</v>
      </c>
      <c r="C11" s="4">
        <f t="shared" si="1"/>
        <v>9.744693225419053E-2</v>
      </c>
      <c r="D11" s="25">
        <f t="shared" si="2"/>
        <v>10.235294062543797</v>
      </c>
    </row>
    <row r="12" spans="1:9" x14ac:dyDescent="0.2">
      <c r="A12" s="24">
        <v>4</v>
      </c>
      <c r="B12" s="4">
        <f t="shared" si="0"/>
        <v>1.0958904109589041E-2</v>
      </c>
      <c r="C12" s="4">
        <f t="shared" si="1"/>
        <v>9.7446480734299581E-2</v>
      </c>
      <c r="D12" s="25">
        <f t="shared" si="2"/>
        <v>10.235244289127078</v>
      </c>
    </row>
    <row r="13" spans="1:9" ht="15.75" x14ac:dyDescent="0.25">
      <c r="A13" s="24">
        <v>5</v>
      </c>
      <c r="B13" s="4">
        <f t="shared" si="0"/>
        <v>1.3698630136986301E-2</v>
      </c>
      <c r="C13" s="4">
        <f t="shared" si="1"/>
        <v>9.7446032945016706E-2</v>
      </c>
      <c r="D13" s="75">
        <f t="shared" si="2"/>
        <v>10.235194926977131</v>
      </c>
      <c r="F13" s="104" t="s">
        <v>34</v>
      </c>
      <c r="G13" s="104" t="s">
        <v>35</v>
      </c>
      <c r="H13" s="104" t="s">
        <v>36</v>
      </c>
      <c r="I13" s="104" t="s">
        <v>37</v>
      </c>
    </row>
    <row r="14" spans="1:9" ht="15" x14ac:dyDescent="0.2">
      <c r="A14" s="24">
        <v>6</v>
      </c>
      <c r="B14" s="4">
        <f t="shared" si="0"/>
        <v>1.643835616438356E-2</v>
      </c>
      <c r="C14" s="4">
        <f t="shared" si="1"/>
        <v>9.7445588882324699E-2</v>
      </c>
      <c r="D14" s="25">
        <f t="shared" si="2"/>
        <v>10.235145975650607</v>
      </c>
      <c r="F14" s="76">
        <v>11.543884084751614</v>
      </c>
      <c r="G14" s="76">
        <v>-1.799053160977014</v>
      </c>
      <c r="H14" s="76">
        <v>-1.9245439291439184</v>
      </c>
      <c r="I14" s="76">
        <v>3.7</v>
      </c>
    </row>
    <row r="15" spans="1:9" ht="15.75" x14ac:dyDescent="0.25">
      <c r="A15" s="24">
        <v>7</v>
      </c>
      <c r="B15" s="4">
        <f t="shared" si="0"/>
        <v>1.9178082191780823E-2</v>
      </c>
      <c r="C15" s="4">
        <f t="shared" si="1"/>
        <v>9.7445148542207968E-2</v>
      </c>
      <c r="D15" s="25">
        <f t="shared" si="2"/>
        <v>10.235097434704233</v>
      </c>
      <c r="I15" s="104"/>
    </row>
    <row r="16" spans="1:9" x14ac:dyDescent="0.2">
      <c r="A16" s="24">
        <v>8</v>
      </c>
      <c r="B16" s="4">
        <f t="shared" si="0"/>
        <v>2.1917808219178082E-2</v>
      </c>
      <c r="C16" s="4">
        <f t="shared" si="1"/>
        <v>9.7444711920655014E-2</v>
      </c>
      <c r="D16" s="25">
        <f t="shared" si="2"/>
        <v>10.23504930369532</v>
      </c>
      <c r="F16" t="s">
        <v>57</v>
      </c>
      <c r="G16" s="17">
        <v>48900</v>
      </c>
    </row>
    <row r="17" spans="1:12" x14ac:dyDescent="0.2">
      <c r="A17" s="24">
        <v>9</v>
      </c>
      <c r="B17" s="4">
        <f t="shared" si="0"/>
        <v>2.4657534246575342E-2</v>
      </c>
      <c r="C17" s="4">
        <f t="shared" si="1"/>
        <v>9.7444279013659513E-2</v>
      </c>
      <c r="D17" s="25">
        <f t="shared" si="2"/>
        <v>10.235001582181646</v>
      </c>
      <c r="F17" t="s">
        <v>56</v>
      </c>
      <c r="G17" s="62">
        <v>0.1</v>
      </c>
      <c r="I17" s="107">
        <f>$A$6/100+(($B$6+$C$6)/100*(1-EXP(-F21/$D$6))/(F21/$D$6))-$C$6/100*EXP(-F21/$D$6)</f>
        <v>9.7498084292336779E-2</v>
      </c>
      <c r="J17" s="108">
        <f>EXP(I17)-1</f>
        <v>0.10240932966730232</v>
      </c>
      <c r="K17" s="108">
        <f>LN(H21+1)</f>
        <v>9.7498084292336737E-2</v>
      </c>
    </row>
    <row r="18" spans="1:12" x14ac:dyDescent="0.2">
      <c r="A18" s="24">
        <v>10</v>
      </c>
      <c r="B18" s="4">
        <f t="shared" si="0"/>
        <v>2.7397260273972601E-2</v>
      </c>
      <c r="C18" s="4">
        <f t="shared" si="1"/>
        <v>9.7443849817216543E-2</v>
      </c>
      <c r="D18" s="25">
        <f t="shared" si="2"/>
        <v>10.23495426972123</v>
      </c>
    </row>
    <row r="19" spans="1:12" ht="15" x14ac:dyDescent="0.25">
      <c r="A19" s="24">
        <v>11</v>
      </c>
      <c r="B19" s="4">
        <f t="shared" si="0"/>
        <v>3.0136986301369864E-2</v>
      </c>
      <c r="C19" s="4">
        <f t="shared" si="1"/>
        <v>9.7443424327325667E-2</v>
      </c>
      <c r="D19" s="25">
        <f t="shared" si="2"/>
        <v>10.234907365872559</v>
      </c>
      <c r="F19" s="105" t="s">
        <v>55</v>
      </c>
      <c r="G19" s="105" t="s">
        <v>56</v>
      </c>
      <c r="H19" s="105" t="s">
        <v>19</v>
      </c>
      <c r="I19" s="105" t="s">
        <v>41</v>
      </c>
      <c r="J19" s="105" t="s">
        <v>58</v>
      </c>
      <c r="K19" s="105" t="s">
        <v>61</v>
      </c>
    </row>
    <row r="20" spans="1:12" ht="15" x14ac:dyDescent="0.25">
      <c r="A20" s="24">
        <v>12</v>
      </c>
      <c r="B20" s="4">
        <f t="shared" si="0"/>
        <v>3.287671232876712E-2</v>
      </c>
      <c r="C20" s="4">
        <f t="shared" si="1"/>
        <v>9.7443002539989526E-2</v>
      </c>
      <c r="D20" s="25">
        <f t="shared" si="2"/>
        <v>10.234860870194428</v>
      </c>
      <c r="F20" s="106">
        <v>0</v>
      </c>
      <c r="G20" s="110">
        <f>-J31</f>
        <v>-95.183342439733494</v>
      </c>
      <c r="H20" s="111"/>
      <c r="I20" s="111"/>
      <c r="J20" s="111"/>
      <c r="K20" s="110">
        <f>G20</f>
        <v>-95.183342439733494</v>
      </c>
    </row>
    <row r="21" spans="1:12" x14ac:dyDescent="0.2">
      <c r="A21" s="24">
        <v>13</v>
      </c>
      <c r="B21" s="4">
        <f t="shared" si="0"/>
        <v>3.5616438356164383E-2</v>
      </c>
      <c r="C21" s="4">
        <f t="shared" si="1"/>
        <v>9.7442584451215356E-2</v>
      </c>
      <c r="D21" s="25">
        <f t="shared" si="2"/>
        <v>10.234814782246215</v>
      </c>
      <c r="F21" s="106">
        <v>1</v>
      </c>
      <c r="G21" s="2">
        <v>10</v>
      </c>
      <c r="H21" s="107">
        <f t="shared" ref="H21:H30" si="3">_xlfn.XLOOKUP(F21,$B$8:$B$3658,$D$8:$D$3658,0)/100</f>
        <v>0.1024093296673023</v>
      </c>
      <c r="I21">
        <f t="shared" ref="I21:I30" si="4">1/(1+H21)^F21</f>
        <v>0.90710407930037329</v>
      </c>
      <c r="J21">
        <f>I21*G21</f>
        <v>9.071040793003732</v>
      </c>
      <c r="K21" s="2">
        <f>G21</f>
        <v>10</v>
      </c>
    </row>
    <row r="22" spans="1:12" x14ac:dyDescent="0.2">
      <c r="A22" s="24">
        <v>14</v>
      </c>
      <c r="B22" s="4">
        <f t="shared" si="0"/>
        <v>3.8356164383561646E-2</v>
      </c>
      <c r="C22" s="4">
        <f t="shared" si="1"/>
        <v>9.7442170057012584E-2</v>
      </c>
      <c r="D22" s="25">
        <f t="shared" si="2"/>
        <v>10.234769101587492</v>
      </c>
      <c r="F22" s="106">
        <f t="shared" ref="F22:F30" si="5">F21+1</f>
        <v>2</v>
      </c>
      <c r="G22" s="2">
        <v>10</v>
      </c>
      <c r="H22" s="107">
        <f t="shared" si="3"/>
        <v>0.10283407817872071</v>
      </c>
      <c r="I22">
        <f t="shared" si="4"/>
        <v>0.82220411276160055</v>
      </c>
      <c r="J22">
        <f t="shared" ref="J22:J30" si="6">I22*G22</f>
        <v>8.2220411276160057</v>
      </c>
      <c r="K22" s="2">
        <f t="shared" ref="K22:K30" si="7">G22</f>
        <v>10</v>
      </c>
    </row>
    <row r="23" spans="1:12" x14ac:dyDescent="0.2">
      <c r="A23" s="24">
        <v>15</v>
      </c>
      <c r="B23" s="4">
        <f t="shared" si="0"/>
        <v>4.1095890410958902E-2</v>
      </c>
      <c r="C23" s="4">
        <f t="shared" si="1"/>
        <v>9.7441759353395427E-2</v>
      </c>
      <c r="D23" s="25">
        <f t="shared" si="2"/>
        <v>10.234723827778369</v>
      </c>
      <c r="F23" s="106">
        <f t="shared" si="5"/>
        <v>3</v>
      </c>
      <c r="G23" s="2">
        <v>10</v>
      </c>
      <c r="H23" s="107">
        <f t="shared" si="3"/>
        <v>0.10349486409853427</v>
      </c>
      <c r="I23">
        <f t="shared" si="4"/>
        <v>0.74419894735645664</v>
      </c>
      <c r="J23">
        <f t="shared" si="6"/>
        <v>7.4419894735645666</v>
      </c>
      <c r="K23" s="2">
        <f t="shared" si="7"/>
        <v>10</v>
      </c>
    </row>
    <row r="24" spans="1:12" x14ac:dyDescent="0.2">
      <c r="A24" s="24">
        <v>16</v>
      </c>
      <c r="B24" s="4">
        <f t="shared" si="0"/>
        <v>4.3835616438356165E-2</v>
      </c>
      <c r="C24" s="4">
        <f t="shared" si="1"/>
        <v>9.7441352336379766E-2</v>
      </c>
      <c r="D24" s="25">
        <f t="shared" si="2"/>
        <v>10.234678960379195</v>
      </c>
      <c r="F24" s="106">
        <f t="shared" si="5"/>
        <v>4</v>
      </c>
      <c r="G24" s="2">
        <v>10</v>
      </c>
      <c r="H24" s="107">
        <f t="shared" si="3"/>
        <v>0.10429631616162215</v>
      </c>
      <c r="I24">
        <f t="shared" si="4"/>
        <v>0.67244614220950205</v>
      </c>
      <c r="J24">
        <f t="shared" si="6"/>
        <v>6.7244614220950201</v>
      </c>
      <c r="K24" s="2">
        <f t="shared" si="7"/>
        <v>10</v>
      </c>
    </row>
    <row r="25" spans="1:12" x14ac:dyDescent="0.2">
      <c r="A25" s="24">
        <v>17</v>
      </c>
      <c r="B25" s="4">
        <f t="shared" si="0"/>
        <v>4.6575342465753428E-2</v>
      </c>
      <c r="C25" s="4">
        <f t="shared" si="1"/>
        <v>9.7440949001986993E-2</v>
      </c>
      <c r="D25" s="25">
        <f t="shared" si="2"/>
        <v>10.234634498950857</v>
      </c>
      <c r="F25" s="106">
        <f t="shared" si="5"/>
        <v>5</v>
      </c>
      <c r="G25" s="2">
        <v>10</v>
      </c>
      <c r="H25" s="107">
        <f t="shared" si="3"/>
        <v>0.1051712467644661</v>
      </c>
      <c r="I25">
        <f t="shared" si="4"/>
        <v>0.60652975777219698</v>
      </c>
      <c r="J25">
        <f t="shared" si="6"/>
        <v>6.06529757772197</v>
      </c>
      <c r="K25" s="2">
        <f t="shared" si="7"/>
        <v>10</v>
      </c>
    </row>
    <row r="26" spans="1:12" x14ac:dyDescent="0.2">
      <c r="A26" s="24">
        <v>18</v>
      </c>
      <c r="B26" s="4">
        <f t="shared" si="0"/>
        <v>4.9315068493150684E-2</v>
      </c>
      <c r="C26" s="4">
        <f t="shared" si="1"/>
        <v>9.744054934624112E-2</v>
      </c>
      <c r="D26" s="25">
        <f t="shared" si="2"/>
        <v>10.234590443054593</v>
      </c>
      <c r="F26" s="106">
        <f t="shared" si="5"/>
        <v>6</v>
      </c>
      <c r="G26" s="2">
        <v>10</v>
      </c>
      <c r="H26" s="107">
        <f t="shared" si="3"/>
        <v>0.10607305912025744</v>
      </c>
      <c r="I26">
        <f t="shared" si="4"/>
        <v>0.54613135899373533</v>
      </c>
      <c r="J26">
        <f t="shared" si="6"/>
        <v>5.4613135899373528</v>
      </c>
      <c r="K26" s="2">
        <f t="shared" si="7"/>
        <v>10</v>
      </c>
    </row>
    <row r="27" spans="1:12" x14ac:dyDescent="0.2">
      <c r="A27" s="24">
        <v>19</v>
      </c>
      <c r="B27" s="4">
        <f t="shared" si="0"/>
        <v>5.2054794520547946E-2</v>
      </c>
      <c r="C27" s="4">
        <f t="shared" si="1"/>
        <v>9.7440153365169202E-2</v>
      </c>
      <c r="D27" s="25">
        <f t="shared" si="2"/>
        <v>10.234546792251953</v>
      </c>
      <c r="F27" s="106">
        <f t="shared" si="5"/>
        <v>7</v>
      </c>
      <c r="G27" s="2">
        <v>10</v>
      </c>
      <c r="H27" s="107">
        <f t="shared" si="3"/>
        <v>0.10697013410701463</v>
      </c>
      <c r="I27">
        <f t="shared" si="4"/>
        <v>0.4909628972855527</v>
      </c>
      <c r="J27">
        <f t="shared" si="6"/>
        <v>4.9096289728555274</v>
      </c>
      <c r="K27" s="2">
        <f t="shared" si="7"/>
        <v>10</v>
      </c>
    </row>
    <row r="28" spans="1:12" x14ac:dyDescent="0.2">
      <c r="A28" s="24">
        <v>20</v>
      </c>
      <c r="B28" s="4">
        <f t="shared" si="0"/>
        <v>5.4794520547945202E-2</v>
      </c>
      <c r="C28" s="4">
        <f t="shared" si="1"/>
        <v>9.7439761054802398E-2</v>
      </c>
      <c r="D28" s="25">
        <f t="shared" si="2"/>
        <v>10.234503546104934</v>
      </c>
      <c r="F28" s="106">
        <f t="shared" si="5"/>
        <v>8</v>
      </c>
      <c r="G28" s="2">
        <v>10</v>
      </c>
      <c r="H28" s="107">
        <f t="shared" si="3"/>
        <v>0.10784168100840974</v>
      </c>
      <c r="I28">
        <f t="shared" si="4"/>
        <v>0.44073586545805982</v>
      </c>
      <c r="J28">
        <f t="shared" si="6"/>
        <v>4.4073586545805981</v>
      </c>
      <c r="K28" s="2">
        <f t="shared" si="7"/>
        <v>10</v>
      </c>
    </row>
    <row r="29" spans="1:12" x14ac:dyDescent="0.2">
      <c r="A29" s="24">
        <v>21</v>
      </c>
      <c r="B29" s="4">
        <f t="shared" si="0"/>
        <v>5.7534246575342465E-2</v>
      </c>
      <c r="C29" s="4">
        <f t="shared" si="1"/>
        <v>9.7439372411175382E-2</v>
      </c>
      <c r="D29" s="25">
        <f t="shared" si="2"/>
        <v>10.234460704175996</v>
      </c>
      <c r="F29" s="106">
        <f t="shared" si="5"/>
        <v>9</v>
      </c>
      <c r="G29" s="2">
        <v>10</v>
      </c>
      <c r="H29" s="107">
        <f t="shared" si="3"/>
        <v>0.10867467456834647</v>
      </c>
      <c r="I29">
        <f t="shared" si="4"/>
        <v>0.39515079173251649</v>
      </c>
      <c r="J29">
        <f t="shared" si="6"/>
        <v>3.951507917325165</v>
      </c>
      <c r="K29" s="2">
        <f t="shared" si="7"/>
        <v>10</v>
      </c>
    </row>
    <row r="30" spans="1:12" x14ac:dyDescent="0.2">
      <c r="A30" s="24">
        <v>22</v>
      </c>
      <c r="B30" s="4">
        <f t="shared" si="0"/>
        <v>6.0273972602739728E-2</v>
      </c>
      <c r="C30" s="4">
        <f t="shared" si="1"/>
        <v>9.7438987430326057E-2</v>
      </c>
      <c r="D30" s="25">
        <f t="shared" si="2"/>
        <v>10.234418266027845</v>
      </c>
      <c r="F30" s="106">
        <f t="shared" si="5"/>
        <v>10</v>
      </c>
      <c r="G30" s="2">
        <v>110</v>
      </c>
      <c r="H30" s="107">
        <f t="shared" si="3"/>
        <v>0.10946159968391701</v>
      </c>
      <c r="I30">
        <f t="shared" si="4"/>
        <v>0.3538972991912141</v>
      </c>
      <c r="J30">
        <f t="shared" si="6"/>
        <v>38.928702911033554</v>
      </c>
      <c r="K30" s="2">
        <f t="shared" si="7"/>
        <v>110</v>
      </c>
    </row>
    <row r="31" spans="1:12" ht="15" x14ac:dyDescent="0.25">
      <c r="A31" s="24">
        <v>23</v>
      </c>
      <c r="B31" s="4">
        <f t="shared" si="0"/>
        <v>6.3013698630136991E-2</v>
      </c>
      <c r="C31" s="4">
        <f t="shared" si="1"/>
        <v>9.7438606108295994E-2</v>
      </c>
      <c r="D31" s="25">
        <f t="shared" si="2"/>
        <v>10.234376231223719</v>
      </c>
      <c r="I31" s="105" t="s">
        <v>59</v>
      </c>
      <c r="J31">
        <f>SUM(J21:J30)</f>
        <v>95.183342439733494</v>
      </c>
      <c r="K31" s="112">
        <f>IRR(K20:K30)</f>
        <v>0.10811418832725339</v>
      </c>
      <c r="L31" s="105" t="s">
        <v>60</v>
      </c>
    </row>
    <row r="32" spans="1:12" x14ac:dyDescent="0.2">
      <c r="A32" s="24">
        <v>24</v>
      </c>
      <c r="B32" s="4">
        <f t="shared" si="0"/>
        <v>6.575342465753424E-2</v>
      </c>
      <c r="C32" s="4">
        <f t="shared" si="1"/>
        <v>9.7438228441130093E-2</v>
      </c>
      <c r="D32" s="25">
        <f t="shared" si="2"/>
        <v>10.234334599327122</v>
      </c>
    </row>
    <row r="33" spans="1:11" ht="15" x14ac:dyDescent="0.25">
      <c r="A33" s="24">
        <v>25</v>
      </c>
      <c r="B33" s="4">
        <f t="shared" si="0"/>
        <v>6.8493150684931503E-2</v>
      </c>
      <c r="C33" s="4">
        <f t="shared" si="1"/>
        <v>9.7437854424876916E-2</v>
      </c>
      <c r="D33" s="25">
        <f t="shared" si="2"/>
        <v>10.234293369902026</v>
      </c>
      <c r="F33" s="105" t="s">
        <v>55</v>
      </c>
      <c r="G33" s="105" t="s">
        <v>56</v>
      </c>
      <c r="H33" s="105" t="s">
        <v>60</v>
      </c>
      <c r="I33" s="105" t="s">
        <v>41</v>
      </c>
      <c r="J33" s="105" t="s">
        <v>58</v>
      </c>
      <c r="K33" s="105" t="s">
        <v>61</v>
      </c>
    </row>
    <row r="34" spans="1:11" ht="15" x14ac:dyDescent="0.25">
      <c r="A34" s="24">
        <v>26</v>
      </c>
      <c r="B34" s="4">
        <f t="shared" si="0"/>
        <v>7.1232876712328766E-2</v>
      </c>
      <c r="C34" s="4">
        <f t="shared" si="1"/>
        <v>9.7437484055588247E-2</v>
      </c>
      <c r="D34" s="25">
        <f t="shared" si="2"/>
        <v>10.234252542512756</v>
      </c>
      <c r="F34" s="113">
        <v>0</v>
      </c>
      <c r="G34" s="105"/>
      <c r="H34" s="105"/>
      <c r="I34" s="105"/>
      <c r="J34" s="105"/>
      <c r="K34">
        <f>-J55</f>
        <v>-99.111724793628099</v>
      </c>
    </row>
    <row r="35" spans="1:11" x14ac:dyDescent="0.2">
      <c r="A35" s="24">
        <v>27</v>
      </c>
      <c r="B35" s="4">
        <f t="shared" si="0"/>
        <v>7.3972602739726029E-2</v>
      </c>
      <c r="C35" s="4">
        <f t="shared" si="1"/>
        <v>9.7437117329319367E-2</v>
      </c>
      <c r="D35" s="25">
        <f t="shared" si="2"/>
        <v>10.23421211672404</v>
      </c>
      <c r="F35" s="113">
        <v>0.5</v>
      </c>
      <c r="G35" s="114">
        <f>6.875%/2*100</f>
        <v>3.4375000000000004</v>
      </c>
      <c r="H35" s="107">
        <f>7%</f>
        <v>7.0000000000000007E-2</v>
      </c>
      <c r="I35">
        <f>1/(1+H35/2)^(2*F35)</f>
        <v>0.96618357487922713</v>
      </c>
      <c r="J35">
        <f>G35*I35</f>
        <v>3.3212560386473435</v>
      </c>
      <c r="K35" s="109">
        <f>G35</f>
        <v>3.4375000000000004</v>
      </c>
    </row>
    <row r="36" spans="1:11" x14ac:dyDescent="0.2">
      <c r="A36" s="24">
        <v>28</v>
      </c>
      <c r="B36" s="4">
        <f t="shared" si="0"/>
        <v>7.6712328767123292E-2</v>
      </c>
      <c r="C36" s="4">
        <f t="shared" si="1"/>
        <v>9.7436754242129386E-2</v>
      </c>
      <c r="D36" s="25">
        <f t="shared" si="2"/>
        <v>10.23417209210098</v>
      </c>
      <c r="F36" s="113">
        <f>F35+0.5</f>
        <v>1</v>
      </c>
      <c r="G36" s="114">
        <f t="shared" ref="G36:G53" si="8">6.875%/2*100</f>
        <v>3.4375000000000004</v>
      </c>
      <c r="H36" s="107">
        <f>7%</f>
        <v>7.0000000000000007E-2</v>
      </c>
      <c r="I36">
        <f t="shared" ref="I36:I54" si="9">1/(1+H36/2)^(2*F36)</f>
        <v>0.93351070036640305</v>
      </c>
      <c r="J36">
        <f t="shared" ref="J36:J54" si="10">G36*I36</f>
        <v>3.2089430325095107</v>
      </c>
      <c r="K36" s="109">
        <f t="shared" ref="K36:K54" si="11">G36</f>
        <v>3.4375000000000004</v>
      </c>
    </row>
    <row r="37" spans="1:11" x14ac:dyDescent="0.2">
      <c r="A37" s="24">
        <v>29</v>
      </c>
      <c r="B37" s="4">
        <f t="shared" si="0"/>
        <v>7.9452054794520555E-2</v>
      </c>
      <c r="C37" s="4">
        <f t="shared" si="1"/>
        <v>9.7436394790080441E-2</v>
      </c>
      <c r="D37" s="25">
        <f t="shared" si="2"/>
        <v>10.234132468209079</v>
      </c>
      <c r="F37" s="113">
        <f t="shared" ref="F37:F54" si="12">F36+0.5</f>
        <v>1.5</v>
      </c>
      <c r="G37" s="114">
        <f t="shared" si="8"/>
        <v>3.4375000000000004</v>
      </c>
      <c r="H37" s="107">
        <f>7%</f>
        <v>7.0000000000000007E-2</v>
      </c>
      <c r="I37">
        <f t="shared" si="9"/>
        <v>0.90194270566802237</v>
      </c>
      <c r="J37">
        <f t="shared" si="10"/>
        <v>3.1004280507338273</v>
      </c>
      <c r="K37" s="109">
        <f t="shared" si="11"/>
        <v>3.4375000000000004</v>
      </c>
    </row>
    <row r="38" spans="1:11" x14ac:dyDescent="0.2">
      <c r="A38" s="24">
        <v>30</v>
      </c>
      <c r="B38" s="4">
        <f t="shared" si="0"/>
        <v>8.2191780821917804E-2</v>
      </c>
      <c r="C38" s="4">
        <f t="shared" si="1"/>
        <v>9.7436038969238553E-2</v>
      </c>
      <c r="D38" s="25">
        <f t="shared" si="2"/>
        <v>10.23409324461424</v>
      </c>
      <c r="F38" s="113">
        <f t="shared" si="12"/>
        <v>2</v>
      </c>
      <c r="G38" s="114">
        <f t="shared" si="8"/>
        <v>3.4375000000000004</v>
      </c>
      <c r="H38" s="107">
        <f>7%</f>
        <v>7.0000000000000007E-2</v>
      </c>
      <c r="I38">
        <f t="shared" si="9"/>
        <v>0.87144222769857238</v>
      </c>
      <c r="J38">
        <f t="shared" si="10"/>
        <v>2.9955826577138431</v>
      </c>
      <c r="K38" s="109">
        <f t="shared" si="11"/>
        <v>3.4375000000000004</v>
      </c>
    </row>
    <row r="39" spans="1:11" x14ac:dyDescent="0.2">
      <c r="A39" s="24">
        <v>31</v>
      </c>
      <c r="B39" s="4">
        <f t="shared" si="0"/>
        <v>8.4931506849315067E-2</v>
      </c>
      <c r="C39" s="4">
        <f t="shared" si="1"/>
        <v>9.7435686775672881E-2</v>
      </c>
      <c r="D39" s="25">
        <f t="shared" si="2"/>
        <v>10.234054420882721</v>
      </c>
      <c r="F39" s="113">
        <f t="shared" si="12"/>
        <v>2.5</v>
      </c>
      <c r="G39" s="114">
        <f t="shared" si="8"/>
        <v>3.4375000000000004</v>
      </c>
      <c r="H39" s="107">
        <f>7%</f>
        <v>7.0000000000000007E-2</v>
      </c>
      <c r="I39">
        <f t="shared" si="9"/>
        <v>0.84197316685852419</v>
      </c>
      <c r="J39">
        <f t="shared" si="10"/>
        <v>2.8942827610761772</v>
      </c>
      <c r="K39" s="109">
        <f t="shared" si="11"/>
        <v>3.4375000000000004</v>
      </c>
    </row>
    <row r="40" spans="1:11" x14ac:dyDescent="0.2">
      <c r="A40" s="24">
        <v>32</v>
      </c>
      <c r="B40" s="4">
        <f t="shared" si="0"/>
        <v>8.7671232876712329E-2</v>
      </c>
      <c r="C40" s="4">
        <f t="shared" si="1"/>
        <v>9.7435338205456218E-2</v>
      </c>
      <c r="D40" s="25">
        <f t="shared" si="2"/>
        <v>10.234015996581181</v>
      </c>
      <c r="F40" s="113">
        <f t="shared" si="12"/>
        <v>3</v>
      </c>
      <c r="G40" s="114">
        <f t="shared" si="8"/>
        <v>3.4375000000000004</v>
      </c>
      <c r="H40" s="107">
        <f>7%</f>
        <v>7.0000000000000007E-2</v>
      </c>
      <c r="I40">
        <f t="shared" si="9"/>
        <v>0.81350064430775282</v>
      </c>
      <c r="J40">
        <f t="shared" si="10"/>
        <v>2.7964084648079006</v>
      </c>
      <c r="K40" s="109">
        <f t="shared" si="11"/>
        <v>3.4375000000000004</v>
      </c>
    </row>
    <row r="41" spans="1:11" x14ac:dyDescent="0.2">
      <c r="A41" s="24">
        <v>33</v>
      </c>
      <c r="B41" s="4">
        <f t="shared" si="0"/>
        <v>9.0410958904109592E-2</v>
      </c>
      <c r="C41" s="4">
        <f t="shared" si="1"/>
        <v>9.7434993254664565E-2</v>
      </c>
      <c r="D41" s="25">
        <f t="shared" si="2"/>
        <v>10.233977971276653</v>
      </c>
      <c r="F41" s="113">
        <f t="shared" si="12"/>
        <v>3.5</v>
      </c>
      <c r="G41" s="114">
        <f t="shared" si="8"/>
        <v>3.4375000000000004</v>
      </c>
      <c r="H41" s="107">
        <f>7%</f>
        <v>7.0000000000000007E-2</v>
      </c>
      <c r="I41">
        <f t="shared" si="9"/>
        <v>0.78599096068381913</v>
      </c>
      <c r="J41">
        <f t="shared" si="10"/>
        <v>2.7018439273506285</v>
      </c>
      <c r="K41" s="109">
        <f t="shared" si="11"/>
        <v>3.4375000000000004</v>
      </c>
    </row>
    <row r="42" spans="1:11" x14ac:dyDescent="0.2">
      <c r="A42" s="24">
        <v>34</v>
      </c>
      <c r="B42" s="4">
        <f t="shared" si="0"/>
        <v>9.3150684931506855E-2</v>
      </c>
      <c r="C42" s="4">
        <f t="shared" si="1"/>
        <v>9.7434651919377849E-2</v>
      </c>
      <c r="D42" s="25">
        <f t="shared" si="2"/>
        <v>10.233940344536595</v>
      </c>
      <c r="F42" s="113">
        <f t="shared" si="12"/>
        <v>4</v>
      </c>
      <c r="G42" s="114">
        <f t="shared" si="8"/>
        <v>3.4375000000000004</v>
      </c>
      <c r="H42" s="107">
        <f>7%</f>
        <v>7.0000000000000007E-2</v>
      </c>
      <c r="I42">
        <f t="shared" si="9"/>
        <v>0.75941155621625056</v>
      </c>
      <c r="J42">
        <f t="shared" si="10"/>
        <v>2.6104772244933616</v>
      </c>
      <c r="K42" s="109">
        <f t="shared" si="11"/>
        <v>3.4375000000000004</v>
      </c>
    </row>
    <row r="43" spans="1:11" x14ac:dyDescent="0.2">
      <c r="A43" s="24">
        <v>35</v>
      </c>
      <c r="B43" s="4">
        <f t="shared" si="0"/>
        <v>9.5890410958904104E-2</v>
      </c>
      <c r="C43" s="4">
        <f t="shared" si="1"/>
        <v>9.7434314195678898E-2</v>
      </c>
      <c r="D43" s="25">
        <f t="shared" si="2"/>
        <v>10.233903115928801</v>
      </c>
      <c r="F43" s="113">
        <f t="shared" si="12"/>
        <v>4.5</v>
      </c>
      <c r="G43" s="114">
        <f t="shared" si="8"/>
        <v>3.4375000000000004</v>
      </c>
      <c r="H43" s="107">
        <f>7%</f>
        <v>7.0000000000000007E-2</v>
      </c>
      <c r="I43">
        <f t="shared" si="9"/>
        <v>0.73373097218961414</v>
      </c>
      <c r="J43">
        <f t="shared" si="10"/>
        <v>2.522200216901799</v>
      </c>
      <c r="K43" s="109">
        <f t="shared" si="11"/>
        <v>3.4375000000000004</v>
      </c>
    </row>
    <row r="44" spans="1:11" x14ac:dyDescent="0.2">
      <c r="A44" s="24">
        <v>36</v>
      </c>
      <c r="B44" s="4">
        <f t="shared" si="0"/>
        <v>9.8630136986301367E-2</v>
      </c>
      <c r="C44" s="4">
        <f t="shared" si="1"/>
        <v>9.7433980079654522E-2</v>
      </c>
      <c r="D44" s="25">
        <f t="shared" si="2"/>
        <v>10.233866285021499</v>
      </c>
      <c r="F44" s="113">
        <f t="shared" si="12"/>
        <v>5</v>
      </c>
      <c r="G44" s="114">
        <f t="shared" si="8"/>
        <v>3.4375000000000004</v>
      </c>
      <c r="H44" s="107">
        <f>7%</f>
        <v>7.0000000000000007E-2</v>
      </c>
      <c r="I44">
        <f t="shared" si="9"/>
        <v>0.70891881370977217</v>
      </c>
      <c r="J44">
        <f t="shared" si="10"/>
        <v>2.4369084221273423</v>
      </c>
      <c r="K44" s="109">
        <f t="shared" si="11"/>
        <v>3.4375000000000004</v>
      </c>
    </row>
    <row r="45" spans="1:11" x14ac:dyDescent="0.2">
      <c r="A45" s="24">
        <v>37</v>
      </c>
      <c r="B45" s="4">
        <f t="shared" si="0"/>
        <v>0.10136986301369863</v>
      </c>
      <c r="C45" s="4">
        <f t="shared" si="1"/>
        <v>9.7433649567394448E-2</v>
      </c>
      <c r="D45" s="25">
        <f t="shared" si="2"/>
        <v>10.233829851383236</v>
      </c>
      <c r="F45" s="113">
        <f t="shared" si="12"/>
        <v>5.5</v>
      </c>
      <c r="G45" s="114">
        <f t="shared" si="8"/>
        <v>3.4375000000000004</v>
      </c>
      <c r="H45" s="107">
        <f>7%</f>
        <v>7.0000000000000007E-2</v>
      </c>
      <c r="I45">
        <f t="shared" si="9"/>
        <v>0.68494571372924851</v>
      </c>
      <c r="J45">
        <f t="shared" si="10"/>
        <v>2.3545008909442919</v>
      </c>
      <c r="K45" s="109">
        <f t="shared" si="11"/>
        <v>3.4375000000000004</v>
      </c>
    </row>
    <row r="46" spans="1:11" x14ac:dyDescent="0.2">
      <c r="A46" s="24">
        <v>38</v>
      </c>
      <c r="B46" s="4">
        <f t="shared" si="0"/>
        <v>0.10410958904109589</v>
      </c>
      <c r="C46" s="4">
        <f t="shared" si="1"/>
        <v>9.7433322654992244E-2</v>
      </c>
      <c r="D46" s="25">
        <f t="shared" si="2"/>
        <v>10.233793814583002</v>
      </c>
      <c r="F46" s="113">
        <f t="shared" si="12"/>
        <v>6</v>
      </c>
      <c r="G46" s="114">
        <f t="shared" si="8"/>
        <v>3.4375000000000004</v>
      </c>
      <c r="H46" s="107">
        <f>7%</f>
        <v>7.0000000000000007E-2</v>
      </c>
      <c r="I46">
        <f t="shared" si="9"/>
        <v>0.66178329828912896</v>
      </c>
      <c r="J46">
        <f t="shared" si="10"/>
        <v>2.2748800878688811</v>
      </c>
      <c r="K46" s="109">
        <f t="shared" si="11"/>
        <v>3.4375000000000004</v>
      </c>
    </row>
    <row r="47" spans="1:11" x14ac:dyDescent="0.2">
      <c r="A47" s="24">
        <v>39</v>
      </c>
      <c r="B47" s="4">
        <f t="shared" si="0"/>
        <v>0.10684931506849316</v>
      </c>
      <c r="C47" s="4">
        <f t="shared" si="1"/>
        <v>9.7432999338544948E-2</v>
      </c>
      <c r="D47" s="25">
        <f t="shared" si="2"/>
        <v>10.233758174190189</v>
      </c>
      <c r="F47" s="113">
        <f t="shared" si="12"/>
        <v>6.5</v>
      </c>
      <c r="G47" s="114">
        <f t="shared" si="8"/>
        <v>3.4375000000000004</v>
      </c>
      <c r="H47" s="107">
        <f>7%</f>
        <v>7.0000000000000007E-2</v>
      </c>
      <c r="I47">
        <f t="shared" si="9"/>
        <v>0.63940415293635666</v>
      </c>
      <c r="J47">
        <f t="shared" si="10"/>
        <v>2.1979517757187264</v>
      </c>
      <c r="K47" s="109">
        <f t="shared" si="11"/>
        <v>3.4375000000000004</v>
      </c>
    </row>
    <row r="48" spans="1:11" x14ac:dyDescent="0.2">
      <c r="A48" s="24">
        <v>40</v>
      </c>
      <c r="B48" s="4">
        <f t="shared" si="0"/>
        <v>0.1095890410958904</v>
      </c>
      <c r="C48" s="4">
        <f t="shared" si="1"/>
        <v>9.7432679614152515E-2</v>
      </c>
      <c r="D48" s="25">
        <f t="shared" si="2"/>
        <v>10.233722929774469</v>
      </c>
      <c r="F48" s="113">
        <f t="shared" si="12"/>
        <v>7</v>
      </c>
      <c r="G48" s="114">
        <f t="shared" si="8"/>
        <v>3.4375000000000004</v>
      </c>
      <c r="H48" s="107">
        <f>7%</f>
        <v>7.0000000000000007E-2</v>
      </c>
      <c r="I48">
        <f t="shared" si="9"/>
        <v>0.61778179027667302</v>
      </c>
      <c r="J48">
        <f t="shared" si="10"/>
        <v>2.1236249040760637</v>
      </c>
      <c r="K48" s="109">
        <f t="shared" si="11"/>
        <v>3.4375000000000004</v>
      </c>
    </row>
    <row r="49" spans="1:12" x14ac:dyDescent="0.2">
      <c r="A49" s="24">
        <v>41</v>
      </c>
      <c r="B49" s="4">
        <f t="shared" si="0"/>
        <v>0.11232876712328767</v>
      </c>
      <c r="C49" s="4">
        <f t="shared" si="1"/>
        <v>9.7432363477919087E-2</v>
      </c>
      <c r="D49" s="25">
        <f t="shared" si="2"/>
        <v>10.233688080906012</v>
      </c>
      <c r="F49" s="113">
        <f t="shared" si="12"/>
        <v>7.5</v>
      </c>
      <c r="G49" s="114">
        <f t="shared" si="8"/>
        <v>3.4375000000000004</v>
      </c>
      <c r="H49" s="107">
        <f>7%</f>
        <v>7.0000000000000007E-2</v>
      </c>
      <c r="I49">
        <f t="shared" si="9"/>
        <v>0.59689061862480497</v>
      </c>
      <c r="J49">
        <f t="shared" si="10"/>
        <v>2.0518115015227671</v>
      </c>
      <c r="K49" s="109">
        <f t="shared" si="11"/>
        <v>3.4375000000000004</v>
      </c>
    </row>
    <row r="50" spans="1:12" x14ac:dyDescent="0.2">
      <c r="A50" s="24">
        <v>42</v>
      </c>
      <c r="B50" s="4">
        <f t="shared" si="0"/>
        <v>0.11506849315068493</v>
      </c>
      <c r="C50" s="4">
        <f t="shared" si="1"/>
        <v>9.7432050925951474E-2</v>
      </c>
      <c r="D50" s="25">
        <f t="shared" si="2"/>
        <v>10.23365362715527</v>
      </c>
      <c r="F50" s="113">
        <f t="shared" si="12"/>
        <v>8</v>
      </c>
      <c r="G50" s="114">
        <f t="shared" si="8"/>
        <v>3.4375000000000004</v>
      </c>
      <c r="H50" s="107">
        <f>7%</f>
        <v>7.0000000000000007E-2</v>
      </c>
      <c r="I50">
        <f t="shared" si="9"/>
        <v>0.57670591171478747</v>
      </c>
      <c r="J50">
        <f t="shared" si="10"/>
        <v>1.9824265715195821</v>
      </c>
      <c r="K50" s="109">
        <f t="shared" si="11"/>
        <v>3.4375000000000004</v>
      </c>
    </row>
    <row r="51" spans="1:12" x14ac:dyDescent="0.2">
      <c r="A51" s="24">
        <v>43</v>
      </c>
      <c r="B51" s="4">
        <f t="shared" si="0"/>
        <v>0.11780821917808219</v>
      </c>
      <c r="C51" s="4">
        <f t="shared" si="1"/>
        <v>9.7431741954360551E-2</v>
      </c>
      <c r="D51" s="25">
        <f t="shared" si="2"/>
        <v>10.233619568093211</v>
      </c>
      <c r="F51" s="113">
        <f t="shared" si="12"/>
        <v>8.5</v>
      </c>
      <c r="G51" s="114">
        <f t="shared" si="8"/>
        <v>3.4375000000000004</v>
      </c>
      <c r="H51" s="107">
        <f>7%</f>
        <v>7.0000000000000007E-2</v>
      </c>
      <c r="I51">
        <f t="shared" si="9"/>
        <v>0.55720377943457733</v>
      </c>
      <c r="J51">
        <f t="shared" si="10"/>
        <v>1.9153879918063599</v>
      </c>
      <c r="K51" s="109">
        <f t="shared" si="11"/>
        <v>3.4375000000000004</v>
      </c>
    </row>
    <row r="52" spans="1:12" x14ac:dyDescent="0.2">
      <c r="A52" s="24">
        <v>44</v>
      </c>
      <c r="B52" s="4">
        <f t="shared" si="0"/>
        <v>0.12054794520547946</v>
      </c>
      <c r="C52" s="4">
        <f t="shared" si="1"/>
        <v>9.7431436559260315E-2</v>
      </c>
      <c r="D52" s="25">
        <f t="shared" si="2"/>
        <v>10.233585903291043</v>
      </c>
      <c r="F52" s="113">
        <f t="shared" si="12"/>
        <v>9</v>
      </c>
      <c r="G52" s="114">
        <f t="shared" si="8"/>
        <v>3.4375000000000004</v>
      </c>
      <c r="H52" s="107">
        <f>7%</f>
        <v>7.0000000000000007E-2</v>
      </c>
      <c r="I52">
        <f t="shared" si="9"/>
        <v>0.53836113955031628</v>
      </c>
      <c r="J52">
        <f t="shared" si="10"/>
        <v>1.8506164172042125</v>
      </c>
      <c r="K52" s="109">
        <f t="shared" si="11"/>
        <v>3.4375000000000004</v>
      </c>
    </row>
    <row r="53" spans="1:12" x14ac:dyDescent="0.2">
      <c r="A53" s="24">
        <v>45</v>
      </c>
      <c r="B53" s="4">
        <f t="shared" si="0"/>
        <v>0.12328767123287671</v>
      </c>
      <c r="C53" s="4">
        <f t="shared" si="1"/>
        <v>9.7431134736768177E-2</v>
      </c>
      <c r="D53" s="25">
        <f t="shared" si="2"/>
        <v>10.233552632320464</v>
      </c>
      <c r="F53" s="113">
        <f t="shared" si="12"/>
        <v>9.5</v>
      </c>
      <c r="G53" s="114">
        <f t="shared" si="8"/>
        <v>3.4375000000000004</v>
      </c>
      <c r="H53" s="107">
        <f>7%</f>
        <v>7.0000000000000007E-2</v>
      </c>
      <c r="I53">
        <f t="shared" si="9"/>
        <v>0.52015569038677911</v>
      </c>
      <c r="J53">
        <f t="shared" si="10"/>
        <v>1.7880351857045533</v>
      </c>
      <c r="K53" s="109">
        <f t="shared" si="11"/>
        <v>3.4375000000000004</v>
      </c>
    </row>
    <row r="54" spans="1:12" x14ac:dyDescent="0.2">
      <c r="A54" s="24">
        <v>46</v>
      </c>
      <c r="B54" s="4">
        <f t="shared" si="0"/>
        <v>0.12602739726027398</v>
      </c>
      <c r="C54" s="4">
        <f t="shared" si="1"/>
        <v>9.7430836483005073E-2</v>
      </c>
      <c r="D54" s="25">
        <f t="shared" si="2"/>
        <v>10.233519754753463</v>
      </c>
      <c r="F54" s="113">
        <f t="shared" si="12"/>
        <v>10</v>
      </c>
      <c r="G54" s="114">
        <f>6.875%/2*100+100</f>
        <v>103.4375</v>
      </c>
      <c r="H54" s="107">
        <f>7%</f>
        <v>7.0000000000000007E-2</v>
      </c>
      <c r="I54">
        <f t="shared" si="9"/>
        <v>0.50256588443167061</v>
      </c>
      <c r="J54">
        <f t="shared" si="10"/>
        <v>51.984158670900925</v>
      </c>
      <c r="K54" s="109">
        <f t="shared" si="11"/>
        <v>103.4375</v>
      </c>
    </row>
    <row r="55" spans="1:12" ht="15" x14ac:dyDescent="0.25">
      <c r="A55" s="24">
        <v>47</v>
      </c>
      <c r="B55" s="4">
        <f t="shared" si="0"/>
        <v>0.12876712328767123</v>
      </c>
      <c r="C55" s="4">
        <f t="shared" si="1"/>
        <v>9.7430541794095243E-2</v>
      </c>
      <c r="D55" s="25">
        <f t="shared" si="2"/>
        <v>10.233487270162488</v>
      </c>
      <c r="I55" s="105" t="s">
        <v>62</v>
      </c>
      <c r="J55">
        <f>SUM(J35:J54)</f>
        <v>99.111724793628099</v>
      </c>
      <c r="K55" s="115">
        <f>IRR(K34:K54)*2</f>
        <v>7.0000000000006057E-2</v>
      </c>
      <c r="L55" s="105" t="s">
        <v>60</v>
      </c>
    </row>
    <row r="56" spans="1:12" x14ac:dyDescent="0.2">
      <c r="A56" s="24">
        <v>48</v>
      </c>
      <c r="B56" s="4">
        <f t="shared" si="0"/>
        <v>0.13150684931506848</v>
      </c>
      <c r="C56" s="4">
        <f t="shared" si="1"/>
        <v>9.7430250666166479E-2</v>
      </c>
      <c r="D56" s="25">
        <f t="shared" si="2"/>
        <v>10.233455178120332</v>
      </c>
    </row>
    <row r="57" spans="1:12" x14ac:dyDescent="0.2">
      <c r="A57" s="24">
        <v>49</v>
      </c>
      <c r="B57" s="4">
        <f t="shared" si="0"/>
        <v>0.13424657534246576</v>
      </c>
      <c r="C57" s="4">
        <f t="shared" si="1"/>
        <v>9.7429963095349847E-2</v>
      </c>
      <c r="D57" s="25">
        <f t="shared" si="2"/>
        <v>10.233423478200155</v>
      </c>
    </row>
    <row r="58" spans="1:12" x14ac:dyDescent="0.2">
      <c r="A58" s="24">
        <v>50</v>
      </c>
      <c r="B58" s="4">
        <f t="shared" si="0"/>
        <v>0.13698630136986301</v>
      </c>
      <c r="C58" s="4">
        <f t="shared" si="1"/>
        <v>9.742967907777994E-2</v>
      </c>
      <c r="D58" s="25">
        <f t="shared" si="2"/>
        <v>10.233392169975541</v>
      </c>
    </row>
    <row r="59" spans="1:12" x14ac:dyDescent="0.2">
      <c r="A59" s="24">
        <v>51</v>
      </c>
      <c r="B59" s="4">
        <f t="shared" si="0"/>
        <v>0.13972602739726028</v>
      </c>
      <c r="C59" s="4">
        <f t="shared" si="1"/>
        <v>9.7429398609594639E-2</v>
      </c>
      <c r="D59" s="25">
        <f t="shared" si="2"/>
        <v>10.233361253020433</v>
      </c>
    </row>
    <row r="60" spans="1:12" x14ac:dyDescent="0.2">
      <c r="A60" s="24">
        <v>52</v>
      </c>
      <c r="B60" s="4">
        <f t="shared" si="0"/>
        <v>0.14246575342465753</v>
      </c>
      <c r="C60" s="4">
        <f t="shared" si="1"/>
        <v>9.7429121686935433E-2</v>
      </c>
      <c r="D60" s="25">
        <f t="shared" si="2"/>
        <v>10.233330726909129</v>
      </c>
    </row>
    <row r="61" spans="1:12" x14ac:dyDescent="0.2">
      <c r="A61" s="24">
        <v>53</v>
      </c>
      <c r="B61" s="4">
        <f t="shared" si="0"/>
        <v>0.14520547945205478</v>
      </c>
      <c r="C61" s="4">
        <f t="shared" si="1"/>
        <v>9.7428848305946961E-2</v>
      </c>
      <c r="D61" s="25">
        <f t="shared" si="2"/>
        <v>10.23330059121632</v>
      </c>
    </row>
    <row r="62" spans="1:12" x14ac:dyDescent="0.2">
      <c r="A62" s="24">
        <v>54</v>
      </c>
      <c r="B62" s="4">
        <f t="shared" si="0"/>
        <v>0.14794520547945206</v>
      </c>
      <c r="C62" s="4">
        <f t="shared" si="1"/>
        <v>9.742857846277736E-2</v>
      </c>
      <c r="D62" s="25">
        <f t="shared" si="2"/>
        <v>10.233270845517106</v>
      </c>
    </row>
    <row r="63" spans="1:12" x14ac:dyDescent="0.2">
      <c r="A63" s="24">
        <v>55</v>
      </c>
      <c r="B63" s="4">
        <f t="shared" si="0"/>
        <v>0.15068493150684931</v>
      </c>
      <c r="C63" s="4">
        <f t="shared" si="1"/>
        <v>9.7428312153578334E-2</v>
      </c>
      <c r="D63" s="25">
        <f t="shared" si="2"/>
        <v>10.233241489386957</v>
      </c>
    </row>
    <row r="64" spans="1:12" x14ac:dyDescent="0.2">
      <c r="A64" s="24">
        <v>56</v>
      </c>
      <c r="B64" s="4">
        <f t="shared" si="0"/>
        <v>0.15342465753424658</v>
      </c>
      <c r="C64" s="4">
        <f t="shared" si="1"/>
        <v>9.7428049374504722E-2</v>
      </c>
      <c r="D64" s="25">
        <f t="shared" si="2"/>
        <v>10.233212522401679</v>
      </c>
    </row>
    <row r="65" spans="1:4" x14ac:dyDescent="0.2">
      <c r="A65" s="24">
        <v>57</v>
      </c>
      <c r="B65" s="4">
        <f t="shared" si="0"/>
        <v>0.15616438356164383</v>
      </c>
      <c r="C65" s="4">
        <f t="shared" si="1"/>
        <v>9.7427790121714763E-2</v>
      </c>
      <c r="D65" s="25">
        <f t="shared" si="2"/>
        <v>10.233183944137503</v>
      </c>
    </row>
    <row r="66" spans="1:4" x14ac:dyDescent="0.2">
      <c r="A66" s="24">
        <v>58</v>
      </c>
      <c r="B66" s="4">
        <f t="shared" si="0"/>
        <v>0.15890410958904111</v>
      </c>
      <c r="C66" s="4">
        <f t="shared" si="1"/>
        <v>9.7427534391370404E-2</v>
      </c>
      <c r="D66" s="25">
        <f t="shared" si="2"/>
        <v>10.233155754171008</v>
      </c>
    </row>
    <row r="67" spans="1:4" x14ac:dyDescent="0.2">
      <c r="A67" s="24">
        <v>59</v>
      </c>
      <c r="B67" s="4">
        <f t="shared" si="0"/>
        <v>0.16164383561643836</v>
      </c>
      <c r="C67" s="4">
        <f t="shared" si="1"/>
        <v>9.7427282179636615E-2</v>
      </c>
      <c r="D67" s="25">
        <f t="shared" si="2"/>
        <v>10.23312795207918</v>
      </c>
    </row>
    <row r="68" spans="1:4" x14ac:dyDescent="0.2">
      <c r="A68" s="24">
        <v>60</v>
      </c>
      <c r="B68" s="4">
        <f t="shared" si="0"/>
        <v>0.16438356164383561</v>
      </c>
      <c r="C68" s="4">
        <f t="shared" si="1"/>
        <v>9.7427033482681905E-2</v>
      </c>
      <c r="D68" s="25">
        <f t="shared" si="2"/>
        <v>10.233100537439356</v>
      </c>
    </row>
    <row r="69" spans="1:4" x14ac:dyDescent="0.2">
      <c r="A69" s="24">
        <v>61</v>
      </c>
      <c r="B69" s="4">
        <f t="shared" si="0"/>
        <v>0.16712328767123288</v>
      </c>
      <c r="C69" s="4">
        <f t="shared" si="1"/>
        <v>9.7426788296678168E-2</v>
      </c>
      <c r="D69" s="25">
        <f t="shared" si="2"/>
        <v>10.233073509829271</v>
      </c>
    </row>
    <row r="70" spans="1:4" x14ac:dyDescent="0.2">
      <c r="A70" s="24">
        <v>62</v>
      </c>
      <c r="B70" s="4">
        <f t="shared" si="0"/>
        <v>0.16986301369863013</v>
      </c>
      <c r="C70" s="4">
        <f t="shared" si="1"/>
        <v>9.7426546617800536E-2</v>
      </c>
      <c r="D70" s="25">
        <f t="shared" si="2"/>
        <v>10.233046868827</v>
      </c>
    </row>
    <row r="71" spans="1:4" x14ac:dyDescent="0.2">
      <c r="A71" s="24">
        <v>63</v>
      </c>
      <c r="B71" s="4">
        <f t="shared" si="0"/>
        <v>0.17260273972602741</v>
      </c>
      <c r="C71" s="4">
        <f t="shared" si="1"/>
        <v>9.7426308442227869E-2</v>
      </c>
      <c r="D71" s="25">
        <f t="shared" si="2"/>
        <v>10.233020614011078</v>
      </c>
    </row>
    <row r="72" spans="1:4" x14ac:dyDescent="0.2">
      <c r="A72" s="24">
        <v>64</v>
      </c>
      <c r="B72" s="4">
        <f t="shared" si="0"/>
        <v>0.17534246575342466</v>
      </c>
      <c r="C72" s="4">
        <f t="shared" si="1"/>
        <v>9.7426073766141943E-2</v>
      </c>
      <c r="D72" s="25">
        <f t="shared" si="2"/>
        <v>10.232994744960289</v>
      </c>
    </row>
    <row r="73" spans="1:4" x14ac:dyDescent="0.2">
      <c r="A73" s="24">
        <v>65</v>
      </c>
      <c r="B73" s="4">
        <f t="shared" si="0"/>
        <v>0.17808219178082191</v>
      </c>
      <c r="C73" s="4">
        <f t="shared" si="1"/>
        <v>9.7425842585728201E-2</v>
      </c>
      <c r="D73" s="25">
        <f t="shared" si="2"/>
        <v>10.232969261253899</v>
      </c>
    </row>
    <row r="74" spans="1:4" x14ac:dyDescent="0.2">
      <c r="A74" s="24">
        <v>66</v>
      </c>
      <c r="B74" s="4">
        <f t="shared" ref="B74:B137" si="13">A74/365</f>
        <v>0.18082191780821918</v>
      </c>
      <c r="C74" s="4">
        <f t="shared" ref="C74:C137" si="14">($A$6/100)+((($B$6+$C$6)/100)*(1-EXP(-B74/$D$6))/(B74/$D$6))-(($C$6/100)*(EXP(-B74/$D$6)))</f>
        <v>9.7425614897175355E-2</v>
      </c>
      <c r="D74" s="25">
        <f t="shared" ref="D74:D137" si="15">(EXP(C74)-1)*100</f>
        <v>10.232944162471513</v>
      </c>
    </row>
    <row r="75" spans="1:4" x14ac:dyDescent="0.2">
      <c r="A75" s="24">
        <v>67</v>
      </c>
      <c r="B75" s="4">
        <f t="shared" si="13"/>
        <v>0.18356164383561643</v>
      </c>
      <c r="C75" s="4">
        <f t="shared" si="14"/>
        <v>9.742539069667551E-2</v>
      </c>
      <c r="D75" s="25">
        <f t="shared" si="15"/>
        <v>10.232919448193091</v>
      </c>
    </row>
    <row r="76" spans="1:4" x14ac:dyDescent="0.2">
      <c r="A76" s="24">
        <v>68</v>
      </c>
      <c r="B76" s="4">
        <f t="shared" si="13"/>
        <v>0.18630136986301371</v>
      </c>
      <c r="C76" s="4">
        <f t="shared" si="14"/>
        <v>9.7425169980424178E-2</v>
      </c>
      <c r="D76" s="25">
        <f t="shared" si="15"/>
        <v>10.23289511799903</v>
      </c>
    </row>
    <row r="77" spans="1:4" x14ac:dyDescent="0.2">
      <c r="A77" s="24">
        <v>69</v>
      </c>
      <c r="B77" s="4">
        <f t="shared" si="13"/>
        <v>0.18904109589041096</v>
      </c>
      <c r="C77" s="4">
        <f t="shared" si="14"/>
        <v>9.7424952744620014E-2</v>
      </c>
      <c r="D77" s="25">
        <f t="shared" si="15"/>
        <v>10.232871171470027</v>
      </c>
    </row>
    <row r="78" spans="1:4" x14ac:dyDescent="0.2">
      <c r="A78" s="24">
        <v>70</v>
      </c>
      <c r="B78" s="4">
        <f t="shared" si="13"/>
        <v>0.19178082191780821</v>
      </c>
      <c r="C78" s="4">
        <f t="shared" si="14"/>
        <v>9.7424738985465303E-2</v>
      </c>
      <c r="D78" s="25">
        <f t="shared" si="15"/>
        <v>10.232847608187168</v>
      </c>
    </row>
    <row r="79" spans="1:4" x14ac:dyDescent="0.2">
      <c r="A79" s="24">
        <v>71</v>
      </c>
      <c r="B79" s="4">
        <f t="shared" si="13"/>
        <v>0.19452054794520549</v>
      </c>
      <c r="C79" s="4">
        <f t="shared" si="14"/>
        <v>9.7424528699165555E-2</v>
      </c>
      <c r="D79" s="25">
        <f t="shared" si="15"/>
        <v>10.232824427731968</v>
      </c>
    </row>
    <row r="80" spans="1:4" x14ac:dyDescent="0.2">
      <c r="A80" s="24">
        <v>72</v>
      </c>
      <c r="B80" s="4">
        <f t="shared" si="13"/>
        <v>0.19726027397260273</v>
      </c>
      <c r="C80" s="4">
        <f t="shared" si="14"/>
        <v>9.7424321881929551E-2</v>
      </c>
      <c r="D80" s="25">
        <f t="shared" si="15"/>
        <v>10.232801629686271</v>
      </c>
    </row>
    <row r="81" spans="1:4" x14ac:dyDescent="0.2">
      <c r="A81" s="24">
        <v>73</v>
      </c>
      <c r="B81" s="4">
        <f t="shared" si="13"/>
        <v>0.2</v>
      </c>
      <c r="C81" s="4">
        <f t="shared" si="14"/>
        <v>9.7424118529969531E-2</v>
      </c>
      <c r="D81" s="25">
        <f t="shared" si="15"/>
        <v>10.232779213632281</v>
      </c>
    </row>
    <row r="82" spans="1:4" x14ac:dyDescent="0.2">
      <c r="A82" s="24">
        <v>74</v>
      </c>
      <c r="B82" s="4">
        <f t="shared" si="13"/>
        <v>0.20273972602739726</v>
      </c>
      <c r="C82" s="4">
        <f t="shared" si="14"/>
        <v>9.7423918639501089E-2</v>
      </c>
      <c r="D82" s="25">
        <f t="shared" si="15"/>
        <v>10.232757179152596</v>
      </c>
    </row>
    <row r="83" spans="1:4" x14ac:dyDescent="0.2">
      <c r="A83" s="24">
        <v>75</v>
      </c>
      <c r="B83" s="4">
        <f t="shared" si="13"/>
        <v>0.20547945205479451</v>
      </c>
      <c r="C83" s="4">
        <f t="shared" si="14"/>
        <v>9.7423722206743169E-2</v>
      </c>
      <c r="D83" s="25">
        <f t="shared" si="15"/>
        <v>10.232735525830217</v>
      </c>
    </row>
    <row r="84" spans="1:4" x14ac:dyDescent="0.2">
      <c r="A84" s="24">
        <v>76</v>
      </c>
      <c r="B84" s="4">
        <f t="shared" si="13"/>
        <v>0.20821917808219179</v>
      </c>
      <c r="C84" s="4">
        <f t="shared" si="14"/>
        <v>9.7423529227917874E-2</v>
      </c>
      <c r="D84" s="25">
        <f t="shared" si="15"/>
        <v>10.232714253248476</v>
      </c>
    </row>
    <row r="85" spans="1:4" x14ac:dyDescent="0.2">
      <c r="A85" s="24">
        <v>77</v>
      </c>
      <c r="B85" s="4">
        <f t="shared" si="13"/>
        <v>0.21095890410958903</v>
      </c>
      <c r="C85" s="4">
        <f t="shared" si="14"/>
        <v>9.7423339699250794E-2</v>
      </c>
      <c r="D85" s="25">
        <f t="shared" si="15"/>
        <v>10.232693360991041</v>
      </c>
    </row>
    <row r="86" spans="1:4" x14ac:dyDescent="0.2">
      <c r="A86" s="24">
        <v>78</v>
      </c>
      <c r="B86" s="4">
        <f t="shared" si="13"/>
        <v>0.21369863013698631</v>
      </c>
      <c r="C86" s="4">
        <f t="shared" si="14"/>
        <v>9.7423153616970876E-2</v>
      </c>
      <c r="D86" s="25">
        <f t="shared" si="15"/>
        <v>10.232672848642043</v>
      </c>
    </row>
    <row r="87" spans="1:4" x14ac:dyDescent="0.2">
      <c r="A87" s="24">
        <v>79</v>
      </c>
      <c r="B87" s="4">
        <f t="shared" si="13"/>
        <v>0.21643835616438356</v>
      </c>
      <c r="C87" s="4">
        <f t="shared" si="14"/>
        <v>9.7422970977310328E-2</v>
      </c>
      <c r="D87" s="25">
        <f t="shared" si="15"/>
        <v>10.232652715785928</v>
      </c>
    </row>
    <row r="88" spans="1:4" x14ac:dyDescent="0.2">
      <c r="A88" s="24">
        <v>80</v>
      </c>
      <c r="B88" s="4">
        <f t="shared" si="13"/>
        <v>0.21917808219178081</v>
      </c>
      <c r="C88" s="4">
        <f t="shared" si="14"/>
        <v>9.742279177650473E-2</v>
      </c>
      <c r="D88" s="25">
        <f t="shared" si="15"/>
        <v>10.232632962007537</v>
      </c>
    </row>
    <row r="89" spans="1:4" x14ac:dyDescent="0.2">
      <c r="A89" s="24">
        <v>81</v>
      </c>
      <c r="B89" s="4">
        <f t="shared" si="13"/>
        <v>0.22191780821917809</v>
      </c>
      <c r="C89" s="4">
        <f t="shared" si="14"/>
        <v>9.7422616010792967E-2</v>
      </c>
      <c r="D89" s="25">
        <f t="shared" si="15"/>
        <v>10.232613586892047</v>
      </c>
    </row>
    <row r="90" spans="1:4" x14ac:dyDescent="0.2">
      <c r="A90" s="24">
        <v>82</v>
      </c>
      <c r="B90" s="4">
        <f t="shared" si="13"/>
        <v>0.22465753424657534</v>
      </c>
      <c r="C90" s="4">
        <f t="shared" si="14"/>
        <v>9.7422443676417239E-2</v>
      </c>
      <c r="D90" s="25">
        <f t="shared" si="15"/>
        <v>10.232594590025034</v>
      </c>
    </row>
    <row r="91" spans="1:4" x14ac:dyDescent="0.2">
      <c r="A91" s="24">
        <v>83</v>
      </c>
      <c r="B91" s="4">
        <f t="shared" si="13"/>
        <v>0.22739726027397261</v>
      </c>
      <c r="C91" s="4">
        <f t="shared" si="14"/>
        <v>9.7422274769623035E-2</v>
      </c>
      <c r="D91" s="25">
        <f t="shared" si="15"/>
        <v>10.232575970992453</v>
      </c>
    </row>
    <row r="92" spans="1:4" x14ac:dyDescent="0.2">
      <c r="A92" s="24">
        <v>84</v>
      </c>
      <c r="B92" s="4">
        <f t="shared" si="13"/>
        <v>0.23013698630136986</v>
      </c>
      <c r="C92" s="4">
        <f t="shared" si="14"/>
        <v>9.7422109286659272E-2</v>
      </c>
      <c r="D92" s="25">
        <f t="shared" si="15"/>
        <v>10.232557729380588</v>
      </c>
    </row>
    <row r="93" spans="1:4" x14ac:dyDescent="0.2">
      <c r="A93" s="24">
        <v>85</v>
      </c>
      <c r="B93" s="4">
        <f t="shared" si="13"/>
        <v>0.23287671232876711</v>
      </c>
      <c r="C93" s="4">
        <f t="shared" si="14"/>
        <v>9.7421947223777963E-2</v>
      </c>
      <c r="D93" s="25">
        <f t="shared" si="15"/>
        <v>10.232539864776102</v>
      </c>
    </row>
    <row r="94" spans="1:4" x14ac:dyDescent="0.2">
      <c r="A94" s="24">
        <v>86</v>
      </c>
      <c r="B94" s="4">
        <f t="shared" si="13"/>
        <v>0.23561643835616439</v>
      </c>
      <c r="C94" s="4">
        <f t="shared" si="14"/>
        <v>9.74217885772347E-2</v>
      </c>
      <c r="D94" s="25">
        <f t="shared" si="15"/>
        <v>10.232522376766084</v>
      </c>
    </row>
    <row r="95" spans="1:4" x14ac:dyDescent="0.2">
      <c r="A95" s="24">
        <v>87</v>
      </c>
      <c r="B95" s="4">
        <f t="shared" si="13"/>
        <v>0.23835616438356164</v>
      </c>
      <c r="C95" s="4">
        <f t="shared" si="14"/>
        <v>9.7421633343288225E-2</v>
      </c>
      <c r="D95" s="25">
        <f t="shared" si="15"/>
        <v>10.232505264937931</v>
      </c>
    </row>
    <row r="96" spans="1:4" x14ac:dyDescent="0.2">
      <c r="A96" s="24">
        <v>88</v>
      </c>
      <c r="B96" s="4">
        <f t="shared" si="13"/>
        <v>0.24109589041095891</v>
      </c>
      <c r="C96" s="4">
        <f t="shared" si="14"/>
        <v>9.7421481518200612E-2</v>
      </c>
      <c r="D96" s="25">
        <f t="shared" si="15"/>
        <v>10.232488528879436</v>
      </c>
    </row>
    <row r="97" spans="1:4" x14ac:dyDescent="0.2">
      <c r="A97" s="24">
        <v>89</v>
      </c>
      <c r="B97" s="4">
        <f t="shared" si="13"/>
        <v>0.24383561643835616</v>
      </c>
      <c r="C97" s="4">
        <f t="shared" si="14"/>
        <v>9.7421333098237153E-2</v>
      </c>
      <c r="D97" s="25">
        <f t="shared" si="15"/>
        <v>10.232472168178731</v>
      </c>
    </row>
    <row r="98" spans="1:4" x14ac:dyDescent="0.2">
      <c r="A98" s="24">
        <v>90</v>
      </c>
      <c r="B98" s="4">
        <f t="shared" si="13"/>
        <v>0.24657534246575341</v>
      </c>
      <c r="C98" s="4">
        <f t="shared" si="14"/>
        <v>9.7421188079666682E-2</v>
      </c>
      <c r="D98" s="25">
        <f t="shared" si="15"/>
        <v>10.232456182424364</v>
      </c>
    </row>
    <row r="99" spans="1:4" x14ac:dyDescent="0.2">
      <c r="A99" s="24">
        <v>91</v>
      </c>
      <c r="B99" s="4">
        <f t="shared" si="13"/>
        <v>0.24931506849315069</v>
      </c>
      <c r="C99" s="4">
        <f t="shared" si="14"/>
        <v>9.7421046458761124E-2</v>
      </c>
      <c r="D99" s="25">
        <f t="shared" si="15"/>
        <v>10.232440571205203</v>
      </c>
    </row>
    <row r="100" spans="1:4" x14ac:dyDescent="0.2">
      <c r="A100" s="24">
        <v>92</v>
      </c>
      <c r="B100" s="4">
        <f t="shared" si="13"/>
        <v>0.25205479452054796</v>
      </c>
      <c r="C100" s="4">
        <f t="shared" si="14"/>
        <v>9.7420908231795666E-2</v>
      </c>
      <c r="D100" s="25">
        <f t="shared" si="15"/>
        <v>10.232425334110506</v>
      </c>
    </row>
    <row r="101" spans="1:4" x14ac:dyDescent="0.2">
      <c r="A101" s="24">
        <v>93</v>
      </c>
      <c r="B101" s="4">
        <f t="shared" si="13"/>
        <v>0.25479452054794521</v>
      </c>
      <c r="C101" s="4">
        <f t="shared" si="14"/>
        <v>9.7420773395048982E-2</v>
      </c>
      <c r="D101" s="25">
        <f t="shared" si="15"/>
        <v>10.232410470729892</v>
      </c>
    </row>
    <row r="102" spans="1:4" x14ac:dyDescent="0.2">
      <c r="A102" s="24">
        <v>94</v>
      </c>
      <c r="B102" s="4">
        <f t="shared" si="13"/>
        <v>0.25753424657534246</v>
      </c>
      <c r="C102" s="4">
        <f t="shared" si="14"/>
        <v>9.7420641944802849E-2</v>
      </c>
      <c r="D102" s="25">
        <f t="shared" si="15"/>
        <v>10.232395980653353</v>
      </c>
    </row>
    <row r="103" spans="1:4" x14ac:dyDescent="0.2">
      <c r="A103" s="24">
        <v>95</v>
      </c>
      <c r="B103" s="4">
        <f t="shared" si="13"/>
        <v>0.26027397260273971</v>
      </c>
      <c r="C103" s="4">
        <f t="shared" si="14"/>
        <v>9.7420513877342477E-2</v>
      </c>
      <c r="D103" s="25">
        <f t="shared" si="15"/>
        <v>10.23238186347124</v>
      </c>
    </row>
    <row r="104" spans="1:4" x14ac:dyDescent="0.2">
      <c r="A104" s="24">
        <v>96</v>
      </c>
      <c r="B104" s="4">
        <f t="shared" si="13"/>
        <v>0.26301369863013696</v>
      </c>
      <c r="C104" s="4">
        <f t="shared" si="14"/>
        <v>9.7420389188956222E-2</v>
      </c>
      <c r="D104" s="25">
        <f t="shared" si="15"/>
        <v>10.232368118774303</v>
      </c>
    </row>
    <row r="105" spans="1:4" x14ac:dyDescent="0.2">
      <c r="A105" s="24">
        <v>97</v>
      </c>
      <c r="B105" s="4">
        <f t="shared" si="13"/>
        <v>0.26575342465753427</v>
      </c>
      <c r="C105" s="4">
        <f t="shared" si="14"/>
        <v>9.7420267875935856E-2</v>
      </c>
      <c r="D105" s="25">
        <f t="shared" si="15"/>
        <v>10.232354746153582</v>
      </c>
    </row>
    <row r="106" spans="1:4" x14ac:dyDescent="0.2">
      <c r="A106" s="24">
        <v>98</v>
      </c>
      <c r="B106" s="4">
        <f t="shared" si="13"/>
        <v>0.26849315068493151</v>
      </c>
      <c r="C106" s="4">
        <f t="shared" si="14"/>
        <v>9.7420149934576317E-2</v>
      </c>
      <c r="D106" s="25">
        <f t="shared" si="15"/>
        <v>10.232341745200578</v>
      </c>
    </row>
    <row r="107" spans="1:4" x14ac:dyDescent="0.2">
      <c r="A107" s="24">
        <v>99</v>
      </c>
      <c r="B107" s="4">
        <f t="shared" si="13"/>
        <v>0.27123287671232876</v>
      </c>
      <c r="C107" s="4">
        <f t="shared" si="14"/>
        <v>9.7420035361175855E-2</v>
      </c>
      <c r="D107" s="25">
        <f t="shared" si="15"/>
        <v>10.232329115507067</v>
      </c>
    </row>
    <row r="108" spans="1:4" x14ac:dyDescent="0.2">
      <c r="A108" s="24">
        <v>100</v>
      </c>
      <c r="B108" s="4">
        <f t="shared" si="13"/>
        <v>0.27397260273972601</v>
      </c>
      <c r="C108" s="4">
        <f t="shared" si="14"/>
        <v>9.7419924152036055E-2</v>
      </c>
      <c r="D108" s="25">
        <f t="shared" si="15"/>
        <v>10.232316856665257</v>
      </c>
    </row>
    <row r="109" spans="1:4" x14ac:dyDescent="0.2">
      <c r="A109" s="24">
        <v>101</v>
      </c>
      <c r="B109" s="4">
        <f t="shared" si="13"/>
        <v>0.27671232876712326</v>
      </c>
      <c r="C109" s="4">
        <f t="shared" si="14"/>
        <v>9.7419816303461651E-2</v>
      </c>
      <c r="D109" s="25">
        <f t="shared" si="15"/>
        <v>10.232304968267659</v>
      </c>
    </row>
    <row r="110" spans="1:4" x14ac:dyDescent="0.2">
      <c r="A110" s="24">
        <v>102</v>
      </c>
      <c r="B110" s="4">
        <f t="shared" si="13"/>
        <v>0.27945205479452057</v>
      </c>
      <c r="C110" s="4">
        <f t="shared" si="14"/>
        <v>9.7419711811760817E-2</v>
      </c>
      <c r="D110" s="25">
        <f t="shared" si="15"/>
        <v>10.232293449907237</v>
      </c>
    </row>
    <row r="111" spans="1:4" x14ac:dyDescent="0.2">
      <c r="A111" s="24">
        <v>103</v>
      </c>
      <c r="B111" s="4">
        <f t="shared" si="13"/>
        <v>0.28219178082191781</v>
      </c>
      <c r="C111" s="4">
        <f t="shared" si="14"/>
        <v>9.7419610673244783E-2</v>
      </c>
      <c r="D111" s="25">
        <f t="shared" si="15"/>
        <v>10.232282301177209</v>
      </c>
    </row>
    <row r="112" spans="1:4" x14ac:dyDescent="0.2">
      <c r="A112" s="24">
        <v>104</v>
      </c>
      <c r="B112" s="4">
        <f t="shared" si="13"/>
        <v>0.28493150684931506</v>
      </c>
      <c r="C112" s="4">
        <f t="shared" si="14"/>
        <v>9.7419512884228163E-2</v>
      </c>
      <c r="D112" s="25">
        <f t="shared" si="15"/>
        <v>10.232271521671255</v>
      </c>
    </row>
    <row r="113" spans="1:4" x14ac:dyDescent="0.2">
      <c r="A113" s="24">
        <v>105</v>
      </c>
      <c r="B113" s="4">
        <f t="shared" si="13"/>
        <v>0.28767123287671231</v>
      </c>
      <c r="C113" s="4">
        <f t="shared" si="14"/>
        <v>9.7419418441028888E-2</v>
      </c>
      <c r="D113" s="25">
        <f t="shared" si="15"/>
        <v>10.232261110983366</v>
      </c>
    </row>
    <row r="114" spans="1:4" x14ac:dyDescent="0.2">
      <c r="A114" s="24">
        <v>106</v>
      </c>
      <c r="B114" s="4">
        <f t="shared" si="13"/>
        <v>0.29041095890410956</v>
      </c>
      <c r="C114" s="4">
        <f t="shared" si="14"/>
        <v>9.7419327339968026E-2</v>
      </c>
      <c r="D114" s="25">
        <f t="shared" si="15"/>
        <v>10.232251068707887</v>
      </c>
    </row>
    <row r="115" spans="1:4" x14ac:dyDescent="0.2">
      <c r="A115" s="24">
        <v>107</v>
      </c>
      <c r="B115" s="4">
        <f t="shared" si="13"/>
        <v>0.29315068493150687</v>
      </c>
      <c r="C115" s="4">
        <f t="shared" si="14"/>
        <v>9.7419239577369962E-2</v>
      </c>
      <c r="D115" s="25">
        <f t="shared" si="15"/>
        <v>10.232241394439567</v>
      </c>
    </row>
    <row r="116" spans="1:4" x14ac:dyDescent="0.2">
      <c r="A116" s="24">
        <v>108</v>
      </c>
      <c r="B116" s="4">
        <f t="shared" si="13"/>
        <v>0.29589041095890412</v>
      </c>
      <c r="C116" s="4">
        <f t="shared" si="14"/>
        <v>9.7419155149562259E-2</v>
      </c>
      <c r="D116" s="25">
        <f t="shared" si="15"/>
        <v>10.232232087773486</v>
      </c>
    </row>
    <row r="117" spans="1:4" x14ac:dyDescent="0.2">
      <c r="A117" s="24">
        <v>109</v>
      </c>
      <c r="B117" s="4">
        <f t="shared" si="13"/>
        <v>0.29863013698630136</v>
      </c>
      <c r="C117" s="4">
        <f t="shared" si="14"/>
        <v>9.7419074052875892E-2</v>
      </c>
      <c r="D117" s="25">
        <f t="shared" si="15"/>
        <v>10.232223148305097</v>
      </c>
    </row>
    <row r="118" spans="1:4" x14ac:dyDescent="0.2">
      <c r="A118" s="24">
        <v>110</v>
      </c>
      <c r="B118" s="4">
        <f t="shared" si="13"/>
        <v>0.30136986301369861</v>
      </c>
      <c r="C118" s="4">
        <f t="shared" si="14"/>
        <v>9.7418996283644838E-2</v>
      </c>
      <c r="D118" s="25">
        <f t="shared" si="15"/>
        <v>10.232214575630195</v>
      </c>
    </row>
    <row r="119" spans="1:4" x14ac:dyDescent="0.2">
      <c r="A119" s="24">
        <v>111</v>
      </c>
      <c r="B119" s="4">
        <f t="shared" si="13"/>
        <v>0.30410958904109592</v>
      </c>
      <c r="C119" s="4">
        <f t="shared" si="14"/>
        <v>9.7418921838206621E-2</v>
      </c>
      <c r="D119" s="25">
        <f t="shared" si="15"/>
        <v>10.232206369344986</v>
      </c>
    </row>
    <row r="120" spans="1:4" x14ac:dyDescent="0.2">
      <c r="A120" s="24">
        <v>112</v>
      </c>
      <c r="B120" s="4">
        <f t="shared" si="13"/>
        <v>0.30684931506849317</v>
      </c>
      <c r="C120" s="4">
        <f t="shared" si="14"/>
        <v>9.7418850712901697E-2</v>
      </c>
      <c r="D120" s="25">
        <f t="shared" si="15"/>
        <v>10.232198529045977</v>
      </c>
    </row>
    <row r="121" spans="1:4" x14ac:dyDescent="0.2">
      <c r="A121" s="24">
        <v>113</v>
      </c>
      <c r="B121" s="4">
        <f t="shared" si="13"/>
        <v>0.30958904109589042</v>
      </c>
      <c r="C121" s="4">
        <f t="shared" si="14"/>
        <v>9.7418782904073992E-2</v>
      </c>
      <c r="D121" s="25">
        <f t="shared" si="15"/>
        <v>10.232191054330064</v>
      </c>
    </row>
    <row r="122" spans="1:4" x14ac:dyDescent="0.2">
      <c r="A122" s="24">
        <v>114</v>
      </c>
      <c r="B122" s="4">
        <f t="shared" si="13"/>
        <v>0.31232876712328766</v>
      </c>
      <c r="C122" s="4">
        <f t="shared" si="14"/>
        <v>9.7418718408070593E-2</v>
      </c>
      <c r="D122" s="25">
        <f t="shared" si="15"/>
        <v>10.232183944794526</v>
      </c>
    </row>
    <row r="123" spans="1:4" x14ac:dyDescent="0.2">
      <c r="A123" s="24">
        <v>115</v>
      </c>
      <c r="B123" s="4">
        <f t="shared" si="13"/>
        <v>0.31506849315068491</v>
      </c>
      <c r="C123" s="4">
        <f t="shared" si="14"/>
        <v>9.7418657221241697E-2</v>
      </c>
      <c r="D123" s="25">
        <f t="shared" si="15"/>
        <v>10.232177200036951</v>
      </c>
    </row>
    <row r="124" spans="1:4" x14ac:dyDescent="0.2">
      <c r="A124" s="24">
        <v>116</v>
      </c>
      <c r="B124" s="4">
        <f t="shared" si="13"/>
        <v>0.31780821917808222</v>
      </c>
      <c r="C124" s="4">
        <f t="shared" si="14"/>
        <v>9.7418599339940959E-2</v>
      </c>
      <c r="D124" s="25">
        <f t="shared" si="15"/>
        <v>10.232170819655352</v>
      </c>
    </row>
    <row r="125" spans="1:4" x14ac:dyDescent="0.2">
      <c r="A125" s="24">
        <v>117</v>
      </c>
      <c r="B125" s="4">
        <f t="shared" si="13"/>
        <v>0.32054794520547947</v>
      </c>
      <c r="C125" s="4">
        <f t="shared" si="14"/>
        <v>9.7418544760525139E-2</v>
      </c>
      <c r="D125" s="25">
        <f t="shared" si="15"/>
        <v>10.232164803248022</v>
      </c>
    </row>
    <row r="126" spans="1:4" x14ac:dyDescent="0.2">
      <c r="A126" s="24">
        <v>118</v>
      </c>
      <c r="B126" s="4">
        <f t="shared" si="13"/>
        <v>0.32328767123287672</v>
      </c>
      <c r="C126" s="4">
        <f t="shared" si="14"/>
        <v>9.7418493479354135E-2</v>
      </c>
      <c r="D126" s="25">
        <f t="shared" si="15"/>
        <v>10.232159150413667</v>
      </c>
    </row>
    <row r="127" spans="1:4" x14ac:dyDescent="0.2">
      <c r="A127" s="24">
        <v>119</v>
      </c>
      <c r="B127" s="4">
        <f t="shared" si="13"/>
        <v>0.32602739726027397</v>
      </c>
      <c r="C127" s="4">
        <f t="shared" si="14"/>
        <v>9.7418445492791245E-2</v>
      </c>
      <c r="D127" s="25">
        <f t="shared" si="15"/>
        <v>10.232153860751358</v>
      </c>
    </row>
    <row r="128" spans="1:4" x14ac:dyDescent="0.2">
      <c r="A128" s="24">
        <v>120</v>
      </c>
      <c r="B128" s="4">
        <f t="shared" si="13"/>
        <v>0.32876712328767121</v>
      </c>
      <c r="C128" s="4">
        <f t="shared" si="14"/>
        <v>9.7418400797202903E-2</v>
      </c>
      <c r="D128" s="25">
        <f t="shared" si="15"/>
        <v>10.232148933860508</v>
      </c>
    </row>
    <row r="129" spans="1:4" x14ac:dyDescent="0.2">
      <c r="A129" s="24">
        <v>121</v>
      </c>
      <c r="B129" s="4">
        <f t="shared" si="13"/>
        <v>0.33150684931506852</v>
      </c>
      <c r="C129" s="4">
        <f t="shared" si="14"/>
        <v>9.7418359388958681E-2</v>
      </c>
      <c r="D129" s="25">
        <f t="shared" si="15"/>
        <v>10.232144369340856</v>
      </c>
    </row>
    <row r="130" spans="1:4" x14ac:dyDescent="0.2">
      <c r="A130" s="24">
        <v>122</v>
      </c>
      <c r="B130" s="4">
        <f t="shared" si="13"/>
        <v>0.33424657534246577</v>
      </c>
      <c r="C130" s="4">
        <f t="shared" si="14"/>
        <v>9.7418321264431562E-2</v>
      </c>
      <c r="D130" s="25">
        <f t="shared" si="15"/>
        <v>10.232140166792547</v>
      </c>
    </row>
    <row r="131" spans="1:4" x14ac:dyDescent="0.2">
      <c r="A131" s="24">
        <v>123</v>
      </c>
      <c r="B131" s="4">
        <f t="shared" si="13"/>
        <v>0.33698630136986302</v>
      </c>
      <c r="C131" s="4">
        <f t="shared" si="14"/>
        <v>9.7418286419997571E-2</v>
      </c>
      <c r="D131" s="25">
        <f t="shared" si="15"/>
        <v>10.232136325816077</v>
      </c>
    </row>
    <row r="132" spans="1:4" x14ac:dyDescent="0.2">
      <c r="A132" s="24">
        <v>124</v>
      </c>
      <c r="B132" s="4">
        <f t="shared" si="13"/>
        <v>0.33972602739726027</v>
      </c>
      <c r="C132" s="4">
        <f t="shared" si="14"/>
        <v>9.7418254852035979E-2</v>
      </c>
      <c r="D132" s="25">
        <f t="shared" si="15"/>
        <v>10.232132846012298</v>
      </c>
    </row>
    <row r="133" spans="1:4" x14ac:dyDescent="0.2">
      <c r="A133" s="24">
        <v>125</v>
      </c>
      <c r="B133" s="4">
        <f t="shared" si="13"/>
        <v>0.34246575342465752</v>
      </c>
      <c r="C133" s="4">
        <f t="shared" si="14"/>
        <v>9.7418226556929222E-2</v>
      </c>
      <c r="D133" s="25">
        <f t="shared" si="15"/>
        <v>10.232129726982375</v>
      </c>
    </row>
    <row r="134" spans="1:4" x14ac:dyDescent="0.2">
      <c r="A134" s="24">
        <v>126</v>
      </c>
      <c r="B134" s="4">
        <f t="shared" si="13"/>
        <v>0.34520547945205482</v>
      </c>
      <c r="C134" s="4">
        <f t="shared" si="14"/>
        <v>9.7418201531063162E-2</v>
      </c>
      <c r="D134" s="25">
        <f t="shared" si="15"/>
        <v>10.232126968327893</v>
      </c>
    </row>
    <row r="135" spans="1:4" x14ac:dyDescent="0.2">
      <c r="A135" s="24">
        <v>127</v>
      </c>
      <c r="B135" s="4">
        <f t="shared" si="13"/>
        <v>0.34794520547945207</v>
      </c>
      <c r="C135" s="4">
        <f t="shared" si="14"/>
        <v>9.7418179770826521E-2</v>
      </c>
      <c r="D135" s="25">
        <f t="shared" si="15"/>
        <v>10.232124569650747</v>
      </c>
    </row>
    <row r="136" spans="1:4" x14ac:dyDescent="0.2">
      <c r="A136" s="24">
        <v>128</v>
      </c>
      <c r="B136" s="4">
        <f t="shared" si="13"/>
        <v>0.35068493150684932</v>
      </c>
      <c r="C136" s="4">
        <f t="shared" si="14"/>
        <v>9.741816127261152E-2</v>
      </c>
      <c r="D136" s="25">
        <f t="shared" si="15"/>
        <v>10.232122530553234</v>
      </c>
    </row>
    <row r="137" spans="1:4" x14ac:dyDescent="0.2">
      <c r="A137" s="24">
        <v>129</v>
      </c>
      <c r="B137" s="4">
        <f t="shared" si="13"/>
        <v>0.35342465753424657</v>
      </c>
      <c r="C137" s="4">
        <f t="shared" si="14"/>
        <v>9.7418146032813388E-2</v>
      </c>
      <c r="D137" s="25">
        <f t="shared" si="15"/>
        <v>10.232120850637937</v>
      </c>
    </row>
    <row r="138" spans="1:4" x14ac:dyDescent="0.2">
      <c r="A138" s="24">
        <v>130</v>
      </c>
      <c r="B138" s="4">
        <f t="shared" ref="B138:B201" si="16">A138/365</f>
        <v>0.35616438356164382</v>
      </c>
      <c r="C138" s="4">
        <f t="shared" ref="C138:C201" si="17">($A$6/100)+((($B$6+$C$6)/100)*(1-EXP(-B138/$D$6))/(B138/$D$6))-(($C$6/100)*(EXP(-B138/$D$6)))</f>
        <v>9.7418134047830632E-2</v>
      </c>
      <c r="D138" s="25">
        <f t="shared" ref="D138:D201" si="18">(EXP(C138)-1)*100</f>
        <v>10.232119529507887</v>
      </c>
    </row>
    <row r="139" spans="1:4" x14ac:dyDescent="0.2">
      <c r="A139" s="24">
        <v>131</v>
      </c>
      <c r="B139" s="4">
        <f t="shared" si="16"/>
        <v>0.35890410958904112</v>
      </c>
      <c r="C139" s="4">
        <f t="shared" si="17"/>
        <v>9.7418125314064963E-2</v>
      </c>
      <c r="D139" s="25">
        <f t="shared" si="18"/>
        <v>10.232118566766379</v>
      </c>
    </row>
    <row r="140" spans="1:4" x14ac:dyDescent="0.2">
      <c r="A140" s="24">
        <v>132</v>
      </c>
      <c r="B140" s="4">
        <f t="shared" si="16"/>
        <v>0.36164383561643837</v>
      </c>
      <c r="C140" s="4">
        <f t="shared" si="17"/>
        <v>9.7418119827921201E-2</v>
      </c>
      <c r="D140" s="25">
        <f t="shared" si="18"/>
        <v>10.232117962017151</v>
      </c>
    </row>
    <row r="141" spans="1:4" x14ac:dyDescent="0.2">
      <c r="A141" s="24">
        <v>133</v>
      </c>
      <c r="B141" s="4">
        <f t="shared" si="16"/>
        <v>0.36438356164383562</v>
      </c>
      <c r="C141" s="4">
        <f t="shared" si="17"/>
        <v>9.7418117585807415E-2</v>
      </c>
      <c r="D141" s="25">
        <f t="shared" si="18"/>
        <v>10.232117714864186</v>
      </c>
    </row>
    <row r="142" spans="1:4" x14ac:dyDescent="0.2">
      <c r="A142" s="24">
        <v>134</v>
      </c>
      <c r="B142" s="4">
        <f t="shared" si="16"/>
        <v>0.36712328767123287</v>
      </c>
      <c r="C142" s="4">
        <f t="shared" si="17"/>
        <v>9.7418118584134822E-2</v>
      </c>
      <c r="D142" s="25">
        <f t="shared" si="18"/>
        <v>10.232117824911935</v>
      </c>
    </row>
    <row r="143" spans="1:4" x14ac:dyDescent="0.2">
      <c r="A143" s="24">
        <v>135</v>
      </c>
      <c r="B143" s="4">
        <f t="shared" si="16"/>
        <v>0.36986301369863012</v>
      </c>
      <c r="C143" s="4">
        <f t="shared" si="17"/>
        <v>9.7418122819317887E-2</v>
      </c>
      <c r="D143" s="25">
        <f t="shared" si="18"/>
        <v>10.232118291765136</v>
      </c>
    </row>
    <row r="144" spans="1:4" x14ac:dyDescent="0.2">
      <c r="A144" s="24">
        <v>136</v>
      </c>
      <c r="B144" s="4">
        <f t="shared" si="16"/>
        <v>0.37260273972602742</v>
      </c>
      <c r="C144" s="4">
        <f t="shared" si="17"/>
        <v>9.741813028777413E-2</v>
      </c>
      <c r="D144" s="25">
        <f t="shared" si="18"/>
        <v>10.232119115028881</v>
      </c>
    </row>
    <row r="145" spans="1:4" x14ac:dyDescent="0.2">
      <c r="A145" s="24">
        <v>137</v>
      </c>
      <c r="B145" s="4">
        <f t="shared" si="16"/>
        <v>0.37534246575342467</v>
      </c>
      <c r="C145" s="4">
        <f t="shared" si="17"/>
        <v>9.7418140985924384E-2</v>
      </c>
      <c r="D145" s="25">
        <f t="shared" si="18"/>
        <v>10.232120294308666</v>
      </c>
    </row>
    <row r="146" spans="1:4" x14ac:dyDescent="0.2">
      <c r="A146" s="24">
        <v>138</v>
      </c>
      <c r="B146" s="4">
        <f t="shared" si="16"/>
        <v>0.37808219178082192</v>
      </c>
      <c r="C146" s="4">
        <f t="shared" si="17"/>
        <v>9.7418154910192581E-2</v>
      </c>
      <c r="D146" s="25">
        <f t="shared" si="18"/>
        <v>10.232121829210294</v>
      </c>
    </row>
    <row r="147" spans="1:4" x14ac:dyDescent="0.2">
      <c r="A147" s="24">
        <v>139</v>
      </c>
      <c r="B147" s="4">
        <f t="shared" si="16"/>
        <v>0.38082191780821917</v>
      </c>
      <c r="C147" s="4">
        <f t="shared" si="17"/>
        <v>9.7418172057005786E-2</v>
      </c>
      <c r="D147" s="25">
        <f t="shared" si="18"/>
        <v>10.232123719339903</v>
      </c>
    </row>
    <row r="148" spans="1:4" x14ac:dyDescent="0.2">
      <c r="A148" s="24">
        <v>140</v>
      </c>
      <c r="B148" s="4">
        <f t="shared" si="16"/>
        <v>0.38356164383561642</v>
      </c>
      <c r="C148" s="4">
        <f t="shared" si="17"/>
        <v>9.7418192422794328E-2</v>
      </c>
      <c r="D148" s="25">
        <f t="shared" si="18"/>
        <v>10.23212596430405</v>
      </c>
    </row>
    <row r="149" spans="1:4" x14ac:dyDescent="0.2">
      <c r="A149" s="24">
        <v>141</v>
      </c>
      <c r="B149" s="4">
        <f t="shared" si="16"/>
        <v>0.38630136986301372</v>
      </c>
      <c r="C149" s="4">
        <f t="shared" si="17"/>
        <v>9.7418216003991642E-2</v>
      </c>
      <c r="D149" s="25">
        <f t="shared" si="18"/>
        <v>10.232128563709587</v>
      </c>
    </row>
    <row r="150" spans="1:4" x14ac:dyDescent="0.2">
      <c r="A150" s="24">
        <v>142</v>
      </c>
      <c r="B150" s="4">
        <f t="shared" si="16"/>
        <v>0.38904109589041097</v>
      </c>
      <c r="C150" s="4">
        <f t="shared" si="17"/>
        <v>9.741824279703426E-2</v>
      </c>
      <c r="D150" s="25">
        <f t="shared" si="18"/>
        <v>10.232131517163756</v>
      </c>
    </row>
    <row r="151" spans="1:4" x14ac:dyDescent="0.2">
      <c r="A151" s="24">
        <v>143</v>
      </c>
      <c r="B151" s="4">
        <f t="shared" si="16"/>
        <v>0.39178082191780822</v>
      </c>
      <c r="C151" s="4">
        <f t="shared" si="17"/>
        <v>9.7418272798362071E-2</v>
      </c>
      <c r="D151" s="25">
        <f t="shared" si="18"/>
        <v>10.232134824274119</v>
      </c>
    </row>
    <row r="152" spans="1:4" x14ac:dyDescent="0.2">
      <c r="A152" s="24">
        <v>144</v>
      </c>
      <c r="B152" s="4">
        <f t="shared" si="16"/>
        <v>0.39452054794520547</v>
      </c>
      <c r="C152" s="4">
        <f t="shared" si="17"/>
        <v>9.7418306004417934E-2</v>
      </c>
      <c r="D152" s="25">
        <f t="shared" si="18"/>
        <v>10.232138484648612</v>
      </c>
    </row>
    <row r="153" spans="1:4" x14ac:dyDescent="0.2">
      <c r="A153" s="24">
        <v>145</v>
      </c>
      <c r="B153" s="4">
        <f t="shared" si="16"/>
        <v>0.39726027397260272</v>
      </c>
      <c r="C153" s="4">
        <f t="shared" si="17"/>
        <v>9.7418342411647929E-2</v>
      </c>
      <c r="D153" s="25">
        <f t="shared" si="18"/>
        <v>10.232142497895502</v>
      </c>
    </row>
    <row r="154" spans="1:4" x14ac:dyDescent="0.2">
      <c r="A154" s="24">
        <v>146</v>
      </c>
      <c r="B154" s="4">
        <f t="shared" si="16"/>
        <v>0.4</v>
      </c>
      <c r="C154" s="4">
        <f t="shared" si="17"/>
        <v>9.7418382016501243E-2</v>
      </c>
      <c r="D154" s="25">
        <f t="shared" si="18"/>
        <v>10.232146863623415</v>
      </c>
    </row>
    <row r="155" spans="1:4" x14ac:dyDescent="0.2">
      <c r="A155" s="24">
        <v>147</v>
      </c>
      <c r="B155" s="4">
        <f t="shared" si="16"/>
        <v>0.40273972602739727</v>
      </c>
      <c r="C155" s="4">
        <f t="shared" si="17"/>
        <v>9.741842481543031E-2</v>
      </c>
      <c r="D155" s="25">
        <f t="shared" si="18"/>
        <v>10.23215158144135</v>
      </c>
    </row>
    <row r="156" spans="1:4" x14ac:dyDescent="0.2">
      <c r="A156" s="24">
        <v>148</v>
      </c>
      <c r="B156" s="4">
        <f t="shared" si="16"/>
        <v>0.40547945205479452</v>
      </c>
      <c r="C156" s="4">
        <f t="shared" si="17"/>
        <v>9.7418470804890647E-2</v>
      </c>
      <c r="D156" s="25">
        <f t="shared" si="18"/>
        <v>10.232156650958624</v>
      </c>
    </row>
    <row r="157" spans="1:4" x14ac:dyDescent="0.2">
      <c r="A157" s="24">
        <v>149</v>
      </c>
      <c r="B157" s="4">
        <f t="shared" si="16"/>
        <v>0.40821917808219177</v>
      </c>
      <c r="C157" s="4">
        <f t="shared" si="17"/>
        <v>9.7418519981340879E-2</v>
      </c>
      <c r="D157" s="25">
        <f t="shared" si="18"/>
        <v>10.232162071784924</v>
      </c>
    </row>
    <row r="158" spans="1:4" x14ac:dyDescent="0.2">
      <c r="A158" s="24">
        <v>150</v>
      </c>
      <c r="B158" s="4">
        <f t="shared" si="16"/>
        <v>0.41095890410958902</v>
      </c>
      <c r="C158" s="4">
        <f t="shared" si="17"/>
        <v>9.7418572341242904E-2</v>
      </c>
      <c r="D158" s="25">
        <f t="shared" si="18"/>
        <v>10.232167843530293</v>
      </c>
    </row>
    <row r="159" spans="1:4" x14ac:dyDescent="0.2">
      <c r="A159" s="24">
        <v>151</v>
      </c>
      <c r="B159" s="4">
        <f t="shared" si="16"/>
        <v>0.41369863013698632</v>
      </c>
      <c r="C159" s="4">
        <f t="shared" si="17"/>
        <v>9.7418627881061565E-2</v>
      </c>
      <c r="D159" s="25">
        <f t="shared" si="18"/>
        <v>10.232173965805069</v>
      </c>
    </row>
    <row r="160" spans="1:4" x14ac:dyDescent="0.2">
      <c r="A160" s="24">
        <v>152</v>
      </c>
      <c r="B160" s="4">
        <f t="shared" si="16"/>
        <v>0.41643835616438357</v>
      </c>
      <c r="C160" s="4">
        <f t="shared" si="17"/>
        <v>9.7418686597264964E-2</v>
      </c>
      <c r="D160" s="25">
        <f t="shared" si="18"/>
        <v>10.232180438220006</v>
      </c>
    </row>
    <row r="161" spans="1:4" x14ac:dyDescent="0.2">
      <c r="A161" s="24">
        <v>153</v>
      </c>
      <c r="B161" s="4">
        <f t="shared" si="16"/>
        <v>0.41917808219178082</v>
      </c>
      <c r="C161" s="4">
        <f t="shared" si="17"/>
        <v>9.7418748486324397E-2</v>
      </c>
      <c r="D161" s="25">
        <f t="shared" si="18"/>
        <v>10.232187260386173</v>
      </c>
    </row>
    <row r="162" spans="1:4" x14ac:dyDescent="0.2">
      <c r="A162" s="24">
        <v>154</v>
      </c>
      <c r="B162" s="4">
        <f t="shared" si="16"/>
        <v>0.42191780821917807</v>
      </c>
      <c r="C162" s="4">
        <f t="shared" si="17"/>
        <v>9.7418813544714156E-2</v>
      </c>
      <c r="D162" s="25">
        <f t="shared" si="18"/>
        <v>10.232194431915008</v>
      </c>
    </row>
    <row r="163" spans="1:4" x14ac:dyDescent="0.2">
      <c r="A163" s="24">
        <v>155</v>
      </c>
      <c r="B163" s="4">
        <f t="shared" si="16"/>
        <v>0.42465753424657532</v>
      </c>
      <c r="C163" s="4">
        <f t="shared" si="17"/>
        <v>9.7418881768911711E-2</v>
      </c>
      <c r="D163" s="25">
        <f t="shared" si="18"/>
        <v>10.232201952418297</v>
      </c>
    </row>
    <row r="164" spans="1:4" x14ac:dyDescent="0.2">
      <c r="A164" s="24">
        <v>156</v>
      </c>
      <c r="B164" s="4">
        <f t="shared" si="16"/>
        <v>0.42739726027397262</v>
      </c>
      <c r="C164" s="4">
        <f t="shared" si="17"/>
        <v>9.7418953155397725E-2</v>
      </c>
      <c r="D164" s="25">
        <f t="shared" si="18"/>
        <v>10.232209821508098</v>
      </c>
    </row>
    <row r="165" spans="1:4" x14ac:dyDescent="0.2">
      <c r="A165" s="24">
        <v>157</v>
      </c>
      <c r="B165" s="4">
        <f t="shared" si="16"/>
        <v>0.43013698630136987</v>
      </c>
      <c r="C165" s="4">
        <f t="shared" si="17"/>
        <v>9.7419027700655844E-2</v>
      </c>
      <c r="D165" s="25">
        <f t="shared" si="18"/>
        <v>10.232218038796947</v>
      </c>
    </row>
    <row r="166" spans="1:4" x14ac:dyDescent="0.2">
      <c r="A166" s="24">
        <v>158</v>
      </c>
      <c r="B166" s="4">
        <f t="shared" si="16"/>
        <v>0.43287671232876712</v>
      </c>
      <c r="C166" s="4">
        <f t="shared" si="17"/>
        <v>9.7419105401172962E-2</v>
      </c>
      <c r="D166" s="25">
        <f t="shared" si="18"/>
        <v>10.232226603897621</v>
      </c>
    </row>
    <row r="167" spans="1:4" x14ac:dyDescent="0.2">
      <c r="A167" s="24">
        <v>159</v>
      </c>
      <c r="B167" s="4">
        <f t="shared" si="16"/>
        <v>0.43561643835616437</v>
      </c>
      <c r="C167" s="4">
        <f t="shared" si="17"/>
        <v>9.7419186253439025E-2</v>
      </c>
      <c r="D167" s="25">
        <f t="shared" si="18"/>
        <v>10.232235516423295</v>
      </c>
    </row>
    <row r="168" spans="1:4" x14ac:dyDescent="0.2">
      <c r="A168" s="24">
        <v>160</v>
      </c>
      <c r="B168" s="4">
        <f t="shared" si="16"/>
        <v>0.43835616438356162</v>
      </c>
      <c r="C168" s="4">
        <f t="shared" si="17"/>
        <v>9.7419270253947185E-2</v>
      </c>
      <c r="D168" s="25">
        <f t="shared" si="18"/>
        <v>10.232244775987498</v>
      </c>
    </row>
    <row r="169" spans="1:4" x14ac:dyDescent="0.2">
      <c r="A169" s="24">
        <v>161</v>
      </c>
      <c r="B169" s="4">
        <f t="shared" si="16"/>
        <v>0.44109589041095892</v>
      </c>
      <c r="C169" s="4">
        <f t="shared" si="17"/>
        <v>9.7419357399193551E-2</v>
      </c>
      <c r="D169" s="25">
        <f t="shared" si="18"/>
        <v>10.232254382204031</v>
      </c>
    </row>
    <row r="170" spans="1:4" x14ac:dyDescent="0.2">
      <c r="A170" s="24">
        <v>162</v>
      </c>
      <c r="B170" s="4">
        <f t="shared" si="16"/>
        <v>0.44383561643835617</v>
      </c>
      <c r="C170" s="4">
        <f t="shared" si="17"/>
        <v>9.7419447685677424E-2</v>
      </c>
      <c r="D170" s="25">
        <f t="shared" si="18"/>
        <v>10.232264334687136</v>
      </c>
    </row>
    <row r="171" spans="1:4" x14ac:dyDescent="0.2">
      <c r="A171" s="24">
        <v>163</v>
      </c>
      <c r="B171" s="4">
        <f t="shared" si="16"/>
        <v>0.44657534246575342</v>
      </c>
      <c r="C171" s="4">
        <f t="shared" si="17"/>
        <v>9.7419541109901281E-2</v>
      </c>
      <c r="D171" s="25">
        <f t="shared" si="18"/>
        <v>10.232274633051365</v>
      </c>
    </row>
    <row r="172" spans="1:4" x14ac:dyDescent="0.2">
      <c r="A172" s="24">
        <v>164</v>
      </c>
      <c r="B172" s="4">
        <f t="shared" si="16"/>
        <v>0.44931506849315067</v>
      </c>
      <c r="C172" s="4">
        <f t="shared" si="17"/>
        <v>9.7419637668370584E-2</v>
      </c>
      <c r="D172" s="25">
        <f t="shared" si="18"/>
        <v>10.232285276911579</v>
      </c>
    </row>
    <row r="173" spans="1:4" x14ac:dyDescent="0.2">
      <c r="A173" s="24">
        <v>165</v>
      </c>
      <c r="B173" s="4">
        <f t="shared" si="16"/>
        <v>0.45205479452054792</v>
      </c>
      <c r="C173" s="4">
        <f t="shared" si="17"/>
        <v>9.7419737357594002E-2</v>
      </c>
      <c r="D173" s="25">
        <f t="shared" si="18"/>
        <v>10.232296265883045</v>
      </c>
    </row>
    <row r="174" spans="1:4" x14ac:dyDescent="0.2">
      <c r="A174" s="24">
        <v>166</v>
      </c>
      <c r="B174" s="4">
        <f t="shared" si="16"/>
        <v>0.45479452054794522</v>
      </c>
      <c r="C174" s="4">
        <f t="shared" si="17"/>
        <v>9.7419840174083241E-2</v>
      </c>
      <c r="D174" s="25">
        <f t="shared" si="18"/>
        <v>10.232307599581336</v>
      </c>
    </row>
    <row r="175" spans="1:4" x14ac:dyDescent="0.2">
      <c r="A175" s="24">
        <v>167</v>
      </c>
      <c r="B175" s="4">
        <f t="shared" si="16"/>
        <v>0.45753424657534247</v>
      </c>
      <c r="C175" s="4">
        <f t="shared" si="17"/>
        <v>9.7419946114353145E-2</v>
      </c>
      <c r="D175" s="25">
        <f t="shared" si="18"/>
        <v>10.232319277622359</v>
      </c>
    </row>
    <row r="176" spans="1:4" x14ac:dyDescent="0.2">
      <c r="A176" s="24">
        <v>168</v>
      </c>
      <c r="B176" s="4">
        <f t="shared" si="16"/>
        <v>0.46027397260273972</v>
      </c>
      <c r="C176" s="4">
        <f t="shared" si="17"/>
        <v>9.7420055174921569E-2</v>
      </c>
      <c r="D176" s="25">
        <f t="shared" si="18"/>
        <v>10.232331299622421</v>
      </c>
    </row>
    <row r="177" spans="1:4" x14ac:dyDescent="0.2">
      <c r="A177" s="24">
        <v>169</v>
      </c>
      <c r="B177" s="4">
        <f t="shared" si="16"/>
        <v>0.46301369863013697</v>
      </c>
      <c r="C177" s="4">
        <f t="shared" si="17"/>
        <v>9.7420167352309558E-2</v>
      </c>
      <c r="D177" s="25">
        <f t="shared" si="18"/>
        <v>10.232343665198119</v>
      </c>
    </row>
    <row r="178" spans="1:4" x14ac:dyDescent="0.2">
      <c r="A178" s="24">
        <v>170</v>
      </c>
      <c r="B178" s="4">
        <f t="shared" si="16"/>
        <v>0.46575342465753422</v>
      </c>
      <c r="C178" s="4">
        <f t="shared" si="17"/>
        <v>9.7420282643041228E-2</v>
      </c>
      <c r="D178" s="25">
        <f t="shared" si="18"/>
        <v>10.2323563739664</v>
      </c>
    </row>
    <row r="179" spans="1:4" x14ac:dyDescent="0.2">
      <c r="A179" s="24">
        <v>171</v>
      </c>
      <c r="B179" s="4">
        <f t="shared" si="16"/>
        <v>0.46849315068493153</v>
      </c>
      <c r="C179" s="4">
        <f t="shared" si="17"/>
        <v>9.7420401043643759E-2</v>
      </c>
      <c r="D179" s="25">
        <f t="shared" si="18"/>
        <v>10.232369425544597</v>
      </c>
    </row>
    <row r="180" spans="1:4" x14ac:dyDescent="0.2">
      <c r="A180" s="24">
        <v>172</v>
      </c>
      <c r="B180" s="4">
        <f t="shared" si="16"/>
        <v>0.47123287671232877</v>
      </c>
      <c r="C180" s="4">
        <f t="shared" si="17"/>
        <v>9.742052255064737E-2</v>
      </c>
      <c r="D180" s="25">
        <f t="shared" si="18"/>
        <v>10.232382819550324</v>
      </c>
    </row>
    <row r="181" spans="1:4" x14ac:dyDescent="0.2">
      <c r="A181" s="24">
        <v>173</v>
      </c>
      <c r="B181" s="4">
        <f t="shared" si="16"/>
        <v>0.47397260273972602</v>
      </c>
      <c r="C181" s="4">
        <f t="shared" si="17"/>
        <v>9.7420647160585488E-2</v>
      </c>
      <c r="D181" s="25">
        <f t="shared" si="18"/>
        <v>10.232396555601575</v>
      </c>
    </row>
    <row r="182" spans="1:4" x14ac:dyDescent="0.2">
      <c r="A182" s="24">
        <v>174</v>
      </c>
      <c r="B182" s="4">
        <f t="shared" si="16"/>
        <v>0.47671232876712327</v>
      </c>
      <c r="C182" s="4">
        <f t="shared" si="17"/>
        <v>9.7420774869994509E-2</v>
      </c>
      <c r="D182" s="25">
        <f t="shared" si="18"/>
        <v>10.232410633316679</v>
      </c>
    </row>
    <row r="183" spans="1:4" x14ac:dyDescent="0.2">
      <c r="A183" s="24">
        <v>175</v>
      </c>
      <c r="B183" s="4">
        <f t="shared" si="16"/>
        <v>0.47945205479452052</v>
      </c>
      <c r="C183" s="4">
        <f t="shared" si="17"/>
        <v>9.7420905675413921E-2</v>
      </c>
      <c r="D183" s="25">
        <f t="shared" si="18"/>
        <v>10.232425052314342</v>
      </c>
    </row>
    <row r="184" spans="1:4" x14ac:dyDescent="0.2">
      <c r="A184" s="24">
        <v>176</v>
      </c>
      <c r="B184" s="4">
        <f t="shared" si="16"/>
        <v>0.48219178082191783</v>
      </c>
      <c r="C184" s="4">
        <f t="shared" si="17"/>
        <v>9.7421039573386367E-2</v>
      </c>
      <c r="D184" s="25">
        <f t="shared" si="18"/>
        <v>10.232439812213535</v>
      </c>
    </row>
    <row r="185" spans="1:4" x14ac:dyDescent="0.2">
      <c r="A185" s="24">
        <v>177</v>
      </c>
      <c r="B185" s="4">
        <f t="shared" si="16"/>
        <v>0.48493150684931507</v>
      </c>
      <c r="C185" s="4">
        <f t="shared" si="17"/>
        <v>9.7421176560457512E-2</v>
      </c>
      <c r="D185" s="25">
        <f t="shared" si="18"/>
        <v>10.232454912633649</v>
      </c>
    </row>
    <row r="186" spans="1:4" x14ac:dyDescent="0.2">
      <c r="A186" s="24">
        <v>178</v>
      </c>
      <c r="B186" s="4">
        <f t="shared" si="16"/>
        <v>0.48767123287671232</v>
      </c>
      <c r="C186" s="4">
        <f t="shared" si="17"/>
        <v>9.7421316633176006E-2</v>
      </c>
      <c r="D186" s="25">
        <f t="shared" si="18"/>
        <v>10.232470353194344</v>
      </c>
    </row>
    <row r="187" spans="1:4" x14ac:dyDescent="0.2">
      <c r="A187" s="24">
        <v>179</v>
      </c>
      <c r="B187" s="4">
        <f t="shared" si="16"/>
        <v>0.49041095890410957</v>
      </c>
      <c r="C187" s="4">
        <f t="shared" si="17"/>
        <v>9.7421459788093731E-2</v>
      </c>
      <c r="D187" s="25">
        <f t="shared" si="18"/>
        <v>10.232486133515707</v>
      </c>
    </row>
    <row r="188" spans="1:4" x14ac:dyDescent="0.2">
      <c r="A188" s="24">
        <v>180</v>
      </c>
      <c r="B188" s="4">
        <f t="shared" si="16"/>
        <v>0.49315068493150682</v>
      </c>
      <c r="C188" s="4">
        <f t="shared" si="17"/>
        <v>9.7421606021765486E-2</v>
      </c>
      <c r="D188" s="25">
        <f t="shared" si="18"/>
        <v>10.23250225321808</v>
      </c>
    </row>
    <row r="189" spans="1:4" x14ac:dyDescent="0.2">
      <c r="A189" s="24">
        <v>181</v>
      </c>
      <c r="B189" s="4">
        <f t="shared" si="16"/>
        <v>0.49589041095890413</v>
      </c>
      <c r="C189" s="4">
        <f t="shared" si="17"/>
        <v>9.7421755330749232E-2</v>
      </c>
      <c r="D189" s="25">
        <f t="shared" si="18"/>
        <v>10.232518711922189</v>
      </c>
    </row>
    <row r="190" spans="1:4" x14ac:dyDescent="0.2">
      <c r="A190" s="24">
        <v>182</v>
      </c>
      <c r="B190" s="4">
        <f t="shared" si="16"/>
        <v>0.49863013698630138</v>
      </c>
      <c r="C190" s="4">
        <f t="shared" si="17"/>
        <v>9.7421907711605929E-2</v>
      </c>
      <c r="D190" s="25">
        <f t="shared" si="18"/>
        <v>10.232535509249118</v>
      </c>
    </row>
    <row r="191" spans="1:4" x14ac:dyDescent="0.2">
      <c r="A191" s="24">
        <v>183</v>
      </c>
      <c r="B191" s="4">
        <f t="shared" si="16"/>
        <v>0.50136986301369868</v>
      </c>
      <c r="C191" s="4">
        <f t="shared" si="17"/>
        <v>9.7422063160899616E-2</v>
      </c>
      <c r="D191" s="25">
        <f t="shared" si="18"/>
        <v>10.232552644820236</v>
      </c>
    </row>
    <row r="192" spans="1:4" x14ac:dyDescent="0.2">
      <c r="A192" s="24">
        <v>184</v>
      </c>
      <c r="B192" s="4">
        <f t="shared" si="16"/>
        <v>0.50410958904109593</v>
      </c>
      <c r="C192" s="4">
        <f t="shared" si="17"/>
        <v>9.7422221675197429E-2</v>
      </c>
      <c r="D192" s="25">
        <f t="shared" si="18"/>
        <v>10.232570118257289</v>
      </c>
    </row>
    <row r="193" spans="1:4" x14ac:dyDescent="0.2">
      <c r="A193" s="24">
        <v>185</v>
      </c>
      <c r="B193" s="4">
        <f t="shared" si="16"/>
        <v>0.50684931506849318</v>
      </c>
      <c r="C193" s="4">
        <f t="shared" si="17"/>
        <v>9.7422383251069486E-2</v>
      </c>
      <c r="D193" s="25">
        <f t="shared" si="18"/>
        <v>10.23258792918238</v>
      </c>
    </row>
    <row r="194" spans="1:4" x14ac:dyDescent="0.2">
      <c r="A194" s="24">
        <v>186</v>
      </c>
      <c r="B194" s="4">
        <f t="shared" si="16"/>
        <v>0.50958904109589043</v>
      </c>
      <c r="C194" s="4">
        <f t="shared" si="17"/>
        <v>9.7422547885088986E-2</v>
      </c>
      <c r="D194" s="25">
        <f t="shared" si="18"/>
        <v>10.232606077217898</v>
      </c>
    </row>
    <row r="195" spans="1:4" x14ac:dyDescent="0.2">
      <c r="A195" s="24">
        <v>187</v>
      </c>
      <c r="B195" s="4">
        <f t="shared" si="16"/>
        <v>0.51232876712328768</v>
      </c>
      <c r="C195" s="4">
        <f t="shared" si="17"/>
        <v>9.7422715573832183E-2</v>
      </c>
      <c r="D195" s="25">
        <f t="shared" si="18"/>
        <v>10.232624561986636</v>
      </c>
    </row>
    <row r="196" spans="1:4" x14ac:dyDescent="0.2">
      <c r="A196" s="24">
        <v>188</v>
      </c>
      <c r="B196" s="4">
        <f t="shared" si="16"/>
        <v>0.51506849315068493</v>
      </c>
      <c r="C196" s="4">
        <f t="shared" si="17"/>
        <v>9.7422886313878326E-2</v>
      </c>
      <c r="D196" s="25">
        <f t="shared" si="18"/>
        <v>10.232643383111629</v>
      </c>
    </row>
    <row r="197" spans="1:4" x14ac:dyDescent="0.2">
      <c r="A197" s="24">
        <v>189</v>
      </c>
      <c r="B197" s="4">
        <f t="shared" si="16"/>
        <v>0.51780821917808217</v>
      </c>
      <c r="C197" s="4">
        <f t="shared" si="17"/>
        <v>9.7423060101809844E-2</v>
      </c>
      <c r="D197" s="25">
        <f t="shared" si="18"/>
        <v>10.232662540216374</v>
      </c>
    </row>
    <row r="198" spans="1:4" x14ac:dyDescent="0.2">
      <c r="A198" s="24">
        <v>190</v>
      </c>
      <c r="B198" s="4">
        <f t="shared" si="16"/>
        <v>0.52054794520547942</v>
      </c>
      <c r="C198" s="4">
        <f t="shared" si="17"/>
        <v>9.7423236934212024E-2</v>
      </c>
      <c r="D198" s="25">
        <f t="shared" si="18"/>
        <v>10.232682032924622</v>
      </c>
    </row>
    <row r="199" spans="1:4" x14ac:dyDescent="0.2">
      <c r="A199" s="24">
        <v>191</v>
      </c>
      <c r="B199" s="4">
        <f t="shared" si="16"/>
        <v>0.52328767123287667</v>
      </c>
      <c r="C199" s="4">
        <f t="shared" si="17"/>
        <v>9.7423416807673302E-2</v>
      </c>
      <c r="D199" s="25">
        <f t="shared" si="18"/>
        <v>10.232701860860471</v>
      </c>
    </row>
    <row r="200" spans="1:4" x14ac:dyDescent="0.2">
      <c r="A200" s="24">
        <v>192</v>
      </c>
      <c r="B200" s="4">
        <f t="shared" si="16"/>
        <v>0.52602739726027392</v>
      </c>
      <c r="C200" s="4">
        <f t="shared" si="17"/>
        <v>9.7423599718785087E-2</v>
      </c>
      <c r="D200" s="25">
        <f t="shared" si="18"/>
        <v>10.232722023648355</v>
      </c>
    </row>
    <row r="201" spans="1:4" x14ac:dyDescent="0.2">
      <c r="A201" s="24">
        <v>193</v>
      </c>
      <c r="B201" s="4">
        <f t="shared" si="16"/>
        <v>0.52876712328767128</v>
      </c>
      <c r="C201" s="4">
        <f t="shared" si="17"/>
        <v>9.7423785664141949E-2</v>
      </c>
      <c r="D201" s="25">
        <f t="shared" si="18"/>
        <v>10.232742520913106</v>
      </c>
    </row>
    <row r="202" spans="1:4" x14ac:dyDescent="0.2">
      <c r="A202" s="24">
        <v>194</v>
      </c>
      <c r="B202" s="4">
        <f t="shared" ref="B202:B265" si="19">A202/365</f>
        <v>0.53150684931506853</v>
      </c>
      <c r="C202" s="4">
        <f t="shared" ref="C202:C265" si="20">($A$6/100)+((($B$6+$C$6)/100)*(1-EXP(-B202/$D$6))/(B202/$D$6))-(($C$6/100)*(EXP(-B202/$D$6)))</f>
        <v>9.7423974640341277E-2</v>
      </c>
      <c r="D202" s="25">
        <f t="shared" ref="D202:D265" si="21">(EXP(C202)-1)*100</f>
        <v>10.232763352279783</v>
      </c>
    </row>
    <row r="203" spans="1:4" x14ac:dyDescent="0.2">
      <c r="A203" s="24">
        <v>195</v>
      </c>
      <c r="B203" s="4">
        <f t="shared" si="19"/>
        <v>0.53424657534246578</v>
      </c>
      <c r="C203" s="4">
        <f t="shared" si="20"/>
        <v>9.7424166643983706E-2</v>
      </c>
      <c r="D203" s="25">
        <f t="shared" si="21"/>
        <v>10.232784517373904</v>
      </c>
    </row>
    <row r="204" spans="1:4" x14ac:dyDescent="0.2">
      <c r="A204" s="24">
        <v>196</v>
      </c>
      <c r="B204" s="4">
        <f t="shared" si="19"/>
        <v>0.53698630136986303</v>
      </c>
      <c r="C204" s="4">
        <f t="shared" si="20"/>
        <v>9.742436167167276E-2</v>
      </c>
      <c r="D204" s="25">
        <f t="shared" si="21"/>
        <v>10.232806015821216</v>
      </c>
    </row>
    <row r="205" spans="1:4" x14ac:dyDescent="0.2">
      <c r="A205" s="24">
        <v>197</v>
      </c>
      <c r="B205" s="4">
        <f t="shared" si="19"/>
        <v>0.53972602739726028</v>
      </c>
      <c r="C205" s="4">
        <f t="shared" si="20"/>
        <v>9.7424559720014972E-2</v>
      </c>
      <c r="D205" s="25">
        <f t="shared" si="21"/>
        <v>10.232827847247883</v>
      </c>
    </row>
    <row r="206" spans="1:4" x14ac:dyDescent="0.2">
      <c r="A206" s="24">
        <v>198</v>
      </c>
      <c r="B206" s="4">
        <f t="shared" si="19"/>
        <v>0.54246575342465753</v>
      </c>
      <c r="C206" s="4">
        <f t="shared" si="20"/>
        <v>9.7424760785619999E-2</v>
      </c>
      <c r="D206" s="25">
        <f t="shared" si="21"/>
        <v>10.232850011280338</v>
      </c>
    </row>
    <row r="207" spans="1:4" x14ac:dyDescent="0.2">
      <c r="A207" s="24">
        <v>199</v>
      </c>
      <c r="B207" s="4">
        <f t="shared" si="19"/>
        <v>0.54520547945205478</v>
      </c>
      <c r="C207" s="4">
        <f t="shared" si="20"/>
        <v>9.7424964865100439E-2</v>
      </c>
      <c r="D207" s="25">
        <f t="shared" si="21"/>
        <v>10.232872507545387</v>
      </c>
    </row>
    <row r="208" spans="1:4" x14ac:dyDescent="0.2">
      <c r="A208" s="24">
        <v>200</v>
      </c>
      <c r="B208" s="4">
        <f t="shared" si="19"/>
        <v>0.54794520547945202</v>
      </c>
      <c r="C208" s="4">
        <f t="shared" si="20"/>
        <v>9.7425171955071943E-2</v>
      </c>
      <c r="D208" s="25">
        <f t="shared" si="21"/>
        <v>10.232895335670179</v>
      </c>
    </row>
    <row r="209" spans="1:4" x14ac:dyDescent="0.2">
      <c r="A209" s="24">
        <v>201</v>
      </c>
      <c r="B209" s="4">
        <f t="shared" si="19"/>
        <v>0.55068493150684927</v>
      </c>
      <c r="C209" s="4">
        <f t="shared" si="20"/>
        <v>9.742538205215312E-2</v>
      </c>
      <c r="D209" s="25">
        <f t="shared" si="21"/>
        <v>10.232918495282162</v>
      </c>
    </row>
    <row r="210" spans="1:4" x14ac:dyDescent="0.2">
      <c r="A210" s="24">
        <v>202</v>
      </c>
      <c r="B210" s="4">
        <f t="shared" si="19"/>
        <v>0.55342465753424652</v>
      </c>
      <c r="C210" s="4">
        <f t="shared" si="20"/>
        <v>9.7425595152965672E-2</v>
      </c>
      <c r="D210" s="25">
        <f t="shared" si="21"/>
        <v>10.23294198600917</v>
      </c>
    </row>
    <row r="211" spans="1:4" x14ac:dyDescent="0.2">
      <c r="A211" s="24">
        <v>203</v>
      </c>
      <c r="B211" s="4">
        <f t="shared" si="19"/>
        <v>0.55616438356164388</v>
      </c>
      <c r="C211" s="4">
        <f t="shared" si="20"/>
        <v>9.7425811254134242E-2</v>
      </c>
      <c r="D211" s="25">
        <f t="shared" si="21"/>
        <v>10.232965807479321</v>
      </c>
    </row>
    <row r="212" spans="1:4" x14ac:dyDescent="0.2">
      <c r="A212" s="24">
        <v>204</v>
      </c>
      <c r="B212" s="4">
        <f t="shared" si="19"/>
        <v>0.55890410958904113</v>
      </c>
      <c r="C212" s="4">
        <f t="shared" si="20"/>
        <v>9.7426030352286461E-2</v>
      </c>
      <c r="D212" s="25">
        <f t="shared" si="21"/>
        <v>10.232989959321092</v>
      </c>
    </row>
    <row r="213" spans="1:4" x14ac:dyDescent="0.2">
      <c r="A213" s="24">
        <v>205</v>
      </c>
      <c r="B213" s="4">
        <f t="shared" si="19"/>
        <v>0.56164383561643838</v>
      </c>
      <c r="C213" s="4">
        <f t="shared" si="20"/>
        <v>9.7426252444053063E-2</v>
      </c>
      <c r="D213" s="25">
        <f t="shared" si="21"/>
        <v>10.233014441163292</v>
      </c>
    </row>
    <row r="214" spans="1:4" x14ac:dyDescent="0.2">
      <c r="A214" s="24">
        <v>206</v>
      </c>
      <c r="B214" s="4">
        <f t="shared" si="19"/>
        <v>0.56438356164383563</v>
      </c>
      <c r="C214" s="4">
        <f t="shared" si="20"/>
        <v>9.7426477526067673E-2</v>
      </c>
      <c r="D214" s="25">
        <f t="shared" si="21"/>
        <v>10.233039252635034</v>
      </c>
    </row>
    <row r="215" spans="1:4" x14ac:dyDescent="0.2">
      <c r="A215" s="24">
        <v>207</v>
      </c>
      <c r="B215" s="4">
        <f t="shared" si="19"/>
        <v>0.56712328767123288</v>
      </c>
      <c r="C215" s="4">
        <f t="shared" si="20"/>
        <v>9.7426705594966995E-2</v>
      </c>
      <c r="D215" s="25">
        <f t="shared" si="21"/>
        <v>10.233064393365844</v>
      </c>
    </row>
    <row r="216" spans="1:4" x14ac:dyDescent="0.2">
      <c r="A216" s="24">
        <v>208</v>
      </c>
      <c r="B216" s="4">
        <f t="shared" si="19"/>
        <v>0.56986301369863013</v>
      </c>
      <c r="C216" s="4">
        <f t="shared" si="20"/>
        <v>9.7426936647390647E-2</v>
      </c>
      <c r="D216" s="25">
        <f t="shared" si="21"/>
        <v>10.233089862985478</v>
      </c>
    </row>
    <row r="217" spans="1:4" x14ac:dyDescent="0.2">
      <c r="A217" s="24">
        <v>209</v>
      </c>
      <c r="B217" s="4">
        <f t="shared" si="19"/>
        <v>0.57260273972602738</v>
      </c>
      <c r="C217" s="4">
        <f t="shared" si="20"/>
        <v>9.7427170679981287E-2</v>
      </c>
      <c r="D217" s="25">
        <f t="shared" si="21"/>
        <v>10.233115661124081</v>
      </c>
    </row>
    <row r="218" spans="1:4" x14ac:dyDescent="0.2">
      <c r="A218" s="24">
        <v>210</v>
      </c>
      <c r="B218" s="4">
        <f t="shared" si="19"/>
        <v>0.57534246575342463</v>
      </c>
      <c r="C218" s="4">
        <f t="shared" si="20"/>
        <v>9.7427407689384612E-2</v>
      </c>
      <c r="D218" s="25">
        <f t="shared" si="21"/>
        <v>10.233141787412148</v>
      </c>
    </row>
    <row r="219" spans="1:4" x14ac:dyDescent="0.2">
      <c r="A219" s="24">
        <v>211</v>
      </c>
      <c r="B219" s="4">
        <f t="shared" si="19"/>
        <v>0.57808219178082187</v>
      </c>
      <c r="C219" s="4">
        <f t="shared" si="20"/>
        <v>9.7427647672249221E-2</v>
      </c>
      <c r="D219" s="25">
        <f t="shared" si="21"/>
        <v>10.233168241480485</v>
      </c>
    </row>
    <row r="220" spans="1:4" x14ac:dyDescent="0.2">
      <c r="A220" s="24">
        <v>212</v>
      </c>
      <c r="B220" s="4">
        <f t="shared" si="19"/>
        <v>0.58082191780821912</v>
      </c>
      <c r="C220" s="4">
        <f t="shared" si="20"/>
        <v>9.7427890625226748E-2</v>
      </c>
      <c r="D220" s="25">
        <f t="shared" si="21"/>
        <v>10.233195022960162</v>
      </c>
    </row>
    <row r="221" spans="1:4" x14ac:dyDescent="0.2">
      <c r="A221" s="24">
        <v>213</v>
      </c>
      <c r="B221" s="4">
        <f t="shared" si="19"/>
        <v>0.58356164383561648</v>
      </c>
      <c r="C221" s="4">
        <f t="shared" si="20"/>
        <v>9.7428136544971788E-2</v>
      </c>
      <c r="D221" s="25">
        <f t="shared" si="21"/>
        <v>10.233222131482723</v>
      </c>
    </row>
    <row r="222" spans="1:4" x14ac:dyDescent="0.2">
      <c r="A222" s="24">
        <v>214</v>
      </c>
      <c r="B222" s="4">
        <f t="shared" si="19"/>
        <v>0.58630136986301373</v>
      </c>
      <c r="C222" s="4">
        <f t="shared" si="20"/>
        <v>9.7428385428141889E-2</v>
      </c>
      <c r="D222" s="25">
        <f t="shared" si="21"/>
        <v>10.233249566679902</v>
      </c>
    </row>
    <row r="223" spans="1:4" x14ac:dyDescent="0.2">
      <c r="A223" s="24">
        <v>215</v>
      </c>
      <c r="B223" s="4">
        <f t="shared" si="19"/>
        <v>0.58904109589041098</v>
      </c>
      <c r="C223" s="4">
        <f t="shared" si="20"/>
        <v>9.7428637271397653E-2</v>
      </c>
      <c r="D223" s="25">
        <f t="shared" si="21"/>
        <v>10.233277328183865</v>
      </c>
    </row>
    <row r="224" spans="1:4" x14ac:dyDescent="0.2">
      <c r="A224" s="24">
        <v>216</v>
      </c>
      <c r="B224" s="4">
        <f t="shared" si="19"/>
        <v>0.59178082191780823</v>
      </c>
      <c r="C224" s="4">
        <f t="shared" si="20"/>
        <v>9.7428892071402609E-2</v>
      </c>
      <c r="D224" s="25">
        <f t="shared" si="21"/>
        <v>10.233305415627058</v>
      </c>
    </row>
    <row r="225" spans="1:4" x14ac:dyDescent="0.2">
      <c r="A225" s="24">
        <v>217</v>
      </c>
      <c r="B225" s="4">
        <f t="shared" si="19"/>
        <v>0.59452054794520548</v>
      </c>
      <c r="C225" s="4">
        <f t="shared" si="20"/>
        <v>9.7429149824823258E-2</v>
      </c>
      <c r="D225" s="25">
        <f t="shared" si="21"/>
        <v>10.233333828642266</v>
      </c>
    </row>
    <row r="226" spans="1:4" x14ac:dyDescent="0.2">
      <c r="A226" s="24">
        <v>218</v>
      </c>
      <c r="B226" s="4">
        <f t="shared" si="19"/>
        <v>0.59726027397260273</v>
      </c>
      <c r="C226" s="4">
        <f t="shared" si="20"/>
        <v>9.7429410528329069E-2</v>
      </c>
      <c r="D226" s="25">
        <f t="shared" si="21"/>
        <v>10.233362566862603</v>
      </c>
    </row>
    <row r="227" spans="1:4" x14ac:dyDescent="0.2">
      <c r="A227" s="24">
        <v>219</v>
      </c>
      <c r="B227" s="4">
        <f t="shared" si="19"/>
        <v>0.6</v>
      </c>
      <c r="C227" s="4">
        <f t="shared" si="20"/>
        <v>9.7429674178592524E-2</v>
      </c>
      <c r="D227" s="25">
        <f t="shared" si="21"/>
        <v>10.233391629921496</v>
      </c>
    </row>
    <row r="228" spans="1:4" x14ac:dyDescent="0.2">
      <c r="A228" s="24">
        <v>220</v>
      </c>
      <c r="B228" s="4">
        <f t="shared" si="19"/>
        <v>0.60273972602739723</v>
      </c>
      <c r="C228" s="4">
        <f t="shared" si="20"/>
        <v>9.7429940772288975E-2</v>
      </c>
      <c r="D228" s="25">
        <f t="shared" si="21"/>
        <v>10.23342101745277</v>
      </c>
    </row>
    <row r="229" spans="1:4" x14ac:dyDescent="0.2">
      <c r="A229" s="24">
        <v>221</v>
      </c>
      <c r="B229" s="4">
        <f t="shared" si="19"/>
        <v>0.60547945205479448</v>
      </c>
      <c r="C229" s="4">
        <f t="shared" si="20"/>
        <v>9.7430210306096859E-2</v>
      </c>
      <c r="D229" s="25">
        <f t="shared" si="21"/>
        <v>10.233450729090499</v>
      </c>
    </row>
    <row r="230" spans="1:4" x14ac:dyDescent="0.2">
      <c r="A230" s="24">
        <v>222</v>
      </c>
      <c r="B230" s="4">
        <f t="shared" si="19"/>
        <v>0.60821917808219184</v>
      </c>
      <c r="C230" s="4">
        <f t="shared" si="20"/>
        <v>9.7430482776697497E-2</v>
      </c>
      <c r="D230" s="25">
        <f t="shared" si="21"/>
        <v>10.233480764469128</v>
      </c>
    </row>
    <row r="231" spans="1:4" x14ac:dyDescent="0.2">
      <c r="A231" s="24">
        <v>223</v>
      </c>
      <c r="B231" s="4">
        <f t="shared" si="19"/>
        <v>0.61095890410958908</v>
      </c>
      <c r="C231" s="4">
        <f t="shared" si="20"/>
        <v>9.7430758180775151E-2</v>
      </c>
      <c r="D231" s="25">
        <f t="shared" si="21"/>
        <v>10.233511123223394</v>
      </c>
    </row>
    <row r="232" spans="1:4" x14ac:dyDescent="0.2">
      <c r="A232" s="24">
        <v>224</v>
      </c>
      <c r="B232" s="4">
        <f t="shared" si="19"/>
        <v>0.61369863013698633</v>
      </c>
      <c r="C232" s="4">
        <f t="shared" si="20"/>
        <v>9.7431036515017111E-2</v>
      </c>
      <c r="D232" s="25">
        <f t="shared" si="21"/>
        <v>10.233541804988434</v>
      </c>
    </row>
    <row r="233" spans="1:4" x14ac:dyDescent="0.2">
      <c r="A233" s="24">
        <v>225</v>
      </c>
      <c r="B233" s="4">
        <f t="shared" si="19"/>
        <v>0.61643835616438358</v>
      </c>
      <c r="C233" s="4">
        <f t="shared" si="20"/>
        <v>9.7431317776113552E-2</v>
      </c>
      <c r="D233" s="25">
        <f t="shared" si="21"/>
        <v>10.233572809399627</v>
      </c>
    </row>
    <row r="234" spans="1:4" x14ac:dyDescent="0.2">
      <c r="A234" s="24">
        <v>226</v>
      </c>
      <c r="B234" s="4">
        <f t="shared" si="19"/>
        <v>0.61917808219178083</v>
      </c>
      <c r="C234" s="4">
        <f t="shared" si="20"/>
        <v>9.7431601960757633E-2</v>
      </c>
      <c r="D234" s="25">
        <f t="shared" si="21"/>
        <v>10.233604136092733</v>
      </c>
    </row>
    <row r="235" spans="1:4" x14ac:dyDescent="0.2">
      <c r="A235" s="24">
        <v>227</v>
      </c>
      <c r="B235" s="4">
        <f t="shared" si="19"/>
        <v>0.62191780821917808</v>
      </c>
      <c r="C235" s="4">
        <f t="shared" si="20"/>
        <v>9.7431889065645497E-2</v>
      </c>
      <c r="D235" s="25">
        <f t="shared" si="21"/>
        <v>10.233635784703822</v>
      </c>
    </row>
    <row r="236" spans="1:4" x14ac:dyDescent="0.2">
      <c r="A236" s="24">
        <v>228</v>
      </c>
      <c r="B236" s="4">
        <f t="shared" si="19"/>
        <v>0.62465753424657533</v>
      </c>
      <c r="C236" s="4">
        <f t="shared" si="20"/>
        <v>9.7432179087476131E-2</v>
      </c>
      <c r="D236" s="25">
        <f t="shared" si="21"/>
        <v>10.233667754869312</v>
      </c>
    </row>
    <row r="237" spans="1:4" x14ac:dyDescent="0.2">
      <c r="A237" s="24">
        <v>229</v>
      </c>
      <c r="B237" s="4">
        <f t="shared" si="19"/>
        <v>0.62739726027397258</v>
      </c>
      <c r="C237" s="4">
        <f t="shared" si="20"/>
        <v>9.7432472022951591E-2</v>
      </c>
      <c r="D237" s="25">
        <f t="shared" si="21"/>
        <v>10.233700046225902</v>
      </c>
    </row>
    <row r="238" spans="1:4" x14ac:dyDescent="0.2">
      <c r="A238" s="24">
        <v>230</v>
      </c>
      <c r="B238" s="4">
        <f t="shared" si="19"/>
        <v>0.63013698630136983</v>
      </c>
      <c r="C238" s="4">
        <f t="shared" si="20"/>
        <v>9.7432767868776748E-2</v>
      </c>
      <c r="D238" s="25">
        <f t="shared" si="21"/>
        <v>10.233732658410677</v>
      </c>
    </row>
    <row r="239" spans="1:4" x14ac:dyDescent="0.2">
      <c r="A239" s="24">
        <v>231</v>
      </c>
      <c r="B239" s="4">
        <f t="shared" si="19"/>
        <v>0.63287671232876708</v>
      </c>
      <c r="C239" s="4">
        <f t="shared" si="20"/>
        <v>9.7433066621659542E-2</v>
      </c>
      <c r="D239" s="25">
        <f t="shared" si="21"/>
        <v>10.233765591061017</v>
      </c>
    </row>
    <row r="240" spans="1:4" x14ac:dyDescent="0.2">
      <c r="A240" s="24">
        <v>232</v>
      </c>
      <c r="B240" s="4">
        <f t="shared" si="19"/>
        <v>0.63561643835616444</v>
      </c>
      <c r="C240" s="4">
        <f t="shared" si="20"/>
        <v>9.7433368278310728E-2</v>
      </c>
      <c r="D240" s="25">
        <f t="shared" si="21"/>
        <v>10.233798843814611</v>
      </c>
    </row>
    <row r="241" spans="1:4" x14ac:dyDescent="0.2">
      <c r="A241" s="24">
        <v>233</v>
      </c>
      <c r="B241" s="4">
        <f t="shared" si="19"/>
        <v>0.63835616438356169</v>
      </c>
      <c r="C241" s="4">
        <f t="shared" si="20"/>
        <v>9.7433672835444102E-2</v>
      </c>
      <c r="D241" s="25">
        <f t="shared" si="21"/>
        <v>10.233832416309486</v>
      </c>
    </row>
    <row r="242" spans="1:4" x14ac:dyDescent="0.2">
      <c r="A242" s="24">
        <v>234</v>
      </c>
      <c r="B242" s="4">
        <f t="shared" si="19"/>
        <v>0.64109589041095894</v>
      </c>
      <c r="C242" s="4">
        <f t="shared" si="20"/>
        <v>9.7433980289776276E-2</v>
      </c>
      <c r="D242" s="25">
        <f t="shared" si="21"/>
        <v>10.233866308184037</v>
      </c>
    </row>
    <row r="243" spans="1:4" x14ac:dyDescent="0.2">
      <c r="A243" s="24">
        <v>235</v>
      </c>
      <c r="B243" s="4">
        <f t="shared" si="19"/>
        <v>0.64383561643835618</v>
      </c>
      <c r="C243" s="4">
        <f t="shared" si="20"/>
        <v>9.7434290638026916E-2</v>
      </c>
      <c r="D243" s="25">
        <f t="shared" si="21"/>
        <v>10.233900519076911</v>
      </c>
    </row>
    <row r="244" spans="1:4" x14ac:dyDescent="0.2">
      <c r="A244" s="24">
        <v>236</v>
      </c>
      <c r="B244" s="4">
        <f t="shared" si="19"/>
        <v>0.64657534246575343</v>
      </c>
      <c r="C244" s="4">
        <f t="shared" si="20"/>
        <v>9.7434603876918532E-2</v>
      </c>
      <c r="D244" s="25">
        <f t="shared" si="21"/>
        <v>10.23393504862713</v>
      </c>
    </row>
    <row r="245" spans="1:4" x14ac:dyDescent="0.2">
      <c r="A245" s="24">
        <v>237</v>
      </c>
      <c r="B245" s="4">
        <f t="shared" si="19"/>
        <v>0.64931506849315068</v>
      </c>
      <c r="C245" s="4">
        <f t="shared" si="20"/>
        <v>9.7434920003176564E-2</v>
      </c>
      <c r="D245" s="25">
        <f t="shared" si="21"/>
        <v>10.233969896474049</v>
      </c>
    </row>
    <row r="246" spans="1:4" x14ac:dyDescent="0.2">
      <c r="A246" s="24">
        <v>238</v>
      </c>
      <c r="B246" s="4">
        <f t="shared" si="19"/>
        <v>0.65205479452054793</v>
      </c>
      <c r="C246" s="4">
        <f t="shared" si="20"/>
        <v>9.7435239013529407E-2</v>
      </c>
      <c r="D246" s="25">
        <f t="shared" si="21"/>
        <v>10.234005062257289</v>
      </c>
    </row>
    <row r="247" spans="1:4" x14ac:dyDescent="0.2">
      <c r="A247" s="24">
        <v>239</v>
      </c>
      <c r="B247" s="4">
        <f t="shared" si="19"/>
        <v>0.65479452054794518</v>
      </c>
      <c r="C247" s="4">
        <f t="shared" si="20"/>
        <v>9.7435560904708368E-2</v>
      </c>
      <c r="D247" s="25">
        <f t="shared" si="21"/>
        <v>10.234040545616852</v>
      </c>
    </row>
    <row r="248" spans="1:4" x14ac:dyDescent="0.2">
      <c r="A248" s="24">
        <v>240</v>
      </c>
      <c r="B248" s="4">
        <f t="shared" si="19"/>
        <v>0.65753424657534243</v>
      </c>
      <c r="C248" s="4">
        <f t="shared" si="20"/>
        <v>9.7435885673447645E-2</v>
      </c>
      <c r="D248" s="25">
        <f t="shared" si="21"/>
        <v>10.234076346193021</v>
      </c>
    </row>
    <row r="249" spans="1:4" x14ac:dyDescent="0.2">
      <c r="A249" s="24">
        <v>241</v>
      </c>
      <c r="B249" s="4">
        <f t="shared" si="19"/>
        <v>0.66027397260273968</v>
      </c>
      <c r="C249" s="4">
        <f t="shared" si="20"/>
        <v>9.7436213316484374E-2</v>
      </c>
      <c r="D249" s="25">
        <f t="shared" si="21"/>
        <v>10.234112463626467</v>
      </c>
    </row>
    <row r="250" spans="1:4" x14ac:dyDescent="0.2">
      <c r="A250" s="24">
        <v>242</v>
      </c>
      <c r="B250" s="4">
        <f t="shared" si="19"/>
        <v>0.66301369863013704</v>
      </c>
      <c r="C250" s="4">
        <f t="shared" si="20"/>
        <v>9.7436543830558581E-2</v>
      </c>
      <c r="D250" s="25">
        <f t="shared" si="21"/>
        <v>10.234148897558114</v>
      </c>
    </row>
    <row r="251" spans="1:4" x14ac:dyDescent="0.2">
      <c r="A251" s="24">
        <v>243</v>
      </c>
      <c r="B251" s="4">
        <f t="shared" si="19"/>
        <v>0.66575342465753429</v>
      </c>
      <c r="C251" s="4">
        <f t="shared" si="20"/>
        <v>9.7436877212413245E-2</v>
      </c>
      <c r="D251" s="25">
        <f t="shared" si="21"/>
        <v>10.234185647629257</v>
      </c>
    </row>
    <row r="252" spans="1:4" x14ac:dyDescent="0.2">
      <c r="A252" s="24">
        <v>244</v>
      </c>
      <c r="B252" s="4">
        <f t="shared" si="19"/>
        <v>0.66849315068493154</v>
      </c>
      <c r="C252" s="4">
        <f t="shared" si="20"/>
        <v>9.743721345879422E-2</v>
      </c>
      <c r="D252" s="25">
        <f t="shared" si="21"/>
        <v>10.234222713481467</v>
      </c>
    </row>
    <row r="253" spans="1:4" x14ac:dyDescent="0.2">
      <c r="A253" s="24">
        <v>245</v>
      </c>
      <c r="B253" s="4">
        <f t="shared" si="19"/>
        <v>0.67123287671232879</v>
      </c>
      <c r="C253" s="4">
        <f t="shared" si="20"/>
        <v>9.7437552566450286E-2</v>
      </c>
      <c r="D253" s="25">
        <f t="shared" si="21"/>
        <v>10.234260094756698</v>
      </c>
    </row>
    <row r="254" spans="1:4" x14ac:dyDescent="0.2">
      <c r="A254" s="24">
        <v>246</v>
      </c>
      <c r="B254" s="4">
        <f t="shared" si="19"/>
        <v>0.67397260273972603</v>
      </c>
      <c r="C254" s="4">
        <f t="shared" si="20"/>
        <v>9.7437894532133057E-2</v>
      </c>
      <c r="D254" s="25">
        <f t="shared" si="21"/>
        <v>10.234297791097147</v>
      </c>
    </row>
    <row r="255" spans="1:4" x14ac:dyDescent="0.2">
      <c r="A255" s="24">
        <v>247</v>
      </c>
      <c r="B255" s="4">
        <f t="shared" si="19"/>
        <v>0.67671232876712328</v>
      </c>
      <c r="C255" s="4">
        <f t="shared" si="20"/>
        <v>9.7438239352597142E-2</v>
      </c>
      <c r="D255" s="25">
        <f t="shared" si="21"/>
        <v>10.234335802145434</v>
      </c>
    </row>
    <row r="256" spans="1:4" x14ac:dyDescent="0.2">
      <c r="A256" s="24">
        <v>248</v>
      </c>
      <c r="B256" s="4">
        <f t="shared" si="19"/>
        <v>0.67945205479452053</v>
      </c>
      <c r="C256" s="4">
        <f t="shared" si="20"/>
        <v>9.7438587024600037E-2</v>
      </c>
      <c r="D256" s="25">
        <f t="shared" si="21"/>
        <v>10.234374127544399</v>
      </c>
    </row>
    <row r="257" spans="1:4" x14ac:dyDescent="0.2">
      <c r="A257" s="24">
        <v>249</v>
      </c>
      <c r="B257" s="4">
        <f t="shared" si="19"/>
        <v>0.68219178082191778</v>
      </c>
      <c r="C257" s="4">
        <f t="shared" si="20"/>
        <v>9.743893754490203E-2</v>
      </c>
      <c r="D257" s="25">
        <f t="shared" si="21"/>
        <v>10.234412766937284</v>
      </c>
    </row>
    <row r="258" spans="1:4" x14ac:dyDescent="0.2">
      <c r="A258" s="24">
        <v>250</v>
      </c>
      <c r="B258" s="4">
        <f t="shared" si="19"/>
        <v>0.68493150684931503</v>
      </c>
      <c r="C258" s="4">
        <f t="shared" si="20"/>
        <v>9.743929091026643E-2</v>
      </c>
      <c r="D258" s="25">
        <f t="shared" si="21"/>
        <v>10.23445171996762</v>
      </c>
    </row>
    <row r="259" spans="1:4" x14ac:dyDescent="0.2">
      <c r="A259" s="24">
        <v>251</v>
      </c>
      <c r="B259" s="4">
        <f t="shared" si="19"/>
        <v>0.68767123287671228</v>
      </c>
      <c r="C259" s="4">
        <f t="shared" si="20"/>
        <v>9.7439647117459366E-2</v>
      </c>
      <c r="D259" s="25">
        <f t="shared" si="21"/>
        <v>10.234490986279221</v>
      </c>
    </row>
    <row r="260" spans="1:4" x14ac:dyDescent="0.2">
      <c r="A260" s="24">
        <v>252</v>
      </c>
      <c r="B260" s="4">
        <f t="shared" si="19"/>
        <v>0.69041095890410964</v>
      </c>
      <c r="C260" s="4">
        <f t="shared" si="20"/>
        <v>9.7440006163249882E-2</v>
      </c>
      <c r="D260" s="25">
        <f t="shared" si="21"/>
        <v>10.234530565516287</v>
      </c>
    </row>
    <row r="261" spans="1:4" x14ac:dyDescent="0.2">
      <c r="A261" s="24">
        <v>253</v>
      </c>
      <c r="B261" s="4">
        <f t="shared" si="19"/>
        <v>0.69315068493150689</v>
      </c>
      <c r="C261" s="4">
        <f t="shared" si="20"/>
        <v>9.744036804440992E-2</v>
      </c>
      <c r="D261" s="25">
        <f t="shared" si="21"/>
        <v>10.234570457323301</v>
      </c>
    </row>
    <row r="262" spans="1:4" x14ac:dyDescent="0.2">
      <c r="A262" s="24">
        <v>254</v>
      </c>
      <c r="B262" s="4">
        <f t="shared" si="19"/>
        <v>0.69589041095890414</v>
      </c>
      <c r="C262" s="4">
        <f t="shared" si="20"/>
        <v>9.7440732757714227E-2</v>
      </c>
      <c r="D262" s="25">
        <f t="shared" si="21"/>
        <v>10.234610661345055</v>
      </c>
    </row>
    <row r="263" spans="1:4" x14ac:dyDescent="0.2">
      <c r="A263" s="24">
        <v>255</v>
      </c>
      <c r="B263" s="4">
        <f t="shared" si="19"/>
        <v>0.69863013698630139</v>
      </c>
      <c r="C263" s="4">
        <f t="shared" si="20"/>
        <v>9.7441100299940506E-2</v>
      </c>
      <c r="D263" s="25">
        <f t="shared" si="21"/>
        <v>10.234651177226727</v>
      </c>
    </row>
    <row r="264" spans="1:4" x14ac:dyDescent="0.2">
      <c r="A264" s="24">
        <v>256</v>
      </c>
      <c r="B264" s="4">
        <f t="shared" si="19"/>
        <v>0.70136986301369864</v>
      </c>
      <c r="C264" s="4">
        <f t="shared" si="20"/>
        <v>9.7441470667869345E-2</v>
      </c>
      <c r="D264" s="25">
        <f t="shared" si="21"/>
        <v>10.234692004613732</v>
      </c>
    </row>
    <row r="265" spans="1:4" x14ac:dyDescent="0.2">
      <c r="A265" s="24">
        <v>257</v>
      </c>
      <c r="B265" s="4">
        <f t="shared" si="19"/>
        <v>0.70410958904109588</v>
      </c>
      <c r="C265" s="4">
        <f t="shared" si="20"/>
        <v>9.7441843858284194E-2</v>
      </c>
      <c r="D265" s="25">
        <f t="shared" si="21"/>
        <v>10.234733143151843</v>
      </c>
    </row>
    <row r="266" spans="1:4" x14ac:dyDescent="0.2">
      <c r="A266" s="24">
        <v>258</v>
      </c>
      <c r="B266" s="4">
        <f t="shared" ref="B266:B329" si="22">A266/365</f>
        <v>0.70684931506849313</v>
      </c>
      <c r="C266" s="4">
        <f t="shared" ref="C266:C329" si="23">($A$6/100)+((($B$6+$C$6)/100)*(1-EXP(-B266/$D$6))/(B266/$D$6))-(($C$6/100)*(EXP(-B266/$D$6)))</f>
        <v>9.7442219867971303E-2</v>
      </c>
      <c r="D266" s="25">
        <f t="shared" ref="D266:D329" si="24">(EXP(C266)-1)*100</f>
        <v>10.234774592487161</v>
      </c>
    </row>
    <row r="267" spans="1:4" x14ac:dyDescent="0.2">
      <c r="A267" s="24">
        <v>259</v>
      </c>
      <c r="B267" s="4">
        <f t="shared" si="22"/>
        <v>0.70958904109589038</v>
      </c>
      <c r="C267" s="4">
        <f t="shared" si="23"/>
        <v>9.7442598693719948E-2</v>
      </c>
      <c r="D267" s="25">
        <f t="shared" si="24"/>
        <v>10.234816352266085</v>
      </c>
    </row>
    <row r="268" spans="1:4" x14ac:dyDescent="0.2">
      <c r="A268" s="24">
        <v>260</v>
      </c>
      <c r="B268" s="4">
        <f t="shared" si="22"/>
        <v>0.71232876712328763</v>
      </c>
      <c r="C268" s="4">
        <f t="shared" si="23"/>
        <v>9.7442980332322154E-2</v>
      </c>
      <c r="D268" s="25">
        <f t="shared" si="24"/>
        <v>10.234858422135339</v>
      </c>
    </row>
    <row r="269" spans="1:4" x14ac:dyDescent="0.2">
      <c r="A269" s="24">
        <v>261</v>
      </c>
      <c r="B269" s="4">
        <f t="shared" si="22"/>
        <v>0.71506849315068488</v>
      </c>
      <c r="C269" s="4">
        <f t="shared" si="23"/>
        <v>9.7443364780572791E-2</v>
      </c>
      <c r="D269" s="25">
        <f t="shared" si="24"/>
        <v>10.234900801741965</v>
      </c>
    </row>
    <row r="270" spans="1:4" x14ac:dyDescent="0.2">
      <c r="A270" s="24">
        <v>262</v>
      </c>
      <c r="B270" s="4">
        <f t="shared" si="22"/>
        <v>0.71780821917808224</v>
      </c>
      <c r="C270" s="4">
        <f t="shared" si="23"/>
        <v>9.7443752035269726E-2</v>
      </c>
      <c r="D270" s="25">
        <f t="shared" si="24"/>
        <v>10.234943490733329</v>
      </c>
    </row>
    <row r="271" spans="1:4" x14ac:dyDescent="0.2">
      <c r="A271" s="24">
        <v>263</v>
      </c>
      <c r="B271" s="4">
        <f t="shared" si="22"/>
        <v>0.72054794520547949</v>
      </c>
      <c r="C271" s="4">
        <f t="shared" si="23"/>
        <v>9.7444142093213573E-2</v>
      </c>
      <c r="D271" s="25">
        <f t="shared" si="24"/>
        <v>10.234986488757114</v>
      </c>
    </row>
    <row r="272" spans="1:4" x14ac:dyDescent="0.2">
      <c r="A272" s="24">
        <v>264</v>
      </c>
      <c r="B272" s="4">
        <f t="shared" si="22"/>
        <v>0.72328767123287674</v>
      </c>
      <c r="C272" s="4">
        <f t="shared" si="23"/>
        <v>9.744453495120782E-2</v>
      </c>
      <c r="D272" s="25">
        <f t="shared" si="24"/>
        <v>10.235029795461315</v>
      </c>
    </row>
    <row r="273" spans="1:4" x14ac:dyDescent="0.2">
      <c r="A273" s="24">
        <v>265</v>
      </c>
      <c r="B273" s="4">
        <f t="shared" si="22"/>
        <v>0.72602739726027399</v>
      </c>
      <c r="C273" s="4">
        <f t="shared" si="23"/>
        <v>9.7444930606058897E-2</v>
      </c>
      <c r="D273" s="25">
        <f t="shared" si="24"/>
        <v>10.235073410494234</v>
      </c>
    </row>
    <row r="274" spans="1:4" x14ac:dyDescent="0.2">
      <c r="A274" s="24">
        <v>266</v>
      </c>
      <c r="B274" s="4">
        <f t="shared" si="22"/>
        <v>0.72876712328767124</v>
      </c>
      <c r="C274" s="4">
        <f t="shared" si="23"/>
        <v>9.744532905457598E-2</v>
      </c>
      <c r="D274" s="25">
        <f t="shared" si="24"/>
        <v>10.235117333504506</v>
      </c>
    </row>
    <row r="275" spans="1:4" x14ac:dyDescent="0.2">
      <c r="A275" s="24">
        <v>267</v>
      </c>
      <c r="B275" s="4">
        <f t="shared" si="22"/>
        <v>0.73150684931506849</v>
      </c>
      <c r="C275" s="4">
        <f t="shared" si="23"/>
        <v>9.7445730293571148E-2</v>
      </c>
      <c r="D275" s="25">
        <f t="shared" si="24"/>
        <v>10.235161564141105</v>
      </c>
    </row>
    <row r="276" spans="1:4" x14ac:dyDescent="0.2">
      <c r="A276" s="24">
        <v>268</v>
      </c>
      <c r="B276" s="4">
        <f t="shared" si="22"/>
        <v>0.73424657534246573</v>
      </c>
      <c r="C276" s="4">
        <f t="shared" si="23"/>
        <v>9.7446134319859365E-2</v>
      </c>
      <c r="D276" s="25">
        <f t="shared" si="24"/>
        <v>10.23520610205324</v>
      </c>
    </row>
    <row r="277" spans="1:4" x14ac:dyDescent="0.2">
      <c r="A277" s="24">
        <v>269</v>
      </c>
      <c r="B277" s="4">
        <f t="shared" si="22"/>
        <v>0.73698630136986298</v>
      </c>
      <c r="C277" s="4">
        <f t="shared" si="23"/>
        <v>9.7446541130258357E-2</v>
      </c>
      <c r="D277" s="25">
        <f t="shared" si="24"/>
        <v>10.235250946890551</v>
      </c>
    </row>
    <row r="278" spans="1:4" x14ac:dyDescent="0.2">
      <c r="A278" s="24">
        <v>270</v>
      </c>
      <c r="B278" s="4">
        <f t="shared" si="22"/>
        <v>0.73972602739726023</v>
      </c>
      <c r="C278" s="4">
        <f t="shared" si="23"/>
        <v>9.7446950721588821E-2</v>
      </c>
      <c r="D278" s="25">
        <f t="shared" si="24"/>
        <v>10.235296098302893</v>
      </c>
    </row>
    <row r="279" spans="1:4" x14ac:dyDescent="0.2">
      <c r="A279" s="24">
        <v>271</v>
      </c>
      <c r="B279" s="4">
        <f t="shared" si="22"/>
        <v>0.74246575342465748</v>
      </c>
      <c r="C279" s="4">
        <f t="shared" si="23"/>
        <v>9.7447363090674144E-2</v>
      </c>
      <c r="D279" s="25">
        <f t="shared" si="24"/>
        <v>10.235341555940479</v>
      </c>
    </row>
    <row r="280" spans="1:4" x14ac:dyDescent="0.2">
      <c r="A280" s="24">
        <v>272</v>
      </c>
      <c r="B280" s="4">
        <f t="shared" si="22"/>
        <v>0.74520547945205484</v>
      </c>
      <c r="C280" s="4">
        <f t="shared" si="23"/>
        <v>9.7447778234340615E-2</v>
      </c>
      <c r="D280" s="25">
        <f t="shared" si="24"/>
        <v>10.23538731945386</v>
      </c>
    </row>
    <row r="281" spans="1:4" x14ac:dyDescent="0.2">
      <c r="A281" s="24">
        <v>273</v>
      </c>
      <c r="B281" s="4">
        <f t="shared" si="22"/>
        <v>0.74794520547945209</v>
      </c>
      <c r="C281" s="4">
        <f t="shared" si="23"/>
        <v>9.7448196149417493E-2</v>
      </c>
      <c r="D281" s="25">
        <f t="shared" si="24"/>
        <v>10.235433388493842</v>
      </c>
    </row>
    <row r="282" spans="1:4" x14ac:dyDescent="0.2">
      <c r="A282" s="24">
        <v>274</v>
      </c>
      <c r="B282" s="4">
        <f t="shared" si="22"/>
        <v>0.75068493150684934</v>
      </c>
      <c r="C282" s="4">
        <f t="shared" si="23"/>
        <v>9.7448616832736687E-2</v>
      </c>
      <c r="D282" s="25">
        <f t="shared" si="24"/>
        <v>10.23547976271162</v>
      </c>
    </row>
    <row r="283" spans="1:4" x14ac:dyDescent="0.2">
      <c r="A283" s="24">
        <v>275</v>
      </c>
      <c r="B283" s="4">
        <f t="shared" si="22"/>
        <v>0.75342465753424659</v>
      </c>
      <c r="C283" s="4">
        <f t="shared" si="23"/>
        <v>9.744904028113302E-2</v>
      </c>
      <c r="D283" s="25">
        <f t="shared" si="24"/>
        <v>10.235526441758624</v>
      </c>
    </row>
    <row r="284" spans="1:4" x14ac:dyDescent="0.2">
      <c r="A284" s="24">
        <v>276</v>
      </c>
      <c r="B284" s="4">
        <f t="shared" si="22"/>
        <v>0.75616438356164384</v>
      </c>
      <c r="C284" s="4">
        <f t="shared" si="23"/>
        <v>9.744946649144412E-2</v>
      </c>
      <c r="D284" s="25">
        <f t="shared" si="24"/>
        <v>10.235573425286649</v>
      </c>
    </row>
    <row r="285" spans="1:4" x14ac:dyDescent="0.2">
      <c r="A285" s="24">
        <v>277</v>
      </c>
      <c r="B285" s="4">
        <f t="shared" si="22"/>
        <v>0.75890410958904109</v>
      </c>
      <c r="C285" s="4">
        <f t="shared" si="23"/>
        <v>9.7449895460510527E-2</v>
      </c>
      <c r="D285" s="25">
        <f t="shared" si="24"/>
        <v>10.235620712947814</v>
      </c>
    </row>
    <row r="286" spans="1:4" x14ac:dyDescent="0.2">
      <c r="A286" s="24">
        <v>278</v>
      </c>
      <c r="B286" s="4">
        <f t="shared" si="22"/>
        <v>0.76164383561643834</v>
      </c>
      <c r="C286" s="4">
        <f t="shared" si="23"/>
        <v>9.7450327185175475E-2</v>
      </c>
      <c r="D286" s="25">
        <f t="shared" si="24"/>
        <v>10.235668304394508</v>
      </c>
    </row>
    <row r="287" spans="1:4" x14ac:dyDescent="0.2">
      <c r="A287" s="24">
        <v>279</v>
      </c>
      <c r="B287" s="4">
        <f t="shared" si="22"/>
        <v>0.76438356164383559</v>
      </c>
      <c r="C287" s="4">
        <f t="shared" si="23"/>
        <v>9.7450761662285126E-2</v>
      </c>
      <c r="D287" s="25">
        <f t="shared" si="24"/>
        <v>10.235716199279455</v>
      </c>
    </row>
    <row r="288" spans="1:4" x14ac:dyDescent="0.2">
      <c r="A288" s="24">
        <v>280</v>
      </c>
      <c r="B288" s="4">
        <f t="shared" si="22"/>
        <v>0.76712328767123283</v>
      </c>
      <c r="C288" s="4">
        <f t="shared" si="23"/>
        <v>9.7451198888688445E-2</v>
      </c>
      <c r="D288" s="25">
        <f t="shared" si="24"/>
        <v>10.235764397255709</v>
      </c>
    </row>
    <row r="289" spans="1:4" x14ac:dyDescent="0.2">
      <c r="A289" s="24">
        <v>281</v>
      </c>
      <c r="B289" s="4">
        <f t="shared" si="22"/>
        <v>0.76986301369863008</v>
      </c>
      <c r="C289" s="4">
        <f t="shared" si="23"/>
        <v>9.74516388612372E-2</v>
      </c>
      <c r="D289" s="25">
        <f t="shared" si="24"/>
        <v>10.235812897976594</v>
      </c>
    </row>
    <row r="290" spans="1:4" x14ac:dyDescent="0.2">
      <c r="A290" s="24">
        <v>282</v>
      </c>
      <c r="B290" s="4">
        <f t="shared" si="22"/>
        <v>0.77260273972602744</v>
      </c>
      <c r="C290" s="4">
        <f t="shared" si="23"/>
        <v>9.7452081576785962E-2</v>
      </c>
      <c r="D290" s="25">
        <f t="shared" si="24"/>
        <v>10.235861701095805</v>
      </c>
    </row>
    <row r="291" spans="1:4" x14ac:dyDescent="0.2">
      <c r="A291" s="24">
        <v>283</v>
      </c>
      <c r="B291" s="4">
        <f t="shared" si="22"/>
        <v>0.77534246575342469</v>
      </c>
      <c r="C291" s="4">
        <f t="shared" si="23"/>
        <v>9.7452527032192149E-2</v>
      </c>
      <c r="D291" s="25">
        <f t="shared" si="24"/>
        <v>10.23591080626729</v>
      </c>
    </row>
    <row r="292" spans="1:4" x14ac:dyDescent="0.2">
      <c r="A292" s="24">
        <v>284</v>
      </c>
      <c r="B292" s="4">
        <f t="shared" si="22"/>
        <v>0.77808219178082194</v>
      </c>
      <c r="C292" s="4">
        <f t="shared" si="23"/>
        <v>9.745297522431598E-2</v>
      </c>
      <c r="D292" s="25">
        <f t="shared" si="24"/>
        <v>10.235960213145345</v>
      </c>
    </row>
    <row r="293" spans="1:4" x14ac:dyDescent="0.2">
      <c r="A293" s="24">
        <v>285</v>
      </c>
      <c r="B293" s="4">
        <f t="shared" si="22"/>
        <v>0.78082191780821919</v>
      </c>
      <c r="C293" s="4">
        <f t="shared" si="23"/>
        <v>9.7453426150020506E-2</v>
      </c>
      <c r="D293" s="25">
        <f t="shared" si="24"/>
        <v>10.236009921384582</v>
      </c>
    </row>
    <row r="294" spans="1:4" x14ac:dyDescent="0.2">
      <c r="A294" s="24">
        <v>286</v>
      </c>
      <c r="B294" s="4">
        <f t="shared" si="22"/>
        <v>0.78356164383561644</v>
      </c>
      <c r="C294" s="4">
        <f t="shared" si="23"/>
        <v>9.7453879806171539E-2</v>
      </c>
      <c r="D294" s="25">
        <f t="shared" si="24"/>
        <v>10.236059930639897</v>
      </c>
    </row>
    <row r="295" spans="1:4" x14ac:dyDescent="0.2">
      <c r="A295" s="24">
        <v>287</v>
      </c>
      <c r="B295" s="4">
        <f t="shared" si="22"/>
        <v>0.78630136986301369</v>
      </c>
      <c r="C295" s="4">
        <f t="shared" si="23"/>
        <v>9.7454336189637725E-2</v>
      </c>
      <c r="D295" s="25">
        <f t="shared" si="24"/>
        <v>10.236110240566498</v>
      </c>
    </row>
    <row r="296" spans="1:4" x14ac:dyDescent="0.2">
      <c r="A296" s="24">
        <v>288</v>
      </c>
      <c r="B296" s="4">
        <f t="shared" si="22"/>
        <v>0.78904109589041094</v>
      </c>
      <c r="C296" s="4">
        <f t="shared" si="23"/>
        <v>9.7454795297290522E-2</v>
      </c>
      <c r="D296" s="25">
        <f t="shared" si="24"/>
        <v>10.236160850819932</v>
      </c>
    </row>
    <row r="297" spans="1:4" x14ac:dyDescent="0.2">
      <c r="A297" s="24">
        <v>289</v>
      </c>
      <c r="B297" s="4">
        <f t="shared" si="22"/>
        <v>0.79178082191780819</v>
      </c>
      <c r="C297" s="4">
        <f t="shared" si="23"/>
        <v>9.7455257126004183E-2</v>
      </c>
      <c r="D297" s="25">
        <f t="shared" si="24"/>
        <v>10.236211761056069</v>
      </c>
    </row>
    <row r="298" spans="1:4" x14ac:dyDescent="0.2">
      <c r="A298" s="24">
        <v>290</v>
      </c>
      <c r="B298" s="4">
        <f t="shared" si="22"/>
        <v>0.79452054794520544</v>
      </c>
      <c r="C298" s="4">
        <f t="shared" si="23"/>
        <v>9.745572167265576E-2</v>
      </c>
      <c r="D298" s="25">
        <f t="shared" si="24"/>
        <v>10.236262970931008</v>
      </c>
    </row>
    <row r="299" spans="1:4" x14ac:dyDescent="0.2">
      <c r="A299" s="24">
        <v>291</v>
      </c>
      <c r="B299" s="4">
        <f t="shared" si="22"/>
        <v>0.79726027397260268</v>
      </c>
      <c r="C299" s="4">
        <f t="shared" si="23"/>
        <v>9.7456188934125082E-2</v>
      </c>
      <c r="D299" s="25">
        <f t="shared" si="24"/>
        <v>10.23631448010125</v>
      </c>
    </row>
    <row r="300" spans="1:4" x14ac:dyDescent="0.2">
      <c r="A300" s="24">
        <v>292</v>
      </c>
      <c r="B300" s="4">
        <f t="shared" si="22"/>
        <v>0.8</v>
      </c>
      <c r="C300" s="4">
        <f t="shared" si="23"/>
        <v>9.7456658907294824E-2</v>
      </c>
      <c r="D300" s="25">
        <f t="shared" si="24"/>
        <v>10.236366288223575</v>
      </c>
    </row>
    <row r="301" spans="1:4" x14ac:dyDescent="0.2">
      <c r="A301" s="24">
        <v>293</v>
      </c>
      <c r="B301" s="4">
        <f t="shared" si="22"/>
        <v>0.80273972602739729</v>
      </c>
      <c r="C301" s="4">
        <f t="shared" si="23"/>
        <v>9.7457131589050394E-2</v>
      </c>
      <c r="D301" s="25">
        <f t="shared" si="24"/>
        <v>10.236418394955017</v>
      </c>
    </row>
    <row r="302" spans="1:4" x14ac:dyDescent="0.2">
      <c r="A302" s="24">
        <v>294</v>
      </c>
      <c r="B302" s="4">
        <f t="shared" si="22"/>
        <v>0.80547945205479454</v>
      </c>
      <c r="C302" s="4">
        <f t="shared" si="23"/>
        <v>9.7457606976280031E-2</v>
      </c>
      <c r="D302" s="25">
        <f t="shared" si="24"/>
        <v>10.236470799953024</v>
      </c>
    </row>
    <row r="303" spans="1:4" x14ac:dyDescent="0.2">
      <c r="A303" s="24">
        <v>295</v>
      </c>
      <c r="B303" s="4">
        <f t="shared" si="22"/>
        <v>0.80821917808219179</v>
      </c>
      <c r="C303" s="4">
        <f t="shared" si="23"/>
        <v>9.7458085065874736E-2</v>
      </c>
      <c r="D303" s="25">
        <f t="shared" si="24"/>
        <v>10.236523502875272</v>
      </c>
    </row>
    <row r="304" spans="1:4" x14ac:dyDescent="0.2">
      <c r="A304" s="24">
        <v>296</v>
      </c>
      <c r="B304" s="4">
        <f t="shared" si="22"/>
        <v>0.81095890410958904</v>
      </c>
      <c r="C304" s="4">
        <f t="shared" si="23"/>
        <v>9.7458565854728299E-2</v>
      </c>
      <c r="D304" s="25">
        <f t="shared" si="24"/>
        <v>10.236576503379769</v>
      </c>
    </row>
    <row r="305" spans="1:4" x14ac:dyDescent="0.2">
      <c r="A305" s="24">
        <v>297</v>
      </c>
      <c r="B305" s="4">
        <f t="shared" si="22"/>
        <v>0.81369863013698629</v>
      </c>
      <c r="C305" s="4">
        <f t="shared" si="23"/>
        <v>9.7459049339737341E-2</v>
      </c>
      <c r="D305" s="25">
        <f t="shared" si="24"/>
        <v>10.236629801124852</v>
      </c>
    </row>
    <row r="306" spans="1:4" x14ac:dyDescent="0.2">
      <c r="A306" s="24">
        <v>298</v>
      </c>
      <c r="B306" s="4">
        <f t="shared" si="22"/>
        <v>0.81643835616438354</v>
      </c>
      <c r="C306" s="4">
        <f t="shared" si="23"/>
        <v>9.7459535517801163E-2</v>
      </c>
      <c r="D306" s="25">
        <f t="shared" si="24"/>
        <v>10.236683395769109</v>
      </c>
    </row>
    <row r="307" spans="1:4" x14ac:dyDescent="0.2">
      <c r="A307" s="24">
        <v>299</v>
      </c>
      <c r="B307" s="4">
        <f t="shared" si="22"/>
        <v>0.81917808219178079</v>
      </c>
      <c r="C307" s="4">
        <f t="shared" si="23"/>
        <v>9.7460024385821964E-2</v>
      </c>
      <c r="D307" s="25">
        <f t="shared" si="24"/>
        <v>10.23673728697152</v>
      </c>
    </row>
    <row r="308" spans="1:4" x14ac:dyDescent="0.2">
      <c r="A308" s="24">
        <v>300</v>
      </c>
      <c r="B308" s="4">
        <f t="shared" si="22"/>
        <v>0.82191780821917804</v>
      </c>
      <c r="C308" s="4">
        <f t="shared" si="23"/>
        <v>9.7460515940704637E-2</v>
      </c>
      <c r="D308" s="25">
        <f t="shared" si="24"/>
        <v>10.236791474391293</v>
      </c>
    </row>
    <row r="309" spans="1:4" x14ac:dyDescent="0.2">
      <c r="A309" s="24">
        <v>301</v>
      </c>
      <c r="B309" s="4">
        <f t="shared" si="22"/>
        <v>0.8246575342465754</v>
      </c>
      <c r="C309" s="4">
        <f t="shared" si="23"/>
        <v>9.7461010179356877E-2</v>
      </c>
      <c r="D309" s="25">
        <f t="shared" si="24"/>
        <v>10.236845957688011</v>
      </c>
    </row>
    <row r="310" spans="1:4" x14ac:dyDescent="0.2">
      <c r="A310" s="24">
        <v>302</v>
      </c>
      <c r="B310" s="4">
        <f t="shared" si="22"/>
        <v>0.82739726027397265</v>
      </c>
      <c r="C310" s="4">
        <f t="shared" si="23"/>
        <v>9.7461507098689157E-2</v>
      </c>
      <c r="D310" s="25">
        <f t="shared" si="24"/>
        <v>10.236900736521504</v>
      </c>
    </row>
    <row r="311" spans="1:4" x14ac:dyDescent="0.2">
      <c r="A311" s="24">
        <v>303</v>
      </c>
      <c r="B311" s="4">
        <f t="shared" si="22"/>
        <v>0.83013698630136989</v>
      </c>
      <c r="C311" s="4">
        <f t="shared" si="23"/>
        <v>9.7462006695614667E-2</v>
      </c>
      <c r="D311" s="25">
        <f t="shared" si="24"/>
        <v>10.236955810551951</v>
      </c>
    </row>
    <row r="312" spans="1:4" x14ac:dyDescent="0.2">
      <c r="A312" s="24">
        <v>304</v>
      </c>
      <c r="B312" s="4">
        <f t="shared" si="22"/>
        <v>0.83287671232876714</v>
      </c>
      <c r="C312" s="4">
        <f t="shared" si="23"/>
        <v>9.7462508967049458E-2</v>
      </c>
      <c r="D312" s="25">
        <f t="shared" si="24"/>
        <v>10.237011179439804</v>
      </c>
    </row>
    <row r="313" spans="1:4" x14ac:dyDescent="0.2">
      <c r="A313" s="24">
        <v>305</v>
      </c>
      <c r="B313" s="4">
        <f t="shared" si="22"/>
        <v>0.83561643835616439</v>
      </c>
      <c r="C313" s="4">
        <f t="shared" si="23"/>
        <v>9.7463013909912258E-2</v>
      </c>
      <c r="D313" s="25">
        <f t="shared" si="24"/>
        <v>10.237066842845866</v>
      </c>
    </row>
    <row r="314" spans="1:4" x14ac:dyDescent="0.2">
      <c r="A314" s="24">
        <v>306</v>
      </c>
      <c r="B314" s="4">
        <f t="shared" si="22"/>
        <v>0.83835616438356164</v>
      </c>
      <c r="C314" s="4">
        <f t="shared" si="23"/>
        <v>9.7463521521124613E-2</v>
      </c>
      <c r="D314" s="25">
        <f t="shared" si="24"/>
        <v>10.23712280043123</v>
      </c>
    </row>
    <row r="315" spans="1:4" x14ac:dyDescent="0.2">
      <c r="A315" s="24">
        <v>307</v>
      </c>
      <c r="B315" s="4">
        <f t="shared" si="22"/>
        <v>0.84109589041095889</v>
      </c>
      <c r="C315" s="4">
        <f t="shared" si="23"/>
        <v>9.7464031797610817E-2</v>
      </c>
      <c r="D315" s="25">
        <f t="shared" si="24"/>
        <v>10.237179051857259</v>
      </c>
    </row>
    <row r="316" spans="1:4" x14ac:dyDescent="0.2">
      <c r="A316" s="24">
        <v>308</v>
      </c>
      <c r="B316" s="4">
        <f t="shared" si="22"/>
        <v>0.84383561643835614</v>
      </c>
      <c r="C316" s="4">
        <f t="shared" si="23"/>
        <v>9.7464544736297898E-2</v>
      </c>
      <c r="D316" s="25">
        <f t="shared" si="24"/>
        <v>10.237235596785643</v>
      </c>
    </row>
    <row r="317" spans="1:4" x14ac:dyDescent="0.2">
      <c r="A317" s="24">
        <v>309</v>
      </c>
      <c r="B317" s="4">
        <f t="shared" si="22"/>
        <v>0.84657534246575339</v>
      </c>
      <c r="C317" s="4">
        <f t="shared" si="23"/>
        <v>9.7465060334115672E-2</v>
      </c>
      <c r="D317" s="25">
        <f t="shared" si="24"/>
        <v>10.237292434878409</v>
      </c>
    </row>
    <row r="318" spans="1:4" x14ac:dyDescent="0.2">
      <c r="A318" s="24">
        <v>310</v>
      </c>
      <c r="B318" s="4">
        <f t="shared" si="22"/>
        <v>0.84931506849315064</v>
      </c>
      <c r="C318" s="4">
        <f t="shared" si="23"/>
        <v>9.7465578587996676E-2</v>
      </c>
      <c r="D318" s="25">
        <f t="shared" si="24"/>
        <v>10.237349565797849</v>
      </c>
    </row>
    <row r="319" spans="1:4" x14ac:dyDescent="0.2">
      <c r="A319" s="24">
        <v>311</v>
      </c>
      <c r="B319" s="4">
        <f t="shared" si="22"/>
        <v>0.852054794520548</v>
      </c>
      <c r="C319" s="4">
        <f t="shared" si="23"/>
        <v>9.7466099494876238E-2</v>
      </c>
      <c r="D319" s="25">
        <f t="shared" si="24"/>
        <v>10.237406989206566</v>
      </c>
    </row>
    <row r="320" spans="1:4" x14ac:dyDescent="0.2">
      <c r="A320" s="24">
        <v>312</v>
      </c>
      <c r="B320" s="4">
        <f t="shared" si="22"/>
        <v>0.85479452054794525</v>
      </c>
      <c r="C320" s="4">
        <f t="shared" si="23"/>
        <v>9.7466623051692403E-2</v>
      </c>
      <c r="D320" s="25">
        <f t="shared" si="24"/>
        <v>10.237464704767518</v>
      </c>
    </row>
    <row r="321" spans="1:4" x14ac:dyDescent="0.2">
      <c r="A321" s="24">
        <v>313</v>
      </c>
      <c r="B321" s="4">
        <f t="shared" si="22"/>
        <v>0.8575342465753425</v>
      </c>
      <c r="C321" s="4">
        <f t="shared" si="23"/>
        <v>9.7467149255385951E-2</v>
      </c>
      <c r="D321" s="25">
        <f t="shared" si="24"/>
        <v>10.237522712143864</v>
      </c>
    </row>
    <row r="322" spans="1:4" x14ac:dyDescent="0.2">
      <c r="A322" s="24">
        <v>314</v>
      </c>
      <c r="B322" s="4">
        <f t="shared" si="22"/>
        <v>0.86027397260273974</v>
      </c>
      <c r="C322" s="4">
        <f t="shared" si="23"/>
        <v>9.7467678102900482E-2</v>
      </c>
      <c r="D322" s="25">
        <f t="shared" si="24"/>
        <v>10.237581010999186</v>
      </c>
    </row>
    <row r="323" spans="1:4" x14ac:dyDescent="0.2">
      <c r="A323" s="24">
        <v>315</v>
      </c>
      <c r="B323" s="4">
        <f t="shared" si="22"/>
        <v>0.86301369863013699</v>
      </c>
      <c r="C323" s="4">
        <f t="shared" si="23"/>
        <v>9.7468209591182242E-2</v>
      </c>
      <c r="D323" s="25">
        <f t="shared" si="24"/>
        <v>10.237639600997262</v>
      </c>
    </row>
    <row r="324" spans="1:4" x14ac:dyDescent="0.2">
      <c r="A324" s="24">
        <v>316</v>
      </c>
      <c r="B324" s="4">
        <f t="shared" si="22"/>
        <v>0.86575342465753424</v>
      </c>
      <c r="C324" s="4">
        <f t="shared" si="23"/>
        <v>9.746874371718027E-2</v>
      </c>
      <c r="D324" s="25">
        <f t="shared" si="24"/>
        <v>10.237698481802248</v>
      </c>
    </row>
    <row r="325" spans="1:4" x14ac:dyDescent="0.2">
      <c r="A325" s="24">
        <v>317</v>
      </c>
      <c r="B325" s="4">
        <f t="shared" si="22"/>
        <v>0.86849315068493149</v>
      </c>
      <c r="C325" s="4">
        <f t="shared" si="23"/>
        <v>9.7469280477846337E-2</v>
      </c>
      <c r="D325" s="25">
        <f t="shared" si="24"/>
        <v>10.237757653078594</v>
      </c>
    </row>
    <row r="326" spans="1:4" x14ac:dyDescent="0.2">
      <c r="A326" s="24">
        <v>318</v>
      </c>
      <c r="B326" s="4">
        <f t="shared" si="22"/>
        <v>0.87123287671232874</v>
      </c>
      <c r="C326" s="4">
        <f t="shared" si="23"/>
        <v>9.7469819870134908E-2</v>
      </c>
      <c r="D326" s="25">
        <f t="shared" si="24"/>
        <v>10.237817114491033</v>
      </c>
    </row>
    <row r="327" spans="1:4" x14ac:dyDescent="0.2">
      <c r="A327" s="24">
        <v>319</v>
      </c>
      <c r="B327" s="4">
        <f t="shared" si="22"/>
        <v>0.87397260273972599</v>
      </c>
      <c r="C327" s="4">
        <f t="shared" si="23"/>
        <v>9.747036189100329E-2</v>
      </c>
      <c r="D327" s="25">
        <f t="shared" si="24"/>
        <v>10.237876865704587</v>
      </c>
    </row>
    <row r="328" spans="1:4" x14ac:dyDescent="0.2">
      <c r="A328" s="24">
        <v>320</v>
      </c>
      <c r="B328" s="4">
        <f t="shared" si="22"/>
        <v>0.87671232876712324</v>
      </c>
      <c r="C328" s="4">
        <f t="shared" si="23"/>
        <v>9.7470906537411361E-2</v>
      </c>
      <c r="D328" s="25">
        <f t="shared" si="24"/>
        <v>10.237936906384594</v>
      </c>
    </row>
    <row r="329" spans="1:4" x14ac:dyDescent="0.2">
      <c r="A329" s="24">
        <v>321</v>
      </c>
      <c r="B329" s="4">
        <f t="shared" si="22"/>
        <v>0.8794520547945206</v>
      </c>
      <c r="C329" s="4">
        <f t="shared" si="23"/>
        <v>9.7471453806321898E-2</v>
      </c>
      <c r="D329" s="25">
        <f t="shared" si="24"/>
        <v>10.237997236196739</v>
      </c>
    </row>
    <row r="330" spans="1:4" x14ac:dyDescent="0.2">
      <c r="A330" s="24">
        <v>322</v>
      </c>
      <c r="B330" s="4">
        <f t="shared" ref="B330:B393" si="25">A330/365</f>
        <v>0.88219178082191785</v>
      </c>
      <c r="C330" s="4">
        <f t="shared" ref="C330:C393" si="26">($A$6/100)+((($B$6+$C$6)/100)*(1-EXP(-B330/$D$6))/(B330/$D$6))-(($C$6/100)*(EXP(-B330/$D$6)))</f>
        <v>9.7472003694700285E-2</v>
      </c>
      <c r="D330" s="25">
        <f t="shared" ref="D330:D393" si="27">(EXP(C330)-1)*100</f>
        <v>10.238057854806936</v>
      </c>
    </row>
    <row r="331" spans="1:4" x14ac:dyDescent="0.2">
      <c r="A331" s="24">
        <v>323</v>
      </c>
      <c r="B331" s="4">
        <f t="shared" si="25"/>
        <v>0.8849315068493151</v>
      </c>
      <c r="C331" s="4">
        <f t="shared" si="26"/>
        <v>9.7472556199514629E-2</v>
      </c>
      <c r="D331" s="25">
        <f t="shared" si="27"/>
        <v>10.238118761881454</v>
      </c>
    </row>
    <row r="332" spans="1:4" x14ac:dyDescent="0.2">
      <c r="A332" s="24">
        <v>324</v>
      </c>
      <c r="B332" s="4">
        <f t="shared" si="25"/>
        <v>0.88767123287671235</v>
      </c>
      <c r="C332" s="4">
        <f t="shared" si="26"/>
        <v>9.7473111317735867E-2</v>
      </c>
      <c r="D332" s="25">
        <f t="shared" si="27"/>
        <v>10.238179957086846</v>
      </c>
    </row>
    <row r="333" spans="1:4" x14ac:dyDescent="0.2">
      <c r="A333" s="24">
        <v>325</v>
      </c>
      <c r="B333" s="4">
        <f t="shared" si="25"/>
        <v>0.8904109589041096</v>
      </c>
      <c r="C333" s="4">
        <f t="shared" si="26"/>
        <v>9.7473669046337544E-2</v>
      </c>
      <c r="D333" s="25">
        <f t="shared" si="27"/>
        <v>10.238241440089935</v>
      </c>
    </row>
    <row r="334" spans="1:4" x14ac:dyDescent="0.2">
      <c r="A334" s="24">
        <v>326</v>
      </c>
      <c r="B334" s="4">
        <f t="shared" si="25"/>
        <v>0.89315068493150684</v>
      </c>
      <c r="C334" s="4">
        <f t="shared" si="26"/>
        <v>9.7474229382295982E-2</v>
      </c>
      <c r="D334" s="25">
        <f t="shared" si="27"/>
        <v>10.23830321055792</v>
      </c>
    </row>
    <row r="335" spans="1:4" x14ac:dyDescent="0.2">
      <c r="A335" s="24">
        <v>327</v>
      </c>
      <c r="B335" s="4">
        <f t="shared" si="25"/>
        <v>0.89589041095890409</v>
      </c>
      <c r="C335" s="4">
        <f t="shared" si="26"/>
        <v>9.7474792322590167E-2</v>
      </c>
      <c r="D335" s="25">
        <f t="shared" si="27"/>
        <v>10.238365268158223</v>
      </c>
    </row>
    <row r="336" spans="1:4" x14ac:dyDescent="0.2">
      <c r="A336" s="24">
        <v>328</v>
      </c>
      <c r="B336" s="4">
        <f t="shared" si="25"/>
        <v>0.89863013698630134</v>
      </c>
      <c r="C336" s="4">
        <f t="shared" si="26"/>
        <v>9.7475357864201848E-2</v>
      </c>
      <c r="D336" s="25">
        <f t="shared" si="27"/>
        <v>10.23842761255862</v>
      </c>
    </row>
    <row r="337" spans="1:4" x14ac:dyDescent="0.2">
      <c r="A337" s="24">
        <v>329</v>
      </c>
      <c r="B337" s="4">
        <f t="shared" si="25"/>
        <v>0.90136986301369859</v>
      </c>
      <c r="C337" s="4">
        <f t="shared" si="26"/>
        <v>9.747592600411549E-2</v>
      </c>
      <c r="D337" s="25">
        <f t="shared" si="27"/>
        <v>10.238490243427156</v>
      </c>
    </row>
    <row r="338" spans="1:4" x14ac:dyDescent="0.2">
      <c r="A338" s="24">
        <v>330</v>
      </c>
      <c r="B338" s="4">
        <f t="shared" si="25"/>
        <v>0.90410958904109584</v>
      </c>
      <c r="C338" s="4">
        <f t="shared" si="26"/>
        <v>9.7476496739318214E-2</v>
      </c>
      <c r="D338" s="25">
        <f t="shared" si="27"/>
        <v>10.238553160432184</v>
      </c>
    </row>
    <row r="339" spans="1:4" x14ac:dyDescent="0.2">
      <c r="A339" s="24">
        <v>331</v>
      </c>
      <c r="B339" s="4">
        <f t="shared" si="25"/>
        <v>0.9068493150684932</v>
      </c>
      <c r="C339" s="4">
        <f t="shared" si="26"/>
        <v>9.7477070066799856E-2</v>
      </c>
      <c r="D339" s="25">
        <f t="shared" si="27"/>
        <v>10.23861636324237</v>
      </c>
    </row>
    <row r="340" spans="1:4" x14ac:dyDescent="0.2">
      <c r="A340" s="24">
        <v>332</v>
      </c>
      <c r="B340" s="4">
        <f t="shared" si="25"/>
        <v>0.90958904109589045</v>
      </c>
      <c r="C340" s="4">
        <f t="shared" si="26"/>
        <v>9.7477645983553046E-2</v>
      </c>
      <c r="D340" s="25">
        <f t="shared" si="27"/>
        <v>10.238679851526665</v>
      </c>
    </row>
    <row r="341" spans="1:4" x14ac:dyDescent="0.2">
      <c r="A341" s="24">
        <v>333</v>
      </c>
      <c r="B341" s="4">
        <f t="shared" si="25"/>
        <v>0.9123287671232877</v>
      </c>
      <c r="C341" s="4">
        <f t="shared" si="26"/>
        <v>9.7478224486572992E-2</v>
      </c>
      <c r="D341" s="25">
        <f t="shared" si="27"/>
        <v>10.238743624954317</v>
      </c>
    </row>
    <row r="342" spans="1:4" x14ac:dyDescent="0.2">
      <c r="A342" s="24">
        <v>334</v>
      </c>
      <c r="B342" s="4">
        <f t="shared" si="25"/>
        <v>0.91506849315068495</v>
      </c>
      <c r="C342" s="4">
        <f t="shared" si="26"/>
        <v>9.7478805572857652E-2</v>
      </c>
      <c r="D342" s="25">
        <f t="shared" si="27"/>
        <v>10.238807683194896</v>
      </c>
    </row>
    <row r="343" spans="1:4" x14ac:dyDescent="0.2">
      <c r="A343" s="24">
        <v>335</v>
      </c>
      <c r="B343" s="4">
        <f t="shared" si="25"/>
        <v>0.9178082191780822</v>
      </c>
      <c r="C343" s="4">
        <f t="shared" si="26"/>
        <v>9.7479389239407743E-2</v>
      </c>
      <c r="D343" s="25">
        <f t="shared" si="27"/>
        <v>10.238872025918244</v>
      </c>
    </row>
    <row r="344" spans="1:4" x14ac:dyDescent="0.2">
      <c r="A344" s="24">
        <v>336</v>
      </c>
      <c r="B344" s="4">
        <f t="shared" si="25"/>
        <v>0.92054794520547945</v>
      </c>
      <c r="C344" s="4">
        <f t="shared" si="26"/>
        <v>9.7479975483226539E-2</v>
      </c>
      <c r="D344" s="25">
        <f t="shared" si="27"/>
        <v>10.238936652794495</v>
      </c>
    </row>
    <row r="345" spans="1:4" x14ac:dyDescent="0.2">
      <c r="A345" s="24">
        <v>337</v>
      </c>
      <c r="B345" s="4">
        <f t="shared" si="25"/>
        <v>0.92328767123287669</v>
      </c>
      <c r="C345" s="4">
        <f t="shared" si="26"/>
        <v>9.7480564301320141E-2</v>
      </c>
      <c r="D345" s="25">
        <f t="shared" si="27"/>
        <v>10.239001563494131</v>
      </c>
    </row>
    <row r="346" spans="1:4" x14ac:dyDescent="0.2">
      <c r="A346" s="24">
        <v>338</v>
      </c>
      <c r="B346" s="4">
        <f t="shared" si="25"/>
        <v>0.92602739726027394</v>
      </c>
      <c r="C346" s="4">
        <f t="shared" si="26"/>
        <v>9.7481155690697277E-2</v>
      </c>
      <c r="D346" s="25">
        <f t="shared" si="27"/>
        <v>10.239066757687866</v>
      </c>
    </row>
    <row r="347" spans="1:4" x14ac:dyDescent="0.2">
      <c r="A347" s="24">
        <v>339</v>
      </c>
      <c r="B347" s="4">
        <f t="shared" si="25"/>
        <v>0.92876712328767119</v>
      </c>
      <c r="C347" s="4">
        <f t="shared" si="26"/>
        <v>9.7481749648369365E-2</v>
      </c>
      <c r="D347" s="25">
        <f t="shared" si="27"/>
        <v>10.239132235046778</v>
      </c>
    </row>
    <row r="348" spans="1:4" x14ac:dyDescent="0.2">
      <c r="A348" s="24">
        <v>340</v>
      </c>
      <c r="B348" s="4">
        <f t="shared" si="25"/>
        <v>0.93150684931506844</v>
      </c>
      <c r="C348" s="4">
        <f t="shared" si="26"/>
        <v>9.7482346171350515E-2</v>
      </c>
      <c r="D348" s="25">
        <f t="shared" si="27"/>
        <v>10.239197995242201</v>
      </c>
    </row>
    <row r="349" spans="1:4" x14ac:dyDescent="0.2">
      <c r="A349" s="24">
        <v>341</v>
      </c>
      <c r="B349" s="4">
        <f t="shared" si="25"/>
        <v>0.9342465753424658</v>
      </c>
      <c r="C349" s="4">
        <f t="shared" si="26"/>
        <v>9.7482945256657516E-2</v>
      </c>
      <c r="D349" s="25">
        <f t="shared" si="27"/>
        <v>10.23926403794575</v>
      </c>
    </row>
    <row r="350" spans="1:4" x14ac:dyDescent="0.2">
      <c r="A350" s="24">
        <v>342</v>
      </c>
      <c r="B350" s="4">
        <f t="shared" si="25"/>
        <v>0.93698630136986305</v>
      </c>
      <c r="C350" s="4">
        <f t="shared" si="26"/>
        <v>9.7483546901309878E-2</v>
      </c>
      <c r="D350" s="25">
        <f t="shared" si="27"/>
        <v>10.239330362829403</v>
      </c>
    </row>
    <row r="351" spans="1:4" x14ac:dyDescent="0.2">
      <c r="A351" s="24">
        <v>343</v>
      </c>
      <c r="B351" s="4">
        <f t="shared" si="25"/>
        <v>0.9397260273972603</v>
      </c>
      <c r="C351" s="4">
        <f t="shared" si="26"/>
        <v>9.7484151102329705E-2</v>
      </c>
      <c r="D351" s="25">
        <f t="shared" si="27"/>
        <v>10.239396969565352</v>
      </c>
    </row>
    <row r="352" spans="1:4" x14ac:dyDescent="0.2">
      <c r="A352" s="24">
        <v>344</v>
      </c>
      <c r="B352" s="4">
        <f t="shared" si="25"/>
        <v>0.94246575342465755</v>
      </c>
      <c r="C352" s="4">
        <f t="shared" si="26"/>
        <v>9.7484757856741877E-2</v>
      </c>
      <c r="D352" s="25">
        <f t="shared" si="27"/>
        <v>10.239463857826149</v>
      </c>
    </row>
    <row r="353" spans="1:4" x14ac:dyDescent="0.2">
      <c r="A353" s="24">
        <v>345</v>
      </c>
      <c r="B353" s="4">
        <f t="shared" si="25"/>
        <v>0.9452054794520548</v>
      </c>
      <c r="C353" s="4">
        <f t="shared" si="26"/>
        <v>9.7485367161573869E-2</v>
      </c>
      <c r="D353" s="25">
        <f t="shared" si="27"/>
        <v>10.23953102728461</v>
      </c>
    </row>
    <row r="354" spans="1:4" x14ac:dyDescent="0.2">
      <c r="A354" s="24">
        <v>346</v>
      </c>
      <c r="B354" s="4">
        <f t="shared" si="25"/>
        <v>0.94794520547945205</v>
      </c>
      <c r="C354" s="4">
        <f t="shared" si="26"/>
        <v>9.7485979013855889E-2</v>
      </c>
      <c r="D354" s="25">
        <f t="shared" si="27"/>
        <v>10.239598477613887</v>
      </c>
    </row>
    <row r="355" spans="1:4" x14ac:dyDescent="0.2">
      <c r="A355" s="24">
        <v>347</v>
      </c>
      <c r="B355" s="4">
        <f t="shared" si="25"/>
        <v>0.9506849315068493</v>
      </c>
      <c r="C355" s="4">
        <f t="shared" si="26"/>
        <v>9.7486593410620784E-2</v>
      </c>
      <c r="D355" s="25">
        <f t="shared" si="27"/>
        <v>10.239666208487353</v>
      </c>
    </row>
    <row r="356" spans="1:4" x14ac:dyDescent="0.2">
      <c r="A356" s="24">
        <v>348</v>
      </c>
      <c r="B356" s="4">
        <f t="shared" si="25"/>
        <v>0.95342465753424654</v>
      </c>
      <c r="C356" s="4">
        <f t="shared" si="26"/>
        <v>9.7487210348904077E-2</v>
      </c>
      <c r="D356" s="25">
        <f t="shared" si="27"/>
        <v>10.239734219578756</v>
      </c>
    </row>
    <row r="357" spans="1:4" x14ac:dyDescent="0.2">
      <c r="A357" s="24">
        <v>349</v>
      </c>
      <c r="B357" s="4">
        <f t="shared" si="25"/>
        <v>0.95616438356164379</v>
      </c>
      <c r="C357" s="4">
        <f t="shared" si="26"/>
        <v>9.7487829825743916E-2</v>
      </c>
      <c r="D357" s="25">
        <f t="shared" si="27"/>
        <v>10.23980251056209</v>
      </c>
    </row>
    <row r="358" spans="1:4" x14ac:dyDescent="0.2">
      <c r="A358" s="24">
        <v>350</v>
      </c>
      <c r="B358" s="4">
        <f t="shared" si="25"/>
        <v>0.95890410958904104</v>
      </c>
      <c r="C358" s="4">
        <f t="shared" si="26"/>
        <v>9.7488451838181223E-2</v>
      </c>
      <c r="D358" s="25">
        <f t="shared" si="27"/>
        <v>10.239871081111662</v>
      </c>
    </row>
    <row r="359" spans="1:4" x14ac:dyDescent="0.2">
      <c r="A359" s="24">
        <v>351</v>
      </c>
      <c r="B359" s="4">
        <f t="shared" si="25"/>
        <v>0.9616438356164384</v>
      </c>
      <c r="C359" s="4">
        <f t="shared" si="26"/>
        <v>9.7489076383259446E-2</v>
      </c>
      <c r="D359" s="25">
        <f t="shared" si="27"/>
        <v>10.239939930902064</v>
      </c>
    </row>
    <row r="360" spans="1:4" x14ac:dyDescent="0.2">
      <c r="A360" s="24">
        <v>352</v>
      </c>
      <c r="B360" s="4">
        <f t="shared" si="25"/>
        <v>0.96438356164383565</v>
      </c>
      <c r="C360" s="4">
        <f t="shared" si="26"/>
        <v>9.7489703458024796E-2</v>
      </c>
      <c r="D360" s="25">
        <f t="shared" si="27"/>
        <v>10.240009059608202</v>
      </c>
    </row>
    <row r="361" spans="1:4" x14ac:dyDescent="0.2">
      <c r="A361" s="24">
        <v>353</v>
      </c>
      <c r="B361" s="4">
        <f t="shared" si="25"/>
        <v>0.9671232876712329</v>
      </c>
      <c r="C361" s="4">
        <f t="shared" si="26"/>
        <v>9.7490333059526091E-2</v>
      </c>
      <c r="D361" s="25">
        <f t="shared" si="27"/>
        <v>10.240078466905267</v>
      </c>
    </row>
    <row r="362" spans="1:4" x14ac:dyDescent="0.2">
      <c r="A362" s="24">
        <v>354</v>
      </c>
      <c r="B362" s="4">
        <f t="shared" si="25"/>
        <v>0.96986301369863015</v>
      </c>
      <c r="C362" s="4">
        <f t="shared" si="26"/>
        <v>9.7490965184814787E-2</v>
      </c>
      <c r="D362" s="25">
        <f t="shared" si="27"/>
        <v>10.24014815246872</v>
      </c>
    </row>
    <row r="363" spans="1:4" x14ac:dyDescent="0.2">
      <c r="A363" s="24">
        <v>355</v>
      </c>
      <c r="B363" s="4">
        <f t="shared" si="25"/>
        <v>0.9726027397260274</v>
      </c>
      <c r="C363" s="4">
        <f t="shared" si="26"/>
        <v>9.7491599830945089E-2</v>
      </c>
      <c r="D363" s="25">
        <f t="shared" si="27"/>
        <v>10.240218115974354</v>
      </c>
    </row>
    <row r="364" spans="1:4" x14ac:dyDescent="0.2">
      <c r="A364" s="24">
        <v>356</v>
      </c>
      <c r="B364" s="4">
        <f t="shared" si="25"/>
        <v>0.97534246575342465</v>
      </c>
      <c r="C364" s="4">
        <f t="shared" si="26"/>
        <v>9.7492236994973697E-2</v>
      </c>
      <c r="D364" s="25">
        <f t="shared" si="27"/>
        <v>10.240288357098205</v>
      </c>
    </row>
    <row r="365" spans="1:4" x14ac:dyDescent="0.2">
      <c r="A365" s="24">
        <v>357</v>
      </c>
      <c r="B365" s="4">
        <f t="shared" si="25"/>
        <v>0.9780821917808219</v>
      </c>
      <c r="C365" s="4">
        <f t="shared" si="26"/>
        <v>9.749287667396013E-2</v>
      </c>
      <c r="D365" s="25">
        <f t="shared" si="27"/>
        <v>10.240358875516687</v>
      </c>
    </row>
    <row r="366" spans="1:4" x14ac:dyDescent="0.2">
      <c r="A366" s="24">
        <v>358</v>
      </c>
      <c r="B366" s="4">
        <f t="shared" si="25"/>
        <v>0.98082191780821915</v>
      </c>
      <c r="C366" s="4">
        <f t="shared" si="26"/>
        <v>9.7493518864966433E-2</v>
      </c>
      <c r="D366" s="25">
        <f t="shared" si="27"/>
        <v>10.240429670906416</v>
      </c>
    </row>
    <row r="367" spans="1:4" x14ac:dyDescent="0.2">
      <c r="A367" s="24">
        <v>359</v>
      </c>
      <c r="B367" s="4">
        <f t="shared" si="25"/>
        <v>0.98356164383561639</v>
      </c>
      <c r="C367" s="4">
        <f t="shared" si="26"/>
        <v>9.7494163565057329E-2</v>
      </c>
      <c r="D367" s="25">
        <f t="shared" si="27"/>
        <v>10.240500742944359</v>
      </c>
    </row>
    <row r="368" spans="1:4" x14ac:dyDescent="0.2">
      <c r="A368" s="24">
        <v>360</v>
      </c>
      <c r="B368" s="4">
        <f t="shared" si="25"/>
        <v>0.98630136986301364</v>
      </c>
      <c r="C368" s="4">
        <f t="shared" si="26"/>
        <v>9.7494810771300219E-2</v>
      </c>
      <c r="D368" s="25">
        <f t="shared" si="27"/>
        <v>10.240572091307754</v>
      </c>
    </row>
    <row r="369" spans="1:4" x14ac:dyDescent="0.2">
      <c r="A369" s="24">
        <v>361</v>
      </c>
      <c r="B369" s="4">
        <f t="shared" si="25"/>
        <v>0.989041095890411</v>
      </c>
      <c r="C369" s="4">
        <f t="shared" si="26"/>
        <v>9.7495460480765045E-2</v>
      </c>
      <c r="D369" s="25">
        <f t="shared" si="27"/>
        <v>10.240643715674103</v>
      </c>
    </row>
    <row r="370" spans="1:4" x14ac:dyDescent="0.2">
      <c r="A370" s="24">
        <v>362</v>
      </c>
      <c r="B370" s="4">
        <f t="shared" si="25"/>
        <v>0.99178082191780825</v>
      </c>
      <c r="C370" s="4">
        <f t="shared" si="26"/>
        <v>9.749611269052455E-2</v>
      </c>
      <c r="D370" s="25">
        <f t="shared" si="27"/>
        <v>10.240715615721285</v>
      </c>
    </row>
    <row r="371" spans="1:4" x14ac:dyDescent="0.2">
      <c r="A371" s="24">
        <v>363</v>
      </c>
      <c r="B371" s="4">
        <f t="shared" si="25"/>
        <v>0.9945205479452055</v>
      </c>
      <c r="C371" s="4">
        <f t="shared" si="26"/>
        <v>9.7496767397653936E-2</v>
      </c>
      <c r="D371" s="25">
        <f t="shared" si="27"/>
        <v>10.240787791127381</v>
      </c>
    </row>
    <row r="372" spans="1:4" x14ac:dyDescent="0.2">
      <c r="A372" s="24">
        <v>364</v>
      </c>
      <c r="B372" s="4">
        <f t="shared" si="25"/>
        <v>0.99726027397260275</v>
      </c>
      <c r="C372" s="4">
        <f t="shared" si="26"/>
        <v>9.7497424599231164E-2</v>
      </c>
      <c r="D372" s="25">
        <f t="shared" si="27"/>
        <v>10.240860241570783</v>
      </c>
    </row>
    <row r="373" spans="1:4" x14ac:dyDescent="0.2">
      <c r="A373" s="24">
        <v>365</v>
      </c>
      <c r="B373" s="4">
        <f t="shared" si="25"/>
        <v>1</v>
      </c>
      <c r="C373" s="4">
        <f t="shared" si="26"/>
        <v>9.7498084292336779E-2</v>
      </c>
      <c r="D373" s="25">
        <f t="shared" si="27"/>
        <v>10.240932966730231</v>
      </c>
    </row>
    <row r="374" spans="1:4" x14ac:dyDescent="0.2">
      <c r="A374" s="24">
        <v>366</v>
      </c>
      <c r="B374" s="4">
        <f t="shared" si="25"/>
        <v>1.0027397260273974</v>
      </c>
      <c r="C374" s="4">
        <f t="shared" si="26"/>
        <v>9.7498746474053932E-2</v>
      </c>
      <c r="D374" s="25">
        <f t="shared" si="27"/>
        <v>10.2410059662847</v>
      </c>
    </row>
    <row r="375" spans="1:4" x14ac:dyDescent="0.2">
      <c r="A375" s="24">
        <v>367</v>
      </c>
      <c r="B375" s="4">
        <f t="shared" si="25"/>
        <v>1.0054794520547945</v>
      </c>
      <c r="C375" s="4">
        <f t="shared" si="26"/>
        <v>9.7499411141468442E-2</v>
      </c>
      <c r="D375" s="25">
        <f t="shared" si="27"/>
        <v>10.241079239913464</v>
      </c>
    </row>
    <row r="376" spans="1:4" x14ac:dyDescent="0.2">
      <c r="A376" s="24">
        <v>368</v>
      </c>
      <c r="B376" s="4">
        <f t="shared" si="25"/>
        <v>1.0082191780821919</v>
      </c>
      <c r="C376" s="4">
        <f t="shared" si="26"/>
        <v>9.7500078291668749E-2</v>
      </c>
      <c r="D376" s="25">
        <f t="shared" si="27"/>
        <v>10.241152787296093</v>
      </c>
    </row>
    <row r="377" spans="1:4" x14ac:dyDescent="0.2">
      <c r="A377" s="24">
        <v>369</v>
      </c>
      <c r="B377" s="4">
        <f t="shared" si="25"/>
        <v>1.010958904109589</v>
      </c>
      <c r="C377" s="4">
        <f t="shared" si="26"/>
        <v>9.7500747921745887E-2</v>
      </c>
      <c r="D377" s="25">
        <f t="shared" si="27"/>
        <v>10.241226608112441</v>
      </c>
    </row>
    <row r="378" spans="1:4" x14ac:dyDescent="0.2">
      <c r="A378" s="24">
        <v>370</v>
      </c>
      <c r="B378" s="4">
        <f t="shared" si="25"/>
        <v>1.0136986301369864</v>
      </c>
      <c r="C378" s="4">
        <f t="shared" si="26"/>
        <v>9.7501420028793515E-2</v>
      </c>
      <c r="D378" s="25">
        <f t="shared" si="27"/>
        <v>10.2413007020427</v>
      </c>
    </row>
    <row r="379" spans="1:4" x14ac:dyDescent="0.2">
      <c r="A379" s="24">
        <v>371</v>
      </c>
      <c r="B379" s="4">
        <f t="shared" si="25"/>
        <v>1.0164383561643835</v>
      </c>
      <c r="C379" s="4">
        <f t="shared" si="26"/>
        <v>9.7502094609907969E-2</v>
      </c>
      <c r="D379" s="25">
        <f t="shared" si="27"/>
        <v>10.241375068767255</v>
      </c>
    </row>
    <row r="380" spans="1:4" x14ac:dyDescent="0.2">
      <c r="A380" s="24">
        <v>372</v>
      </c>
      <c r="B380" s="4">
        <f t="shared" si="25"/>
        <v>1.0191780821917809</v>
      </c>
      <c r="C380" s="4">
        <f t="shared" si="26"/>
        <v>9.750277166218807E-2</v>
      </c>
      <c r="D380" s="25">
        <f t="shared" si="27"/>
        <v>10.241449707966876</v>
      </c>
    </row>
    <row r="381" spans="1:4" x14ac:dyDescent="0.2">
      <c r="A381" s="24">
        <v>373</v>
      </c>
      <c r="B381" s="4">
        <f t="shared" si="25"/>
        <v>1.021917808219178</v>
      </c>
      <c r="C381" s="4">
        <f t="shared" si="26"/>
        <v>9.7503451182735443E-2</v>
      </c>
      <c r="D381" s="25">
        <f t="shared" si="27"/>
        <v>10.241524619322572</v>
      </c>
    </row>
    <row r="382" spans="1:4" x14ac:dyDescent="0.2">
      <c r="A382" s="24">
        <v>374</v>
      </c>
      <c r="B382" s="4">
        <f t="shared" si="25"/>
        <v>1.0246575342465754</v>
      </c>
      <c r="C382" s="4">
        <f t="shared" si="26"/>
        <v>9.7504133168654125E-2</v>
      </c>
      <c r="D382" s="25">
        <f t="shared" si="27"/>
        <v>10.241599802515665</v>
      </c>
    </row>
    <row r="383" spans="1:4" x14ac:dyDescent="0.2">
      <c r="A383" s="24">
        <v>375</v>
      </c>
      <c r="B383" s="4">
        <f t="shared" si="25"/>
        <v>1.0273972602739727</v>
      </c>
      <c r="C383" s="4">
        <f t="shared" si="26"/>
        <v>9.7504817617050918E-2</v>
      </c>
      <c r="D383" s="25">
        <f t="shared" si="27"/>
        <v>10.241675257227723</v>
      </c>
    </row>
    <row r="384" spans="1:4" x14ac:dyDescent="0.2">
      <c r="A384" s="24">
        <v>376</v>
      </c>
      <c r="B384" s="4">
        <f t="shared" si="25"/>
        <v>1.0301369863013699</v>
      </c>
      <c r="C384" s="4">
        <f t="shared" si="26"/>
        <v>9.7505504525035119E-2</v>
      </c>
      <c r="D384" s="25">
        <f t="shared" si="27"/>
        <v>10.241750983140662</v>
      </c>
    </row>
    <row r="385" spans="1:4" x14ac:dyDescent="0.2">
      <c r="A385" s="24">
        <v>377</v>
      </c>
      <c r="B385" s="4">
        <f t="shared" si="25"/>
        <v>1.0328767123287672</v>
      </c>
      <c r="C385" s="4">
        <f t="shared" si="26"/>
        <v>9.7506193889718734E-2</v>
      </c>
      <c r="D385" s="25">
        <f t="shared" si="27"/>
        <v>10.241826979936652</v>
      </c>
    </row>
    <row r="386" spans="1:4" x14ac:dyDescent="0.2">
      <c r="A386" s="24">
        <v>378</v>
      </c>
      <c r="B386" s="4">
        <f t="shared" si="25"/>
        <v>1.0356164383561643</v>
      </c>
      <c r="C386" s="4">
        <f t="shared" si="26"/>
        <v>9.7506885708216279E-2</v>
      </c>
      <c r="D386" s="25">
        <f t="shared" si="27"/>
        <v>10.241903247298145</v>
      </c>
    </row>
    <row r="387" spans="1:4" x14ac:dyDescent="0.2">
      <c r="A387" s="24">
        <v>379</v>
      </c>
      <c r="B387" s="4">
        <f t="shared" si="25"/>
        <v>1.0383561643835617</v>
      </c>
      <c r="C387" s="4">
        <f t="shared" si="26"/>
        <v>9.7507579977644906E-2</v>
      </c>
      <c r="D387" s="25">
        <f t="shared" si="27"/>
        <v>10.241979784907883</v>
      </c>
    </row>
    <row r="388" spans="1:4" x14ac:dyDescent="0.2">
      <c r="A388" s="24">
        <v>380</v>
      </c>
      <c r="B388" s="4">
        <f t="shared" si="25"/>
        <v>1.0410958904109588</v>
      </c>
      <c r="C388" s="4">
        <f t="shared" si="26"/>
        <v>9.7508276695124407E-2</v>
      </c>
      <c r="D388" s="25">
        <f t="shared" si="27"/>
        <v>10.242056592448922</v>
      </c>
    </row>
    <row r="389" spans="1:4" x14ac:dyDescent="0.2">
      <c r="A389" s="24">
        <v>381</v>
      </c>
      <c r="B389" s="4">
        <f t="shared" si="25"/>
        <v>1.0438356164383562</v>
      </c>
      <c r="C389" s="4">
        <f t="shared" si="26"/>
        <v>9.7508975857777111E-2</v>
      </c>
      <c r="D389" s="25">
        <f t="shared" si="27"/>
        <v>10.242133669604602</v>
      </c>
    </row>
    <row r="390" spans="1:4" x14ac:dyDescent="0.2">
      <c r="A390" s="24">
        <v>382</v>
      </c>
      <c r="B390" s="4">
        <f t="shared" si="25"/>
        <v>1.0465753424657533</v>
      </c>
      <c r="C390" s="4">
        <f t="shared" si="26"/>
        <v>9.7509677462727942E-2</v>
      </c>
      <c r="D390" s="25">
        <f t="shared" si="27"/>
        <v>10.242211016058512</v>
      </c>
    </row>
    <row r="391" spans="1:4" x14ac:dyDescent="0.2">
      <c r="A391" s="24">
        <v>383</v>
      </c>
      <c r="B391" s="4">
        <f t="shared" si="25"/>
        <v>1.0493150684931507</v>
      </c>
      <c r="C391" s="4">
        <f t="shared" si="26"/>
        <v>9.7510381507104463E-2</v>
      </c>
      <c r="D391" s="25">
        <f t="shared" si="27"/>
        <v>10.242288631494546</v>
      </c>
    </row>
    <row r="392" spans="1:4" x14ac:dyDescent="0.2">
      <c r="A392" s="24">
        <v>384</v>
      </c>
      <c r="B392" s="4">
        <f t="shared" si="25"/>
        <v>1.0520547945205478</v>
      </c>
      <c r="C392" s="4">
        <f t="shared" si="26"/>
        <v>9.7511087988036815E-2</v>
      </c>
      <c r="D392" s="25">
        <f t="shared" si="27"/>
        <v>10.242366515596913</v>
      </c>
    </row>
    <row r="393" spans="1:4" x14ac:dyDescent="0.2">
      <c r="A393" s="24">
        <v>385</v>
      </c>
      <c r="B393" s="4">
        <f t="shared" si="25"/>
        <v>1.0547945205479452</v>
      </c>
      <c r="C393" s="4">
        <f t="shared" si="26"/>
        <v>9.7511796902657683E-2</v>
      </c>
      <c r="D393" s="25">
        <f t="shared" si="27"/>
        <v>10.242444668050087</v>
      </c>
    </row>
    <row r="394" spans="1:4" x14ac:dyDescent="0.2">
      <c r="A394" s="24">
        <v>386</v>
      </c>
      <c r="B394" s="4">
        <f t="shared" ref="B394:B457" si="28">A394/365</f>
        <v>1.0575342465753426</v>
      </c>
      <c r="C394" s="4">
        <f t="shared" ref="C394:C457" si="29">($A$6/100)+((($B$6+$C$6)/100)*(1-EXP(-B394/$D$6))/(B394/$D$6))-(($C$6/100)*(EXP(-B394/$D$6)))</f>
        <v>9.751250824810237E-2</v>
      </c>
      <c r="D394" s="25">
        <f t="shared" ref="D394:D457" si="30">(EXP(C394)-1)*100</f>
        <v>10.242523088538814</v>
      </c>
    </row>
    <row r="395" spans="1:4" x14ac:dyDescent="0.2">
      <c r="A395" s="24">
        <v>387</v>
      </c>
      <c r="B395" s="4">
        <f t="shared" si="28"/>
        <v>1.0602739726027397</v>
      </c>
      <c r="C395" s="4">
        <f t="shared" si="29"/>
        <v>9.7513222021508805E-2</v>
      </c>
      <c r="D395" s="25">
        <f t="shared" si="30"/>
        <v>10.242601776748117</v>
      </c>
    </row>
    <row r="396" spans="1:4" x14ac:dyDescent="0.2">
      <c r="A396" s="24">
        <v>388</v>
      </c>
      <c r="B396" s="4">
        <f t="shared" si="28"/>
        <v>1.0630136986301371</v>
      </c>
      <c r="C396" s="4">
        <f t="shared" si="29"/>
        <v>9.7513938220017388E-2</v>
      </c>
      <c r="D396" s="25">
        <f t="shared" si="30"/>
        <v>10.242680732363363</v>
      </c>
    </row>
    <row r="397" spans="1:4" x14ac:dyDescent="0.2">
      <c r="A397" s="24">
        <v>389</v>
      </c>
      <c r="B397" s="4">
        <f t="shared" si="28"/>
        <v>1.0657534246575342</v>
      </c>
      <c r="C397" s="4">
        <f t="shared" si="29"/>
        <v>9.7514656840771236E-2</v>
      </c>
      <c r="D397" s="25">
        <f t="shared" si="30"/>
        <v>10.242759955070181</v>
      </c>
    </row>
    <row r="398" spans="1:4" x14ac:dyDescent="0.2">
      <c r="A398" s="24">
        <v>390</v>
      </c>
      <c r="B398" s="4">
        <f t="shared" si="28"/>
        <v>1.0684931506849316</v>
      </c>
      <c r="C398" s="4">
        <f t="shared" si="29"/>
        <v>9.751537788091591E-2</v>
      </c>
      <c r="D398" s="25">
        <f t="shared" si="30"/>
        <v>10.24283944455442</v>
      </c>
    </row>
    <row r="399" spans="1:4" x14ac:dyDescent="0.2">
      <c r="A399" s="24">
        <v>391</v>
      </c>
      <c r="B399" s="4">
        <f t="shared" si="28"/>
        <v>1.0712328767123287</v>
      </c>
      <c r="C399" s="4">
        <f t="shared" si="29"/>
        <v>9.7516101337599664E-2</v>
      </c>
      <c r="D399" s="25">
        <f t="shared" si="30"/>
        <v>10.24291920050231</v>
      </c>
    </row>
    <row r="400" spans="1:4" x14ac:dyDescent="0.2">
      <c r="A400" s="24">
        <v>392</v>
      </c>
      <c r="B400" s="4">
        <f t="shared" si="28"/>
        <v>1.0739726027397261</v>
      </c>
      <c r="C400" s="4">
        <f t="shared" si="29"/>
        <v>9.7516827207973208E-2</v>
      </c>
      <c r="D400" s="25">
        <f t="shared" si="30"/>
        <v>10.242999222600279</v>
      </c>
    </row>
    <row r="401" spans="1:4" x14ac:dyDescent="0.2">
      <c r="A401" s="24">
        <v>393</v>
      </c>
      <c r="B401" s="4">
        <f t="shared" si="28"/>
        <v>1.0767123287671232</v>
      </c>
      <c r="C401" s="4">
        <f t="shared" si="29"/>
        <v>9.751755548918993E-2</v>
      </c>
      <c r="D401" s="25">
        <f t="shared" si="30"/>
        <v>10.243079510535136</v>
      </c>
    </row>
    <row r="402" spans="1:4" x14ac:dyDescent="0.2">
      <c r="A402" s="24">
        <v>394</v>
      </c>
      <c r="B402" s="4">
        <f t="shared" si="28"/>
        <v>1.0794520547945206</v>
      </c>
      <c r="C402" s="4">
        <f t="shared" si="29"/>
        <v>9.7518286178405744E-2</v>
      </c>
      <c r="D402" s="25">
        <f t="shared" si="30"/>
        <v>10.243160063993884</v>
      </c>
    </row>
    <row r="403" spans="1:4" x14ac:dyDescent="0.2">
      <c r="A403" s="24">
        <v>395</v>
      </c>
      <c r="B403" s="4">
        <f t="shared" si="28"/>
        <v>1.0821917808219179</v>
      </c>
      <c r="C403" s="4">
        <f t="shared" si="29"/>
        <v>9.7519019272779103E-2</v>
      </c>
      <c r="D403" s="25">
        <f t="shared" si="30"/>
        <v>10.243240882663841</v>
      </c>
    </row>
    <row r="404" spans="1:4" x14ac:dyDescent="0.2">
      <c r="A404" s="24">
        <v>396</v>
      </c>
      <c r="B404" s="4">
        <f t="shared" si="28"/>
        <v>1.0849315068493151</v>
      </c>
      <c r="C404" s="4">
        <f t="shared" si="29"/>
        <v>9.7519754769471056E-2</v>
      </c>
      <c r="D404" s="25">
        <f t="shared" si="30"/>
        <v>10.243321966232632</v>
      </c>
    </row>
    <row r="405" spans="1:4" x14ac:dyDescent="0.2">
      <c r="A405" s="24">
        <v>397</v>
      </c>
      <c r="B405" s="4">
        <f t="shared" si="28"/>
        <v>1.0876712328767124</v>
      </c>
      <c r="C405" s="4">
        <f t="shared" si="29"/>
        <v>9.752049266564522E-2</v>
      </c>
      <c r="D405" s="25">
        <f t="shared" si="30"/>
        <v>10.243403314388155</v>
      </c>
    </row>
    <row r="406" spans="1:4" x14ac:dyDescent="0.2">
      <c r="A406" s="24">
        <v>398</v>
      </c>
      <c r="B406" s="4">
        <f t="shared" si="28"/>
        <v>1.0904109589041096</v>
      </c>
      <c r="C406" s="4">
        <f t="shared" si="29"/>
        <v>9.7521232958467749E-2</v>
      </c>
      <c r="D406" s="25">
        <f t="shared" si="30"/>
        <v>10.243484926818569</v>
      </c>
    </row>
    <row r="407" spans="1:4" x14ac:dyDescent="0.2">
      <c r="A407" s="24">
        <v>399</v>
      </c>
      <c r="B407" s="4">
        <f t="shared" si="28"/>
        <v>1.0931506849315069</v>
      </c>
      <c r="C407" s="4">
        <f t="shared" si="29"/>
        <v>9.7521975645107353E-2</v>
      </c>
      <c r="D407" s="25">
        <f t="shared" si="30"/>
        <v>10.243566803212346</v>
      </c>
    </row>
    <row r="408" spans="1:4" x14ac:dyDescent="0.2">
      <c r="A408" s="24">
        <v>400</v>
      </c>
      <c r="B408" s="4">
        <f t="shared" si="28"/>
        <v>1.095890410958904</v>
      </c>
      <c r="C408" s="4">
        <f t="shared" si="29"/>
        <v>9.7522720722735351E-2</v>
      </c>
      <c r="D408" s="25">
        <f t="shared" si="30"/>
        <v>10.243648943258199</v>
      </c>
    </row>
    <row r="409" spans="1:4" x14ac:dyDescent="0.2">
      <c r="A409" s="24">
        <v>401</v>
      </c>
      <c r="B409" s="4">
        <f t="shared" si="28"/>
        <v>1.0986301369863014</v>
      </c>
      <c r="C409" s="4">
        <f t="shared" si="29"/>
        <v>9.7523468188525531E-2</v>
      </c>
      <c r="D409" s="25">
        <f t="shared" si="30"/>
        <v>10.243731346645157</v>
      </c>
    </row>
    <row r="410" spans="1:4" x14ac:dyDescent="0.2">
      <c r="A410" s="24">
        <v>402</v>
      </c>
      <c r="B410" s="4">
        <f t="shared" si="28"/>
        <v>1.1013698630136985</v>
      </c>
      <c r="C410" s="4">
        <f t="shared" si="29"/>
        <v>9.7524218039654331E-2</v>
      </c>
      <c r="D410" s="25">
        <f t="shared" si="30"/>
        <v>10.243814013062536</v>
      </c>
    </row>
    <row r="411" spans="1:4" x14ac:dyDescent="0.2">
      <c r="A411" s="24">
        <v>403</v>
      </c>
      <c r="B411" s="4">
        <f t="shared" si="28"/>
        <v>1.1041095890410959</v>
      </c>
      <c r="C411" s="4">
        <f t="shared" si="29"/>
        <v>9.7524970273300648E-2</v>
      </c>
      <c r="D411" s="25">
        <f t="shared" si="30"/>
        <v>10.243896942199937</v>
      </c>
    </row>
    <row r="412" spans="1:4" x14ac:dyDescent="0.2">
      <c r="A412" s="24">
        <v>404</v>
      </c>
      <c r="B412" s="4">
        <f t="shared" si="28"/>
        <v>1.106849315068493</v>
      </c>
      <c r="C412" s="4">
        <f t="shared" si="29"/>
        <v>9.7525724886645945E-2</v>
      </c>
      <c r="D412" s="25">
        <f t="shared" si="30"/>
        <v>10.243980133747188</v>
      </c>
    </row>
    <row r="413" spans="1:4" x14ac:dyDescent="0.2">
      <c r="A413" s="24">
        <v>405</v>
      </c>
      <c r="B413" s="4">
        <f t="shared" si="28"/>
        <v>1.1095890410958904</v>
      </c>
      <c r="C413" s="4">
        <f t="shared" si="29"/>
        <v>9.752648187687428E-2</v>
      </c>
      <c r="D413" s="25">
        <f t="shared" si="30"/>
        <v>10.24406358739447</v>
      </c>
    </row>
    <row r="414" spans="1:4" x14ac:dyDescent="0.2">
      <c r="A414" s="24">
        <v>406</v>
      </c>
      <c r="B414" s="4">
        <f t="shared" si="28"/>
        <v>1.1123287671232878</v>
      </c>
      <c r="C414" s="4">
        <f t="shared" si="29"/>
        <v>9.7527241241172249E-2</v>
      </c>
      <c r="D414" s="25">
        <f t="shared" si="30"/>
        <v>10.244147302832207</v>
      </c>
    </row>
    <row r="415" spans="1:4" x14ac:dyDescent="0.2">
      <c r="A415" s="24">
        <v>407</v>
      </c>
      <c r="B415" s="4">
        <f t="shared" si="28"/>
        <v>1.1150684931506849</v>
      </c>
      <c r="C415" s="4">
        <f t="shared" si="29"/>
        <v>9.7528002976728922E-2</v>
      </c>
      <c r="D415" s="25">
        <f t="shared" si="30"/>
        <v>10.244231279751116</v>
      </c>
    </row>
    <row r="416" spans="1:4" x14ac:dyDescent="0.2">
      <c r="A416" s="24">
        <v>408</v>
      </c>
      <c r="B416" s="4">
        <f t="shared" si="28"/>
        <v>1.1178082191780823</v>
      </c>
      <c r="C416" s="4">
        <f t="shared" si="29"/>
        <v>9.7528767080735962E-2</v>
      </c>
      <c r="D416" s="25">
        <f t="shared" si="30"/>
        <v>10.244315517842173</v>
      </c>
    </row>
    <row r="417" spans="1:4" x14ac:dyDescent="0.2">
      <c r="A417" s="24">
        <v>409</v>
      </c>
      <c r="B417" s="4">
        <f t="shared" si="28"/>
        <v>1.1205479452054794</v>
      </c>
      <c r="C417" s="4">
        <f t="shared" si="29"/>
        <v>9.7529533550387557E-2</v>
      </c>
      <c r="D417" s="25">
        <f t="shared" si="30"/>
        <v>10.24440001679665</v>
      </c>
    </row>
    <row r="418" spans="1:4" x14ac:dyDescent="0.2">
      <c r="A418" s="24">
        <v>410</v>
      </c>
      <c r="B418" s="4">
        <f t="shared" si="28"/>
        <v>1.1232876712328768</v>
      </c>
      <c r="C418" s="4">
        <f t="shared" si="29"/>
        <v>9.7530302382880407E-2</v>
      </c>
      <c r="D418" s="25">
        <f t="shared" si="30"/>
        <v>10.244484776306129</v>
      </c>
    </row>
    <row r="419" spans="1:4" x14ac:dyDescent="0.2">
      <c r="A419" s="24">
        <v>411</v>
      </c>
      <c r="B419" s="4">
        <f t="shared" si="28"/>
        <v>1.1260273972602739</v>
      </c>
      <c r="C419" s="4">
        <f t="shared" si="29"/>
        <v>9.7531073575413824E-2</v>
      </c>
      <c r="D419" s="25">
        <f t="shared" si="30"/>
        <v>10.24456979606243</v>
      </c>
    </row>
    <row r="420" spans="1:4" x14ac:dyDescent="0.2">
      <c r="A420" s="24">
        <v>412</v>
      </c>
      <c r="B420" s="4">
        <f t="shared" si="28"/>
        <v>1.1287671232876713</v>
      </c>
      <c r="C420" s="4">
        <f t="shared" si="29"/>
        <v>9.7531847125189558E-2</v>
      </c>
      <c r="D420" s="25">
        <f t="shared" si="30"/>
        <v>10.244655075757647</v>
      </c>
    </row>
    <row r="421" spans="1:4" x14ac:dyDescent="0.2">
      <c r="A421" s="24">
        <v>413</v>
      </c>
      <c r="B421" s="4">
        <f t="shared" si="28"/>
        <v>1.1315068493150684</v>
      </c>
      <c r="C421" s="4">
        <f t="shared" si="29"/>
        <v>9.753262302941193E-2</v>
      </c>
      <c r="D421" s="25">
        <f t="shared" si="30"/>
        <v>10.244740615084202</v>
      </c>
    </row>
    <row r="422" spans="1:4" x14ac:dyDescent="0.2">
      <c r="A422" s="24">
        <v>414</v>
      </c>
      <c r="B422" s="4">
        <f t="shared" si="28"/>
        <v>1.1342465753424658</v>
      </c>
      <c r="C422" s="4">
        <f t="shared" si="29"/>
        <v>9.7533401285287785E-2</v>
      </c>
      <c r="D422" s="25">
        <f t="shared" si="30"/>
        <v>10.244826413734742</v>
      </c>
    </row>
    <row r="423" spans="1:4" x14ac:dyDescent="0.2">
      <c r="A423" s="24">
        <v>415</v>
      </c>
      <c r="B423" s="4">
        <f t="shared" si="28"/>
        <v>1.1369863013698631</v>
      </c>
      <c r="C423" s="4">
        <f t="shared" si="29"/>
        <v>9.7534181890026481E-2</v>
      </c>
      <c r="D423" s="25">
        <f t="shared" si="30"/>
        <v>10.244912471402245</v>
      </c>
    </row>
    <row r="424" spans="1:4" x14ac:dyDescent="0.2">
      <c r="A424" s="24">
        <v>416</v>
      </c>
      <c r="B424" s="4">
        <f t="shared" si="28"/>
        <v>1.1397260273972603</v>
      </c>
      <c r="C424" s="4">
        <f t="shared" si="29"/>
        <v>9.7534964840839913E-2</v>
      </c>
      <c r="D424" s="25">
        <f t="shared" si="30"/>
        <v>10.244998787779934</v>
      </c>
    </row>
    <row r="425" spans="1:4" x14ac:dyDescent="0.2">
      <c r="A425" s="24">
        <v>417</v>
      </c>
      <c r="B425" s="4">
        <f t="shared" si="28"/>
        <v>1.1424657534246576</v>
      </c>
      <c r="C425" s="4">
        <f t="shared" si="29"/>
        <v>9.7535750134942492E-2</v>
      </c>
      <c r="D425" s="25">
        <f t="shared" si="30"/>
        <v>10.245085362561323</v>
      </c>
    </row>
    <row r="426" spans="1:4" x14ac:dyDescent="0.2">
      <c r="A426" s="24">
        <v>418</v>
      </c>
      <c r="B426" s="4">
        <f t="shared" si="28"/>
        <v>1.1452054794520548</v>
      </c>
      <c r="C426" s="4">
        <f t="shared" si="29"/>
        <v>9.7536537769551165E-2</v>
      </c>
      <c r="D426" s="25">
        <f t="shared" si="30"/>
        <v>10.245172195440189</v>
      </c>
    </row>
    <row r="427" spans="1:4" x14ac:dyDescent="0.2">
      <c r="A427" s="24">
        <v>419</v>
      </c>
      <c r="B427" s="4">
        <f t="shared" si="28"/>
        <v>1.1479452054794521</v>
      </c>
      <c r="C427" s="4">
        <f t="shared" si="29"/>
        <v>9.7537327741885324E-2</v>
      </c>
      <c r="D427" s="25">
        <f t="shared" si="30"/>
        <v>10.245259286110597</v>
      </c>
    </row>
    <row r="428" spans="1:4" x14ac:dyDescent="0.2">
      <c r="A428" s="24">
        <v>420</v>
      </c>
      <c r="B428" s="4">
        <f t="shared" si="28"/>
        <v>1.1506849315068493</v>
      </c>
      <c r="C428" s="4">
        <f t="shared" si="29"/>
        <v>9.7538120049166968E-2</v>
      </c>
      <c r="D428" s="25">
        <f t="shared" si="30"/>
        <v>10.245346634266905</v>
      </c>
    </row>
    <row r="429" spans="1:4" x14ac:dyDescent="0.2">
      <c r="A429" s="24">
        <v>421</v>
      </c>
      <c r="B429" s="4">
        <f t="shared" si="28"/>
        <v>1.1534246575342466</v>
      </c>
      <c r="C429" s="4">
        <f t="shared" si="29"/>
        <v>9.7538914688620582E-2</v>
      </c>
      <c r="D429" s="25">
        <f t="shared" si="30"/>
        <v>10.245434239603712</v>
      </c>
    </row>
    <row r="430" spans="1:4" x14ac:dyDescent="0.2">
      <c r="A430" s="24">
        <v>422</v>
      </c>
      <c r="B430" s="4">
        <f t="shared" si="28"/>
        <v>1.1561643835616437</v>
      </c>
      <c r="C430" s="4">
        <f t="shared" si="29"/>
        <v>9.7539711657473091E-2</v>
      </c>
      <c r="D430" s="25">
        <f t="shared" si="30"/>
        <v>10.245522101815951</v>
      </c>
    </row>
    <row r="431" spans="1:4" x14ac:dyDescent="0.2">
      <c r="A431" s="24">
        <v>423</v>
      </c>
      <c r="B431" s="4">
        <f t="shared" si="28"/>
        <v>1.1589041095890411</v>
      </c>
      <c r="C431" s="4">
        <f t="shared" si="29"/>
        <v>9.7540510952954018E-2</v>
      </c>
      <c r="D431" s="25">
        <f t="shared" si="30"/>
        <v>10.245610220598778</v>
      </c>
    </row>
    <row r="432" spans="1:4" x14ac:dyDescent="0.2">
      <c r="A432" s="24">
        <v>424</v>
      </c>
      <c r="B432" s="4">
        <f t="shared" si="28"/>
        <v>1.1616438356164382</v>
      </c>
      <c r="C432" s="4">
        <f t="shared" si="29"/>
        <v>9.7541312572295341E-2</v>
      </c>
      <c r="D432" s="25">
        <f t="shared" si="30"/>
        <v>10.245698595647635</v>
      </c>
    </row>
    <row r="433" spans="1:4" x14ac:dyDescent="0.2">
      <c r="A433" s="24">
        <v>425</v>
      </c>
      <c r="B433" s="4">
        <f t="shared" si="28"/>
        <v>1.1643835616438356</v>
      </c>
      <c r="C433" s="4">
        <f t="shared" si="29"/>
        <v>9.7542116512731564E-2</v>
      </c>
      <c r="D433" s="25">
        <f t="shared" si="30"/>
        <v>10.245787226658297</v>
      </c>
    </row>
    <row r="434" spans="1:4" x14ac:dyDescent="0.2">
      <c r="A434" s="24">
        <v>426</v>
      </c>
      <c r="B434" s="4">
        <f t="shared" si="28"/>
        <v>1.167123287671233</v>
      </c>
      <c r="C434" s="4">
        <f t="shared" si="29"/>
        <v>9.7542922771499715E-2</v>
      </c>
      <c r="D434" s="25">
        <f t="shared" si="30"/>
        <v>10.245876113326723</v>
      </c>
    </row>
    <row r="435" spans="1:4" x14ac:dyDescent="0.2">
      <c r="A435" s="24">
        <v>427</v>
      </c>
      <c r="B435" s="4">
        <f t="shared" si="28"/>
        <v>1.1698630136986301</v>
      </c>
      <c r="C435" s="4">
        <f t="shared" si="29"/>
        <v>9.7543731345839227E-2</v>
      </c>
      <c r="D435" s="25">
        <f t="shared" si="30"/>
        <v>10.245965255349221</v>
      </c>
    </row>
    <row r="436" spans="1:4" x14ac:dyDescent="0.2">
      <c r="A436" s="24">
        <v>428</v>
      </c>
      <c r="B436" s="4">
        <f t="shared" si="28"/>
        <v>1.1726027397260275</v>
      </c>
      <c r="C436" s="4">
        <f t="shared" si="29"/>
        <v>9.7544542232992137E-2</v>
      </c>
      <c r="D436" s="25">
        <f t="shared" si="30"/>
        <v>10.246054652422366</v>
      </c>
    </row>
    <row r="437" spans="1:4" x14ac:dyDescent="0.2">
      <c r="A437" s="24">
        <v>429</v>
      </c>
      <c r="B437" s="4">
        <f t="shared" si="28"/>
        <v>1.1753424657534246</v>
      </c>
      <c r="C437" s="4">
        <f t="shared" si="29"/>
        <v>9.7545355430202943E-2</v>
      </c>
      <c r="D437" s="25">
        <f t="shared" si="30"/>
        <v>10.246144304242954</v>
      </c>
    </row>
    <row r="438" spans="1:4" x14ac:dyDescent="0.2">
      <c r="A438" s="24">
        <v>430</v>
      </c>
      <c r="B438" s="4">
        <f t="shared" si="28"/>
        <v>1.178082191780822</v>
      </c>
      <c r="C438" s="4">
        <f t="shared" si="29"/>
        <v>9.7546170934718596E-2</v>
      </c>
      <c r="D438" s="25">
        <f t="shared" si="30"/>
        <v>10.246234210508121</v>
      </c>
    </row>
    <row r="439" spans="1:4" x14ac:dyDescent="0.2">
      <c r="A439" s="24">
        <v>431</v>
      </c>
      <c r="B439" s="4">
        <f t="shared" si="28"/>
        <v>1.1808219178082191</v>
      </c>
      <c r="C439" s="4">
        <f t="shared" si="29"/>
        <v>9.7546988743788587E-2</v>
      </c>
      <c r="D439" s="25">
        <f t="shared" si="30"/>
        <v>10.246324370915261</v>
      </c>
    </row>
    <row r="440" spans="1:4" x14ac:dyDescent="0.2">
      <c r="A440" s="24">
        <v>432</v>
      </c>
      <c r="B440" s="4">
        <f t="shared" si="28"/>
        <v>1.1835616438356165</v>
      </c>
      <c r="C440" s="4">
        <f t="shared" si="29"/>
        <v>9.7547808854664908E-2</v>
      </c>
      <c r="D440" s="25">
        <f t="shared" si="30"/>
        <v>10.246414785162038</v>
      </c>
    </row>
    <row r="441" spans="1:4" x14ac:dyDescent="0.2">
      <c r="A441" s="24">
        <v>433</v>
      </c>
      <c r="B441" s="4">
        <f t="shared" si="28"/>
        <v>1.1863013698630136</v>
      </c>
      <c r="C441" s="4">
        <f t="shared" si="29"/>
        <v>9.7548631264601976E-2</v>
      </c>
      <c r="D441" s="25">
        <f t="shared" si="30"/>
        <v>10.246505452946364</v>
      </c>
    </row>
    <row r="442" spans="1:4" x14ac:dyDescent="0.2">
      <c r="A442" s="24">
        <v>434</v>
      </c>
      <c r="B442" s="4">
        <f t="shared" si="28"/>
        <v>1.189041095890411</v>
      </c>
      <c r="C442" s="4">
        <f t="shared" si="29"/>
        <v>9.7549455970856735E-2</v>
      </c>
      <c r="D442" s="25">
        <f t="shared" si="30"/>
        <v>10.246596373966476</v>
      </c>
    </row>
    <row r="443" spans="1:4" x14ac:dyDescent="0.2">
      <c r="A443" s="24">
        <v>435</v>
      </c>
      <c r="B443" s="4">
        <f t="shared" si="28"/>
        <v>1.1917808219178083</v>
      </c>
      <c r="C443" s="4">
        <f t="shared" si="29"/>
        <v>9.7550282970688573E-2</v>
      </c>
      <c r="D443" s="25">
        <f t="shared" si="30"/>
        <v>10.246687547920818</v>
      </c>
    </row>
    <row r="444" spans="1:4" x14ac:dyDescent="0.2">
      <c r="A444" s="24">
        <v>436</v>
      </c>
      <c r="B444" s="4">
        <f t="shared" si="28"/>
        <v>1.1945205479452055</v>
      </c>
      <c r="C444" s="4">
        <f t="shared" si="29"/>
        <v>9.7551112261359457E-2</v>
      </c>
      <c r="D444" s="25">
        <f t="shared" si="30"/>
        <v>10.246778974508208</v>
      </c>
    </row>
    <row r="445" spans="1:4" x14ac:dyDescent="0.2">
      <c r="A445" s="24">
        <v>437</v>
      </c>
      <c r="B445" s="4">
        <f t="shared" si="28"/>
        <v>1.1972602739726028</v>
      </c>
      <c r="C445" s="4">
        <f t="shared" si="29"/>
        <v>9.7551943840133701E-2</v>
      </c>
      <c r="D445" s="25">
        <f t="shared" si="30"/>
        <v>10.246870653427663</v>
      </c>
    </row>
    <row r="446" spans="1:4" x14ac:dyDescent="0.2">
      <c r="A446" s="24">
        <v>438</v>
      </c>
      <c r="B446" s="4">
        <f t="shared" si="28"/>
        <v>1.2</v>
      </c>
      <c r="C446" s="4">
        <f t="shared" si="29"/>
        <v>9.7552777704278199E-2</v>
      </c>
      <c r="D446" s="25">
        <f t="shared" si="30"/>
        <v>10.246962584378473</v>
      </c>
    </row>
    <row r="447" spans="1:4" x14ac:dyDescent="0.2">
      <c r="A447" s="24">
        <v>439</v>
      </c>
      <c r="B447" s="4">
        <f t="shared" si="28"/>
        <v>1.2027397260273973</v>
      </c>
      <c r="C447" s="4">
        <f t="shared" si="29"/>
        <v>9.7553613851062274E-2</v>
      </c>
      <c r="D447" s="25">
        <f t="shared" si="30"/>
        <v>10.247054767060227</v>
      </c>
    </row>
    <row r="448" spans="1:4" x14ac:dyDescent="0.2">
      <c r="A448" s="24">
        <v>440</v>
      </c>
      <c r="B448" s="4">
        <f t="shared" si="28"/>
        <v>1.2054794520547945</v>
      </c>
      <c r="C448" s="4">
        <f t="shared" si="29"/>
        <v>9.7554452277757733E-2</v>
      </c>
      <c r="D448" s="25">
        <f t="shared" si="30"/>
        <v>10.24714720117279</v>
      </c>
    </row>
    <row r="449" spans="1:4" x14ac:dyDescent="0.2">
      <c r="A449" s="24">
        <v>441</v>
      </c>
      <c r="B449" s="4">
        <f t="shared" si="28"/>
        <v>1.2082191780821918</v>
      </c>
      <c r="C449" s="4">
        <f t="shared" si="29"/>
        <v>9.7555292981638828E-2</v>
      </c>
      <c r="D449" s="25">
        <f t="shared" si="30"/>
        <v>10.247239886416292</v>
      </c>
    </row>
    <row r="450" spans="1:4" x14ac:dyDescent="0.2">
      <c r="A450" s="24">
        <v>442</v>
      </c>
      <c r="B450" s="4">
        <f t="shared" si="28"/>
        <v>1.210958904109589</v>
      </c>
      <c r="C450" s="4">
        <f t="shared" si="29"/>
        <v>9.7556135959982318E-2</v>
      </c>
      <c r="D450" s="25">
        <f t="shared" si="30"/>
        <v>10.247332822491106</v>
      </c>
    </row>
    <row r="451" spans="1:4" x14ac:dyDescent="0.2">
      <c r="A451" s="24">
        <v>443</v>
      </c>
      <c r="B451" s="4">
        <f t="shared" si="28"/>
        <v>1.2136986301369863</v>
      </c>
      <c r="C451" s="4">
        <f t="shared" si="29"/>
        <v>9.7556981210067423E-2</v>
      </c>
      <c r="D451" s="25">
        <f t="shared" si="30"/>
        <v>10.247426009097937</v>
      </c>
    </row>
    <row r="452" spans="1:4" x14ac:dyDescent="0.2">
      <c r="A452" s="24">
        <v>444</v>
      </c>
      <c r="B452" s="4">
        <f t="shared" si="28"/>
        <v>1.2164383561643837</v>
      </c>
      <c r="C452" s="4">
        <f t="shared" si="29"/>
        <v>9.7557828729175775E-2</v>
      </c>
      <c r="D452" s="25">
        <f t="shared" si="30"/>
        <v>10.247519445937737</v>
      </c>
    </row>
    <row r="453" spans="1:4" x14ac:dyDescent="0.2">
      <c r="A453" s="24">
        <v>445</v>
      </c>
      <c r="B453" s="4">
        <f t="shared" si="28"/>
        <v>1.2191780821917808</v>
      </c>
      <c r="C453" s="4">
        <f t="shared" si="29"/>
        <v>9.7558678514591546E-2</v>
      </c>
      <c r="D453" s="25">
        <f t="shared" si="30"/>
        <v>10.247613132711674</v>
      </c>
    </row>
    <row r="454" spans="1:4" x14ac:dyDescent="0.2">
      <c r="A454" s="24">
        <v>446</v>
      </c>
      <c r="B454" s="4">
        <f t="shared" si="28"/>
        <v>1.2219178082191782</v>
      </c>
      <c r="C454" s="4">
        <f t="shared" si="29"/>
        <v>9.7559530563601324E-2</v>
      </c>
      <c r="D454" s="25">
        <f t="shared" si="30"/>
        <v>10.247707069121304</v>
      </c>
    </row>
    <row r="455" spans="1:4" x14ac:dyDescent="0.2">
      <c r="A455" s="24">
        <v>447</v>
      </c>
      <c r="B455" s="4">
        <f t="shared" si="28"/>
        <v>1.2246575342465753</v>
      </c>
      <c r="C455" s="4">
        <f t="shared" si="29"/>
        <v>9.7560384873494166E-2</v>
      </c>
      <c r="D455" s="25">
        <f t="shared" si="30"/>
        <v>10.247801254868349</v>
      </c>
    </row>
    <row r="456" spans="1:4" x14ac:dyDescent="0.2">
      <c r="A456" s="24">
        <v>448</v>
      </c>
      <c r="B456" s="4">
        <f t="shared" si="28"/>
        <v>1.2273972602739727</v>
      </c>
      <c r="C456" s="4">
        <f t="shared" si="29"/>
        <v>9.7561241441561586E-2</v>
      </c>
      <c r="D456" s="25">
        <f t="shared" si="30"/>
        <v>10.24789568965485</v>
      </c>
    </row>
    <row r="457" spans="1:4" x14ac:dyDescent="0.2">
      <c r="A457" s="24">
        <v>449</v>
      </c>
      <c r="B457" s="4">
        <f t="shared" si="28"/>
        <v>1.2301369863013698</v>
      </c>
      <c r="C457" s="4">
        <f t="shared" si="29"/>
        <v>9.756210026509754E-2</v>
      </c>
      <c r="D457" s="25">
        <f t="shared" si="30"/>
        <v>10.247990373183114</v>
      </c>
    </row>
    <row r="458" spans="1:4" x14ac:dyDescent="0.2">
      <c r="A458" s="24">
        <v>450</v>
      </c>
      <c r="B458" s="4">
        <f t="shared" ref="B458:B521" si="31">A458/365</f>
        <v>1.2328767123287672</v>
      </c>
      <c r="C458" s="4">
        <f t="shared" ref="C458:C521" si="32">($A$6/100)+((($B$6+$C$6)/100)*(1-EXP(-B458/$D$6))/(B458/$D$6))-(($C$6/100)*(EXP(-B458/$D$6)))</f>
        <v>9.7562961341398441E-2</v>
      </c>
      <c r="D458" s="25">
        <f t="shared" ref="D458:D521" si="33">(EXP(C458)-1)*100</f>
        <v>10.24808530515573</v>
      </c>
    </row>
    <row r="459" spans="1:4" x14ac:dyDescent="0.2">
      <c r="A459" s="24">
        <v>451</v>
      </c>
      <c r="B459" s="4">
        <f t="shared" si="31"/>
        <v>1.2356164383561643</v>
      </c>
      <c r="C459" s="4">
        <f t="shared" si="32"/>
        <v>9.7563824667763172E-2</v>
      </c>
      <c r="D459" s="25">
        <f t="shared" si="33"/>
        <v>10.248180485275515</v>
      </c>
    </row>
    <row r="460" spans="1:4" x14ac:dyDescent="0.2">
      <c r="A460" s="24">
        <v>452</v>
      </c>
      <c r="B460" s="4">
        <f t="shared" si="31"/>
        <v>1.2383561643835617</v>
      </c>
      <c r="C460" s="4">
        <f t="shared" si="32"/>
        <v>9.7564690241493029E-2</v>
      </c>
      <c r="D460" s="25">
        <f t="shared" si="33"/>
        <v>10.248275913245596</v>
      </c>
    </row>
    <row r="461" spans="1:4" x14ac:dyDescent="0.2">
      <c r="A461" s="24">
        <v>453</v>
      </c>
      <c r="B461" s="4">
        <f t="shared" si="31"/>
        <v>1.2410958904109588</v>
      </c>
      <c r="C461" s="4">
        <f t="shared" si="32"/>
        <v>9.7565558059891783E-2</v>
      </c>
      <c r="D461" s="25">
        <f t="shared" si="33"/>
        <v>10.248371588769389</v>
      </c>
    </row>
    <row r="462" spans="1:4" x14ac:dyDescent="0.2">
      <c r="A462" s="24">
        <v>454</v>
      </c>
      <c r="B462" s="4">
        <f t="shared" si="31"/>
        <v>1.2438356164383562</v>
      </c>
      <c r="C462" s="4">
        <f t="shared" si="32"/>
        <v>9.7566428120265641E-2</v>
      </c>
      <c r="D462" s="25">
        <f t="shared" si="33"/>
        <v>10.248467511550508</v>
      </c>
    </row>
    <row r="463" spans="1:4" x14ac:dyDescent="0.2">
      <c r="A463" s="24">
        <v>455</v>
      </c>
      <c r="B463" s="4">
        <f t="shared" si="31"/>
        <v>1.2465753424657535</v>
      </c>
      <c r="C463" s="4">
        <f t="shared" si="32"/>
        <v>9.7567300419923259E-2</v>
      </c>
      <c r="D463" s="25">
        <f t="shared" si="33"/>
        <v>10.248563681292922</v>
      </c>
    </row>
    <row r="464" spans="1:4" x14ac:dyDescent="0.2">
      <c r="A464" s="24">
        <v>456</v>
      </c>
      <c r="B464" s="4">
        <f t="shared" si="31"/>
        <v>1.2493150684931507</v>
      </c>
      <c r="C464" s="4">
        <f t="shared" si="32"/>
        <v>9.7568174956175729E-2</v>
      </c>
      <c r="D464" s="25">
        <f t="shared" si="33"/>
        <v>10.248660097700801</v>
      </c>
    </row>
    <row r="465" spans="1:4" x14ac:dyDescent="0.2">
      <c r="A465" s="24">
        <v>457</v>
      </c>
      <c r="B465" s="4">
        <f t="shared" si="31"/>
        <v>1.252054794520548</v>
      </c>
      <c r="C465" s="4">
        <f t="shared" si="32"/>
        <v>9.756905172633655E-2</v>
      </c>
      <c r="D465" s="25">
        <f t="shared" si="33"/>
        <v>10.248756760478628</v>
      </c>
    </row>
    <row r="466" spans="1:4" x14ac:dyDescent="0.2">
      <c r="A466" s="24">
        <v>458</v>
      </c>
      <c r="B466" s="4">
        <f t="shared" si="31"/>
        <v>1.2547945205479452</v>
      </c>
      <c r="C466" s="4">
        <f t="shared" si="32"/>
        <v>9.7569930727721715E-2</v>
      </c>
      <c r="D466" s="25">
        <f t="shared" si="33"/>
        <v>10.248853669331126</v>
      </c>
    </row>
    <row r="467" spans="1:4" x14ac:dyDescent="0.2">
      <c r="A467" s="24">
        <v>459</v>
      </c>
      <c r="B467" s="4">
        <f t="shared" si="31"/>
        <v>1.2575342465753425</v>
      </c>
      <c r="C467" s="4">
        <f t="shared" si="32"/>
        <v>9.7570811957649578E-2</v>
      </c>
      <c r="D467" s="25">
        <f t="shared" si="33"/>
        <v>10.248950823963288</v>
      </c>
    </row>
    <row r="468" spans="1:4" x14ac:dyDescent="0.2">
      <c r="A468" s="24">
        <v>460</v>
      </c>
      <c r="B468" s="4">
        <f t="shared" si="31"/>
        <v>1.2602739726027397</v>
      </c>
      <c r="C468" s="4">
        <f t="shared" si="32"/>
        <v>9.7571695413441017E-2</v>
      </c>
      <c r="D468" s="25">
        <f t="shared" si="33"/>
        <v>10.249048224080436</v>
      </c>
    </row>
    <row r="469" spans="1:4" x14ac:dyDescent="0.2">
      <c r="A469" s="24">
        <v>461</v>
      </c>
      <c r="B469" s="4">
        <f t="shared" si="31"/>
        <v>1.263013698630137</v>
      </c>
      <c r="C469" s="4">
        <f t="shared" si="32"/>
        <v>9.7572581092419286E-2</v>
      </c>
      <c r="D469" s="25">
        <f t="shared" si="33"/>
        <v>10.249145869388055</v>
      </c>
    </row>
    <row r="470" spans="1:4" x14ac:dyDescent="0.2">
      <c r="A470" s="24">
        <v>462</v>
      </c>
      <c r="B470" s="4">
        <f t="shared" si="31"/>
        <v>1.2657534246575342</v>
      </c>
      <c r="C470" s="4">
        <f t="shared" si="32"/>
        <v>9.7573468991910023E-2</v>
      </c>
      <c r="D470" s="25">
        <f t="shared" si="33"/>
        <v>10.249243759591975</v>
      </c>
    </row>
    <row r="471" spans="1:4" x14ac:dyDescent="0.2">
      <c r="A471" s="24">
        <v>463</v>
      </c>
      <c r="B471" s="4">
        <f t="shared" si="31"/>
        <v>1.2684931506849315</v>
      </c>
      <c r="C471" s="4">
        <f t="shared" si="32"/>
        <v>9.7574359109241365E-2</v>
      </c>
      <c r="D471" s="25">
        <f t="shared" si="33"/>
        <v>10.249341894398301</v>
      </c>
    </row>
    <row r="472" spans="1:4" x14ac:dyDescent="0.2">
      <c r="A472" s="24">
        <v>464</v>
      </c>
      <c r="B472" s="4">
        <f t="shared" si="31"/>
        <v>1.2712328767123289</v>
      </c>
      <c r="C472" s="4">
        <f t="shared" si="32"/>
        <v>9.7575251441743893E-2</v>
      </c>
      <c r="D472" s="25">
        <f t="shared" si="33"/>
        <v>10.249440273513354</v>
      </c>
    </row>
    <row r="473" spans="1:4" x14ac:dyDescent="0.2">
      <c r="A473" s="24">
        <v>465</v>
      </c>
      <c r="B473" s="4">
        <f t="shared" si="31"/>
        <v>1.273972602739726</v>
      </c>
      <c r="C473" s="4">
        <f t="shared" si="32"/>
        <v>9.7576145986750504E-2</v>
      </c>
      <c r="D473" s="25">
        <f t="shared" si="33"/>
        <v>10.249538896643728</v>
      </c>
    </row>
    <row r="474" spans="1:4" x14ac:dyDescent="0.2">
      <c r="A474" s="24">
        <v>466</v>
      </c>
      <c r="B474" s="4">
        <f t="shared" si="31"/>
        <v>1.2767123287671234</v>
      </c>
      <c r="C474" s="4">
        <f t="shared" si="32"/>
        <v>9.7577042741596579E-2</v>
      </c>
      <c r="D474" s="25">
        <f t="shared" si="33"/>
        <v>10.249637763496345</v>
      </c>
    </row>
    <row r="475" spans="1:4" x14ac:dyDescent="0.2">
      <c r="A475" s="24">
        <v>467</v>
      </c>
      <c r="B475" s="4">
        <f t="shared" si="31"/>
        <v>1.2794520547945205</v>
      </c>
      <c r="C475" s="4">
        <f t="shared" si="32"/>
        <v>9.7577941703619969E-2</v>
      </c>
      <c r="D475" s="25">
        <f t="shared" si="33"/>
        <v>10.249736873778348</v>
      </c>
    </row>
    <row r="476" spans="1:4" x14ac:dyDescent="0.2">
      <c r="A476" s="24">
        <v>468</v>
      </c>
      <c r="B476" s="4">
        <f t="shared" si="31"/>
        <v>1.2821917808219179</v>
      </c>
      <c r="C476" s="4">
        <f t="shared" si="32"/>
        <v>9.7578842870160845E-2</v>
      </c>
      <c r="D476" s="25">
        <f t="shared" si="33"/>
        <v>10.249836227197108</v>
      </c>
    </row>
    <row r="477" spans="1:4" x14ac:dyDescent="0.2">
      <c r="A477" s="24">
        <v>469</v>
      </c>
      <c r="B477" s="4">
        <f t="shared" si="31"/>
        <v>1.284931506849315</v>
      </c>
      <c r="C477" s="4">
        <f t="shared" si="32"/>
        <v>9.7579746238561804E-2</v>
      </c>
      <c r="D477" s="25">
        <f t="shared" si="33"/>
        <v>10.249935823460365</v>
      </c>
    </row>
    <row r="478" spans="1:4" x14ac:dyDescent="0.2">
      <c r="A478" s="24">
        <v>470</v>
      </c>
      <c r="B478" s="4">
        <f t="shared" si="31"/>
        <v>1.2876712328767124</v>
      </c>
      <c r="C478" s="4">
        <f t="shared" si="32"/>
        <v>9.758065180616797E-2</v>
      </c>
      <c r="D478" s="25">
        <f t="shared" si="33"/>
        <v>10.250035662276025</v>
      </c>
    </row>
    <row r="479" spans="1:4" x14ac:dyDescent="0.2">
      <c r="A479" s="24">
        <v>471</v>
      </c>
      <c r="B479" s="4">
        <f t="shared" si="31"/>
        <v>1.2904109589041095</v>
      </c>
      <c r="C479" s="4">
        <f t="shared" si="32"/>
        <v>9.7581559570326701E-2</v>
      </c>
      <c r="D479" s="25">
        <f t="shared" si="33"/>
        <v>10.250135743352317</v>
      </c>
    </row>
    <row r="480" spans="1:4" x14ac:dyDescent="0.2">
      <c r="A480" s="24">
        <v>472</v>
      </c>
      <c r="B480" s="4">
        <f t="shared" si="31"/>
        <v>1.2931506849315069</v>
      </c>
      <c r="C480" s="4">
        <f t="shared" si="32"/>
        <v>9.7582469528387908E-2</v>
      </c>
      <c r="D480" s="25">
        <f t="shared" si="33"/>
        <v>10.250236066397743</v>
      </c>
    </row>
    <row r="481" spans="1:4" x14ac:dyDescent="0.2">
      <c r="A481" s="24">
        <v>473</v>
      </c>
      <c r="B481" s="4">
        <f t="shared" si="31"/>
        <v>1.295890410958904</v>
      </c>
      <c r="C481" s="4">
        <f t="shared" si="32"/>
        <v>9.7583381677703848E-2</v>
      </c>
      <c r="D481" s="25">
        <f t="shared" si="33"/>
        <v>10.250336631121026</v>
      </c>
    </row>
    <row r="482" spans="1:4" x14ac:dyDescent="0.2">
      <c r="A482" s="24">
        <v>474</v>
      </c>
      <c r="B482" s="4">
        <f t="shared" si="31"/>
        <v>1.2986301369863014</v>
      </c>
      <c r="C482" s="4">
        <f t="shared" si="32"/>
        <v>9.7584296015629152E-2</v>
      </c>
      <c r="D482" s="25">
        <f t="shared" si="33"/>
        <v>10.250437437231152</v>
      </c>
    </row>
    <row r="483" spans="1:4" x14ac:dyDescent="0.2">
      <c r="A483" s="24">
        <v>475</v>
      </c>
      <c r="B483" s="4">
        <f t="shared" si="31"/>
        <v>1.3013698630136987</v>
      </c>
      <c r="C483" s="4">
        <f t="shared" si="32"/>
        <v>9.7585212539520919E-2</v>
      </c>
      <c r="D483" s="25">
        <f t="shared" si="33"/>
        <v>10.250538484437467</v>
      </c>
    </row>
    <row r="484" spans="1:4" x14ac:dyDescent="0.2">
      <c r="A484" s="24">
        <v>476</v>
      </c>
      <c r="B484" s="4">
        <f t="shared" si="31"/>
        <v>1.3041095890410959</v>
      </c>
      <c r="C484" s="4">
        <f t="shared" si="32"/>
        <v>9.7586131246738581E-2</v>
      </c>
      <c r="D484" s="25">
        <f t="shared" si="33"/>
        <v>10.250639772449443</v>
      </c>
    </row>
    <row r="485" spans="1:4" x14ac:dyDescent="0.2">
      <c r="A485" s="24">
        <v>477</v>
      </c>
      <c r="B485" s="4">
        <f t="shared" si="31"/>
        <v>1.3068493150684932</v>
      </c>
      <c r="C485" s="4">
        <f t="shared" si="32"/>
        <v>9.7587052134644053E-2</v>
      </c>
      <c r="D485" s="25">
        <f t="shared" si="33"/>
        <v>10.250741300976918</v>
      </c>
    </row>
    <row r="486" spans="1:4" x14ac:dyDescent="0.2">
      <c r="A486" s="24">
        <v>478</v>
      </c>
      <c r="B486" s="4">
        <f t="shared" si="31"/>
        <v>1.3095890410958904</v>
      </c>
      <c r="C486" s="4">
        <f t="shared" si="32"/>
        <v>9.7587975200601557E-2</v>
      </c>
      <c r="D486" s="25">
        <f t="shared" si="33"/>
        <v>10.250843069729987</v>
      </c>
    </row>
    <row r="487" spans="1:4" x14ac:dyDescent="0.2">
      <c r="A487" s="24">
        <v>479</v>
      </c>
      <c r="B487" s="4">
        <f t="shared" si="31"/>
        <v>1.3123287671232877</v>
      </c>
      <c r="C487" s="4">
        <f t="shared" si="32"/>
        <v>9.758890044197778E-2</v>
      </c>
      <c r="D487" s="25">
        <f t="shared" si="33"/>
        <v>10.250945078418949</v>
      </c>
    </row>
    <row r="488" spans="1:4" x14ac:dyDescent="0.2">
      <c r="A488" s="24">
        <v>480</v>
      </c>
      <c r="B488" s="4">
        <f t="shared" si="31"/>
        <v>1.3150684931506849</v>
      </c>
      <c r="C488" s="4">
        <f t="shared" si="32"/>
        <v>9.7589827856141731E-2</v>
      </c>
      <c r="D488" s="25">
        <f t="shared" si="33"/>
        <v>10.251047326754414</v>
      </c>
    </row>
    <row r="489" spans="1:4" x14ac:dyDescent="0.2">
      <c r="A489" s="24">
        <v>481</v>
      </c>
      <c r="B489" s="4">
        <f t="shared" si="31"/>
        <v>1.3178082191780822</v>
      </c>
      <c r="C489" s="4">
        <f t="shared" si="32"/>
        <v>9.7590757440464873E-2</v>
      </c>
      <c r="D489" s="25">
        <f t="shared" si="33"/>
        <v>10.251149814447258</v>
      </c>
    </row>
    <row r="490" spans="1:4" x14ac:dyDescent="0.2">
      <c r="A490" s="24">
        <v>482</v>
      </c>
      <c r="B490" s="4">
        <f t="shared" si="31"/>
        <v>1.3205479452054794</v>
      </c>
      <c r="C490" s="4">
        <f t="shared" si="32"/>
        <v>9.7591689192321016E-2</v>
      </c>
      <c r="D490" s="25">
        <f t="shared" si="33"/>
        <v>10.251252541208601</v>
      </c>
    </row>
    <row r="491" spans="1:4" x14ac:dyDescent="0.2">
      <c r="A491" s="24">
        <v>483</v>
      </c>
      <c r="B491" s="4">
        <f t="shared" si="31"/>
        <v>1.3232876712328767</v>
      </c>
      <c r="C491" s="4">
        <f t="shared" si="32"/>
        <v>9.759262310908641E-2</v>
      </c>
      <c r="D491" s="25">
        <f t="shared" si="33"/>
        <v>10.251355506749826</v>
      </c>
    </row>
    <row r="492" spans="1:4" x14ac:dyDescent="0.2">
      <c r="A492" s="24">
        <v>484</v>
      </c>
      <c r="B492" s="4">
        <f t="shared" si="31"/>
        <v>1.3260273972602741</v>
      </c>
      <c r="C492" s="4">
        <f t="shared" si="32"/>
        <v>9.7593559188139598E-2</v>
      </c>
      <c r="D492" s="25">
        <f t="shared" si="33"/>
        <v>10.251458710782613</v>
      </c>
    </row>
    <row r="493" spans="1:4" x14ac:dyDescent="0.2">
      <c r="A493" s="24">
        <v>485</v>
      </c>
      <c r="B493" s="4">
        <f t="shared" si="31"/>
        <v>1.3287671232876712</v>
      </c>
      <c r="C493" s="4">
        <f t="shared" si="32"/>
        <v>9.759449742686159E-2</v>
      </c>
      <c r="D493" s="25">
        <f t="shared" si="33"/>
        <v>10.251562153018856</v>
      </c>
    </row>
    <row r="494" spans="1:4" x14ac:dyDescent="0.2">
      <c r="A494" s="24">
        <v>486</v>
      </c>
      <c r="B494" s="4">
        <f t="shared" si="31"/>
        <v>1.3315068493150686</v>
      </c>
      <c r="C494" s="4">
        <f t="shared" si="32"/>
        <v>9.7595437822635717E-2</v>
      </c>
      <c r="D494" s="25">
        <f t="shared" si="33"/>
        <v>10.251665833170742</v>
      </c>
    </row>
    <row r="495" spans="1:4" x14ac:dyDescent="0.2">
      <c r="A495" s="24">
        <v>487</v>
      </c>
      <c r="B495" s="4">
        <f t="shared" si="31"/>
        <v>1.3342465753424657</v>
      </c>
      <c r="C495" s="4">
        <f t="shared" si="32"/>
        <v>9.7596380372847735E-2</v>
      </c>
      <c r="D495" s="25">
        <f t="shared" si="33"/>
        <v>10.251769750950723</v>
      </c>
    </row>
    <row r="496" spans="1:4" x14ac:dyDescent="0.2">
      <c r="A496" s="24">
        <v>488</v>
      </c>
      <c r="B496" s="4">
        <f t="shared" si="31"/>
        <v>1.3369863013698631</v>
      </c>
      <c r="C496" s="4">
        <f t="shared" si="32"/>
        <v>9.7597325074885749E-2</v>
      </c>
      <c r="D496" s="25">
        <f t="shared" si="33"/>
        <v>10.251873906071495</v>
      </c>
    </row>
    <row r="497" spans="1:4" x14ac:dyDescent="0.2">
      <c r="A497" s="24">
        <v>489</v>
      </c>
      <c r="B497" s="4">
        <f t="shared" si="31"/>
        <v>1.3397260273972602</v>
      </c>
      <c r="C497" s="4">
        <f t="shared" si="32"/>
        <v>9.7598271926140248E-2</v>
      </c>
      <c r="D497" s="25">
        <f t="shared" si="33"/>
        <v>10.251978298246044</v>
      </c>
    </row>
    <row r="498" spans="1:4" x14ac:dyDescent="0.2">
      <c r="A498" s="24">
        <v>490</v>
      </c>
      <c r="B498" s="4">
        <f t="shared" si="31"/>
        <v>1.3424657534246576</v>
      </c>
      <c r="C498" s="4">
        <f t="shared" si="32"/>
        <v>9.7599220924004082E-2</v>
      </c>
      <c r="D498" s="25">
        <f t="shared" si="33"/>
        <v>10.252082927187578</v>
      </c>
    </row>
    <row r="499" spans="1:4" x14ac:dyDescent="0.2">
      <c r="A499" s="24">
        <v>491</v>
      </c>
      <c r="B499" s="4">
        <f t="shared" si="31"/>
        <v>1.3452054794520547</v>
      </c>
      <c r="C499" s="4">
        <f t="shared" si="32"/>
        <v>9.7600172065872487E-2</v>
      </c>
      <c r="D499" s="25">
        <f t="shared" si="33"/>
        <v>10.25218779260959</v>
      </c>
    </row>
    <row r="500" spans="1:4" x14ac:dyDescent="0.2">
      <c r="A500" s="24">
        <v>492</v>
      </c>
      <c r="B500" s="4">
        <f t="shared" si="31"/>
        <v>1.3479452054794521</v>
      </c>
      <c r="C500" s="4">
        <f t="shared" si="32"/>
        <v>9.7601125349143045E-2</v>
      </c>
      <c r="D500" s="25">
        <f t="shared" si="33"/>
        <v>10.252292894225846</v>
      </c>
    </row>
    <row r="501" spans="1:4" x14ac:dyDescent="0.2">
      <c r="A501" s="24">
        <v>493</v>
      </c>
      <c r="B501" s="4">
        <f t="shared" si="31"/>
        <v>1.3506849315068492</v>
      </c>
      <c r="C501" s="4">
        <f t="shared" si="32"/>
        <v>9.7602080771215738E-2</v>
      </c>
      <c r="D501" s="25">
        <f t="shared" si="33"/>
        <v>10.252398231750369</v>
      </c>
    </row>
    <row r="502" spans="1:4" x14ac:dyDescent="0.2">
      <c r="A502" s="24">
        <v>494</v>
      </c>
      <c r="B502" s="4">
        <f t="shared" si="31"/>
        <v>1.3534246575342466</v>
      </c>
      <c r="C502" s="4">
        <f t="shared" si="32"/>
        <v>9.760303832949288E-2</v>
      </c>
      <c r="D502" s="25">
        <f t="shared" si="33"/>
        <v>10.252503804897417</v>
      </c>
    </row>
    <row r="503" spans="1:4" x14ac:dyDescent="0.2">
      <c r="A503" s="24">
        <v>495</v>
      </c>
      <c r="B503" s="4">
        <f t="shared" si="31"/>
        <v>1.3561643835616439</v>
      </c>
      <c r="C503" s="4">
        <f t="shared" si="32"/>
        <v>9.7603998021379174E-2</v>
      </c>
      <c r="D503" s="25">
        <f t="shared" si="33"/>
        <v>10.252609613381525</v>
      </c>
    </row>
    <row r="504" spans="1:4" x14ac:dyDescent="0.2">
      <c r="A504" s="24">
        <v>496</v>
      </c>
      <c r="B504" s="4">
        <f t="shared" si="31"/>
        <v>1.3589041095890411</v>
      </c>
      <c r="C504" s="4">
        <f t="shared" si="32"/>
        <v>9.760495984428165E-2</v>
      </c>
      <c r="D504" s="25">
        <f t="shared" si="33"/>
        <v>10.252715656917522</v>
      </c>
    </row>
    <row r="505" spans="1:4" x14ac:dyDescent="0.2">
      <c r="A505" s="24">
        <v>497</v>
      </c>
      <c r="B505" s="4">
        <f t="shared" si="31"/>
        <v>1.3616438356164384</v>
      </c>
      <c r="C505" s="4">
        <f t="shared" si="32"/>
        <v>9.7605923795609714E-2</v>
      </c>
      <c r="D505" s="25">
        <f t="shared" si="33"/>
        <v>10.252821935220414</v>
      </c>
    </row>
    <row r="506" spans="1:4" x14ac:dyDescent="0.2">
      <c r="A506" s="24">
        <v>498</v>
      </c>
      <c r="B506" s="4">
        <f t="shared" si="31"/>
        <v>1.3643835616438356</v>
      </c>
      <c r="C506" s="4">
        <f t="shared" si="32"/>
        <v>9.7606889872775146E-2</v>
      </c>
      <c r="D506" s="25">
        <f t="shared" si="33"/>
        <v>10.25292844800556</v>
      </c>
    </row>
    <row r="507" spans="1:4" x14ac:dyDescent="0.2">
      <c r="A507" s="24">
        <v>499</v>
      </c>
      <c r="B507" s="4">
        <f t="shared" si="31"/>
        <v>1.3671232876712329</v>
      </c>
      <c r="C507" s="4">
        <f t="shared" si="32"/>
        <v>9.7607858073192083E-2</v>
      </c>
      <c r="D507" s="25">
        <f t="shared" si="33"/>
        <v>10.253035194988524</v>
      </c>
    </row>
    <row r="508" spans="1:4" x14ac:dyDescent="0.2">
      <c r="A508" s="24">
        <v>500</v>
      </c>
      <c r="B508" s="4">
        <f t="shared" si="31"/>
        <v>1.3698630136986301</v>
      </c>
      <c r="C508" s="4">
        <f t="shared" si="32"/>
        <v>9.7608828394276953E-2</v>
      </c>
      <c r="D508" s="25">
        <f t="shared" si="33"/>
        <v>10.253142175885156</v>
      </c>
    </row>
    <row r="509" spans="1:4" x14ac:dyDescent="0.2">
      <c r="A509" s="24">
        <v>501</v>
      </c>
      <c r="B509" s="4">
        <f t="shared" si="31"/>
        <v>1.3726027397260274</v>
      </c>
      <c r="C509" s="4">
        <f t="shared" si="32"/>
        <v>9.7609800833448598E-2</v>
      </c>
      <c r="D509" s="25">
        <f t="shared" si="33"/>
        <v>10.253249390411545</v>
      </c>
    </row>
    <row r="510" spans="1:4" x14ac:dyDescent="0.2">
      <c r="A510" s="24">
        <v>502</v>
      </c>
      <c r="B510" s="4">
        <f t="shared" si="31"/>
        <v>1.3753424657534246</v>
      </c>
      <c r="C510" s="4">
        <f t="shared" si="32"/>
        <v>9.7610775388128179E-2</v>
      </c>
      <c r="D510" s="25">
        <f t="shared" si="33"/>
        <v>10.253356838284034</v>
      </c>
    </row>
    <row r="511" spans="1:4" x14ac:dyDescent="0.2">
      <c r="A511" s="24">
        <v>503</v>
      </c>
      <c r="B511" s="4">
        <f t="shared" si="31"/>
        <v>1.3780821917808219</v>
      </c>
      <c r="C511" s="4">
        <f t="shared" si="32"/>
        <v>9.7611752055739243E-2</v>
      </c>
      <c r="D511" s="25">
        <f t="shared" si="33"/>
        <v>10.253464519219246</v>
      </c>
    </row>
    <row r="512" spans="1:4" x14ac:dyDescent="0.2">
      <c r="A512" s="24">
        <v>504</v>
      </c>
      <c r="B512" s="4">
        <f t="shared" si="31"/>
        <v>1.3808219178082193</v>
      </c>
      <c r="C512" s="4">
        <f t="shared" si="32"/>
        <v>9.7612730833707625E-2</v>
      </c>
      <c r="D512" s="25">
        <f t="shared" si="33"/>
        <v>10.253572432934078</v>
      </c>
    </row>
    <row r="513" spans="1:4" x14ac:dyDescent="0.2">
      <c r="A513" s="24">
        <v>505</v>
      </c>
      <c r="B513" s="4">
        <f t="shared" si="31"/>
        <v>1.3835616438356164</v>
      </c>
      <c r="C513" s="4">
        <f t="shared" si="32"/>
        <v>9.7613711719461538E-2</v>
      </c>
      <c r="D513" s="25">
        <f t="shared" si="33"/>
        <v>10.25368057914562</v>
      </c>
    </row>
    <row r="514" spans="1:4" x14ac:dyDescent="0.2">
      <c r="A514" s="24">
        <v>506</v>
      </c>
      <c r="B514" s="4">
        <f t="shared" si="31"/>
        <v>1.3863013698630138</v>
      </c>
      <c r="C514" s="4">
        <f t="shared" si="32"/>
        <v>9.7614694710431535E-2</v>
      </c>
      <c r="D514" s="25">
        <f t="shared" si="33"/>
        <v>10.25378895757132</v>
      </c>
    </row>
    <row r="515" spans="1:4" x14ac:dyDescent="0.2">
      <c r="A515" s="24">
        <v>507</v>
      </c>
      <c r="B515" s="4">
        <f t="shared" si="31"/>
        <v>1.3890410958904109</v>
      </c>
      <c r="C515" s="4">
        <f t="shared" si="32"/>
        <v>9.7615679804050476E-2</v>
      </c>
      <c r="D515" s="25">
        <f t="shared" si="33"/>
        <v>10.25389756792876</v>
      </c>
    </row>
    <row r="516" spans="1:4" x14ac:dyDescent="0.2">
      <c r="A516" s="24">
        <v>508</v>
      </c>
      <c r="B516" s="4">
        <f t="shared" si="31"/>
        <v>1.3917808219178083</v>
      </c>
      <c r="C516" s="4">
        <f t="shared" si="32"/>
        <v>9.7616666997753607E-2</v>
      </c>
      <c r="D516" s="25">
        <f t="shared" si="33"/>
        <v>10.254006409935922</v>
      </c>
    </row>
    <row r="517" spans="1:4" x14ac:dyDescent="0.2">
      <c r="A517" s="24">
        <v>509</v>
      </c>
      <c r="B517" s="4">
        <f t="shared" si="31"/>
        <v>1.3945205479452054</v>
      </c>
      <c r="C517" s="4">
        <f t="shared" si="32"/>
        <v>9.7617656288978477E-2</v>
      </c>
      <c r="D517" s="25">
        <f t="shared" si="33"/>
        <v>10.254115483310922</v>
      </c>
    </row>
    <row r="518" spans="1:4" x14ac:dyDescent="0.2">
      <c r="A518" s="24">
        <v>510</v>
      </c>
      <c r="B518" s="4">
        <f t="shared" si="31"/>
        <v>1.3972602739726028</v>
      </c>
      <c r="C518" s="4">
        <f t="shared" si="32"/>
        <v>9.7618647675164982E-2</v>
      </c>
      <c r="D518" s="25">
        <f t="shared" si="33"/>
        <v>10.254224787772204</v>
      </c>
    </row>
    <row r="519" spans="1:4" x14ac:dyDescent="0.2">
      <c r="A519" s="24">
        <v>511</v>
      </c>
      <c r="B519" s="4">
        <f t="shared" si="31"/>
        <v>1.4</v>
      </c>
      <c r="C519" s="4">
        <f t="shared" si="32"/>
        <v>9.7619641153755321E-2</v>
      </c>
      <c r="D519" s="25">
        <f t="shared" si="33"/>
        <v>10.254334323038439</v>
      </c>
    </row>
    <row r="520" spans="1:4" x14ac:dyDescent="0.2">
      <c r="A520" s="24">
        <v>512</v>
      </c>
      <c r="B520" s="4">
        <f t="shared" si="31"/>
        <v>1.4027397260273973</v>
      </c>
      <c r="C520" s="4">
        <f t="shared" si="32"/>
        <v>9.7620636722194079E-2</v>
      </c>
      <c r="D520" s="25">
        <f t="shared" si="33"/>
        <v>10.254444088828564</v>
      </c>
    </row>
    <row r="521" spans="1:4" x14ac:dyDescent="0.2">
      <c r="A521" s="24">
        <v>513</v>
      </c>
      <c r="B521" s="4">
        <f t="shared" si="31"/>
        <v>1.4054794520547946</v>
      </c>
      <c r="C521" s="4">
        <f t="shared" si="32"/>
        <v>9.762163437792809E-2</v>
      </c>
      <c r="D521" s="25">
        <f t="shared" si="33"/>
        <v>10.254554084861777</v>
      </c>
    </row>
    <row r="522" spans="1:4" x14ac:dyDescent="0.2">
      <c r="A522" s="24">
        <v>514</v>
      </c>
      <c r="B522" s="4">
        <f t="shared" ref="B522:B585" si="34">A522/365</f>
        <v>1.4082191780821918</v>
      </c>
      <c r="C522" s="4">
        <f t="shared" ref="C522:C585" si="35">($A$6/100)+((($B$6+$C$6)/100)*(1-EXP(-B522/$D$6))/(B522/$D$6))-(($C$6/100)*(EXP(-B522/$D$6)))</f>
        <v>9.7622634118406604E-2</v>
      </c>
      <c r="D522" s="25">
        <f t="shared" ref="D522:D585" si="36">(EXP(C522)-1)*100</f>
        <v>10.254664310857532</v>
      </c>
    </row>
    <row r="523" spans="1:4" x14ac:dyDescent="0.2">
      <c r="A523" s="24">
        <v>515</v>
      </c>
      <c r="B523" s="4">
        <f t="shared" si="34"/>
        <v>1.4109589041095891</v>
      </c>
      <c r="C523" s="4">
        <f t="shared" si="35"/>
        <v>9.7623635941081102E-2</v>
      </c>
      <c r="D523" s="25">
        <f t="shared" si="36"/>
        <v>10.254774766535535</v>
      </c>
    </row>
    <row r="524" spans="1:4" x14ac:dyDescent="0.2">
      <c r="A524" s="24">
        <v>516</v>
      </c>
      <c r="B524" s="4">
        <f t="shared" si="34"/>
        <v>1.4136986301369863</v>
      </c>
      <c r="C524" s="4">
        <f t="shared" si="35"/>
        <v>9.762463984340547E-2</v>
      </c>
      <c r="D524" s="25">
        <f t="shared" si="36"/>
        <v>10.254885451615747</v>
      </c>
    </row>
    <row r="525" spans="1:4" x14ac:dyDescent="0.2">
      <c r="A525" s="24">
        <v>517</v>
      </c>
      <c r="B525" s="4">
        <f t="shared" si="34"/>
        <v>1.4164383561643836</v>
      </c>
      <c r="C525" s="4">
        <f t="shared" si="35"/>
        <v>9.7625645822835866E-2</v>
      </c>
      <c r="D525" s="25">
        <f t="shared" si="36"/>
        <v>10.254996365818414</v>
      </c>
    </row>
    <row r="526" spans="1:4" x14ac:dyDescent="0.2">
      <c r="A526" s="24">
        <v>518</v>
      </c>
      <c r="B526" s="4">
        <f t="shared" si="34"/>
        <v>1.4191780821917808</v>
      </c>
      <c r="C526" s="4">
        <f t="shared" si="35"/>
        <v>9.7626653876830741E-2</v>
      </c>
      <c r="D526" s="25">
        <f t="shared" si="36"/>
        <v>10.255107508863958</v>
      </c>
    </row>
    <row r="527" spans="1:4" x14ac:dyDescent="0.2">
      <c r="A527" s="24">
        <v>519</v>
      </c>
      <c r="B527" s="4">
        <f t="shared" si="34"/>
        <v>1.4219178082191781</v>
      </c>
      <c r="C527" s="4">
        <f t="shared" si="35"/>
        <v>9.7627664002850945E-2</v>
      </c>
      <c r="D527" s="25">
        <f t="shared" si="36"/>
        <v>10.255218880473183</v>
      </c>
    </row>
    <row r="528" spans="1:4" x14ac:dyDescent="0.2">
      <c r="A528" s="24">
        <v>520</v>
      </c>
      <c r="B528" s="4">
        <f t="shared" si="34"/>
        <v>1.4246575342465753</v>
      </c>
      <c r="C528" s="4">
        <f t="shared" si="35"/>
        <v>9.7628676198359562E-2</v>
      </c>
      <c r="D528" s="25">
        <f t="shared" si="36"/>
        <v>10.255330480366997</v>
      </c>
    </row>
    <row r="529" spans="1:4" x14ac:dyDescent="0.2">
      <c r="A529" s="24">
        <v>521</v>
      </c>
      <c r="B529" s="4">
        <f t="shared" si="34"/>
        <v>1.4273972602739726</v>
      </c>
      <c r="C529" s="4">
        <f t="shared" si="35"/>
        <v>9.7629690460822011E-2</v>
      </c>
      <c r="D529" s="25">
        <f t="shared" si="36"/>
        <v>10.255442308266716</v>
      </c>
    </row>
    <row r="530" spans="1:4" x14ac:dyDescent="0.2">
      <c r="A530" s="24">
        <v>522</v>
      </c>
      <c r="B530" s="4">
        <f t="shared" si="34"/>
        <v>1.4301369863013698</v>
      </c>
      <c r="C530" s="4">
        <f t="shared" si="35"/>
        <v>9.7630706787706051E-2</v>
      </c>
      <c r="D530" s="25">
        <f t="shared" si="36"/>
        <v>10.255554363893783</v>
      </c>
    </row>
    <row r="531" spans="1:4" x14ac:dyDescent="0.2">
      <c r="A531" s="24">
        <v>523</v>
      </c>
      <c r="B531" s="4">
        <f t="shared" si="34"/>
        <v>1.4328767123287671</v>
      </c>
      <c r="C531" s="4">
        <f t="shared" si="35"/>
        <v>9.7631725176481721E-2</v>
      </c>
      <c r="D531" s="25">
        <f t="shared" si="36"/>
        <v>10.255666646969974</v>
      </c>
    </row>
    <row r="532" spans="1:4" x14ac:dyDescent="0.2">
      <c r="A532" s="24">
        <v>524</v>
      </c>
      <c r="B532" s="4">
        <f t="shared" si="34"/>
        <v>1.4356164383561645</v>
      </c>
      <c r="C532" s="4">
        <f t="shared" si="35"/>
        <v>9.7632745624621375E-2</v>
      </c>
      <c r="D532" s="25">
        <f t="shared" si="36"/>
        <v>10.255779157217294</v>
      </c>
    </row>
    <row r="533" spans="1:4" x14ac:dyDescent="0.2">
      <c r="A533" s="24">
        <v>525</v>
      </c>
      <c r="B533" s="4">
        <f t="shared" si="34"/>
        <v>1.4383561643835616</v>
      </c>
      <c r="C533" s="4">
        <f t="shared" si="35"/>
        <v>9.7633768129599646E-2</v>
      </c>
      <c r="D533" s="25">
        <f t="shared" si="36"/>
        <v>10.255891894358005</v>
      </c>
    </row>
    <row r="534" spans="1:4" x14ac:dyDescent="0.2">
      <c r="A534" s="24">
        <v>526</v>
      </c>
      <c r="B534" s="4">
        <f t="shared" si="34"/>
        <v>1.441095890410959</v>
      </c>
      <c r="C534" s="4">
        <f t="shared" si="35"/>
        <v>9.763479268889351E-2</v>
      </c>
      <c r="D534" s="25">
        <f t="shared" si="36"/>
        <v>10.25600485811462</v>
      </c>
    </row>
    <row r="535" spans="1:4" x14ac:dyDescent="0.2">
      <c r="A535" s="24">
        <v>527</v>
      </c>
      <c r="B535" s="4">
        <f t="shared" si="34"/>
        <v>1.4438356164383561</v>
      </c>
      <c r="C535" s="4">
        <f t="shared" si="35"/>
        <v>9.7635819299982218E-2</v>
      </c>
      <c r="D535" s="25">
        <f t="shared" si="36"/>
        <v>10.256118048209895</v>
      </c>
    </row>
    <row r="536" spans="1:4" x14ac:dyDescent="0.2">
      <c r="A536" s="24">
        <v>528</v>
      </c>
      <c r="B536" s="4">
        <f t="shared" si="34"/>
        <v>1.4465753424657535</v>
      </c>
      <c r="C536" s="4">
        <f t="shared" si="35"/>
        <v>9.7636847960347328E-2</v>
      </c>
      <c r="D536" s="25">
        <f t="shared" si="36"/>
        <v>10.256231464366872</v>
      </c>
    </row>
    <row r="537" spans="1:4" x14ac:dyDescent="0.2">
      <c r="A537" s="24">
        <v>529</v>
      </c>
      <c r="B537" s="4">
        <f t="shared" si="34"/>
        <v>1.4493150684931506</v>
      </c>
      <c r="C537" s="4">
        <f t="shared" si="35"/>
        <v>9.7637878667472686E-2</v>
      </c>
      <c r="D537" s="25">
        <f t="shared" si="36"/>
        <v>10.256345106308839</v>
      </c>
    </row>
    <row r="538" spans="1:4" x14ac:dyDescent="0.2">
      <c r="A538" s="24">
        <v>530</v>
      </c>
      <c r="B538" s="4">
        <f t="shared" si="34"/>
        <v>1.452054794520548</v>
      </c>
      <c r="C538" s="4">
        <f t="shared" si="35"/>
        <v>9.763891141884444E-2</v>
      </c>
      <c r="D538" s="25">
        <f t="shared" si="36"/>
        <v>10.256458973759287</v>
      </c>
    </row>
    <row r="539" spans="1:4" x14ac:dyDescent="0.2">
      <c r="A539" s="24">
        <v>531</v>
      </c>
      <c r="B539" s="4">
        <f t="shared" si="34"/>
        <v>1.4547945205479451</v>
      </c>
      <c r="C539" s="4">
        <f t="shared" si="35"/>
        <v>9.7639946211951018E-2</v>
      </c>
      <c r="D539" s="25">
        <f t="shared" si="36"/>
        <v>10.256573066442009</v>
      </c>
    </row>
    <row r="540" spans="1:4" x14ac:dyDescent="0.2">
      <c r="A540" s="24">
        <v>532</v>
      </c>
      <c r="B540" s="4">
        <f t="shared" si="34"/>
        <v>1.4575342465753425</v>
      </c>
      <c r="C540" s="4">
        <f t="shared" si="35"/>
        <v>9.7640983044283175E-2</v>
      </c>
      <c r="D540" s="25">
        <f t="shared" si="36"/>
        <v>10.256687384081076</v>
      </c>
    </row>
    <row r="541" spans="1:4" x14ac:dyDescent="0.2">
      <c r="A541" s="24">
        <v>533</v>
      </c>
      <c r="B541" s="4">
        <f t="shared" si="34"/>
        <v>1.4602739726027398</v>
      </c>
      <c r="C541" s="4">
        <f t="shared" si="35"/>
        <v>9.7642021913333932E-2</v>
      </c>
      <c r="D541" s="25">
        <f t="shared" si="36"/>
        <v>10.256801926400726</v>
      </c>
    </row>
    <row r="542" spans="1:4" x14ac:dyDescent="0.2">
      <c r="A542" s="24">
        <v>534</v>
      </c>
      <c r="B542" s="4">
        <f t="shared" si="34"/>
        <v>1.463013698630137</v>
      </c>
      <c r="C542" s="4">
        <f t="shared" si="35"/>
        <v>9.7643062816598569E-2</v>
      </c>
      <c r="D542" s="25">
        <f t="shared" si="36"/>
        <v>10.25691669312554</v>
      </c>
    </row>
    <row r="543" spans="1:4" x14ac:dyDescent="0.2">
      <c r="A543" s="24">
        <v>535</v>
      </c>
      <c r="B543" s="4">
        <f t="shared" si="34"/>
        <v>1.4657534246575343</v>
      </c>
      <c r="C543" s="4">
        <f t="shared" si="35"/>
        <v>9.7644105751574686E-2</v>
      </c>
      <c r="D543" s="25">
        <f t="shared" si="36"/>
        <v>10.257031683980266</v>
      </c>
    </row>
    <row r="544" spans="1:4" x14ac:dyDescent="0.2">
      <c r="A544" s="24">
        <v>536</v>
      </c>
      <c r="B544" s="4">
        <f t="shared" si="34"/>
        <v>1.4684931506849315</v>
      </c>
      <c r="C544" s="4">
        <f t="shared" si="35"/>
        <v>9.7645150715762158E-2</v>
      </c>
      <c r="D544" s="25">
        <f t="shared" si="36"/>
        <v>10.257146898689996</v>
      </c>
    </row>
    <row r="545" spans="1:4" x14ac:dyDescent="0.2">
      <c r="A545" s="24">
        <v>537</v>
      </c>
      <c r="B545" s="4">
        <f t="shared" si="34"/>
        <v>1.4712328767123288</v>
      </c>
      <c r="C545" s="4">
        <f t="shared" si="35"/>
        <v>9.7646197706663163E-2</v>
      </c>
      <c r="D545" s="25">
        <f t="shared" si="36"/>
        <v>10.257262336980011</v>
      </c>
    </row>
    <row r="546" spans="1:4" x14ac:dyDescent="0.2">
      <c r="A546" s="24">
        <v>538</v>
      </c>
      <c r="B546" s="4">
        <f t="shared" si="34"/>
        <v>1.473972602739726</v>
      </c>
      <c r="C546" s="4">
        <f t="shared" si="35"/>
        <v>9.7647246721782086E-2</v>
      </c>
      <c r="D546" s="25">
        <f t="shared" si="36"/>
        <v>10.257377998575823</v>
      </c>
    </row>
    <row r="547" spans="1:4" x14ac:dyDescent="0.2">
      <c r="A547" s="24">
        <v>539</v>
      </c>
      <c r="B547" s="4">
        <f t="shared" si="34"/>
        <v>1.4767123287671233</v>
      </c>
      <c r="C547" s="4">
        <f t="shared" si="35"/>
        <v>9.7648297758625671E-2</v>
      </c>
      <c r="D547" s="25">
        <f t="shared" si="36"/>
        <v>10.257493883203296</v>
      </c>
    </row>
    <row r="548" spans="1:4" x14ac:dyDescent="0.2">
      <c r="A548" s="24">
        <v>540</v>
      </c>
      <c r="B548" s="4">
        <f t="shared" si="34"/>
        <v>1.4794520547945205</v>
      </c>
      <c r="C548" s="4">
        <f t="shared" si="35"/>
        <v>9.7649350814702898E-2</v>
      </c>
      <c r="D548" s="25">
        <f t="shared" si="36"/>
        <v>10.257609990588424</v>
      </c>
    </row>
    <row r="549" spans="1:4" x14ac:dyDescent="0.2">
      <c r="A549" s="24">
        <v>541</v>
      </c>
      <c r="B549" s="4">
        <f t="shared" si="34"/>
        <v>1.4821917808219178</v>
      </c>
      <c r="C549" s="4">
        <f t="shared" si="35"/>
        <v>9.7650405887525049E-2</v>
      </c>
      <c r="D549" s="25">
        <f t="shared" si="36"/>
        <v>10.257726320457516</v>
      </c>
    </row>
    <row r="550" spans="1:4" x14ac:dyDescent="0.2">
      <c r="A550" s="24">
        <v>542</v>
      </c>
      <c r="B550" s="4">
        <f t="shared" si="34"/>
        <v>1.484931506849315</v>
      </c>
      <c r="C550" s="4">
        <f t="shared" si="35"/>
        <v>9.7651462974605641E-2</v>
      </c>
      <c r="D550" s="25">
        <f t="shared" si="36"/>
        <v>10.257842872537148</v>
      </c>
    </row>
    <row r="551" spans="1:4" x14ac:dyDescent="0.2">
      <c r="A551" s="24">
        <v>543</v>
      </c>
      <c r="B551" s="4">
        <f t="shared" si="34"/>
        <v>1.4876712328767123</v>
      </c>
      <c r="C551" s="4">
        <f t="shared" si="35"/>
        <v>9.7652522073460479E-2</v>
      </c>
      <c r="D551" s="25">
        <f t="shared" si="36"/>
        <v>10.257959646554117</v>
      </c>
    </row>
    <row r="552" spans="1:4" x14ac:dyDescent="0.2">
      <c r="A552" s="24">
        <v>544</v>
      </c>
      <c r="B552" s="4">
        <f t="shared" si="34"/>
        <v>1.4904109589041097</v>
      </c>
      <c r="C552" s="4">
        <f t="shared" si="35"/>
        <v>9.7653583181607634E-2</v>
      </c>
      <c r="D552" s="25">
        <f t="shared" si="36"/>
        <v>10.258076642235459</v>
      </c>
    </row>
    <row r="553" spans="1:4" x14ac:dyDescent="0.2">
      <c r="A553" s="24">
        <v>545</v>
      </c>
      <c r="B553" s="4">
        <f t="shared" si="34"/>
        <v>1.4931506849315068</v>
      </c>
      <c r="C553" s="4">
        <f t="shared" si="35"/>
        <v>9.7654646296567449E-2</v>
      </c>
      <c r="D553" s="25">
        <f t="shared" si="36"/>
        <v>10.258193859308484</v>
      </c>
    </row>
    <row r="554" spans="1:4" x14ac:dyDescent="0.2">
      <c r="A554" s="24">
        <v>546</v>
      </c>
      <c r="B554" s="4">
        <f t="shared" si="34"/>
        <v>1.4958904109589042</v>
      </c>
      <c r="C554" s="4">
        <f t="shared" si="35"/>
        <v>9.7655711415862489E-2</v>
      </c>
      <c r="D554" s="25">
        <f t="shared" si="36"/>
        <v>10.258311297500743</v>
      </c>
    </row>
    <row r="555" spans="1:4" x14ac:dyDescent="0.2">
      <c r="A555" s="24">
        <v>547</v>
      </c>
      <c r="B555" s="4">
        <f t="shared" si="34"/>
        <v>1.4986301369863013</v>
      </c>
      <c r="C555" s="4">
        <f t="shared" si="35"/>
        <v>9.765677853701768E-2</v>
      </c>
      <c r="D555" s="25">
        <f t="shared" si="36"/>
        <v>10.258428956540033</v>
      </c>
    </row>
    <row r="556" spans="1:4" x14ac:dyDescent="0.2">
      <c r="A556" s="24">
        <v>548</v>
      </c>
      <c r="B556" s="4">
        <f t="shared" si="34"/>
        <v>1.5013698630136987</v>
      </c>
      <c r="C556" s="4">
        <f t="shared" si="35"/>
        <v>9.765784765756011E-2</v>
      </c>
      <c r="D556" s="25">
        <f t="shared" si="36"/>
        <v>10.258546836154414</v>
      </c>
    </row>
    <row r="557" spans="1:4" x14ac:dyDescent="0.2">
      <c r="A557" s="24">
        <v>549</v>
      </c>
      <c r="B557" s="4">
        <f t="shared" si="34"/>
        <v>1.5041095890410958</v>
      </c>
      <c r="C557" s="4">
        <f t="shared" si="35"/>
        <v>9.7658918775019171E-2</v>
      </c>
      <c r="D557" s="25">
        <f t="shared" si="36"/>
        <v>10.258664936072194</v>
      </c>
    </row>
    <row r="558" spans="1:4" x14ac:dyDescent="0.2">
      <c r="A558" s="24">
        <v>550</v>
      </c>
      <c r="B558" s="4">
        <f t="shared" si="34"/>
        <v>1.5068493150684932</v>
      </c>
      <c r="C558" s="4">
        <f t="shared" si="35"/>
        <v>9.7659991886926492E-2</v>
      </c>
      <c r="D558" s="25">
        <f t="shared" si="36"/>
        <v>10.258783256021919</v>
      </c>
    </row>
    <row r="559" spans="1:4" x14ac:dyDescent="0.2">
      <c r="A559" s="24">
        <v>551</v>
      </c>
      <c r="B559" s="4">
        <f t="shared" si="34"/>
        <v>1.5095890410958903</v>
      </c>
      <c r="C559" s="4">
        <f t="shared" si="35"/>
        <v>9.7661066990815976E-2</v>
      </c>
      <c r="D559" s="25">
        <f t="shared" si="36"/>
        <v>10.258901795732367</v>
      </c>
    </row>
    <row r="560" spans="1:4" x14ac:dyDescent="0.2">
      <c r="A560" s="24">
        <v>552</v>
      </c>
      <c r="B560" s="4">
        <f t="shared" si="34"/>
        <v>1.5123287671232877</v>
      </c>
      <c r="C560" s="4">
        <f t="shared" si="35"/>
        <v>9.7662144084223773E-2</v>
      </c>
      <c r="D560" s="25">
        <f t="shared" si="36"/>
        <v>10.259020554932597</v>
      </c>
    </row>
    <row r="561" spans="1:4" x14ac:dyDescent="0.2">
      <c r="A561" s="24">
        <v>553</v>
      </c>
      <c r="B561" s="4">
        <f t="shared" si="34"/>
        <v>1.515068493150685</v>
      </c>
      <c r="C561" s="4">
        <f t="shared" si="35"/>
        <v>9.7663223164688284E-2</v>
      </c>
      <c r="D561" s="25">
        <f t="shared" si="36"/>
        <v>10.259139533351913</v>
      </c>
    </row>
    <row r="562" spans="1:4" x14ac:dyDescent="0.2">
      <c r="A562" s="24">
        <v>554</v>
      </c>
      <c r="B562" s="4">
        <f t="shared" si="34"/>
        <v>1.5178082191780822</v>
      </c>
      <c r="C562" s="4">
        <f t="shared" si="35"/>
        <v>9.7664304229750157E-2</v>
      </c>
      <c r="D562" s="25">
        <f t="shared" si="36"/>
        <v>10.259258730719845</v>
      </c>
    </row>
    <row r="563" spans="1:4" x14ac:dyDescent="0.2">
      <c r="A563" s="24">
        <v>555</v>
      </c>
      <c r="B563" s="4">
        <f t="shared" si="34"/>
        <v>1.5205479452054795</v>
      </c>
      <c r="C563" s="4">
        <f t="shared" si="35"/>
        <v>9.7665387276952273E-2</v>
      </c>
      <c r="D563" s="25">
        <f t="shared" si="36"/>
        <v>10.259378146766185</v>
      </c>
    </row>
    <row r="564" spans="1:4" x14ac:dyDescent="0.2">
      <c r="A564" s="24">
        <v>556</v>
      </c>
      <c r="B564" s="4">
        <f t="shared" si="34"/>
        <v>1.5232876712328767</v>
      </c>
      <c r="C564" s="4">
        <f t="shared" si="35"/>
        <v>9.7666472303839791E-2</v>
      </c>
      <c r="D564" s="25">
        <f t="shared" si="36"/>
        <v>10.259497781220972</v>
      </c>
    </row>
    <row r="565" spans="1:4" x14ac:dyDescent="0.2">
      <c r="A565" s="24">
        <v>557</v>
      </c>
      <c r="B565" s="4">
        <f t="shared" si="34"/>
        <v>1.526027397260274</v>
      </c>
      <c r="C565" s="4">
        <f t="shared" si="35"/>
        <v>9.7667559307960103E-2</v>
      </c>
      <c r="D565" s="25">
        <f t="shared" si="36"/>
        <v>10.259617633814511</v>
      </c>
    </row>
    <row r="566" spans="1:4" x14ac:dyDescent="0.2">
      <c r="A566" s="24">
        <v>558</v>
      </c>
      <c r="B566" s="4">
        <f t="shared" si="34"/>
        <v>1.5287671232876712</v>
      </c>
      <c r="C566" s="4">
        <f t="shared" si="35"/>
        <v>9.7668648286862808E-2</v>
      </c>
      <c r="D566" s="25">
        <f t="shared" si="36"/>
        <v>10.259737704277306</v>
      </c>
    </row>
    <row r="567" spans="1:4" x14ac:dyDescent="0.2">
      <c r="A567" s="24">
        <v>559</v>
      </c>
      <c r="B567" s="4">
        <f t="shared" si="34"/>
        <v>1.5315068493150685</v>
      </c>
      <c r="C567" s="4">
        <f t="shared" si="35"/>
        <v>9.7669739238099781E-2</v>
      </c>
      <c r="D567" s="25">
        <f t="shared" si="36"/>
        <v>10.259857992340148</v>
      </c>
    </row>
    <row r="568" spans="1:4" x14ac:dyDescent="0.2">
      <c r="A568" s="24">
        <v>560</v>
      </c>
      <c r="B568" s="4">
        <f t="shared" si="34"/>
        <v>1.5342465753424657</v>
      </c>
      <c r="C568" s="4">
        <f t="shared" si="35"/>
        <v>9.7670832159225146E-2</v>
      </c>
      <c r="D568" s="25">
        <f t="shared" si="36"/>
        <v>10.259978497734078</v>
      </c>
    </row>
    <row r="569" spans="1:4" x14ac:dyDescent="0.2">
      <c r="A569" s="24">
        <v>561</v>
      </c>
      <c r="B569" s="4">
        <f t="shared" si="34"/>
        <v>1.536986301369863</v>
      </c>
      <c r="C569" s="4">
        <f t="shared" si="35"/>
        <v>9.7671927047795204E-2</v>
      </c>
      <c r="D569" s="25">
        <f t="shared" si="36"/>
        <v>10.260099220190376</v>
      </c>
    </row>
    <row r="570" spans="1:4" x14ac:dyDescent="0.2">
      <c r="A570" s="24">
        <v>562</v>
      </c>
      <c r="B570" s="4">
        <f t="shared" si="34"/>
        <v>1.5397260273972602</v>
      </c>
      <c r="C570" s="4">
        <f t="shared" si="35"/>
        <v>9.7673023901368589E-2</v>
      </c>
      <c r="D570" s="25">
        <f t="shared" si="36"/>
        <v>10.260220159440525</v>
      </c>
    </row>
    <row r="571" spans="1:4" x14ac:dyDescent="0.2">
      <c r="A571" s="24">
        <v>563</v>
      </c>
      <c r="B571" s="4">
        <f t="shared" si="34"/>
        <v>1.5424657534246575</v>
      </c>
      <c r="C571" s="4">
        <f t="shared" si="35"/>
        <v>9.7674122717506043E-2</v>
      </c>
      <c r="D571" s="25">
        <f t="shared" si="36"/>
        <v>10.260341315216316</v>
      </c>
    </row>
    <row r="572" spans="1:4" x14ac:dyDescent="0.2">
      <c r="A572" s="24">
        <v>564</v>
      </c>
      <c r="B572" s="4">
        <f t="shared" si="34"/>
        <v>1.5452054794520549</v>
      </c>
      <c r="C572" s="4">
        <f t="shared" si="35"/>
        <v>9.7675223493770655E-2</v>
      </c>
      <c r="D572" s="25">
        <f t="shared" si="36"/>
        <v>10.26046268724976</v>
      </c>
    </row>
    <row r="573" spans="1:4" x14ac:dyDescent="0.2">
      <c r="A573" s="24">
        <v>565</v>
      </c>
      <c r="B573" s="4">
        <f t="shared" si="34"/>
        <v>1.547945205479452</v>
      </c>
      <c r="C573" s="4">
        <f t="shared" si="35"/>
        <v>9.7676326227727678E-2</v>
      </c>
      <c r="D573" s="25">
        <f t="shared" si="36"/>
        <v>10.260584275273121</v>
      </c>
    </row>
    <row r="574" spans="1:4" x14ac:dyDescent="0.2">
      <c r="A574" s="24">
        <v>566</v>
      </c>
      <c r="B574" s="4">
        <f t="shared" si="34"/>
        <v>1.5506849315068494</v>
      </c>
      <c r="C574" s="4">
        <f t="shared" si="35"/>
        <v>9.7677430916944585E-2</v>
      </c>
      <c r="D574" s="25">
        <f t="shared" si="36"/>
        <v>10.260706079018899</v>
      </c>
    </row>
    <row r="575" spans="1:4" x14ac:dyDescent="0.2">
      <c r="A575" s="24">
        <v>567</v>
      </c>
      <c r="B575" s="4">
        <f t="shared" si="34"/>
        <v>1.5534246575342465</v>
      </c>
      <c r="C575" s="4">
        <f t="shared" si="35"/>
        <v>9.7678537558991127E-2</v>
      </c>
      <c r="D575" s="25">
        <f t="shared" si="36"/>
        <v>10.260828098219843</v>
      </c>
    </row>
    <row r="576" spans="1:4" x14ac:dyDescent="0.2">
      <c r="A576" s="24">
        <v>568</v>
      </c>
      <c r="B576" s="4">
        <f t="shared" si="34"/>
        <v>1.5561643835616439</v>
      </c>
      <c r="C576" s="4">
        <f t="shared" si="35"/>
        <v>9.7679646151439231E-2</v>
      </c>
      <c r="D576" s="25">
        <f t="shared" si="36"/>
        <v>10.260950332608964</v>
      </c>
    </row>
    <row r="577" spans="1:4" x14ac:dyDescent="0.2">
      <c r="A577" s="24">
        <v>569</v>
      </c>
      <c r="B577" s="4">
        <f t="shared" si="34"/>
        <v>1.558904109589041</v>
      </c>
      <c r="C577" s="4">
        <f t="shared" si="35"/>
        <v>9.7680756691863033E-2</v>
      </c>
      <c r="D577" s="25">
        <f t="shared" si="36"/>
        <v>10.261072781919456</v>
      </c>
    </row>
    <row r="578" spans="1:4" x14ac:dyDescent="0.2">
      <c r="A578" s="24">
        <v>570</v>
      </c>
      <c r="B578" s="4">
        <f t="shared" si="34"/>
        <v>1.5616438356164384</v>
      </c>
      <c r="C578" s="4">
        <f t="shared" si="35"/>
        <v>9.7681869177838956E-2</v>
      </c>
      <c r="D578" s="25">
        <f t="shared" si="36"/>
        <v>10.261195445884862</v>
      </c>
    </row>
    <row r="579" spans="1:4" x14ac:dyDescent="0.2">
      <c r="A579" s="24">
        <v>571</v>
      </c>
      <c r="B579" s="4">
        <f t="shared" si="34"/>
        <v>1.5643835616438355</v>
      </c>
      <c r="C579" s="4">
        <f t="shared" si="35"/>
        <v>9.7682983606945592E-2</v>
      </c>
      <c r="D579" s="25">
        <f t="shared" si="36"/>
        <v>10.261318324238866</v>
      </c>
    </row>
    <row r="580" spans="1:4" x14ac:dyDescent="0.2">
      <c r="A580" s="24">
        <v>572</v>
      </c>
      <c r="B580" s="4">
        <f t="shared" si="34"/>
        <v>1.5671232876712329</v>
      </c>
      <c r="C580" s="4">
        <f t="shared" si="35"/>
        <v>9.7684099976763736E-2</v>
      </c>
      <c r="D580" s="25">
        <f t="shared" si="36"/>
        <v>10.261441416715456</v>
      </c>
    </row>
    <row r="581" spans="1:4" x14ac:dyDescent="0.2">
      <c r="A581" s="24">
        <v>573</v>
      </c>
      <c r="B581" s="4">
        <f t="shared" si="34"/>
        <v>1.5698630136986302</v>
      </c>
      <c r="C581" s="4">
        <f t="shared" si="35"/>
        <v>9.7685218284876446E-2</v>
      </c>
      <c r="D581" s="25">
        <f t="shared" si="36"/>
        <v>10.261564723048867</v>
      </c>
    </row>
    <row r="582" spans="1:4" x14ac:dyDescent="0.2">
      <c r="A582" s="24">
        <v>574</v>
      </c>
      <c r="B582" s="4">
        <f t="shared" si="34"/>
        <v>1.5726027397260274</v>
      </c>
      <c r="C582" s="4">
        <f t="shared" si="35"/>
        <v>9.7686338528868946E-2</v>
      </c>
      <c r="D582" s="25">
        <f t="shared" si="36"/>
        <v>10.261688242973532</v>
      </c>
    </row>
    <row r="583" spans="1:4" x14ac:dyDescent="0.2">
      <c r="A583" s="24">
        <v>575</v>
      </c>
      <c r="B583" s="4">
        <f t="shared" si="34"/>
        <v>1.5753424657534247</v>
      </c>
      <c r="C583" s="4">
        <f t="shared" si="35"/>
        <v>9.7687460706328694E-2</v>
      </c>
      <c r="D583" s="25">
        <f t="shared" si="36"/>
        <v>10.261811976224177</v>
      </c>
    </row>
    <row r="584" spans="1:4" x14ac:dyDescent="0.2">
      <c r="A584" s="24">
        <v>576</v>
      </c>
      <c r="B584" s="4">
        <f t="shared" si="34"/>
        <v>1.5780821917808219</v>
      </c>
      <c r="C584" s="4">
        <f t="shared" si="35"/>
        <v>9.7688584814845353E-2</v>
      </c>
      <c r="D584" s="25">
        <f t="shared" si="36"/>
        <v>10.261935922535748</v>
      </c>
    </row>
    <row r="585" spans="1:4" x14ac:dyDescent="0.2">
      <c r="A585" s="24">
        <v>577</v>
      </c>
      <c r="B585" s="4">
        <f t="shared" si="34"/>
        <v>1.5808219178082192</v>
      </c>
      <c r="C585" s="4">
        <f t="shared" si="35"/>
        <v>9.768971085201078E-2</v>
      </c>
      <c r="D585" s="25">
        <f t="shared" si="36"/>
        <v>10.262060081643432</v>
      </c>
    </row>
    <row r="586" spans="1:4" x14ac:dyDescent="0.2">
      <c r="A586" s="24">
        <v>578</v>
      </c>
      <c r="B586" s="4">
        <f t="shared" ref="B586:B649" si="37">A586/365</f>
        <v>1.5835616438356164</v>
      </c>
      <c r="C586" s="4">
        <f t="shared" ref="C586:C649" si="38">($A$6/100)+((($B$6+$C$6)/100)*(1-EXP(-B586/$D$6))/(B586/$D$6))-(($C$6/100)*(EXP(-B586/$D$6)))</f>
        <v>9.7690838815419054E-2</v>
      </c>
      <c r="D586" s="25">
        <f t="shared" ref="D586:D649" si="39">(EXP(C586)-1)*100</f>
        <v>10.262184453282664</v>
      </c>
    </row>
    <row r="587" spans="1:4" x14ac:dyDescent="0.2">
      <c r="A587" s="24">
        <v>579</v>
      </c>
      <c r="B587" s="4">
        <f t="shared" si="37"/>
        <v>1.5863013698630137</v>
      </c>
      <c r="C587" s="4">
        <f t="shared" si="38"/>
        <v>9.7691968702666457E-2</v>
      </c>
      <c r="D587" s="25">
        <f t="shared" si="39"/>
        <v>10.262309037189121</v>
      </c>
    </row>
    <row r="588" spans="1:4" x14ac:dyDescent="0.2">
      <c r="A588" s="24">
        <v>580</v>
      </c>
      <c r="B588" s="4">
        <f t="shared" si="37"/>
        <v>1.5890410958904109</v>
      </c>
      <c r="C588" s="4">
        <f t="shared" si="38"/>
        <v>9.7693100511351438E-2</v>
      </c>
      <c r="D588" s="25">
        <f t="shared" si="39"/>
        <v>10.262433833098751</v>
      </c>
    </row>
    <row r="589" spans="1:4" x14ac:dyDescent="0.2">
      <c r="A589" s="24">
        <v>581</v>
      </c>
      <c r="B589" s="4">
        <f t="shared" si="37"/>
        <v>1.5917808219178082</v>
      </c>
      <c r="C589" s="4">
        <f t="shared" si="38"/>
        <v>9.7694234239074709E-2</v>
      </c>
      <c r="D589" s="25">
        <f t="shared" si="39"/>
        <v>10.262558840747671</v>
      </c>
    </row>
    <row r="590" spans="1:4" x14ac:dyDescent="0.2">
      <c r="A590" s="24">
        <v>582</v>
      </c>
      <c r="B590" s="4">
        <f t="shared" si="37"/>
        <v>1.5945205479452054</v>
      </c>
      <c r="C590" s="4">
        <f t="shared" si="38"/>
        <v>9.7695369883439132E-2</v>
      </c>
      <c r="D590" s="25">
        <f t="shared" si="39"/>
        <v>10.26268405987234</v>
      </c>
    </row>
    <row r="591" spans="1:4" x14ac:dyDescent="0.2">
      <c r="A591" s="24">
        <v>583</v>
      </c>
      <c r="B591" s="4">
        <f t="shared" si="37"/>
        <v>1.5972602739726027</v>
      </c>
      <c r="C591" s="4">
        <f t="shared" si="38"/>
        <v>9.769650744204976E-2</v>
      </c>
      <c r="D591" s="25">
        <f t="shared" si="39"/>
        <v>10.262809490209367</v>
      </c>
    </row>
    <row r="592" spans="1:4" x14ac:dyDescent="0.2">
      <c r="A592" s="24">
        <v>584</v>
      </c>
      <c r="B592" s="4">
        <f t="shared" si="37"/>
        <v>1.6</v>
      </c>
      <c r="C592" s="4">
        <f t="shared" si="38"/>
        <v>9.7697646912513869E-2</v>
      </c>
      <c r="D592" s="25">
        <f t="shared" si="39"/>
        <v>10.262935131495654</v>
      </c>
    </row>
    <row r="593" spans="1:4" x14ac:dyDescent="0.2">
      <c r="A593" s="24">
        <v>585</v>
      </c>
      <c r="B593" s="4">
        <f t="shared" si="37"/>
        <v>1.6027397260273972</v>
      </c>
      <c r="C593" s="4">
        <f t="shared" si="38"/>
        <v>9.7698788292440927E-2</v>
      </c>
      <c r="D593" s="25">
        <f t="shared" si="39"/>
        <v>10.26306098346832</v>
      </c>
    </row>
    <row r="594" spans="1:4" x14ac:dyDescent="0.2">
      <c r="A594" s="24">
        <v>586</v>
      </c>
      <c r="B594" s="4">
        <f t="shared" si="37"/>
        <v>1.6054794520547946</v>
      </c>
      <c r="C594" s="4">
        <f t="shared" si="38"/>
        <v>9.7699931579442539E-2</v>
      </c>
      <c r="D594" s="25">
        <f t="shared" si="39"/>
        <v>10.263187045864775</v>
      </c>
    </row>
    <row r="595" spans="1:4" x14ac:dyDescent="0.2">
      <c r="A595" s="24">
        <v>587</v>
      </c>
      <c r="B595" s="4">
        <f t="shared" si="37"/>
        <v>1.6082191780821917</v>
      </c>
      <c r="C595" s="4">
        <f t="shared" si="38"/>
        <v>9.7701076771132572E-2</v>
      </c>
      <c r="D595" s="25">
        <f t="shared" si="39"/>
        <v>10.263313318422608</v>
      </c>
    </row>
    <row r="596" spans="1:4" x14ac:dyDescent="0.2">
      <c r="A596" s="24">
        <v>588</v>
      </c>
      <c r="B596" s="4">
        <f t="shared" si="37"/>
        <v>1.6109589041095891</v>
      </c>
      <c r="C596" s="4">
        <f t="shared" si="38"/>
        <v>9.7702223865127003E-2</v>
      </c>
      <c r="D596" s="25">
        <f t="shared" si="39"/>
        <v>10.263439800879649</v>
      </c>
    </row>
    <row r="597" spans="1:4" x14ac:dyDescent="0.2">
      <c r="A597" s="24">
        <v>589</v>
      </c>
      <c r="B597" s="4">
        <f t="shared" si="37"/>
        <v>1.6136986301369862</v>
      </c>
      <c r="C597" s="4">
        <f t="shared" si="38"/>
        <v>9.7703372859044083E-2</v>
      </c>
      <c r="D597" s="25">
        <f t="shared" si="39"/>
        <v>10.263566492974041</v>
      </c>
    </row>
    <row r="598" spans="1:4" x14ac:dyDescent="0.2">
      <c r="A598" s="24">
        <v>590</v>
      </c>
      <c r="B598" s="4">
        <f t="shared" si="37"/>
        <v>1.6164383561643836</v>
      </c>
      <c r="C598" s="4">
        <f t="shared" si="38"/>
        <v>9.7704523750504174E-2</v>
      </c>
      <c r="D598" s="25">
        <f t="shared" si="39"/>
        <v>10.263693394444108</v>
      </c>
    </row>
    <row r="599" spans="1:4" x14ac:dyDescent="0.2">
      <c r="A599" s="24">
        <v>591</v>
      </c>
      <c r="B599" s="4">
        <f t="shared" si="37"/>
        <v>1.6191780821917807</v>
      </c>
      <c r="C599" s="4">
        <f t="shared" si="38"/>
        <v>9.7705676537129846E-2</v>
      </c>
      <c r="D599" s="25">
        <f t="shared" si="39"/>
        <v>10.263820505028409</v>
      </c>
    </row>
    <row r="600" spans="1:4" x14ac:dyDescent="0.2">
      <c r="A600" s="24">
        <v>592</v>
      </c>
      <c r="B600" s="4">
        <f t="shared" si="37"/>
        <v>1.6219178082191781</v>
      </c>
      <c r="C600" s="4">
        <f t="shared" si="38"/>
        <v>9.7706831216545859E-2</v>
      </c>
      <c r="D600" s="25">
        <f t="shared" si="39"/>
        <v>10.263947824465781</v>
      </c>
    </row>
    <row r="601" spans="1:4" x14ac:dyDescent="0.2">
      <c r="A601" s="24">
        <v>593</v>
      </c>
      <c r="B601" s="4">
        <f t="shared" si="37"/>
        <v>1.6246575342465754</v>
      </c>
      <c r="C601" s="4">
        <f t="shared" si="38"/>
        <v>9.7707987786379111E-2</v>
      </c>
      <c r="D601" s="25">
        <f t="shared" si="39"/>
        <v>10.264075352495293</v>
      </c>
    </row>
    <row r="602" spans="1:4" x14ac:dyDescent="0.2">
      <c r="A602" s="24">
        <v>594</v>
      </c>
      <c r="B602" s="4">
        <f t="shared" si="37"/>
        <v>1.6273972602739726</v>
      </c>
      <c r="C602" s="4">
        <f t="shared" si="38"/>
        <v>9.7709146244258735E-2</v>
      </c>
      <c r="D602" s="25">
        <f t="shared" si="39"/>
        <v>10.264203088856206</v>
      </c>
    </row>
    <row r="603" spans="1:4" x14ac:dyDescent="0.2">
      <c r="A603" s="24">
        <v>595</v>
      </c>
      <c r="B603" s="4">
        <f t="shared" si="37"/>
        <v>1.6301369863013699</v>
      </c>
      <c r="C603" s="4">
        <f t="shared" si="38"/>
        <v>9.7710306587815959E-2</v>
      </c>
      <c r="D603" s="25">
        <f t="shared" si="39"/>
        <v>10.264331033288077</v>
      </c>
    </row>
    <row r="604" spans="1:4" x14ac:dyDescent="0.2">
      <c r="A604" s="24">
        <v>596</v>
      </c>
      <c r="B604" s="4">
        <f t="shared" si="37"/>
        <v>1.6328767123287671</v>
      </c>
      <c r="C604" s="4">
        <f t="shared" si="38"/>
        <v>9.771146881468426E-2</v>
      </c>
      <c r="D604" s="25">
        <f t="shared" si="39"/>
        <v>10.264459185530693</v>
      </c>
    </row>
    <row r="605" spans="1:4" x14ac:dyDescent="0.2">
      <c r="A605" s="24">
        <v>597</v>
      </c>
      <c r="B605" s="4">
        <f t="shared" si="37"/>
        <v>1.6356164383561644</v>
      </c>
      <c r="C605" s="4">
        <f t="shared" si="38"/>
        <v>9.7712632922499265E-2</v>
      </c>
      <c r="D605" s="25">
        <f t="shared" si="39"/>
        <v>10.264587545324066</v>
      </c>
    </row>
    <row r="606" spans="1:4" x14ac:dyDescent="0.2">
      <c r="A606" s="24">
        <v>598</v>
      </c>
      <c r="B606" s="4">
        <f t="shared" si="37"/>
        <v>1.6383561643835616</v>
      </c>
      <c r="C606" s="4">
        <f t="shared" si="38"/>
        <v>9.7713798908898697E-2</v>
      </c>
      <c r="D606" s="25">
        <f t="shared" si="39"/>
        <v>10.264716112408422</v>
      </c>
    </row>
    <row r="607" spans="1:4" x14ac:dyDescent="0.2">
      <c r="A607" s="24">
        <v>599</v>
      </c>
      <c r="B607" s="4">
        <f t="shared" si="37"/>
        <v>1.6410958904109589</v>
      </c>
      <c r="C607" s="4">
        <f t="shared" si="38"/>
        <v>9.7714966771522582E-2</v>
      </c>
      <c r="D607" s="25">
        <f t="shared" si="39"/>
        <v>10.264844886524305</v>
      </c>
    </row>
    <row r="608" spans="1:4" x14ac:dyDescent="0.2">
      <c r="A608" s="24">
        <v>600</v>
      </c>
      <c r="B608" s="4">
        <f t="shared" si="37"/>
        <v>1.6438356164383561</v>
      </c>
      <c r="C608" s="4">
        <f t="shared" si="38"/>
        <v>9.7716136508012988E-2</v>
      </c>
      <c r="D608" s="25">
        <f t="shared" si="39"/>
        <v>10.264973867412429</v>
      </c>
    </row>
    <row r="609" spans="1:4" x14ac:dyDescent="0.2">
      <c r="A609" s="24">
        <v>601</v>
      </c>
      <c r="B609" s="4">
        <f t="shared" si="37"/>
        <v>1.6465753424657534</v>
      </c>
      <c r="C609" s="4">
        <f t="shared" si="38"/>
        <v>9.7717308116014201E-2</v>
      </c>
      <c r="D609" s="25">
        <f t="shared" si="39"/>
        <v>10.265103054813739</v>
      </c>
    </row>
    <row r="610" spans="1:4" x14ac:dyDescent="0.2">
      <c r="A610" s="24">
        <v>602</v>
      </c>
      <c r="B610" s="4">
        <f t="shared" si="37"/>
        <v>1.6493150684931508</v>
      </c>
      <c r="C610" s="4">
        <f t="shared" si="38"/>
        <v>9.771848159317266E-2</v>
      </c>
      <c r="D610" s="25">
        <f t="shared" si="39"/>
        <v>10.265232448469463</v>
      </c>
    </row>
    <row r="611" spans="1:4" x14ac:dyDescent="0.2">
      <c r="A611" s="24">
        <v>603</v>
      </c>
      <c r="B611" s="4">
        <f t="shared" si="37"/>
        <v>1.6520547945205479</v>
      </c>
      <c r="C611" s="4">
        <f t="shared" si="38"/>
        <v>9.7719656937136953E-2</v>
      </c>
      <c r="D611" s="25">
        <f t="shared" si="39"/>
        <v>10.265362048121052</v>
      </c>
    </row>
    <row r="612" spans="1:4" x14ac:dyDescent="0.2">
      <c r="A612" s="24">
        <v>604</v>
      </c>
      <c r="B612" s="4">
        <f t="shared" si="37"/>
        <v>1.6547945205479453</v>
      </c>
      <c r="C612" s="4">
        <f t="shared" si="38"/>
        <v>9.7720834145557864E-2</v>
      </c>
      <c r="D612" s="25">
        <f t="shared" si="39"/>
        <v>10.2654918535102</v>
      </c>
    </row>
    <row r="613" spans="1:4" x14ac:dyDescent="0.2">
      <c r="A613" s="24">
        <v>605</v>
      </c>
      <c r="B613" s="4">
        <f t="shared" si="37"/>
        <v>1.6575342465753424</v>
      </c>
      <c r="C613" s="4">
        <f t="shared" si="38"/>
        <v>9.7722013216088296E-2</v>
      </c>
      <c r="D613" s="25">
        <f t="shared" si="39"/>
        <v>10.265621864378804</v>
      </c>
    </row>
    <row r="614" spans="1:4" x14ac:dyDescent="0.2">
      <c r="A614" s="24">
        <v>606</v>
      </c>
      <c r="B614" s="4">
        <f t="shared" si="37"/>
        <v>1.6602739726027398</v>
      </c>
      <c r="C614" s="4">
        <f t="shared" si="38"/>
        <v>9.772319414638328E-2</v>
      </c>
      <c r="D614" s="25">
        <f t="shared" si="39"/>
        <v>10.265752080469049</v>
      </c>
    </row>
    <row r="615" spans="1:4" x14ac:dyDescent="0.2">
      <c r="A615" s="24">
        <v>607</v>
      </c>
      <c r="B615" s="4">
        <f t="shared" si="37"/>
        <v>1.6630136986301369</v>
      </c>
      <c r="C615" s="4">
        <f t="shared" si="38"/>
        <v>9.7724376934100077E-2</v>
      </c>
      <c r="D615" s="25">
        <f t="shared" si="39"/>
        <v>10.265882501523338</v>
      </c>
    </row>
    <row r="616" spans="1:4" x14ac:dyDescent="0.2">
      <c r="A616" s="24">
        <v>608</v>
      </c>
      <c r="B616" s="4">
        <f t="shared" si="37"/>
        <v>1.6657534246575343</v>
      </c>
      <c r="C616" s="4">
        <f t="shared" si="38"/>
        <v>9.7725561576898018E-2</v>
      </c>
      <c r="D616" s="25">
        <f t="shared" si="39"/>
        <v>10.266013127284257</v>
      </c>
    </row>
    <row r="617" spans="1:4" x14ac:dyDescent="0.2">
      <c r="A617" s="24">
        <v>609</v>
      </c>
      <c r="B617" s="4">
        <f t="shared" si="37"/>
        <v>1.6684931506849314</v>
      </c>
      <c r="C617" s="4">
        <f t="shared" si="38"/>
        <v>9.7726748072438627E-2</v>
      </c>
      <c r="D617" s="25">
        <f t="shared" si="39"/>
        <v>10.266143957494744</v>
      </c>
    </row>
    <row r="618" spans="1:4" x14ac:dyDescent="0.2">
      <c r="A618" s="24">
        <v>610</v>
      </c>
      <c r="B618" s="4">
        <f t="shared" si="37"/>
        <v>1.6712328767123288</v>
      </c>
      <c r="C618" s="4">
        <f t="shared" si="38"/>
        <v>9.7727936418385591E-2</v>
      </c>
      <c r="D618" s="25">
        <f t="shared" si="39"/>
        <v>10.26627499189785</v>
      </c>
    </row>
    <row r="619" spans="1:4" x14ac:dyDescent="0.2">
      <c r="A619" s="24">
        <v>611</v>
      </c>
      <c r="B619" s="4">
        <f t="shared" si="37"/>
        <v>1.6739726027397259</v>
      </c>
      <c r="C619" s="4">
        <f t="shared" si="38"/>
        <v>9.7729126612404696E-2</v>
      </c>
      <c r="D619" s="25">
        <f t="shared" si="39"/>
        <v>10.266406230236957</v>
      </c>
    </row>
    <row r="620" spans="1:4" x14ac:dyDescent="0.2">
      <c r="A620" s="24">
        <v>612</v>
      </c>
      <c r="B620" s="4">
        <f t="shared" si="37"/>
        <v>1.6767123287671233</v>
      </c>
      <c r="C620" s="4">
        <f t="shared" si="38"/>
        <v>9.7730318652163875E-2</v>
      </c>
      <c r="D620" s="25">
        <f t="shared" si="39"/>
        <v>10.266537672255627</v>
      </c>
    </row>
    <row r="621" spans="1:4" x14ac:dyDescent="0.2">
      <c r="A621" s="24">
        <v>613</v>
      </c>
      <c r="B621" s="4">
        <f t="shared" si="37"/>
        <v>1.6794520547945206</v>
      </c>
      <c r="C621" s="4">
        <f t="shared" si="38"/>
        <v>9.773151253533327E-2</v>
      </c>
      <c r="D621" s="25">
        <f t="shared" si="39"/>
        <v>10.266669317697685</v>
      </c>
    </row>
    <row r="622" spans="1:4" x14ac:dyDescent="0.2">
      <c r="A622" s="24">
        <v>614</v>
      </c>
      <c r="B622" s="4">
        <f t="shared" si="37"/>
        <v>1.6821917808219178</v>
      </c>
      <c r="C622" s="4">
        <f t="shared" si="38"/>
        <v>9.7732708259585077E-2</v>
      </c>
      <c r="D622" s="25">
        <f t="shared" si="39"/>
        <v>10.266801166307182</v>
      </c>
    </row>
    <row r="623" spans="1:4" x14ac:dyDescent="0.2">
      <c r="A623" s="24">
        <v>615</v>
      </c>
      <c r="B623" s="4">
        <f t="shared" si="37"/>
        <v>1.6849315068493151</v>
      </c>
      <c r="C623" s="4">
        <f t="shared" si="38"/>
        <v>9.7733905822593656E-2</v>
      </c>
      <c r="D623" s="25">
        <f t="shared" si="39"/>
        <v>10.266933217828411</v>
      </c>
    </row>
    <row r="624" spans="1:4" x14ac:dyDescent="0.2">
      <c r="A624" s="24">
        <v>616</v>
      </c>
      <c r="B624" s="4">
        <f t="shared" si="37"/>
        <v>1.6876712328767123</v>
      </c>
      <c r="C624" s="4">
        <f t="shared" si="38"/>
        <v>9.7735105222035532E-2</v>
      </c>
      <c r="D624" s="25">
        <f t="shared" si="39"/>
        <v>10.267065472005864</v>
      </c>
    </row>
    <row r="625" spans="1:4" x14ac:dyDescent="0.2">
      <c r="A625" s="24">
        <v>617</v>
      </c>
      <c r="B625" s="4">
        <f t="shared" si="37"/>
        <v>1.6904109589041096</v>
      </c>
      <c r="C625" s="4">
        <f t="shared" si="38"/>
        <v>9.7736306455589339E-2</v>
      </c>
      <c r="D625" s="25">
        <f t="shared" si="39"/>
        <v>10.267197928584348</v>
      </c>
    </row>
    <row r="626" spans="1:4" x14ac:dyDescent="0.2">
      <c r="A626" s="24">
        <v>618</v>
      </c>
      <c r="B626" s="4">
        <f t="shared" si="37"/>
        <v>1.6931506849315068</v>
      </c>
      <c r="C626" s="4">
        <f t="shared" si="38"/>
        <v>9.773750952093585E-2</v>
      </c>
      <c r="D626" s="25">
        <f t="shared" si="39"/>
        <v>10.267330587308843</v>
      </c>
    </row>
    <row r="627" spans="1:4" x14ac:dyDescent="0.2">
      <c r="A627" s="24">
        <v>619</v>
      </c>
      <c r="B627" s="4">
        <f t="shared" si="37"/>
        <v>1.6958904109589041</v>
      </c>
      <c r="C627" s="4">
        <f t="shared" si="38"/>
        <v>9.773871441575796E-2</v>
      </c>
      <c r="D627" s="25">
        <f t="shared" si="39"/>
        <v>10.267463447924552</v>
      </c>
    </row>
    <row r="628" spans="1:4" x14ac:dyDescent="0.2">
      <c r="A628" s="24">
        <v>620</v>
      </c>
      <c r="B628" s="4">
        <f t="shared" si="37"/>
        <v>1.6986301369863013</v>
      </c>
      <c r="C628" s="4">
        <f t="shared" si="38"/>
        <v>9.7739921137740715E-2</v>
      </c>
      <c r="D628" s="25">
        <f t="shared" si="39"/>
        <v>10.267596510176968</v>
      </c>
    </row>
    <row r="629" spans="1:4" x14ac:dyDescent="0.2">
      <c r="A629" s="24">
        <v>621</v>
      </c>
      <c r="B629" s="4">
        <f t="shared" si="37"/>
        <v>1.7013698630136986</v>
      </c>
      <c r="C629" s="4">
        <f t="shared" si="38"/>
        <v>9.7741129684571257E-2</v>
      </c>
      <c r="D629" s="25">
        <f t="shared" si="39"/>
        <v>10.267729773811762</v>
      </c>
    </row>
    <row r="630" spans="1:4" x14ac:dyDescent="0.2">
      <c r="A630" s="24">
        <v>622</v>
      </c>
      <c r="B630" s="4">
        <f t="shared" si="37"/>
        <v>1.704109589041096</v>
      </c>
      <c r="C630" s="4">
        <f t="shared" si="38"/>
        <v>9.7742340053938878E-2</v>
      </c>
      <c r="D630" s="25">
        <f t="shared" si="39"/>
        <v>10.267863238574893</v>
      </c>
    </row>
    <row r="631" spans="1:4" x14ac:dyDescent="0.2">
      <c r="A631" s="24">
        <v>623</v>
      </c>
      <c r="B631" s="4">
        <f t="shared" si="37"/>
        <v>1.7068493150684931</v>
      </c>
      <c r="C631" s="4">
        <f t="shared" si="38"/>
        <v>9.7743552243534981E-2</v>
      </c>
      <c r="D631" s="25">
        <f t="shared" si="39"/>
        <v>10.267996904212517</v>
      </c>
    </row>
    <row r="632" spans="1:4" x14ac:dyDescent="0.2">
      <c r="A632" s="24">
        <v>624</v>
      </c>
      <c r="B632" s="4">
        <f t="shared" si="37"/>
        <v>1.7095890410958905</v>
      </c>
      <c r="C632" s="4">
        <f t="shared" si="38"/>
        <v>9.7744766251053092E-2</v>
      </c>
      <c r="D632" s="25">
        <f t="shared" si="39"/>
        <v>10.268130770471018</v>
      </c>
    </row>
    <row r="633" spans="1:4" x14ac:dyDescent="0.2">
      <c r="A633" s="24">
        <v>625</v>
      </c>
      <c r="B633" s="4">
        <f t="shared" si="37"/>
        <v>1.7123287671232876</v>
      </c>
      <c r="C633" s="4">
        <f t="shared" si="38"/>
        <v>9.7745982074188872E-2</v>
      </c>
      <c r="D633" s="25">
        <f t="shared" si="39"/>
        <v>10.268264837097041</v>
      </c>
    </row>
    <row r="634" spans="1:4" x14ac:dyDescent="0.2">
      <c r="A634" s="24">
        <v>626</v>
      </c>
      <c r="B634" s="4">
        <f t="shared" si="37"/>
        <v>1.715068493150685</v>
      </c>
      <c r="C634" s="4">
        <f t="shared" si="38"/>
        <v>9.7747199710640081E-2</v>
      </c>
      <c r="D634" s="25">
        <f t="shared" si="39"/>
        <v>10.268399103837456</v>
      </c>
    </row>
    <row r="635" spans="1:4" x14ac:dyDescent="0.2">
      <c r="A635" s="24">
        <v>627</v>
      </c>
      <c r="B635" s="4">
        <f t="shared" si="37"/>
        <v>1.7178082191780821</v>
      </c>
      <c r="C635" s="4">
        <f t="shared" si="38"/>
        <v>9.77484191581066E-2</v>
      </c>
      <c r="D635" s="25">
        <f t="shared" si="39"/>
        <v>10.268533570439375</v>
      </c>
    </row>
    <row r="636" spans="1:4" x14ac:dyDescent="0.2">
      <c r="A636" s="24">
        <v>628</v>
      </c>
      <c r="B636" s="4">
        <f t="shared" si="37"/>
        <v>1.7205479452054795</v>
      </c>
      <c r="C636" s="4">
        <f t="shared" si="38"/>
        <v>9.7749640414290434E-2</v>
      </c>
      <c r="D636" s="25">
        <f t="shared" si="39"/>
        <v>10.268668236650115</v>
      </c>
    </row>
    <row r="637" spans="1:4" x14ac:dyDescent="0.2">
      <c r="A637" s="24">
        <v>629</v>
      </c>
      <c r="B637" s="4">
        <f t="shared" si="37"/>
        <v>1.7232876712328766</v>
      </c>
      <c r="C637" s="4">
        <f t="shared" si="38"/>
        <v>9.7750863476895683E-2</v>
      </c>
      <c r="D637" s="25">
        <f t="shared" si="39"/>
        <v>10.268803102217227</v>
      </c>
    </row>
    <row r="638" spans="1:4" x14ac:dyDescent="0.2">
      <c r="A638" s="24">
        <v>630</v>
      </c>
      <c r="B638" s="4">
        <f t="shared" si="37"/>
        <v>1.726027397260274</v>
      </c>
      <c r="C638" s="4">
        <f t="shared" si="38"/>
        <v>9.7752088343628585E-2</v>
      </c>
      <c r="D638" s="25">
        <f t="shared" si="39"/>
        <v>10.268938166888564</v>
      </c>
    </row>
    <row r="639" spans="1:4" x14ac:dyDescent="0.2">
      <c r="A639" s="24">
        <v>631</v>
      </c>
      <c r="B639" s="4">
        <f t="shared" si="37"/>
        <v>1.7287671232876711</v>
      </c>
      <c r="C639" s="4">
        <f t="shared" si="38"/>
        <v>9.7753315012197459E-2</v>
      </c>
      <c r="D639" s="25">
        <f t="shared" si="39"/>
        <v>10.269073430412078</v>
      </c>
    </row>
    <row r="640" spans="1:4" x14ac:dyDescent="0.2">
      <c r="A640" s="24">
        <v>632</v>
      </c>
      <c r="B640" s="4">
        <f t="shared" si="37"/>
        <v>1.7315068493150685</v>
      </c>
      <c r="C640" s="4">
        <f t="shared" si="38"/>
        <v>9.7754543480312733E-2</v>
      </c>
      <c r="D640" s="25">
        <f t="shared" si="39"/>
        <v>10.269208892536108</v>
      </c>
    </row>
    <row r="641" spans="1:4" x14ac:dyDescent="0.2">
      <c r="A641" s="24">
        <v>633</v>
      </c>
      <c r="B641" s="4">
        <f t="shared" si="37"/>
        <v>1.7342465753424658</v>
      </c>
      <c r="C641" s="4">
        <f t="shared" si="38"/>
        <v>9.7755773745687002E-2</v>
      </c>
      <c r="D641" s="25">
        <f t="shared" si="39"/>
        <v>10.269344553009097</v>
      </c>
    </row>
    <row r="642" spans="1:4" x14ac:dyDescent="0.2">
      <c r="A642" s="24">
        <v>634</v>
      </c>
      <c r="B642" s="4">
        <f t="shared" si="37"/>
        <v>1.736986301369863</v>
      </c>
      <c r="C642" s="4">
        <f t="shared" si="38"/>
        <v>9.7757005806034844E-2</v>
      </c>
      <c r="D642" s="25">
        <f t="shared" si="39"/>
        <v>10.269480411579801</v>
      </c>
    </row>
    <row r="643" spans="1:4" x14ac:dyDescent="0.2">
      <c r="A643" s="24">
        <v>635</v>
      </c>
      <c r="B643" s="4">
        <f t="shared" si="37"/>
        <v>1.7397260273972603</v>
      </c>
      <c r="C643" s="4">
        <f t="shared" si="38"/>
        <v>9.7758239659073071E-2</v>
      </c>
      <c r="D643" s="25">
        <f t="shared" si="39"/>
        <v>10.269616467997157</v>
      </c>
    </row>
    <row r="644" spans="1:4" x14ac:dyDescent="0.2">
      <c r="A644" s="24">
        <v>636</v>
      </c>
      <c r="B644" s="4">
        <f t="shared" si="37"/>
        <v>1.7424657534246575</v>
      </c>
      <c r="C644" s="4">
        <f t="shared" si="38"/>
        <v>9.7759475302520507E-2</v>
      </c>
      <c r="D644" s="25">
        <f t="shared" si="39"/>
        <v>10.269752722010384</v>
      </c>
    </row>
    <row r="645" spans="1:4" x14ac:dyDescent="0.2">
      <c r="A645" s="24">
        <v>637</v>
      </c>
      <c r="B645" s="4">
        <f t="shared" si="37"/>
        <v>1.7452054794520548</v>
      </c>
      <c r="C645" s="4">
        <f t="shared" si="38"/>
        <v>9.7760712734098115E-2</v>
      </c>
      <c r="D645" s="25">
        <f t="shared" si="39"/>
        <v>10.269889173368885</v>
      </c>
    </row>
    <row r="646" spans="1:4" x14ac:dyDescent="0.2">
      <c r="A646" s="24">
        <v>638</v>
      </c>
      <c r="B646" s="4">
        <f t="shared" si="37"/>
        <v>1.747945205479452</v>
      </c>
      <c r="C646" s="4">
        <f t="shared" si="38"/>
        <v>9.7761951951528939E-2</v>
      </c>
      <c r="D646" s="25">
        <f t="shared" si="39"/>
        <v>10.270025821822305</v>
      </c>
    </row>
    <row r="647" spans="1:4" x14ac:dyDescent="0.2">
      <c r="A647" s="24">
        <v>639</v>
      </c>
      <c r="B647" s="4">
        <f t="shared" si="37"/>
        <v>1.7506849315068493</v>
      </c>
      <c r="C647" s="4">
        <f t="shared" si="38"/>
        <v>9.7763192952538117E-2</v>
      </c>
      <c r="D647" s="25">
        <f t="shared" si="39"/>
        <v>10.270162667120552</v>
      </c>
    </row>
    <row r="648" spans="1:4" x14ac:dyDescent="0.2">
      <c r="A648" s="24">
        <v>640</v>
      </c>
      <c r="B648" s="4">
        <f t="shared" si="37"/>
        <v>1.7534246575342465</v>
      </c>
      <c r="C648" s="4">
        <f t="shared" si="38"/>
        <v>9.7764435734852884E-2</v>
      </c>
      <c r="D648" s="25">
        <f t="shared" si="39"/>
        <v>10.27029970901372</v>
      </c>
    </row>
    <row r="649" spans="1:4" x14ac:dyDescent="0.2">
      <c r="A649" s="24">
        <v>641</v>
      </c>
      <c r="B649" s="4">
        <f t="shared" si="37"/>
        <v>1.7561643835616438</v>
      </c>
      <c r="C649" s="4">
        <f t="shared" si="38"/>
        <v>9.7765680296202584E-2</v>
      </c>
      <c r="D649" s="25">
        <f t="shared" si="39"/>
        <v>10.270436947252159</v>
      </c>
    </row>
    <row r="650" spans="1:4" x14ac:dyDescent="0.2">
      <c r="A650" s="24">
        <v>642</v>
      </c>
      <c r="B650" s="4">
        <f t="shared" ref="B650:B713" si="40">A650/365</f>
        <v>1.7589041095890412</v>
      </c>
      <c r="C650" s="4">
        <f t="shared" ref="C650:C713" si="41">($A$6/100)+((($B$6+$C$6)/100)*(1-EXP(-B650/$D$6))/(B650/$D$6))-(($C$6/100)*(EXP(-B650/$D$6)))</f>
        <v>9.7766926634318643E-2</v>
      </c>
      <c r="D650" s="25">
        <f t="shared" ref="D650:D713" si="42">(EXP(C650)-1)*100</f>
        <v>10.270574381586449</v>
      </c>
    </row>
    <row r="651" spans="1:4" x14ac:dyDescent="0.2">
      <c r="A651" s="24">
        <v>643</v>
      </c>
      <c r="B651" s="4">
        <f t="shared" si="40"/>
        <v>1.7616438356164383</v>
      </c>
      <c r="C651" s="4">
        <f t="shared" si="41"/>
        <v>9.7768174746934527E-2</v>
      </c>
      <c r="D651" s="25">
        <f t="shared" si="42"/>
        <v>10.270712011767369</v>
      </c>
    </row>
    <row r="652" spans="1:4" x14ac:dyDescent="0.2">
      <c r="A652" s="24">
        <v>644</v>
      </c>
      <c r="B652" s="4">
        <f t="shared" si="40"/>
        <v>1.7643835616438357</v>
      </c>
      <c r="C652" s="4">
        <f t="shared" si="41"/>
        <v>9.7769424631785867E-2</v>
      </c>
      <c r="D652" s="25">
        <f t="shared" si="42"/>
        <v>10.270849837546002</v>
      </c>
    </row>
    <row r="653" spans="1:4" x14ac:dyDescent="0.2">
      <c r="A653" s="24">
        <v>645</v>
      </c>
      <c r="B653" s="4">
        <f t="shared" si="40"/>
        <v>1.7671232876712328</v>
      </c>
      <c r="C653" s="4">
        <f t="shared" si="41"/>
        <v>9.7770676286610375E-2</v>
      </c>
      <c r="D653" s="25">
        <f t="shared" si="42"/>
        <v>10.270987858673575</v>
      </c>
    </row>
    <row r="654" spans="1:4" x14ac:dyDescent="0.2">
      <c r="A654" s="24">
        <v>646</v>
      </c>
      <c r="B654" s="4">
        <f t="shared" si="40"/>
        <v>1.7698630136986302</v>
      </c>
      <c r="C654" s="4">
        <f t="shared" si="41"/>
        <v>9.7771929709147734E-2</v>
      </c>
      <c r="D654" s="25">
        <f t="shared" si="42"/>
        <v>10.271126074901593</v>
      </c>
    </row>
    <row r="655" spans="1:4" x14ac:dyDescent="0.2">
      <c r="A655" s="24">
        <v>647</v>
      </c>
      <c r="B655" s="4">
        <f t="shared" si="40"/>
        <v>1.7726027397260273</v>
      </c>
      <c r="C655" s="4">
        <f t="shared" si="41"/>
        <v>9.777318489713982E-2</v>
      </c>
      <c r="D655" s="25">
        <f t="shared" si="42"/>
        <v>10.27126448598179</v>
      </c>
    </row>
    <row r="656" spans="1:4" x14ac:dyDescent="0.2">
      <c r="A656" s="24">
        <v>648</v>
      </c>
      <c r="B656" s="4">
        <f t="shared" si="40"/>
        <v>1.7753424657534247</v>
      </c>
      <c r="C656" s="4">
        <f t="shared" si="41"/>
        <v>9.777444184833059E-2</v>
      </c>
      <c r="D656" s="25">
        <f t="shared" si="42"/>
        <v>10.271403091666098</v>
      </c>
    </row>
    <row r="657" spans="1:4" x14ac:dyDescent="0.2">
      <c r="A657" s="24">
        <v>649</v>
      </c>
      <c r="B657" s="4">
        <f t="shared" si="40"/>
        <v>1.7780821917808218</v>
      </c>
      <c r="C657" s="4">
        <f t="shared" si="41"/>
        <v>9.7775700560466014E-2</v>
      </c>
      <c r="D657" s="25">
        <f t="shared" si="42"/>
        <v>10.271541891706715</v>
      </c>
    </row>
    <row r="658" spans="1:4" x14ac:dyDescent="0.2">
      <c r="A658" s="24">
        <v>650</v>
      </c>
      <c r="B658" s="4">
        <f t="shared" si="40"/>
        <v>1.7808219178082192</v>
      </c>
      <c r="C658" s="4">
        <f t="shared" si="41"/>
        <v>9.7776961031294157E-2</v>
      </c>
      <c r="D658" s="25">
        <f t="shared" si="42"/>
        <v>10.271680885856039</v>
      </c>
    </row>
    <row r="659" spans="1:4" x14ac:dyDescent="0.2">
      <c r="A659" s="24">
        <v>651</v>
      </c>
      <c r="B659" s="4">
        <f t="shared" si="40"/>
        <v>1.7835616438356163</v>
      </c>
      <c r="C659" s="4">
        <f t="shared" si="41"/>
        <v>9.7778223258565208E-2</v>
      </c>
      <c r="D659" s="25">
        <f t="shared" si="42"/>
        <v>10.271820073866733</v>
      </c>
    </row>
    <row r="660" spans="1:4" x14ac:dyDescent="0.2">
      <c r="A660" s="24">
        <v>652</v>
      </c>
      <c r="B660" s="4">
        <f t="shared" si="40"/>
        <v>1.7863013698630137</v>
      </c>
      <c r="C660" s="4">
        <f t="shared" si="41"/>
        <v>9.7779487240031382E-2</v>
      </c>
      <c r="D660" s="25">
        <f t="shared" si="42"/>
        <v>10.271959455491642</v>
      </c>
    </row>
    <row r="661" spans="1:4" x14ac:dyDescent="0.2">
      <c r="A661" s="24">
        <v>653</v>
      </c>
      <c r="B661" s="4">
        <f t="shared" si="40"/>
        <v>1.789041095890411</v>
      </c>
      <c r="C661" s="4">
        <f t="shared" si="41"/>
        <v>9.778075297344696E-2</v>
      </c>
      <c r="D661" s="25">
        <f t="shared" si="42"/>
        <v>10.272099030483851</v>
      </c>
    </row>
    <row r="662" spans="1:4" x14ac:dyDescent="0.2">
      <c r="A662" s="24">
        <v>654</v>
      </c>
      <c r="B662" s="4">
        <f t="shared" si="40"/>
        <v>1.7917808219178082</v>
      </c>
      <c r="C662" s="4">
        <f t="shared" si="41"/>
        <v>9.7782020456568322E-2</v>
      </c>
      <c r="D662" s="25">
        <f t="shared" si="42"/>
        <v>10.27223879859671</v>
      </c>
    </row>
    <row r="663" spans="1:4" x14ac:dyDescent="0.2">
      <c r="A663" s="24">
        <v>655</v>
      </c>
      <c r="B663" s="4">
        <f t="shared" si="40"/>
        <v>1.7945205479452055</v>
      </c>
      <c r="C663" s="4">
        <f t="shared" si="41"/>
        <v>9.7783289687153885E-2</v>
      </c>
      <c r="D663" s="25">
        <f t="shared" si="42"/>
        <v>10.272378759583756</v>
      </c>
    </row>
    <row r="664" spans="1:4" x14ac:dyDescent="0.2">
      <c r="A664" s="24">
        <v>656</v>
      </c>
      <c r="B664" s="4">
        <f t="shared" si="40"/>
        <v>1.7972602739726027</v>
      </c>
      <c r="C664" s="4">
        <f t="shared" si="41"/>
        <v>9.7784560662964162E-2</v>
      </c>
      <c r="D664" s="25">
        <f t="shared" si="42"/>
        <v>10.272518913198759</v>
      </c>
    </row>
    <row r="665" spans="1:4" x14ac:dyDescent="0.2">
      <c r="A665" s="24">
        <v>657</v>
      </c>
      <c r="B665" s="4">
        <f t="shared" si="40"/>
        <v>1.8</v>
      </c>
      <c r="C665" s="4">
        <f t="shared" si="41"/>
        <v>9.7785833381761708E-2</v>
      </c>
      <c r="D665" s="25">
        <f t="shared" si="42"/>
        <v>10.272659259195738</v>
      </c>
    </row>
    <row r="666" spans="1:4" x14ac:dyDescent="0.2">
      <c r="A666" s="24">
        <v>658</v>
      </c>
      <c r="B666" s="4">
        <f t="shared" si="40"/>
        <v>1.8027397260273972</v>
      </c>
      <c r="C666" s="4">
        <f t="shared" si="41"/>
        <v>9.7787107841311172E-2</v>
      </c>
      <c r="D666" s="25">
        <f t="shared" si="42"/>
        <v>10.272799797328936</v>
      </c>
    </row>
    <row r="667" spans="1:4" x14ac:dyDescent="0.2">
      <c r="A667" s="24">
        <v>659</v>
      </c>
      <c r="B667" s="4">
        <f t="shared" si="40"/>
        <v>1.8054794520547945</v>
      </c>
      <c r="C667" s="4">
        <f t="shared" si="41"/>
        <v>9.77883840393792E-2</v>
      </c>
      <c r="D667" s="25">
        <f t="shared" si="42"/>
        <v>10.272940527352791</v>
      </c>
    </row>
    <row r="668" spans="1:4" x14ac:dyDescent="0.2">
      <c r="A668" s="24">
        <v>660</v>
      </c>
      <c r="B668" s="4">
        <f t="shared" si="40"/>
        <v>1.8082191780821917</v>
      </c>
      <c r="C668" s="4">
        <f t="shared" si="41"/>
        <v>9.7789661973734565E-2</v>
      </c>
      <c r="D668" s="25">
        <f t="shared" si="42"/>
        <v>10.273081449021992</v>
      </c>
    </row>
    <row r="669" spans="1:4" x14ac:dyDescent="0.2">
      <c r="A669" s="24">
        <v>661</v>
      </c>
      <c r="B669" s="4">
        <f t="shared" si="40"/>
        <v>1.810958904109589</v>
      </c>
      <c r="C669" s="4">
        <f t="shared" si="41"/>
        <v>9.7790941642148063E-2</v>
      </c>
      <c r="D669" s="25">
        <f t="shared" si="42"/>
        <v>10.273222562091489</v>
      </c>
    </row>
    <row r="670" spans="1:4" x14ac:dyDescent="0.2">
      <c r="A670" s="24">
        <v>662</v>
      </c>
      <c r="B670" s="4">
        <f t="shared" si="40"/>
        <v>1.8136986301369864</v>
      </c>
      <c r="C670" s="4">
        <f t="shared" si="41"/>
        <v>9.7792223042392559E-2</v>
      </c>
      <c r="D670" s="25">
        <f t="shared" si="42"/>
        <v>10.273363866316366</v>
      </c>
    </row>
    <row r="671" spans="1:4" x14ac:dyDescent="0.2">
      <c r="A671" s="24">
        <v>663</v>
      </c>
      <c r="B671" s="4">
        <f t="shared" si="40"/>
        <v>1.8164383561643835</v>
      </c>
      <c r="C671" s="4">
        <f t="shared" si="41"/>
        <v>9.7793506172242944E-2</v>
      </c>
      <c r="D671" s="25">
        <f t="shared" si="42"/>
        <v>10.273505361452017</v>
      </c>
    </row>
    <row r="672" spans="1:4" x14ac:dyDescent="0.2">
      <c r="A672" s="24">
        <v>664</v>
      </c>
      <c r="B672" s="4">
        <f t="shared" si="40"/>
        <v>1.8191780821917809</v>
      </c>
      <c r="C672" s="4">
        <f t="shared" si="41"/>
        <v>9.7794791029476205E-2</v>
      </c>
      <c r="D672" s="25">
        <f t="shared" si="42"/>
        <v>10.273647047254041</v>
      </c>
    </row>
    <row r="673" spans="1:4" x14ac:dyDescent="0.2">
      <c r="A673" s="24">
        <v>665</v>
      </c>
      <c r="B673" s="4">
        <f t="shared" si="40"/>
        <v>1.821917808219178</v>
      </c>
      <c r="C673" s="4">
        <f t="shared" si="41"/>
        <v>9.7796077611871354E-2</v>
      </c>
      <c r="D673" s="25">
        <f t="shared" si="42"/>
        <v>10.273788923478255</v>
      </c>
    </row>
    <row r="674" spans="1:4" x14ac:dyDescent="0.2">
      <c r="A674" s="24">
        <v>666</v>
      </c>
      <c r="B674" s="4">
        <f t="shared" si="40"/>
        <v>1.8246575342465754</v>
      </c>
      <c r="C674" s="4">
        <f t="shared" si="41"/>
        <v>9.7797365917209417E-2</v>
      </c>
      <c r="D674" s="25">
        <f t="shared" si="42"/>
        <v>10.273930989880697</v>
      </c>
    </row>
    <row r="675" spans="1:4" x14ac:dyDescent="0.2">
      <c r="A675" s="24">
        <v>667</v>
      </c>
      <c r="B675" s="4">
        <f t="shared" si="40"/>
        <v>1.8273972602739725</v>
      </c>
      <c r="C675" s="4">
        <f t="shared" si="41"/>
        <v>9.7798655943273555E-2</v>
      </c>
      <c r="D675" s="25">
        <f t="shared" si="42"/>
        <v>10.274073246217608</v>
      </c>
    </row>
    <row r="676" spans="1:4" x14ac:dyDescent="0.2">
      <c r="A676" s="24">
        <v>668</v>
      </c>
      <c r="B676" s="4">
        <f t="shared" si="40"/>
        <v>1.8301369863013699</v>
      </c>
      <c r="C676" s="4">
        <f t="shared" si="41"/>
        <v>9.7799947687848901E-2</v>
      </c>
      <c r="D676" s="25">
        <f t="shared" si="42"/>
        <v>10.274215692245537</v>
      </c>
    </row>
    <row r="677" spans="1:4" x14ac:dyDescent="0.2">
      <c r="A677" s="24">
        <v>669</v>
      </c>
      <c r="B677" s="4">
        <f t="shared" si="40"/>
        <v>1.832876712328767</v>
      </c>
      <c r="C677" s="4">
        <f t="shared" si="41"/>
        <v>9.7801241148722642E-2</v>
      </c>
      <c r="D677" s="25">
        <f t="shared" si="42"/>
        <v>10.274358327721167</v>
      </c>
    </row>
    <row r="678" spans="1:4" x14ac:dyDescent="0.2">
      <c r="A678" s="24">
        <v>670</v>
      </c>
      <c r="B678" s="4">
        <f t="shared" si="40"/>
        <v>1.8356164383561644</v>
      </c>
      <c r="C678" s="4">
        <f t="shared" si="41"/>
        <v>9.7802536323684047E-2</v>
      </c>
      <c r="D678" s="25">
        <f t="shared" si="42"/>
        <v>10.274501152401449</v>
      </c>
    </row>
    <row r="679" spans="1:4" x14ac:dyDescent="0.2">
      <c r="A679" s="24">
        <v>671</v>
      </c>
      <c r="B679" s="4">
        <f t="shared" si="40"/>
        <v>1.8383561643835618</v>
      </c>
      <c r="C679" s="4">
        <f t="shared" si="41"/>
        <v>9.7803833210524369E-2</v>
      </c>
      <c r="D679" s="25">
        <f t="shared" si="42"/>
        <v>10.274644166043556</v>
      </c>
    </row>
    <row r="680" spans="1:4" x14ac:dyDescent="0.2">
      <c r="A680" s="24">
        <v>672</v>
      </c>
      <c r="B680" s="4">
        <f t="shared" si="40"/>
        <v>1.8410958904109589</v>
      </c>
      <c r="C680" s="4">
        <f t="shared" si="41"/>
        <v>9.7805131807036927E-2</v>
      </c>
      <c r="D680" s="25">
        <f t="shared" si="42"/>
        <v>10.274787368404859</v>
      </c>
    </row>
    <row r="681" spans="1:4" x14ac:dyDescent="0.2">
      <c r="A681" s="24">
        <v>673</v>
      </c>
      <c r="B681" s="4">
        <f t="shared" si="40"/>
        <v>1.8438356164383563</v>
      </c>
      <c r="C681" s="4">
        <f t="shared" si="41"/>
        <v>9.7806432111017111E-2</v>
      </c>
      <c r="D681" s="25">
        <f t="shared" si="42"/>
        <v>10.274930759243016</v>
      </c>
    </row>
    <row r="682" spans="1:4" x14ac:dyDescent="0.2">
      <c r="A682" s="24">
        <v>674</v>
      </c>
      <c r="B682" s="4">
        <f t="shared" si="40"/>
        <v>1.8465753424657534</v>
      </c>
      <c r="C682" s="4">
        <f t="shared" si="41"/>
        <v>9.7807734120262266E-2</v>
      </c>
      <c r="D682" s="25">
        <f t="shared" si="42"/>
        <v>10.275074338315848</v>
      </c>
    </row>
    <row r="683" spans="1:4" x14ac:dyDescent="0.2">
      <c r="A683" s="24">
        <v>675</v>
      </c>
      <c r="B683" s="4">
        <f t="shared" si="40"/>
        <v>1.8493150684931507</v>
      </c>
      <c r="C683" s="4">
        <f t="shared" si="41"/>
        <v>9.7809037832571846E-2</v>
      </c>
      <c r="D683" s="25">
        <f t="shared" si="42"/>
        <v>10.275218105381413</v>
      </c>
    </row>
    <row r="684" spans="1:4" x14ac:dyDescent="0.2">
      <c r="A684" s="24">
        <v>676</v>
      </c>
      <c r="B684" s="4">
        <f t="shared" si="40"/>
        <v>1.8520547945205479</v>
      </c>
      <c r="C684" s="4">
        <f t="shared" si="41"/>
        <v>9.7810343245747292E-2</v>
      </c>
      <c r="D684" s="25">
        <f t="shared" si="42"/>
        <v>10.275362060198013</v>
      </c>
    </row>
    <row r="685" spans="1:4" x14ac:dyDescent="0.2">
      <c r="A685" s="24">
        <v>677</v>
      </c>
      <c r="B685" s="4">
        <f t="shared" si="40"/>
        <v>1.8547945205479452</v>
      </c>
      <c r="C685" s="4">
        <f t="shared" si="41"/>
        <v>9.7811650357592095E-2</v>
      </c>
      <c r="D685" s="25">
        <f t="shared" si="42"/>
        <v>10.275506202524154</v>
      </c>
    </row>
    <row r="686" spans="1:4" x14ac:dyDescent="0.2">
      <c r="A686" s="24">
        <v>678</v>
      </c>
      <c r="B686" s="4">
        <f t="shared" si="40"/>
        <v>1.8575342465753424</v>
      </c>
      <c r="C686" s="4">
        <f t="shared" si="41"/>
        <v>9.7812959165911761E-2</v>
      </c>
      <c r="D686" s="25">
        <f t="shared" si="42"/>
        <v>10.275650532118586</v>
      </c>
    </row>
    <row r="687" spans="1:4" x14ac:dyDescent="0.2">
      <c r="A687" s="24">
        <v>679</v>
      </c>
      <c r="B687" s="4">
        <f t="shared" si="40"/>
        <v>1.8602739726027397</v>
      </c>
      <c r="C687" s="4">
        <f t="shared" si="41"/>
        <v>9.7814269668513851E-2</v>
      </c>
      <c r="D687" s="25">
        <f t="shared" si="42"/>
        <v>10.275795048740255</v>
      </c>
    </row>
    <row r="688" spans="1:4" x14ac:dyDescent="0.2">
      <c r="A688" s="24">
        <v>680</v>
      </c>
      <c r="B688" s="4">
        <f t="shared" si="40"/>
        <v>1.8630136986301369</v>
      </c>
      <c r="C688" s="4">
        <f t="shared" si="41"/>
        <v>9.7815581863207907E-2</v>
      </c>
      <c r="D688" s="25">
        <f t="shared" si="42"/>
        <v>10.275939752148332</v>
      </c>
    </row>
    <row r="689" spans="1:4" x14ac:dyDescent="0.2">
      <c r="A689" s="24">
        <v>681</v>
      </c>
      <c r="B689" s="4">
        <f t="shared" si="40"/>
        <v>1.8657534246575342</v>
      </c>
      <c r="C689" s="4">
        <f t="shared" si="41"/>
        <v>9.7816895747805541E-2</v>
      </c>
      <c r="D689" s="25">
        <f t="shared" si="42"/>
        <v>10.276084642102257</v>
      </c>
    </row>
    <row r="690" spans="1:4" x14ac:dyDescent="0.2">
      <c r="A690" s="24">
        <v>682</v>
      </c>
      <c r="B690" s="4">
        <f t="shared" si="40"/>
        <v>1.8684931506849316</v>
      </c>
      <c r="C690" s="4">
        <f t="shared" si="41"/>
        <v>9.7818211320120321E-2</v>
      </c>
      <c r="D690" s="25">
        <f t="shared" si="42"/>
        <v>10.276229718361618</v>
      </c>
    </row>
    <row r="691" spans="1:4" x14ac:dyDescent="0.2">
      <c r="A691" s="24">
        <v>683</v>
      </c>
      <c r="B691" s="4">
        <f t="shared" si="40"/>
        <v>1.8712328767123287</v>
      </c>
      <c r="C691" s="4">
        <f t="shared" si="41"/>
        <v>9.7819528577967912E-2</v>
      </c>
      <c r="D691" s="25">
        <f t="shared" si="42"/>
        <v>10.276374980686299</v>
      </c>
    </row>
    <row r="692" spans="1:4" x14ac:dyDescent="0.2">
      <c r="A692" s="24">
        <v>684</v>
      </c>
      <c r="B692" s="4">
        <f t="shared" si="40"/>
        <v>1.8739726027397261</v>
      </c>
      <c r="C692" s="4">
        <f t="shared" si="41"/>
        <v>9.7820847519165963E-2</v>
      </c>
      <c r="D692" s="25">
        <f t="shared" si="42"/>
        <v>10.276520428836333</v>
      </c>
    </row>
    <row r="693" spans="1:4" x14ac:dyDescent="0.2">
      <c r="A693" s="24">
        <v>685</v>
      </c>
      <c r="B693" s="4">
        <f t="shared" si="40"/>
        <v>1.8767123287671232</v>
      </c>
      <c r="C693" s="4">
        <f t="shared" si="41"/>
        <v>9.7822168141534105E-2</v>
      </c>
      <c r="D693" s="25">
        <f t="shared" si="42"/>
        <v>10.276666062572071</v>
      </c>
    </row>
    <row r="694" spans="1:4" x14ac:dyDescent="0.2">
      <c r="A694" s="24">
        <v>686</v>
      </c>
      <c r="B694" s="4">
        <f t="shared" si="40"/>
        <v>1.8794520547945206</v>
      </c>
      <c r="C694" s="4">
        <f t="shared" si="41"/>
        <v>9.782349044289404E-2</v>
      </c>
      <c r="D694" s="25">
        <f t="shared" si="42"/>
        <v>10.27681188165397</v>
      </c>
    </row>
    <row r="695" spans="1:4" x14ac:dyDescent="0.2">
      <c r="A695" s="24">
        <v>687</v>
      </c>
      <c r="B695" s="4">
        <f t="shared" si="40"/>
        <v>1.8821917808219177</v>
      </c>
      <c r="C695" s="4">
        <f t="shared" si="41"/>
        <v>9.7824814421069481E-2</v>
      </c>
      <c r="D695" s="25">
        <f t="shared" si="42"/>
        <v>10.276957885842819</v>
      </c>
    </row>
    <row r="696" spans="1:4" x14ac:dyDescent="0.2">
      <c r="A696" s="24">
        <v>688</v>
      </c>
      <c r="B696" s="4">
        <f t="shared" si="40"/>
        <v>1.8849315068493151</v>
      </c>
      <c r="C696" s="4">
        <f t="shared" si="41"/>
        <v>9.7826140073886084E-2</v>
      </c>
      <c r="D696" s="25">
        <f t="shared" si="42"/>
        <v>10.277104074899546</v>
      </c>
    </row>
    <row r="697" spans="1:4" x14ac:dyDescent="0.2">
      <c r="A697" s="24">
        <v>689</v>
      </c>
      <c r="B697" s="4">
        <f t="shared" si="40"/>
        <v>1.8876712328767122</v>
      </c>
      <c r="C697" s="4">
        <f t="shared" si="41"/>
        <v>9.78274673991716E-2</v>
      </c>
      <c r="D697" s="25">
        <f t="shared" si="42"/>
        <v>10.27725044858534</v>
      </c>
    </row>
    <row r="698" spans="1:4" x14ac:dyDescent="0.2">
      <c r="A698" s="24">
        <v>690</v>
      </c>
      <c r="B698" s="4">
        <f t="shared" si="40"/>
        <v>1.8904109589041096</v>
      </c>
      <c r="C698" s="4">
        <f t="shared" si="41"/>
        <v>9.782879639475571E-2</v>
      </c>
      <c r="D698" s="25">
        <f t="shared" si="42"/>
        <v>10.277397006661593</v>
      </c>
    </row>
    <row r="699" spans="1:4" x14ac:dyDescent="0.2">
      <c r="A699" s="24">
        <v>691</v>
      </c>
      <c r="B699" s="4">
        <f t="shared" si="40"/>
        <v>1.893150684931507</v>
      </c>
      <c r="C699" s="4">
        <f t="shared" si="41"/>
        <v>9.7830127058470176E-2</v>
      </c>
      <c r="D699" s="25">
        <f t="shared" si="42"/>
        <v>10.277543748889961</v>
      </c>
    </row>
    <row r="700" spans="1:4" x14ac:dyDescent="0.2">
      <c r="A700" s="24">
        <v>692</v>
      </c>
      <c r="B700" s="4">
        <f t="shared" si="40"/>
        <v>1.8958904109589041</v>
      </c>
      <c r="C700" s="4">
        <f t="shared" si="41"/>
        <v>9.7831459388148717E-2</v>
      </c>
      <c r="D700" s="25">
        <f t="shared" si="42"/>
        <v>10.277690675032257</v>
      </c>
    </row>
    <row r="701" spans="1:4" x14ac:dyDescent="0.2">
      <c r="A701" s="24">
        <v>693</v>
      </c>
      <c r="B701" s="4">
        <f t="shared" si="40"/>
        <v>1.8986301369863015</v>
      </c>
      <c r="C701" s="4">
        <f t="shared" si="41"/>
        <v>9.7832793381627065E-2</v>
      </c>
      <c r="D701" s="25">
        <f t="shared" si="42"/>
        <v>10.27783778485054</v>
      </c>
    </row>
    <row r="702" spans="1:4" x14ac:dyDescent="0.2">
      <c r="A702" s="24">
        <v>694</v>
      </c>
      <c r="B702" s="4">
        <f t="shared" si="40"/>
        <v>1.9013698630136986</v>
      </c>
      <c r="C702" s="4">
        <f t="shared" si="41"/>
        <v>9.7834129036742976E-2</v>
      </c>
      <c r="D702" s="25">
        <f t="shared" si="42"/>
        <v>10.277985078107111</v>
      </c>
    </row>
    <row r="703" spans="1:4" x14ac:dyDescent="0.2">
      <c r="A703" s="24">
        <v>695</v>
      </c>
      <c r="B703" s="4">
        <f t="shared" si="40"/>
        <v>1.904109589041096</v>
      </c>
      <c r="C703" s="4">
        <f t="shared" si="41"/>
        <v>9.7835466351336137E-2</v>
      </c>
      <c r="D703" s="25">
        <f t="shared" si="42"/>
        <v>10.278132554564468</v>
      </c>
    </row>
    <row r="704" spans="1:4" x14ac:dyDescent="0.2">
      <c r="A704" s="24">
        <v>696</v>
      </c>
      <c r="B704" s="4">
        <f t="shared" si="40"/>
        <v>1.9068493150684931</v>
      </c>
      <c r="C704" s="4">
        <f t="shared" si="41"/>
        <v>9.7836805323248316E-2</v>
      </c>
      <c r="D704" s="25">
        <f t="shared" si="42"/>
        <v>10.278280213985337</v>
      </c>
    </row>
    <row r="705" spans="1:4" x14ac:dyDescent="0.2">
      <c r="A705" s="24">
        <v>697</v>
      </c>
      <c r="B705" s="4">
        <f t="shared" si="40"/>
        <v>1.9095890410958904</v>
      </c>
      <c r="C705" s="4">
        <f t="shared" si="41"/>
        <v>9.7838145950323224E-2</v>
      </c>
      <c r="D705" s="25">
        <f t="shared" si="42"/>
        <v>10.278428056132682</v>
      </c>
    </row>
    <row r="706" spans="1:4" x14ac:dyDescent="0.2">
      <c r="A706" s="24">
        <v>698</v>
      </c>
      <c r="B706" s="4">
        <f t="shared" si="40"/>
        <v>1.9123287671232876</v>
      </c>
      <c r="C706" s="4">
        <f t="shared" si="41"/>
        <v>9.7839488230406627E-2</v>
      </c>
      <c r="D706" s="25">
        <f t="shared" si="42"/>
        <v>10.27857608076963</v>
      </c>
    </row>
    <row r="707" spans="1:4" x14ac:dyDescent="0.2">
      <c r="A707" s="24">
        <v>699</v>
      </c>
      <c r="B707" s="4">
        <f t="shared" si="40"/>
        <v>1.9150684931506849</v>
      </c>
      <c r="C707" s="4">
        <f t="shared" si="41"/>
        <v>9.7840832161346189E-2</v>
      </c>
      <c r="D707" s="25">
        <f t="shared" si="42"/>
        <v>10.278724287659591</v>
      </c>
    </row>
    <row r="708" spans="1:4" x14ac:dyDescent="0.2">
      <c r="A708" s="24">
        <v>700</v>
      </c>
      <c r="B708" s="4">
        <f t="shared" si="40"/>
        <v>1.9178082191780821</v>
      </c>
      <c r="C708" s="4">
        <f t="shared" si="41"/>
        <v>9.7842177740991645E-2</v>
      </c>
      <c r="D708" s="25">
        <f t="shared" si="42"/>
        <v>10.278872676566152</v>
      </c>
    </row>
    <row r="709" spans="1:4" x14ac:dyDescent="0.2">
      <c r="A709" s="24">
        <v>701</v>
      </c>
      <c r="B709" s="4">
        <f t="shared" si="40"/>
        <v>1.9205479452054794</v>
      </c>
      <c r="C709" s="4">
        <f t="shared" si="41"/>
        <v>9.7843524967194687E-2</v>
      </c>
      <c r="D709" s="25">
        <f t="shared" si="42"/>
        <v>10.279021247253151</v>
      </c>
    </row>
    <row r="710" spans="1:4" x14ac:dyDescent="0.2">
      <c r="A710" s="24">
        <v>702</v>
      </c>
      <c r="B710" s="4">
        <f t="shared" si="40"/>
        <v>1.9232876712328768</v>
      </c>
      <c r="C710" s="4">
        <f t="shared" si="41"/>
        <v>9.7844873837808988E-2</v>
      </c>
      <c r="D710" s="25">
        <f t="shared" si="42"/>
        <v>10.279169999484594</v>
      </c>
    </row>
    <row r="711" spans="1:4" x14ac:dyDescent="0.2">
      <c r="A711" s="24">
        <v>703</v>
      </c>
      <c r="B711" s="4">
        <f t="shared" si="40"/>
        <v>1.9260273972602739</v>
      </c>
      <c r="C711" s="4">
        <f t="shared" si="41"/>
        <v>9.7846224350690236E-2</v>
      </c>
      <c r="D711" s="25">
        <f t="shared" si="42"/>
        <v>10.279318933024783</v>
      </c>
    </row>
    <row r="712" spans="1:4" x14ac:dyDescent="0.2">
      <c r="A712" s="24">
        <v>704</v>
      </c>
      <c r="B712" s="4">
        <f t="shared" si="40"/>
        <v>1.9287671232876713</v>
      </c>
      <c r="C712" s="4">
        <f t="shared" si="41"/>
        <v>9.7847576503696077E-2</v>
      </c>
      <c r="D712" s="25">
        <f t="shared" si="42"/>
        <v>10.279468047638174</v>
      </c>
    </row>
    <row r="713" spans="1:4" x14ac:dyDescent="0.2">
      <c r="A713" s="24">
        <v>705</v>
      </c>
      <c r="B713" s="4">
        <f t="shared" si="40"/>
        <v>1.9315068493150684</v>
      </c>
      <c r="C713" s="4">
        <f t="shared" si="41"/>
        <v>9.7848930294686165E-2</v>
      </c>
      <c r="D713" s="25">
        <f t="shared" si="42"/>
        <v>10.279617343089464</v>
      </c>
    </row>
    <row r="714" spans="1:4" x14ac:dyDescent="0.2">
      <c r="A714" s="24">
        <v>706</v>
      </c>
      <c r="B714" s="4">
        <f t="shared" ref="B714:B777" si="43">A714/365</f>
        <v>1.9342465753424658</v>
      </c>
      <c r="C714" s="4">
        <f t="shared" ref="C714:C777" si="44">($A$6/100)+((($B$6+$C$6)/100)*(1-EXP(-B714/$D$6))/(B714/$D$6))-(($C$6/100)*(EXP(-B714/$D$6)))</f>
        <v>9.7850285721522087E-2</v>
      </c>
      <c r="D714" s="25">
        <f t="shared" ref="D714:D777" si="45">(EXP(C714)-1)*100</f>
        <v>10.279766819143576</v>
      </c>
    </row>
    <row r="715" spans="1:4" x14ac:dyDescent="0.2">
      <c r="A715" s="24">
        <v>707</v>
      </c>
      <c r="B715" s="4">
        <f t="shared" si="43"/>
        <v>1.9369863013698629</v>
      </c>
      <c r="C715" s="4">
        <f t="shared" si="44"/>
        <v>9.7851642782067497E-2</v>
      </c>
      <c r="D715" s="25">
        <f t="shared" si="45"/>
        <v>10.279916475565631</v>
      </c>
    </row>
    <row r="716" spans="1:4" x14ac:dyDescent="0.2">
      <c r="A716" s="24">
        <v>708</v>
      </c>
      <c r="B716" s="4">
        <f t="shared" si="43"/>
        <v>1.9397260273972603</v>
      </c>
      <c r="C716" s="4">
        <f t="shared" si="44"/>
        <v>9.7853001474187906E-2</v>
      </c>
      <c r="D716" s="25">
        <f t="shared" si="45"/>
        <v>10.280066312120972</v>
      </c>
    </row>
    <row r="717" spans="1:4" x14ac:dyDescent="0.2">
      <c r="A717" s="24">
        <v>709</v>
      </c>
      <c r="B717" s="4">
        <f t="shared" si="43"/>
        <v>1.9424657534246574</v>
      </c>
      <c r="C717" s="4">
        <f t="shared" si="44"/>
        <v>9.7854361795750924E-2</v>
      </c>
      <c r="D717" s="25">
        <f t="shared" si="45"/>
        <v>10.280216328575186</v>
      </c>
    </row>
    <row r="718" spans="1:4" x14ac:dyDescent="0.2">
      <c r="A718" s="24">
        <v>710</v>
      </c>
      <c r="B718" s="4">
        <f t="shared" si="43"/>
        <v>1.9452054794520548</v>
      </c>
      <c r="C718" s="4">
        <f t="shared" si="44"/>
        <v>9.7855723744626061E-2</v>
      </c>
      <c r="D718" s="25">
        <f t="shared" si="45"/>
        <v>10.28036652469404</v>
      </c>
    </row>
    <row r="719" spans="1:4" x14ac:dyDescent="0.2">
      <c r="A719" s="24">
        <v>711</v>
      </c>
      <c r="B719" s="4">
        <f t="shared" si="43"/>
        <v>1.9479452054794522</v>
      </c>
      <c r="C719" s="4">
        <f t="shared" si="44"/>
        <v>9.785708731868481E-2</v>
      </c>
      <c r="D719" s="25">
        <f t="shared" si="45"/>
        <v>10.280516900243541</v>
      </c>
    </row>
    <row r="720" spans="1:4" x14ac:dyDescent="0.2">
      <c r="A720" s="24">
        <v>712</v>
      </c>
      <c r="B720" s="4">
        <f t="shared" si="43"/>
        <v>1.9506849315068493</v>
      </c>
      <c r="C720" s="4">
        <f t="shared" si="44"/>
        <v>9.7858452515800637E-2</v>
      </c>
      <c r="D720" s="25">
        <f t="shared" si="45"/>
        <v>10.280667454989922</v>
      </c>
    </row>
    <row r="721" spans="1:4" x14ac:dyDescent="0.2">
      <c r="A721" s="24">
        <v>713</v>
      </c>
      <c r="B721" s="4">
        <f t="shared" si="43"/>
        <v>1.9534246575342467</v>
      </c>
      <c r="C721" s="4">
        <f t="shared" si="44"/>
        <v>9.7859819333849005E-2</v>
      </c>
      <c r="D721" s="25">
        <f t="shared" si="45"/>
        <v>10.280818188699591</v>
      </c>
    </row>
    <row r="722" spans="1:4" x14ac:dyDescent="0.2">
      <c r="A722" s="24">
        <v>714</v>
      </c>
      <c r="B722" s="4">
        <f t="shared" si="43"/>
        <v>1.9561643835616438</v>
      </c>
      <c r="C722" s="4">
        <f t="shared" si="44"/>
        <v>9.786118777070732E-2</v>
      </c>
      <c r="D722" s="25">
        <f t="shared" si="45"/>
        <v>10.280969101139226</v>
      </c>
    </row>
    <row r="723" spans="1:4" x14ac:dyDescent="0.2">
      <c r="A723" s="24">
        <v>715</v>
      </c>
      <c r="B723" s="4">
        <f t="shared" si="43"/>
        <v>1.9589041095890412</v>
      </c>
      <c r="C723" s="4">
        <f t="shared" si="44"/>
        <v>9.7862557824254959E-2</v>
      </c>
      <c r="D723" s="25">
        <f t="shared" si="45"/>
        <v>10.281120192075676</v>
      </c>
    </row>
    <row r="724" spans="1:4" x14ac:dyDescent="0.2">
      <c r="A724" s="24">
        <v>716</v>
      </c>
      <c r="B724" s="4">
        <f t="shared" si="43"/>
        <v>1.9616438356164383</v>
      </c>
      <c r="C724" s="4">
        <f t="shared" si="44"/>
        <v>9.7863929492373256E-2</v>
      </c>
      <c r="D724" s="25">
        <f t="shared" si="45"/>
        <v>10.281271461276042</v>
      </c>
    </row>
    <row r="725" spans="1:4" x14ac:dyDescent="0.2">
      <c r="A725" s="24">
        <v>717</v>
      </c>
      <c r="B725" s="4">
        <f t="shared" si="43"/>
        <v>1.9643835616438357</v>
      </c>
      <c r="C725" s="4">
        <f t="shared" si="44"/>
        <v>9.7865302772945514E-2</v>
      </c>
      <c r="D725" s="25">
        <f t="shared" si="45"/>
        <v>10.28142290850762</v>
      </c>
    </row>
    <row r="726" spans="1:4" x14ac:dyDescent="0.2">
      <c r="A726" s="24">
        <v>718</v>
      </c>
      <c r="B726" s="4">
        <f t="shared" si="43"/>
        <v>1.9671232876712328</v>
      </c>
      <c r="C726" s="4">
        <f t="shared" si="44"/>
        <v>9.7866677663856982E-2</v>
      </c>
      <c r="D726" s="25">
        <f t="shared" si="45"/>
        <v>10.281574533537906</v>
      </c>
    </row>
    <row r="727" spans="1:4" x14ac:dyDescent="0.2">
      <c r="A727" s="24">
        <v>719</v>
      </c>
      <c r="B727" s="4">
        <f t="shared" si="43"/>
        <v>1.9698630136986301</v>
      </c>
      <c r="C727" s="4">
        <f t="shared" si="44"/>
        <v>9.7868054162994947E-2</v>
      </c>
      <c r="D727" s="25">
        <f t="shared" si="45"/>
        <v>10.281726336134668</v>
      </c>
    </row>
    <row r="728" spans="1:4" x14ac:dyDescent="0.2">
      <c r="A728" s="24">
        <v>720</v>
      </c>
      <c r="B728" s="4">
        <f t="shared" si="43"/>
        <v>1.9726027397260273</v>
      </c>
      <c r="C728" s="4">
        <f t="shared" si="44"/>
        <v>9.7869432268248555E-2</v>
      </c>
      <c r="D728" s="25">
        <f t="shared" si="45"/>
        <v>10.281878316065839</v>
      </c>
    </row>
    <row r="729" spans="1:4" x14ac:dyDescent="0.2">
      <c r="A729" s="24">
        <v>721</v>
      </c>
      <c r="B729" s="4">
        <f t="shared" si="43"/>
        <v>1.9753424657534246</v>
      </c>
      <c r="C729" s="4">
        <f t="shared" si="44"/>
        <v>9.7870811977508937E-2</v>
      </c>
      <c r="D729" s="25">
        <f t="shared" si="45"/>
        <v>10.282030473099567</v>
      </c>
    </row>
    <row r="730" spans="1:4" x14ac:dyDescent="0.2">
      <c r="A730" s="24">
        <v>722</v>
      </c>
      <c r="B730" s="4">
        <f t="shared" si="43"/>
        <v>1.978082191780822</v>
      </c>
      <c r="C730" s="4">
        <f t="shared" si="44"/>
        <v>9.7872193288669196E-2</v>
      </c>
      <c r="D730" s="25">
        <f t="shared" si="45"/>
        <v>10.282182807004236</v>
      </c>
    </row>
    <row r="731" spans="1:4" x14ac:dyDescent="0.2">
      <c r="A731" s="24">
        <v>723</v>
      </c>
      <c r="B731" s="4">
        <f t="shared" si="43"/>
        <v>1.9808219178082191</v>
      </c>
      <c r="C731" s="4">
        <f t="shared" si="44"/>
        <v>9.787357619962439E-2</v>
      </c>
      <c r="D731" s="25">
        <f t="shared" si="45"/>
        <v>10.282335317548451</v>
      </c>
    </row>
    <row r="732" spans="1:4" x14ac:dyDescent="0.2">
      <c r="A732" s="24">
        <v>724</v>
      </c>
      <c r="B732" s="4">
        <f t="shared" si="43"/>
        <v>1.9835616438356165</v>
      </c>
      <c r="C732" s="4">
        <f t="shared" si="44"/>
        <v>9.7874960708271494E-2</v>
      </c>
      <c r="D732" s="25">
        <f t="shared" si="45"/>
        <v>10.282488004501023</v>
      </c>
    </row>
    <row r="733" spans="1:4" x14ac:dyDescent="0.2">
      <c r="A733" s="24">
        <v>725</v>
      </c>
      <c r="B733" s="4">
        <f t="shared" si="43"/>
        <v>1.9863013698630136</v>
      </c>
      <c r="C733" s="4">
        <f t="shared" si="44"/>
        <v>9.7876346812509493E-2</v>
      </c>
      <c r="D733" s="25">
        <f t="shared" si="45"/>
        <v>10.282640867630978</v>
      </c>
    </row>
    <row r="734" spans="1:4" x14ac:dyDescent="0.2">
      <c r="A734" s="24">
        <v>726</v>
      </c>
      <c r="B734" s="4">
        <f t="shared" si="43"/>
        <v>1.989041095890411</v>
      </c>
      <c r="C734" s="4">
        <f t="shared" si="44"/>
        <v>9.7877734510239275E-2</v>
      </c>
      <c r="D734" s="25">
        <f t="shared" si="45"/>
        <v>10.282793906707521</v>
      </c>
    </row>
    <row r="735" spans="1:4" x14ac:dyDescent="0.2">
      <c r="A735" s="24">
        <v>727</v>
      </c>
      <c r="B735" s="4">
        <f t="shared" si="43"/>
        <v>1.9917808219178081</v>
      </c>
      <c r="C735" s="4">
        <f t="shared" si="44"/>
        <v>9.7879123799363671E-2</v>
      </c>
      <c r="D735" s="25">
        <f t="shared" si="45"/>
        <v>10.282947121500129</v>
      </c>
    </row>
    <row r="736" spans="1:4" x14ac:dyDescent="0.2">
      <c r="A736" s="24">
        <v>728</v>
      </c>
      <c r="B736" s="4">
        <f t="shared" si="43"/>
        <v>1.9945205479452055</v>
      </c>
      <c r="C736" s="4">
        <f t="shared" si="44"/>
        <v>9.7880514677787481E-2</v>
      </c>
      <c r="D736" s="25">
        <f t="shared" si="45"/>
        <v>10.283100511778475</v>
      </c>
    </row>
    <row r="737" spans="1:4" x14ac:dyDescent="0.2">
      <c r="A737" s="24">
        <v>729</v>
      </c>
      <c r="B737" s="4">
        <f t="shared" si="43"/>
        <v>1.9972602739726026</v>
      </c>
      <c r="C737" s="4">
        <f t="shared" si="44"/>
        <v>9.7881907143417449E-2</v>
      </c>
      <c r="D737" s="25">
        <f t="shared" si="45"/>
        <v>10.283254077312431</v>
      </c>
    </row>
    <row r="738" spans="1:4" x14ac:dyDescent="0.2">
      <c r="A738" s="24">
        <v>730</v>
      </c>
      <c r="B738" s="4">
        <f t="shared" si="43"/>
        <v>2</v>
      </c>
      <c r="C738" s="4">
        <f t="shared" si="44"/>
        <v>9.7883301194162234E-2</v>
      </c>
      <c r="D738" s="25">
        <f t="shared" si="45"/>
        <v>10.283407817872071</v>
      </c>
    </row>
    <row r="739" spans="1:4" x14ac:dyDescent="0.2">
      <c r="A739" s="24">
        <v>731</v>
      </c>
      <c r="B739" s="4">
        <f t="shared" si="43"/>
        <v>2.0027397260273974</v>
      </c>
      <c r="C739" s="4">
        <f t="shared" si="44"/>
        <v>9.7884696827932466E-2</v>
      </c>
      <c r="D739" s="25">
        <f t="shared" si="45"/>
        <v>10.283561733227709</v>
      </c>
    </row>
    <row r="740" spans="1:4" x14ac:dyDescent="0.2">
      <c r="A740" s="24">
        <v>732</v>
      </c>
      <c r="B740" s="4">
        <f t="shared" si="43"/>
        <v>2.0054794520547947</v>
      </c>
      <c r="C740" s="4">
        <f t="shared" si="44"/>
        <v>9.7886094042640703E-2</v>
      </c>
      <c r="D740" s="25">
        <f t="shared" si="45"/>
        <v>10.283715823149887</v>
      </c>
    </row>
    <row r="741" spans="1:4" x14ac:dyDescent="0.2">
      <c r="A741" s="24">
        <v>733</v>
      </c>
      <c r="B741" s="4">
        <f t="shared" si="43"/>
        <v>2.0082191780821916</v>
      </c>
      <c r="C741" s="4">
        <f t="shared" si="44"/>
        <v>9.7887492836201392E-2</v>
      </c>
      <c r="D741" s="25">
        <f t="shared" si="45"/>
        <v>10.283870087409319</v>
      </c>
    </row>
    <row r="742" spans="1:4" x14ac:dyDescent="0.2">
      <c r="A742" s="24">
        <v>734</v>
      </c>
      <c r="B742" s="4">
        <f t="shared" si="43"/>
        <v>2.010958904109589</v>
      </c>
      <c r="C742" s="4">
        <f t="shared" si="44"/>
        <v>9.7888893206531033E-2</v>
      </c>
      <c r="D742" s="25">
        <f t="shared" si="45"/>
        <v>10.284024525776969</v>
      </c>
    </row>
    <row r="743" spans="1:4" x14ac:dyDescent="0.2">
      <c r="A743" s="24">
        <v>735</v>
      </c>
      <c r="B743" s="4">
        <f t="shared" si="43"/>
        <v>2.0136986301369864</v>
      </c>
      <c r="C743" s="4">
        <f t="shared" si="44"/>
        <v>9.7890295151547929E-2</v>
      </c>
      <c r="D743" s="25">
        <f t="shared" si="45"/>
        <v>10.284179138023974</v>
      </c>
    </row>
    <row r="744" spans="1:4" x14ac:dyDescent="0.2">
      <c r="A744" s="24">
        <v>736</v>
      </c>
      <c r="B744" s="4">
        <f t="shared" si="43"/>
        <v>2.0164383561643837</v>
      </c>
      <c r="C744" s="4">
        <f t="shared" si="44"/>
        <v>9.7891698669172411E-2</v>
      </c>
      <c r="D744" s="25">
        <f t="shared" si="45"/>
        <v>10.284333923921718</v>
      </c>
    </row>
    <row r="745" spans="1:4" x14ac:dyDescent="0.2">
      <c r="A745" s="24">
        <v>737</v>
      </c>
      <c r="B745" s="4">
        <f t="shared" si="43"/>
        <v>2.0191780821917806</v>
      </c>
      <c r="C745" s="4">
        <f t="shared" si="44"/>
        <v>9.7893103757326683E-2</v>
      </c>
      <c r="D745" s="25">
        <f t="shared" si="45"/>
        <v>10.284488883241782</v>
      </c>
    </row>
    <row r="746" spans="1:4" x14ac:dyDescent="0.2">
      <c r="A746" s="24">
        <v>738</v>
      </c>
      <c r="B746" s="4">
        <f t="shared" si="43"/>
        <v>2.021917808219178</v>
      </c>
      <c r="C746" s="4">
        <f t="shared" si="44"/>
        <v>9.7894510413934877E-2</v>
      </c>
      <c r="D746" s="25">
        <f t="shared" si="45"/>
        <v>10.284644015755973</v>
      </c>
    </row>
    <row r="747" spans="1:4" x14ac:dyDescent="0.2">
      <c r="A747" s="24">
        <v>739</v>
      </c>
      <c r="B747" s="4">
        <f t="shared" si="43"/>
        <v>2.0246575342465754</v>
      </c>
      <c r="C747" s="4">
        <f t="shared" si="44"/>
        <v>9.7895918636923124E-2</v>
      </c>
      <c r="D747" s="25">
        <f t="shared" si="45"/>
        <v>10.284799321236271</v>
      </c>
    </row>
    <row r="748" spans="1:4" x14ac:dyDescent="0.2">
      <c r="A748" s="24">
        <v>740</v>
      </c>
      <c r="B748" s="4">
        <f t="shared" si="43"/>
        <v>2.0273972602739727</v>
      </c>
      <c r="C748" s="4">
        <f t="shared" si="44"/>
        <v>9.7897328424219388E-2</v>
      </c>
      <c r="D748" s="25">
        <f t="shared" si="45"/>
        <v>10.284954799454926</v>
      </c>
    </row>
    <row r="749" spans="1:4" x14ac:dyDescent="0.2">
      <c r="A749" s="24">
        <v>741</v>
      </c>
      <c r="B749" s="4">
        <f t="shared" si="43"/>
        <v>2.0301369863013701</v>
      </c>
      <c r="C749" s="4">
        <f t="shared" si="44"/>
        <v>9.7898739773753601E-2</v>
      </c>
      <c r="D749" s="25">
        <f t="shared" si="45"/>
        <v>10.285110450184343</v>
      </c>
    </row>
    <row r="750" spans="1:4" x14ac:dyDescent="0.2">
      <c r="A750" s="24">
        <v>742</v>
      </c>
      <c r="B750" s="4">
        <f t="shared" si="43"/>
        <v>2.032876712328767</v>
      </c>
      <c r="C750" s="4">
        <f t="shared" si="44"/>
        <v>9.7900152683457642E-2</v>
      </c>
      <c r="D750" s="25">
        <f t="shared" si="45"/>
        <v>10.285266273197191</v>
      </c>
    </row>
    <row r="751" spans="1:4" x14ac:dyDescent="0.2">
      <c r="A751" s="24">
        <v>743</v>
      </c>
      <c r="B751" s="4">
        <f t="shared" si="43"/>
        <v>2.0356164383561643</v>
      </c>
      <c r="C751" s="4">
        <f t="shared" si="44"/>
        <v>9.7901567151265245E-2</v>
      </c>
      <c r="D751" s="25">
        <f t="shared" si="45"/>
        <v>10.28542226826632</v>
      </c>
    </row>
    <row r="752" spans="1:4" x14ac:dyDescent="0.2">
      <c r="A752" s="24">
        <v>744</v>
      </c>
      <c r="B752" s="4">
        <f t="shared" si="43"/>
        <v>2.0383561643835617</v>
      </c>
      <c r="C752" s="4">
        <f t="shared" si="44"/>
        <v>9.7902983175112146E-2</v>
      </c>
      <c r="D752" s="25">
        <f t="shared" si="45"/>
        <v>10.285578435164776</v>
      </c>
    </row>
    <row r="753" spans="1:4" x14ac:dyDescent="0.2">
      <c r="A753" s="24">
        <v>745</v>
      </c>
      <c r="B753" s="4">
        <f t="shared" si="43"/>
        <v>2.0410958904109591</v>
      </c>
      <c r="C753" s="4">
        <f t="shared" si="44"/>
        <v>9.7904400752935924E-2</v>
      </c>
      <c r="D753" s="25">
        <f t="shared" si="45"/>
        <v>10.285734773665855</v>
      </c>
    </row>
    <row r="754" spans="1:4" x14ac:dyDescent="0.2">
      <c r="A754" s="24">
        <v>746</v>
      </c>
      <c r="B754" s="4">
        <f t="shared" si="43"/>
        <v>2.043835616438356</v>
      </c>
      <c r="C754" s="4">
        <f t="shared" si="44"/>
        <v>9.790581988267609E-2</v>
      </c>
      <c r="D754" s="25">
        <f t="shared" si="45"/>
        <v>10.285891283543048</v>
      </c>
    </row>
    <row r="755" spans="1:4" x14ac:dyDescent="0.2">
      <c r="A755" s="24">
        <v>747</v>
      </c>
      <c r="B755" s="4">
        <f t="shared" si="43"/>
        <v>2.0465753424657533</v>
      </c>
      <c r="C755" s="4">
        <f t="shared" si="44"/>
        <v>9.7907240562274137E-2</v>
      </c>
      <c r="D755" s="25">
        <f t="shared" si="45"/>
        <v>10.286047964570045</v>
      </c>
    </row>
    <row r="756" spans="1:4" x14ac:dyDescent="0.2">
      <c r="A756" s="24">
        <v>748</v>
      </c>
      <c r="B756" s="4">
        <f t="shared" si="43"/>
        <v>2.0493150684931507</v>
      </c>
      <c r="C756" s="4">
        <f t="shared" si="44"/>
        <v>9.7908662789673362E-2</v>
      </c>
      <c r="D756" s="25">
        <f t="shared" si="45"/>
        <v>10.286204816520762</v>
      </c>
    </row>
    <row r="757" spans="1:4" x14ac:dyDescent="0.2">
      <c r="A757" s="24">
        <v>749</v>
      </c>
      <c r="B757" s="4">
        <f t="shared" si="43"/>
        <v>2.0520547945205481</v>
      </c>
      <c r="C757" s="4">
        <f t="shared" si="44"/>
        <v>9.7910086562819076E-2</v>
      </c>
      <c r="D757" s="25">
        <f t="shared" si="45"/>
        <v>10.286361839169288</v>
      </c>
    </row>
    <row r="758" spans="1:4" x14ac:dyDescent="0.2">
      <c r="A758" s="24">
        <v>750</v>
      </c>
      <c r="B758" s="4">
        <f t="shared" si="43"/>
        <v>2.0547945205479454</v>
      </c>
      <c r="C758" s="4">
        <f t="shared" si="44"/>
        <v>9.7911511879658381E-2</v>
      </c>
      <c r="D758" s="25">
        <f t="shared" si="45"/>
        <v>10.286519032290009</v>
      </c>
    </row>
    <row r="759" spans="1:4" x14ac:dyDescent="0.2">
      <c r="A759" s="24">
        <v>751</v>
      </c>
      <c r="B759" s="4">
        <f t="shared" si="43"/>
        <v>2.0575342465753423</v>
      </c>
      <c r="C759" s="4">
        <f t="shared" si="44"/>
        <v>9.7912938738140456E-2</v>
      </c>
      <c r="D759" s="25">
        <f t="shared" si="45"/>
        <v>10.286676395657413</v>
      </c>
    </row>
    <row r="760" spans="1:4" x14ac:dyDescent="0.2">
      <c r="A760" s="24">
        <v>752</v>
      </c>
      <c r="B760" s="4">
        <f t="shared" si="43"/>
        <v>2.0602739726027397</v>
      </c>
      <c r="C760" s="4">
        <f t="shared" si="44"/>
        <v>9.7914367136216207E-2</v>
      </c>
      <c r="D760" s="25">
        <f t="shared" si="45"/>
        <v>10.286833929046256</v>
      </c>
    </row>
    <row r="761" spans="1:4" x14ac:dyDescent="0.2">
      <c r="A761" s="24">
        <v>753</v>
      </c>
      <c r="B761" s="4">
        <f t="shared" si="43"/>
        <v>2.0630136986301371</v>
      </c>
      <c r="C761" s="4">
        <f t="shared" si="44"/>
        <v>9.7915797071838562E-2</v>
      </c>
      <c r="D761" s="25">
        <f t="shared" si="45"/>
        <v>10.286991632231523</v>
      </c>
    </row>
    <row r="762" spans="1:4" x14ac:dyDescent="0.2">
      <c r="A762" s="24">
        <v>754</v>
      </c>
      <c r="B762" s="4">
        <f t="shared" si="43"/>
        <v>2.0657534246575344</v>
      </c>
      <c r="C762" s="4">
        <f t="shared" si="44"/>
        <v>9.7917228542962309E-2</v>
      </c>
      <c r="D762" s="25">
        <f t="shared" si="45"/>
        <v>10.287149504988369</v>
      </c>
    </row>
    <row r="763" spans="1:4" x14ac:dyDescent="0.2">
      <c r="A763" s="24">
        <v>755</v>
      </c>
      <c r="B763" s="4">
        <f t="shared" si="43"/>
        <v>2.0684931506849313</v>
      </c>
      <c r="C763" s="4">
        <f t="shared" si="44"/>
        <v>9.7918661547544167E-2</v>
      </c>
      <c r="D763" s="25">
        <f t="shared" si="45"/>
        <v>10.287307547092173</v>
      </c>
    </row>
    <row r="764" spans="1:4" x14ac:dyDescent="0.2">
      <c r="A764" s="24">
        <v>756</v>
      </c>
      <c r="B764" s="4">
        <f t="shared" si="43"/>
        <v>2.0712328767123287</v>
      </c>
      <c r="C764" s="4">
        <f t="shared" si="44"/>
        <v>9.7920096083542685E-2</v>
      </c>
      <c r="D764" s="25">
        <f t="shared" si="45"/>
        <v>10.287465758318493</v>
      </c>
    </row>
    <row r="765" spans="1:4" x14ac:dyDescent="0.2">
      <c r="A765" s="24">
        <v>757</v>
      </c>
      <c r="B765" s="4">
        <f t="shared" si="43"/>
        <v>2.0739726027397261</v>
      </c>
      <c r="C765" s="4">
        <f t="shared" si="44"/>
        <v>9.7921532148918383E-2</v>
      </c>
      <c r="D765" s="25">
        <f t="shared" si="45"/>
        <v>10.287624138443174</v>
      </c>
    </row>
    <row r="766" spans="1:4" x14ac:dyDescent="0.2">
      <c r="A766" s="24">
        <v>758</v>
      </c>
      <c r="B766" s="4">
        <f t="shared" si="43"/>
        <v>2.0767123287671234</v>
      </c>
      <c r="C766" s="4">
        <f t="shared" si="44"/>
        <v>9.792296974163367E-2</v>
      </c>
      <c r="D766" s="25">
        <f t="shared" si="45"/>
        <v>10.287782687242174</v>
      </c>
    </row>
    <row r="767" spans="1:4" x14ac:dyDescent="0.2">
      <c r="A767" s="24">
        <v>759</v>
      </c>
      <c r="B767" s="4">
        <f t="shared" si="43"/>
        <v>2.0794520547945203</v>
      </c>
      <c r="C767" s="4">
        <f t="shared" si="44"/>
        <v>9.7924408859652826E-2</v>
      </c>
      <c r="D767" s="25">
        <f t="shared" si="45"/>
        <v>10.28794140449174</v>
      </c>
    </row>
    <row r="768" spans="1:4" x14ac:dyDescent="0.2">
      <c r="A768" s="24">
        <v>760</v>
      </c>
      <c r="B768" s="4">
        <f t="shared" si="43"/>
        <v>2.0821917808219177</v>
      </c>
      <c r="C768" s="4">
        <f t="shared" si="44"/>
        <v>9.7925849500942019E-2</v>
      </c>
      <c r="D768" s="25">
        <f t="shared" si="45"/>
        <v>10.288100289968295</v>
      </c>
    </row>
    <row r="769" spans="1:4" x14ac:dyDescent="0.2">
      <c r="A769" s="24">
        <v>761</v>
      </c>
      <c r="B769" s="4">
        <f t="shared" si="43"/>
        <v>2.0849315068493151</v>
      </c>
      <c r="C769" s="4">
        <f t="shared" si="44"/>
        <v>9.7927291663469335E-2</v>
      </c>
      <c r="D769" s="25">
        <f t="shared" si="45"/>
        <v>10.288259343448413</v>
      </c>
    </row>
    <row r="770" spans="1:4" x14ac:dyDescent="0.2">
      <c r="A770" s="24">
        <v>762</v>
      </c>
      <c r="B770" s="4">
        <f t="shared" si="43"/>
        <v>2.0876712328767124</v>
      </c>
      <c r="C770" s="4">
        <f t="shared" si="44"/>
        <v>9.7928735345204715E-2</v>
      </c>
      <c r="D770" s="25">
        <f t="shared" si="45"/>
        <v>10.288418564708991</v>
      </c>
    </row>
    <row r="771" spans="1:4" x14ac:dyDescent="0.2">
      <c r="A771" s="24">
        <v>763</v>
      </c>
      <c r="B771" s="4">
        <f t="shared" si="43"/>
        <v>2.0904109589041098</v>
      </c>
      <c r="C771" s="4">
        <f t="shared" si="44"/>
        <v>9.7930180544120032E-2</v>
      </c>
      <c r="D771" s="25">
        <f t="shared" si="45"/>
        <v>10.288577953527046</v>
      </c>
    </row>
    <row r="772" spans="1:4" x14ac:dyDescent="0.2">
      <c r="A772" s="24">
        <v>764</v>
      </c>
      <c r="B772" s="4">
        <f t="shared" si="43"/>
        <v>2.0931506849315067</v>
      </c>
      <c r="C772" s="4">
        <f t="shared" si="44"/>
        <v>9.7931627258189033E-2</v>
      </c>
      <c r="D772" s="25">
        <f t="shared" si="45"/>
        <v>10.288737509679846</v>
      </c>
    </row>
    <row r="773" spans="1:4" x14ac:dyDescent="0.2">
      <c r="A773" s="24">
        <v>765</v>
      </c>
      <c r="B773" s="4">
        <f t="shared" si="43"/>
        <v>2.095890410958904</v>
      </c>
      <c r="C773" s="4">
        <f t="shared" si="44"/>
        <v>9.7933075485387336E-2</v>
      </c>
      <c r="D773" s="25">
        <f t="shared" si="45"/>
        <v>10.288897232944837</v>
      </c>
    </row>
    <row r="774" spans="1:4" x14ac:dyDescent="0.2">
      <c r="A774" s="24">
        <v>766</v>
      </c>
      <c r="B774" s="4">
        <f t="shared" si="43"/>
        <v>2.0986301369863014</v>
      </c>
      <c r="C774" s="4">
        <f t="shared" si="44"/>
        <v>9.793452522369242E-2</v>
      </c>
      <c r="D774" s="25">
        <f t="shared" si="45"/>
        <v>10.289057123099665</v>
      </c>
    </row>
    <row r="775" spans="1:4" x14ac:dyDescent="0.2">
      <c r="A775" s="24">
        <v>767</v>
      </c>
      <c r="B775" s="4">
        <f t="shared" si="43"/>
        <v>2.1013698630136988</v>
      </c>
      <c r="C775" s="4">
        <f t="shared" si="44"/>
        <v>9.7935976471083722E-2</v>
      </c>
      <c r="D775" s="25">
        <f t="shared" si="45"/>
        <v>10.289217179922261</v>
      </c>
    </row>
    <row r="776" spans="1:4" x14ac:dyDescent="0.2">
      <c r="A776" s="24">
        <v>768</v>
      </c>
      <c r="B776" s="4">
        <f t="shared" si="43"/>
        <v>2.1041095890410957</v>
      </c>
      <c r="C776" s="4">
        <f t="shared" si="44"/>
        <v>9.7937429225542494E-2</v>
      </c>
      <c r="D776" s="25">
        <f t="shared" si="45"/>
        <v>10.289377403190647</v>
      </c>
    </row>
    <row r="777" spans="1:4" x14ac:dyDescent="0.2">
      <c r="A777" s="24">
        <v>769</v>
      </c>
      <c r="B777" s="4">
        <f t="shared" si="43"/>
        <v>2.106849315068493</v>
      </c>
      <c r="C777" s="4">
        <f t="shared" si="44"/>
        <v>9.7938883485051892E-2</v>
      </c>
      <c r="D777" s="25">
        <f t="shared" si="45"/>
        <v>10.289537792683134</v>
      </c>
    </row>
    <row r="778" spans="1:4" x14ac:dyDescent="0.2">
      <c r="A778" s="24">
        <v>770</v>
      </c>
      <c r="B778" s="4">
        <f t="shared" ref="B778:B841" si="46">A778/365</f>
        <v>2.1095890410958904</v>
      </c>
      <c r="C778" s="4">
        <f t="shared" ref="C778:C841" si="47">($A$6/100)+((($B$6+$C$6)/100)*(1-EXP(-B778/$D$6))/(B778/$D$6))-(($C$6/100)*(EXP(-B778/$D$6)))</f>
        <v>9.794033924759693E-2</v>
      </c>
      <c r="D778" s="25">
        <f t="shared" ref="D778:D841" si="48">(EXP(C778)-1)*100</f>
        <v>10.289698348178234</v>
      </c>
    </row>
    <row r="779" spans="1:4" x14ac:dyDescent="0.2">
      <c r="A779" s="24">
        <v>771</v>
      </c>
      <c r="B779" s="4">
        <f t="shared" si="46"/>
        <v>2.1123287671232878</v>
      </c>
      <c r="C779" s="4">
        <f t="shared" si="47"/>
        <v>9.7941796511164525E-2</v>
      </c>
      <c r="D779" s="25">
        <f t="shared" si="48"/>
        <v>10.289859069454632</v>
      </c>
    </row>
    <row r="780" spans="1:4" x14ac:dyDescent="0.2">
      <c r="A780" s="24">
        <v>772</v>
      </c>
      <c r="B780" s="4">
        <f t="shared" si="46"/>
        <v>2.1150684931506851</v>
      </c>
      <c r="C780" s="4">
        <f t="shared" si="47"/>
        <v>9.7943255273743507E-2</v>
      </c>
      <c r="D780" s="25">
        <f t="shared" si="48"/>
        <v>10.290019956291218</v>
      </c>
    </row>
    <row r="781" spans="1:4" x14ac:dyDescent="0.2">
      <c r="A781" s="24">
        <v>773</v>
      </c>
      <c r="B781" s="4">
        <f t="shared" si="46"/>
        <v>2.117808219178082</v>
      </c>
      <c r="C781" s="4">
        <f t="shared" si="47"/>
        <v>9.7944715533324428E-2</v>
      </c>
      <c r="D781" s="25">
        <f t="shared" si="48"/>
        <v>10.290181008467147</v>
      </c>
    </row>
    <row r="782" spans="1:4" x14ac:dyDescent="0.2">
      <c r="A782" s="24">
        <v>774</v>
      </c>
      <c r="B782" s="4">
        <f t="shared" si="46"/>
        <v>2.1205479452054794</v>
      </c>
      <c r="C782" s="4">
        <f t="shared" si="47"/>
        <v>9.7946177287899908E-2</v>
      </c>
      <c r="D782" s="25">
        <f t="shared" si="48"/>
        <v>10.290342225761684</v>
      </c>
    </row>
    <row r="783" spans="1:4" x14ac:dyDescent="0.2">
      <c r="A783" s="24">
        <v>775</v>
      </c>
      <c r="B783" s="4">
        <f t="shared" si="46"/>
        <v>2.1232876712328768</v>
      </c>
      <c r="C783" s="4">
        <f t="shared" si="47"/>
        <v>9.7947640535464287E-2</v>
      </c>
      <c r="D783" s="25">
        <f t="shared" si="48"/>
        <v>10.290503607954404</v>
      </c>
    </row>
    <row r="784" spans="1:4" x14ac:dyDescent="0.2">
      <c r="A784" s="24">
        <v>776</v>
      </c>
      <c r="B784" s="4">
        <f t="shared" si="46"/>
        <v>2.1260273972602741</v>
      </c>
      <c r="C784" s="4">
        <f t="shared" si="47"/>
        <v>9.7949105274013848E-2</v>
      </c>
      <c r="D784" s="25">
        <f t="shared" si="48"/>
        <v>10.290665154824996</v>
      </c>
    </row>
    <row r="785" spans="1:4" x14ac:dyDescent="0.2">
      <c r="A785" s="24">
        <v>777</v>
      </c>
      <c r="B785" s="4">
        <f t="shared" si="46"/>
        <v>2.128767123287671</v>
      </c>
      <c r="C785" s="4">
        <f t="shared" si="47"/>
        <v>9.7950571501546721E-2</v>
      </c>
      <c r="D785" s="25">
        <f t="shared" si="48"/>
        <v>10.290826866153413</v>
      </c>
    </row>
    <row r="786" spans="1:4" x14ac:dyDescent="0.2">
      <c r="A786" s="24">
        <v>778</v>
      </c>
      <c r="B786" s="4">
        <f t="shared" si="46"/>
        <v>2.1315068493150684</v>
      </c>
      <c r="C786" s="4">
        <f t="shared" si="47"/>
        <v>9.7952039216062908E-2</v>
      </c>
      <c r="D786" s="25">
        <f t="shared" si="48"/>
        <v>10.290988741719808</v>
      </c>
    </row>
    <row r="787" spans="1:4" x14ac:dyDescent="0.2">
      <c r="A787" s="24">
        <v>779</v>
      </c>
      <c r="B787" s="4">
        <f t="shared" si="46"/>
        <v>2.1342465753424658</v>
      </c>
      <c r="C787" s="4">
        <f t="shared" si="47"/>
        <v>9.7953508415564258E-2</v>
      </c>
      <c r="D787" s="25">
        <f t="shared" si="48"/>
        <v>10.291150781304491</v>
      </c>
    </row>
    <row r="788" spans="1:4" x14ac:dyDescent="0.2">
      <c r="A788" s="24">
        <v>780</v>
      </c>
      <c r="B788" s="4">
        <f t="shared" si="46"/>
        <v>2.1369863013698631</v>
      </c>
      <c r="C788" s="4">
        <f t="shared" si="47"/>
        <v>9.7954979098054507E-2</v>
      </c>
      <c r="D788" s="25">
        <f t="shared" si="48"/>
        <v>10.291312984688062</v>
      </c>
    </row>
    <row r="789" spans="1:4" x14ac:dyDescent="0.2">
      <c r="A789" s="24">
        <v>781</v>
      </c>
      <c r="B789" s="4">
        <f t="shared" si="46"/>
        <v>2.1397260273972605</v>
      </c>
      <c r="C789" s="4">
        <f t="shared" si="47"/>
        <v>9.7956451261539235E-2</v>
      </c>
      <c r="D789" s="25">
        <f t="shared" si="48"/>
        <v>10.291475351651226</v>
      </c>
    </row>
    <row r="790" spans="1:4" x14ac:dyDescent="0.2">
      <c r="A790" s="24">
        <v>782</v>
      </c>
      <c r="B790" s="4">
        <f t="shared" si="46"/>
        <v>2.1424657534246574</v>
      </c>
      <c r="C790" s="4">
        <f t="shared" si="47"/>
        <v>9.7957924904025856E-2</v>
      </c>
      <c r="D790" s="25">
        <f t="shared" si="48"/>
        <v>10.29163788197498</v>
      </c>
    </row>
    <row r="791" spans="1:4" x14ac:dyDescent="0.2">
      <c r="A791" s="24">
        <v>783</v>
      </c>
      <c r="B791" s="4">
        <f t="shared" si="46"/>
        <v>2.1452054794520548</v>
      </c>
      <c r="C791" s="4">
        <f t="shared" si="47"/>
        <v>9.7959400023523685E-2</v>
      </c>
      <c r="D791" s="25">
        <f t="shared" si="48"/>
        <v>10.291800575440458</v>
      </c>
    </row>
    <row r="792" spans="1:4" x14ac:dyDescent="0.2">
      <c r="A792" s="24">
        <v>784</v>
      </c>
      <c r="B792" s="4">
        <f t="shared" si="46"/>
        <v>2.1479452054794521</v>
      </c>
      <c r="C792" s="4">
        <f t="shared" si="47"/>
        <v>9.7960876618043896E-2</v>
      </c>
      <c r="D792" s="25">
        <f t="shared" si="48"/>
        <v>10.291963431829053</v>
      </c>
    </row>
    <row r="793" spans="1:4" x14ac:dyDescent="0.2">
      <c r="A793" s="24">
        <v>785</v>
      </c>
      <c r="B793" s="4">
        <f t="shared" si="46"/>
        <v>2.1506849315068495</v>
      </c>
      <c r="C793" s="4">
        <f t="shared" si="47"/>
        <v>9.7962354685599468E-2</v>
      </c>
      <c r="D793" s="25">
        <f t="shared" si="48"/>
        <v>10.292126450922323</v>
      </c>
    </row>
    <row r="794" spans="1:4" x14ac:dyDescent="0.2">
      <c r="A794" s="24">
        <v>786</v>
      </c>
      <c r="B794" s="4">
        <f t="shared" si="46"/>
        <v>2.1534246575342464</v>
      </c>
      <c r="C794" s="4">
        <f t="shared" si="47"/>
        <v>9.7963834224205293E-2</v>
      </c>
      <c r="D794" s="25">
        <f t="shared" si="48"/>
        <v>10.292289632502039</v>
      </c>
    </row>
    <row r="795" spans="1:4" x14ac:dyDescent="0.2">
      <c r="A795" s="24">
        <v>787</v>
      </c>
      <c r="B795" s="4">
        <f t="shared" si="46"/>
        <v>2.1561643835616437</v>
      </c>
      <c r="C795" s="4">
        <f t="shared" si="47"/>
        <v>9.796531523187807E-2</v>
      </c>
      <c r="D795" s="25">
        <f t="shared" si="48"/>
        <v>10.292452976350175</v>
      </c>
    </row>
    <row r="796" spans="1:4" x14ac:dyDescent="0.2">
      <c r="A796" s="24">
        <v>788</v>
      </c>
      <c r="B796" s="4">
        <f t="shared" si="46"/>
        <v>2.1589041095890411</v>
      </c>
      <c r="C796" s="4">
        <f t="shared" si="47"/>
        <v>9.7966797706636369E-2</v>
      </c>
      <c r="D796" s="25">
        <f t="shared" si="48"/>
        <v>10.292616482248951</v>
      </c>
    </row>
    <row r="797" spans="1:4" x14ac:dyDescent="0.2">
      <c r="A797" s="24">
        <v>789</v>
      </c>
      <c r="B797" s="4">
        <f t="shared" si="46"/>
        <v>2.1616438356164385</v>
      </c>
      <c r="C797" s="4">
        <f t="shared" si="47"/>
        <v>9.7968281646500566E-2</v>
      </c>
      <c r="D797" s="25">
        <f t="shared" si="48"/>
        <v>10.292780149980718</v>
      </c>
    </row>
    <row r="798" spans="1:4" x14ac:dyDescent="0.2">
      <c r="A798" s="24">
        <v>790</v>
      </c>
      <c r="B798" s="4">
        <f t="shared" si="46"/>
        <v>2.1643835616438358</v>
      </c>
      <c r="C798" s="4">
        <f t="shared" si="47"/>
        <v>9.7969767049492951E-2</v>
      </c>
      <c r="D798" s="25">
        <f t="shared" si="48"/>
        <v>10.292943979328051</v>
      </c>
    </row>
    <row r="799" spans="1:4" x14ac:dyDescent="0.2">
      <c r="A799" s="24">
        <v>791</v>
      </c>
      <c r="B799" s="4">
        <f t="shared" si="46"/>
        <v>2.1671232876712327</v>
      </c>
      <c r="C799" s="4">
        <f t="shared" si="47"/>
        <v>9.7971253913637632E-2</v>
      </c>
      <c r="D799" s="25">
        <f t="shared" si="48"/>
        <v>10.293107970073789</v>
      </c>
    </row>
    <row r="800" spans="1:4" x14ac:dyDescent="0.2">
      <c r="A800" s="24">
        <v>792</v>
      </c>
      <c r="B800" s="4">
        <f t="shared" si="46"/>
        <v>2.1698630136986301</v>
      </c>
      <c r="C800" s="4">
        <f t="shared" si="47"/>
        <v>9.7972742236960536E-2</v>
      </c>
      <c r="D800" s="25">
        <f t="shared" si="48"/>
        <v>10.293272122000886</v>
      </c>
    </row>
    <row r="801" spans="1:4" x14ac:dyDescent="0.2">
      <c r="A801" s="24">
        <v>793</v>
      </c>
      <c r="B801" s="4">
        <f t="shared" si="46"/>
        <v>2.1726027397260275</v>
      </c>
      <c r="C801" s="4">
        <f t="shared" si="47"/>
        <v>9.7974232017489463E-2</v>
      </c>
      <c r="D801" s="25">
        <f t="shared" si="48"/>
        <v>10.293436434892577</v>
      </c>
    </row>
    <row r="802" spans="1:4" x14ac:dyDescent="0.2">
      <c r="A802" s="24">
        <v>794</v>
      </c>
      <c r="B802" s="4">
        <f t="shared" si="46"/>
        <v>2.1753424657534248</v>
      </c>
      <c r="C802" s="4">
        <f t="shared" si="47"/>
        <v>9.7975723253254016E-2</v>
      </c>
      <c r="D802" s="25">
        <f t="shared" si="48"/>
        <v>10.29360090853222</v>
      </c>
    </row>
    <row r="803" spans="1:4" x14ac:dyDescent="0.2">
      <c r="A803" s="24">
        <v>795</v>
      </c>
      <c r="B803" s="4">
        <f t="shared" si="46"/>
        <v>2.1780821917808217</v>
      </c>
      <c r="C803" s="4">
        <f t="shared" si="47"/>
        <v>9.7977215942285686E-2</v>
      </c>
      <c r="D803" s="25">
        <f t="shared" si="48"/>
        <v>10.293765542703426</v>
      </c>
    </row>
    <row r="804" spans="1:4" x14ac:dyDescent="0.2">
      <c r="A804" s="24">
        <v>796</v>
      </c>
      <c r="B804" s="4">
        <f t="shared" si="46"/>
        <v>2.1808219178082191</v>
      </c>
      <c r="C804" s="4">
        <f t="shared" si="47"/>
        <v>9.7978710082617784E-2</v>
      </c>
      <c r="D804" s="25">
        <f t="shared" si="48"/>
        <v>10.293930337190016</v>
      </c>
    </row>
    <row r="805" spans="1:4" x14ac:dyDescent="0.2">
      <c r="A805" s="24">
        <v>797</v>
      </c>
      <c r="B805" s="4">
        <f t="shared" si="46"/>
        <v>2.1835616438356165</v>
      </c>
      <c r="C805" s="4">
        <f t="shared" si="47"/>
        <v>9.7980205672285436E-2</v>
      </c>
      <c r="D805" s="25">
        <f t="shared" si="48"/>
        <v>10.294095291775985</v>
      </c>
    </row>
    <row r="806" spans="1:4" x14ac:dyDescent="0.2">
      <c r="A806" s="24">
        <v>798</v>
      </c>
      <c r="B806" s="4">
        <f t="shared" si="46"/>
        <v>2.1863013698630138</v>
      </c>
      <c r="C806" s="4">
        <f t="shared" si="47"/>
        <v>9.7981702709325616E-2</v>
      </c>
      <c r="D806" s="25">
        <f t="shared" si="48"/>
        <v>10.294260406245549</v>
      </c>
    </row>
    <row r="807" spans="1:4" x14ac:dyDescent="0.2">
      <c r="A807" s="24">
        <v>799</v>
      </c>
      <c r="B807" s="4">
        <f t="shared" si="46"/>
        <v>2.1890410958904107</v>
      </c>
      <c r="C807" s="4">
        <f t="shared" si="47"/>
        <v>9.7983201191777142E-2</v>
      </c>
      <c r="D807" s="25">
        <f t="shared" si="48"/>
        <v>10.294425680383101</v>
      </c>
    </row>
    <row r="808" spans="1:4" x14ac:dyDescent="0.2">
      <c r="A808" s="24">
        <v>800</v>
      </c>
      <c r="B808" s="4">
        <f t="shared" si="46"/>
        <v>2.1917808219178081</v>
      </c>
      <c r="C808" s="4">
        <f t="shared" si="47"/>
        <v>9.7984701117680637E-2</v>
      </c>
      <c r="D808" s="25">
        <f t="shared" si="48"/>
        <v>10.29459111397324</v>
      </c>
    </row>
    <row r="809" spans="1:4" x14ac:dyDescent="0.2">
      <c r="A809" s="24">
        <v>801</v>
      </c>
      <c r="B809" s="4">
        <f t="shared" si="46"/>
        <v>2.1945205479452055</v>
      </c>
      <c r="C809" s="4">
        <f t="shared" si="47"/>
        <v>9.7986202485078569E-2</v>
      </c>
      <c r="D809" s="25">
        <f t="shared" si="48"/>
        <v>10.294756706800822</v>
      </c>
    </row>
    <row r="810" spans="1:4" x14ac:dyDescent="0.2">
      <c r="A810" s="24">
        <v>802</v>
      </c>
      <c r="B810" s="4">
        <f t="shared" si="46"/>
        <v>2.1972602739726028</v>
      </c>
      <c r="C810" s="4">
        <f t="shared" si="47"/>
        <v>9.7987705292015254E-2</v>
      </c>
      <c r="D810" s="25">
        <f t="shared" si="48"/>
        <v>10.294922458650824</v>
      </c>
    </row>
    <row r="811" spans="1:4" x14ac:dyDescent="0.2">
      <c r="A811" s="24">
        <v>803</v>
      </c>
      <c r="B811" s="4">
        <f t="shared" si="46"/>
        <v>2.2000000000000002</v>
      </c>
      <c r="C811" s="4">
        <f t="shared" si="47"/>
        <v>9.7989209536536781E-2</v>
      </c>
      <c r="D811" s="25">
        <f t="shared" si="48"/>
        <v>10.29508836930848</v>
      </c>
    </row>
    <row r="812" spans="1:4" x14ac:dyDescent="0.2">
      <c r="A812" s="24">
        <v>804</v>
      </c>
      <c r="B812" s="4">
        <f t="shared" si="46"/>
        <v>2.2027397260273971</v>
      </c>
      <c r="C812" s="4">
        <f t="shared" si="47"/>
        <v>9.7990715216691116E-2</v>
      </c>
      <c r="D812" s="25">
        <f t="shared" si="48"/>
        <v>10.295254438559187</v>
      </c>
    </row>
    <row r="813" spans="1:4" x14ac:dyDescent="0.2">
      <c r="A813" s="24">
        <v>805</v>
      </c>
      <c r="B813" s="4">
        <f t="shared" si="46"/>
        <v>2.2054794520547945</v>
      </c>
      <c r="C813" s="4">
        <f t="shared" si="47"/>
        <v>9.7992222330528039E-2</v>
      </c>
      <c r="D813" s="25">
        <f t="shared" si="48"/>
        <v>10.295420666188559</v>
      </c>
    </row>
    <row r="814" spans="1:4" x14ac:dyDescent="0.2">
      <c r="A814" s="24">
        <v>806</v>
      </c>
      <c r="B814" s="4">
        <f t="shared" si="46"/>
        <v>2.2082191780821918</v>
      </c>
      <c r="C814" s="4">
        <f t="shared" si="47"/>
        <v>9.7993730876099125E-2</v>
      </c>
      <c r="D814" s="25">
        <f t="shared" si="48"/>
        <v>10.295587051982412</v>
      </c>
    </row>
    <row r="815" spans="1:4" x14ac:dyDescent="0.2">
      <c r="A815" s="24">
        <v>807</v>
      </c>
      <c r="B815" s="4">
        <f t="shared" si="46"/>
        <v>2.2109589041095892</v>
      </c>
      <c r="C815" s="4">
        <f t="shared" si="47"/>
        <v>9.7995240851457791E-2</v>
      </c>
      <c r="D815" s="25">
        <f t="shared" si="48"/>
        <v>10.295753595726765</v>
      </c>
    </row>
    <row r="816" spans="1:4" x14ac:dyDescent="0.2">
      <c r="A816" s="24">
        <v>808</v>
      </c>
      <c r="B816" s="4">
        <f t="shared" si="46"/>
        <v>2.2136986301369861</v>
      </c>
      <c r="C816" s="4">
        <f t="shared" si="47"/>
        <v>9.7996752254659272E-2</v>
      </c>
      <c r="D816" s="25">
        <f t="shared" si="48"/>
        <v>10.295920297207829</v>
      </c>
    </row>
    <row r="817" spans="1:4" x14ac:dyDescent="0.2">
      <c r="A817" s="24">
        <v>809</v>
      </c>
      <c r="B817" s="4">
        <f t="shared" si="46"/>
        <v>2.2164383561643834</v>
      </c>
      <c r="C817" s="4">
        <f t="shared" si="47"/>
        <v>9.7998265083760625E-2</v>
      </c>
      <c r="D817" s="25">
        <f t="shared" si="48"/>
        <v>10.296087156212042</v>
      </c>
    </row>
    <row r="818" spans="1:4" x14ac:dyDescent="0.2">
      <c r="A818" s="24">
        <v>810</v>
      </c>
      <c r="B818" s="4">
        <f t="shared" si="46"/>
        <v>2.2191780821917808</v>
      </c>
      <c r="C818" s="4">
        <f t="shared" si="47"/>
        <v>9.7999779336820692E-2</v>
      </c>
      <c r="D818" s="25">
        <f t="shared" si="48"/>
        <v>10.296254172525977</v>
      </c>
    </row>
    <row r="819" spans="1:4" x14ac:dyDescent="0.2">
      <c r="A819" s="24">
        <v>811</v>
      </c>
      <c r="B819" s="4">
        <f t="shared" si="46"/>
        <v>2.2219178082191782</v>
      </c>
      <c r="C819" s="4">
        <f t="shared" si="47"/>
        <v>9.8001295011900164E-2</v>
      </c>
      <c r="D819" s="25">
        <f t="shared" si="48"/>
        <v>10.296421345936469</v>
      </c>
    </row>
    <row r="820" spans="1:4" x14ac:dyDescent="0.2">
      <c r="A820" s="24">
        <v>812</v>
      </c>
      <c r="B820" s="4">
        <f t="shared" si="46"/>
        <v>2.2246575342465755</v>
      </c>
      <c r="C820" s="4">
        <f t="shared" si="47"/>
        <v>9.8002812107061535E-2</v>
      </c>
      <c r="D820" s="25">
        <f t="shared" si="48"/>
        <v>10.296588676230535</v>
      </c>
    </row>
    <row r="821" spans="1:4" x14ac:dyDescent="0.2">
      <c r="A821" s="24">
        <v>813</v>
      </c>
      <c r="B821" s="4">
        <f t="shared" si="46"/>
        <v>2.2273972602739724</v>
      </c>
      <c r="C821" s="4">
        <f t="shared" si="47"/>
        <v>9.8004330620369118E-2</v>
      </c>
      <c r="D821" s="25">
        <f t="shared" si="48"/>
        <v>10.296756163195386</v>
      </c>
    </row>
    <row r="822" spans="1:4" x14ac:dyDescent="0.2">
      <c r="A822" s="24">
        <v>814</v>
      </c>
      <c r="B822" s="4">
        <f t="shared" si="46"/>
        <v>2.2301369863013698</v>
      </c>
      <c r="C822" s="4">
        <f t="shared" si="47"/>
        <v>9.8005850549889015E-2</v>
      </c>
      <c r="D822" s="25">
        <f t="shared" si="48"/>
        <v>10.296923806618441</v>
      </c>
    </row>
    <row r="823" spans="1:4" x14ac:dyDescent="0.2">
      <c r="A823" s="24">
        <v>815</v>
      </c>
      <c r="B823" s="4">
        <f t="shared" si="46"/>
        <v>2.2328767123287672</v>
      </c>
      <c r="C823" s="4">
        <f t="shared" si="47"/>
        <v>9.8007371893689119E-2</v>
      </c>
      <c r="D823" s="25">
        <f t="shared" si="48"/>
        <v>10.297091606287289</v>
      </c>
    </row>
    <row r="824" spans="1:4" x14ac:dyDescent="0.2">
      <c r="A824" s="24">
        <v>816</v>
      </c>
      <c r="B824" s="4">
        <f t="shared" si="46"/>
        <v>2.2356164383561645</v>
      </c>
      <c r="C824" s="4">
        <f t="shared" si="47"/>
        <v>9.8008894649839209E-2</v>
      </c>
      <c r="D824" s="25">
        <f t="shared" si="48"/>
        <v>10.297259561989748</v>
      </c>
    </row>
    <row r="825" spans="1:4" x14ac:dyDescent="0.2">
      <c r="A825" s="24">
        <v>817</v>
      </c>
      <c r="B825" s="4">
        <f t="shared" si="46"/>
        <v>2.2383561643835614</v>
      </c>
      <c r="C825" s="4">
        <f t="shared" si="47"/>
        <v>9.8010418816410774E-2</v>
      </c>
      <c r="D825" s="25">
        <f t="shared" si="48"/>
        <v>10.297427673513827</v>
      </c>
    </row>
    <row r="826" spans="1:4" x14ac:dyDescent="0.2">
      <c r="A826" s="24">
        <v>818</v>
      </c>
      <c r="B826" s="4">
        <f t="shared" si="46"/>
        <v>2.2410958904109588</v>
      </c>
      <c r="C826" s="4">
        <f t="shared" si="47"/>
        <v>9.8011944391477174E-2</v>
      </c>
      <c r="D826" s="25">
        <f t="shared" si="48"/>
        <v>10.297595940647719</v>
      </c>
    </row>
    <row r="827" spans="1:4" x14ac:dyDescent="0.2">
      <c r="A827" s="24">
        <v>819</v>
      </c>
      <c r="B827" s="4">
        <f t="shared" si="46"/>
        <v>2.2438356164383562</v>
      </c>
      <c r="C827" s="4">
        <f t="shared" si="47"/>
        <v>9.8013471373113559E-2</v>
      </c>
      <c r="D827" s="25">
        <f t="shared" si="48"/>
        <v>10.297764363179841</v>
      </c>
    </row>
    <row r="828" spans="1:4" x14ac:dyDescent="0.2">
      <c r="A828" s="24">
        <v>820</v>
      </c>
      <c r="B828" s="4">
        <f t="shared" si="46"/>
        <v>2.2465753424657535</v>
      </c>
      <c r="C828" s="4">
        <f t="shared" si="47"/>
        <v>9.8014999759396843E-2</v>
      </c>
      <c r="D828" s="25">
        <f t="shared" si="48"/>
        <v>10.297932940898802</v>
      </c>
    </row>
    <row r="829" spans="1:4" x14ac:dyDescent="0.2">
      <c r="A829" s="24">
        <v>821</v>
      </c>
      <c r="B829" s="4">
        <f t="shared" si="46"/>
        <v>2.2493150684931509</v>
      </c>
      <c r="C829" s="4">
        <f t="shared" si="47"/>
        <v>9.801652954840577E-2</v>
      </c>
      <c r="D829" s="25">
        <f t="shared" si="48"/>
        <v>10.298101673593374</v>
      </c>
    </row>
    <row r="830" spans="1:4" x14ac:dyDescent="0.2">
      <c r="A830" s="24">
        <v>822</v>
      </c>
      <c r="B830" s="4">
        <f t="shared" si="46"/>
        <v>2.2520547945205478</v>
      </c>
      <c r="C830" s="4">
        <f t="shared" si="47"/>
        <v>9.8018060738220864E-2</v>
      </c>
      <c r="D830" s="25">
        <f t="shared" si="48"/>
        <v>10.298270561052592</v>
      </c>
    </row>
    <row r="831" spans="1:4" x14ac:dyDescent="0.2">
      <c r="A831" s="24">
        <v>823</v>
      </c>
      <c r="B831" s="4">
        <f t="shared" si="46"/>
        <v>2.2547945205479452</v>
      </c>
      <c r="C831" s="4">
        <f t="shared" si="47"/>
        <v>9.801959332692449E-2</v>
      </c>
      <c r="D831" s="25">
        <f t="shared" si="48"/>
        <v>10.298439603065624</v>
      </c>
    </row>
    <row r="832" spans="1:4" x14ac:dyDescent="0.2">
      <c r="A832" s="24">
        <v>824</v>
      </c>
      <c r="B832" s="4">
        <f t="shared" si="46"/>
        <v>2.2575342465753425</v>
      </c>
      <c r="C832" s="4">
        <f t="shared" si="47"/>
        <v>9.8021127312600764E-2</v>
      </c>
      <c r="D832" s="25">
        <f t="shared" si="48"/>
        <v>10.29860879942186</v>
      </c>
    </row>
    <row r="833" spans="1:4" x14ac:dyDescent="0.2">
      <c r="A833" s="24">
        <v>825</v>
      </c>
      <c r="B833" s="4">
        <f t="shared" si="46"/>
        <v>2.2602739726027399</v>
      </c>
      <c r="C833" s="4">
        <f t="shared" si="47"/>
        <v>9.8022662693335566E-2</v>
      </c>
      <c r="D833" s="25">
        <f t="shared" si="48"/>
        <v>10.298778149910891</v>
      </c>
    </row>
    <row r="834" spans="1:4" x14ac:dyDescent="0.2">
      <c r="A834" s="24">
        <v>826</v>
      </c>
      <c r="B834" s="4">
        <f t="shared" si="46"/>
        <v>2.2630136986301368</v>
      </c>
      <c r="C834" s="4">
        <f t="shared" si="47"/>
        <v>9.8024199467216647E-2</v>
      </c>
      <c r="D834" s="25">
        <f t="shared" si="48"/>
        <v>10.298947654322511</v>
      </c>
    </row>
    <row r="835" spans="1:4" x14ac:dyDescent="0.2">
      <c r="A835" s="24">
        <v>827</v>
      </c>
      <c r="B835" s="4">
        <f t="shared" si="46"/>
        <v>2.2657534246575342</v>
      </c>
      <c r="C835" s="4">
        <f t="shared" si="47"/>
        <v>9.8025737632333521E-2</v>
      </c>
      <c r="D835" s="25">
        <f t="shared" si="48"/>
        <v>10.299117312446704</v>
      </c>
    </row>
    <row r="836" spans="1:4" x14ac:dyDescent="0.2">
      <c r="A836" s="24">
        <v>828</v>
      </c>
      <c r="B836" s="4">
        <f t="shared" si="46"/>
        <v>2.2684931506849315</v>
      </c>
      <c r="C836" s="4">
        <f t="shared" si="47"/>
        <v>9.8027277186777423E-2</v>
      </c>
      <c r="D836" s="25">
        <f t="shared" si="48"/>
        <v>10.299287124073642</v>
      </c>
    </row>
    <row r="837" spans="1:4" x14ac:dyDescent="0.2">
      <c r="A837" s="24">
        <v>829</v>
      </c>
      <c r="B837" s="4">
        <f t="shared" si="46"/>
        <v>2.2712328767123289</v>
      </c>
      <c r="C837" s="4">
        <f t="shared" si="47"/>
        <v>9.8028818128641462E-2</v>
      </c>
      <c r="D837" s="25">
        <f t="shared" si="48"/>
        <v>10.299457088993691</v>
      </c>
    </row>
    <row r="838" spans="1:4" x14ac:dyDescent="0.2">
      <c r="A838" s="24">
        <v>830</v>
      </c>
      <c r="B838" s="4">
        <f t="shared" si="46"/>
        <v>2.2739726027397262</v>
      </c>
      <c r="C838" s="4">
        <f t="shared" si="47"/>
        <v>9.8030360456020524E-2</v>
      </c>
      <c r="D838" s="25">
        <f t="shared" si="48"/>
        <v>10.299627206997442</v>
      </c>
    </row>
    <row r="839" spans="1:4" x14ac:dyDescent="0.2">
      <c r="A839" s="24">
        <v>831</v>
      </c>
      <c r="B839" s="4">
        <f t="shared" si="46"/>
        <v>2.2767123287671232</v>
      </c>
      <c r="C839" s="4">
        <f t="shared" si="47"/>
        <v>9.8031904167011213E-2</v>
      </c>
      <c r="D839" s="25">
        <f t="shared" si="48"/>
        <v>10.299797477875661</v>
      </c>
    </row>
    <row r="840" spans="1:4" x14ac:dyDescent="0.2">
      <c r="A840" s="24">
        <v>832</v>
      </c>
      <c r="B840" s="4">
        <f t="shared" si="46"/>
        <v>2.2794520547945205</v>
      </c>
      <c r="C840" s="4">
        <f t="shared" si="47"/>
        <v>9.8033449259711969E-2</v>
      </c>
      <c r="D840" s="25">
        <f t="shared" si="48"/>
        <v>10.299967901419294</v>
      </c>
    </row>
    <row r="841" spans="1:4" x14ac:dyDescent="0.2">
      <c r="A841" s="24">
        <v>833</v>
      </c>
      <c r="B841" s="4">
        <f t="shared" si="46"/>
        <v>2.2821917808219179</v>
      </c>
      <c r="C841" s="4">
        <f t="shared" si="47"/>
        <v>9.8034995732223004E-2</v>
      </c>
      <c r="D841" s="25">
        <f t="shared" si="48"/>
        <v>10.30013847741953</v>
      </c>
    </row>
    <row r="842" spans="1:4" x14ac:dyDescent="0.2">
      <c r="A842" s="24">
        <v>834</v>
      </c>
      <c r="B842" s="4">
        <f t="shared" ref="B842:B905" si="49">A842/365</f>
        <v>2.2849315068493152</v>
      </c>
      <c r="C842" s="4">
        <f t="shared" ref="C842:C905" si="50">($A$6/100)+((($B$6+$C$6)/100)*(1-EXP(-B842/$D$6))/(B842/$D$6))-(($C$6/100)*(EXP(-B842/$D$6)))</f>
        <v>9.803654358264631E-2</v>
      </c>
      <c r="D842" s="25">
        <f t="shared" ref="D842:D905" si="51">(EXP(C842)-1)*100</f>
        <v>10.300309205667691</v>
      </c>
    </row>
    <row r="843" spans="1:4" x14ac:dyDescent="0.2">
      <c r="A843" s="24">
        <v>835</v>
      </c>
      <c r="B843" s="4">
        <f t="shared" si="49"/>
        <v>2.2876712328767121</v>
      </c>
      <c r="C843" s="4">
        <f t="shared" si="50"/>
        <v>9.8038092809085681E-2</v>
      </c>
      <c r="D843" s="25">
        <f t="shared" si="51"/>
        <v>10.300480085955343</v>
      </c>
    </row>
    <row r="844" spans="1:4" x14ac:dyDescent="0.2">
      <c r="A844" s="24">
        <v>836</v>
      </c>
      <c r="B844" s="4">
        <f t="shared" si="49"/>
        <v>2.2904109589041095</v>
      </c>
      <c r="C844" s="4">
        <f t="shared" si="50"/>
        <v>9.8039643409646604E-2</v>
      </c>
      <c r="D844" s="25">
        <f t="shared" si="51"/>
        <v>10.300651118074233</v>
      </c>
    </row>
    <row r="845" spans="1:4" x14ac:dyDescent="0.2">
      <c r="A845" s="24">
        <v>837</v>
      </c>
      <c r="B845" s="4">
        <f t="shared" si="49"/>
        <v>2.2931506849315069</v>
      </c>
      <c r="C845" s="4">
        <f t="shared" si="50"/>
        <v>9.8041195382436427E-2</v>
      </c>
      <c r="D845" s="25">
        <f t="shared" si="51"/>
        <v>10.300822301816304</v>
      </c>
    </row>
    <row r="846" spans="1:4" x14ac:dyDescent="0.2">
      <c r="A846" s="24">
        <v>838</v>
      </c>
      <c r="B846" s="4">
        <f t="shared" si="49"/>
        <v>2.2958904109589042</v>
      </c>
      <c r="C846" s="4">
        <f t="shared" si="50"/>
        <v>9.804274872556426E-2</v>
      </c>
      <c r="D846" s="25">
        <f t="shared" si="51"/>
        <v>10.300993636973699</v>
      </c>
    </row>
    <row r="847" spans="1:4" x14ac:dyDescent="0.2">
      <c r="A847" s="24">
        <v>839</v>
      </c>
      <c r="B847" s="4">
        <f t="shared" si="49"/>
        <v>2.2986301369863016</v>
      </c>
      <c r="C847" s="4">
        <f t="shared" si="50"/>
        <v>9.8044303437140934E-2</v>
      </c>
      <c r="D847" s="25">
        <f t="shared" si="51"/>
        <v>10.301165123338718</v>
      </c>
    </row>
    <row r="848" spans="1:4" x14ac:dyDescent="0.2">
      <c r="A848" s="24">
        <v>840</v>
      </c>
      <c r="B848" s="4">
        <f t="shared" si="49"/>
        <v>2.3013698630136985</v>
      </c>
      <c r="C848" s="4">
        <f t="shared" si="50"/>
        <v>9.804585951527911E-2</v>
      </c>
      <c r="D848" s="25">
        <f t="shared" si="51"/>
        <v>10.301336760703927</v>
      </c>
    </row>
    <row r="849" spans="1:4" x14ac:dyDescent="0.2">
      <c r="A849" s="24">
        <v>841</v>
      </c>
      <c r="B849" s="4">
        <f t="shared" si="49"/>
        <v>2.3041095890410959</v>
      </c>
      <c r="C849" s="4">
        <f t="shared" si="50"/>
        <v>9.8047416958093159E-2</v>
      </c>
      <c r="D849" s="25">
        <f t="shared" si="51"/>
        <v>10.301508548862026</v>
      </c>
    </row>
    <row r="850" spans="1:4" x14ac:dyDescent="0.2">
      <c r="A850" s="24">
        <v>842</v>
      </c>
      <c r="B850" s="4">
        <f t="shared" si="49"/>
        <v>2.3068493150684932</v>
      </c>
      <c r="C850" s="4">
        <f t="shared" si="50"/>
        <v>9.8048975763699309E-2</v>
      </c>
      <c r="D850" s="25">
        <f t="shared" si="51"/>
        <v>10.301680487605914</v>
      </c>
    </row>
    <row r="851" spans="1:4" x14ac:dyDescent="0.2">
      <c r="A851" s="24">
        <v>843</v>
      </c>
      <c r="B851" s="4">
        <f t="shared" si="49"/>
        <v>2.3095890410958906</v>
      </c>
      <c r="C851" s="4">
        <f t="shared" si="50"/>
        <v>9.8050535930215441E-2</v>
      </c>
      <c r="D851" s="25">
        <f t="shared" si="51"/>
        <v>10.301852576728731</v>
      </c>
    </row>
    <row r="852" spans="1:4" x14ac:dyDescent="0.2">
      <c r="A852" s="24">
        <v>844</v>
      </c>
      <c r="B852" s="4">
        <f t="shared" si="49"/>
        <v>2.3123287671232875</v>
      </c>
      <c r="C852" s="4">
        <f t="shared" si="50"/>
        <v>9.8052097455761281E-2</v>
      </c>
      <c r="D852" s="25">
        <f t="shared" si="51"/>
        <v>10.302024816023758</v>
      </c>
    </row>
    <row r="853" spans="1:4" x14ac:dyDescent="0.2">
      <c r="A853" s="24">
        <v>845</v>
      </c>
      <c r="B853" s="4">
        <f t="shared" si="49"/>
        <v>2.3150684931506849</v>
      </c>
      <c r="C853" s="4">
        <f t="shared" si="50"/>
        <v>9.805366033845829E-2</v>
      </c>
      <c r="D853" s="25">
        <f t="shared" si="51"/>
        <v>10.302197205284514</v>
      </c>
    </row>
    <row r="854" spans="1:4" x14ac:dyDescent="0.2">
      <c r="A854" s="24">
        <v>846</v>
      </c>
      <c r="B854" s="4">
        <f t="shared" si="49"/>
        <v>2.3178082191780822</v>
      </c>
      <c r="C854" s="4">
        <f t="shared" si="50"/>
        <v>9.8055224576429692E-2</v>
      </c>
      <c r="D854" s="25">
        <f t="shared" si="51"/>
        <v>10.302369744304652</v>
      </c>
    </row>
    <row r="855" spans="1:4" x14ac:dyDescent="0.2">
      <c r="A855" s="24">
        <v>847</v>
      </c>
      <c r="B855" s="4">
        <f t="shared" si="49"/>
        <v>2.3205479452054796</v>
      </c>
      <c r="C855" s="4">
        <f t="shared" si="50"/>
        <v>9.8056790167800501E-2</v>
      </c>
      <c r="D855" s="25">
        <f t="shared" si="51"/>
        <v>10.302542432878091</v>
      </c>
    </row>
    <row r="856" spans="1:4" x14ac:dyDescent="0.2">
      <c r="A856" s="24">
        <v>848</v>
      </c>
      <c r="B856" s="4">
        <f t="shared" si="49"/>
        <v>2.3232876712328765</v>
      </c>
      <c r="C856" s="4">
        <f t="shared" si="50"/>
        <v>9.8058357110697422E-2</v>
      </c>
      <c r="D856" s="25">
        <f t="shared" si="51"/>
        <v>10.302715270798867</v>
      </c>
    </row>
    <row r="857" spans="1:4" x14ac:dyDescent="0.2">
      <c r="A857" s="24">
        <v>849</v>
      </c>
      <c r="B857" s="4">
        <f t="shared" si="49"/>
        <v>2.3260273972602739</v>
      </c>
      <c r="C857" s="4">
        <f t="shared" si="50"/>
        <v>9.8059925403248996E-2</v>
      </c>
      <c r="D857" s="25">
        <f t="shared" si="51"/>
        <v>10.302888257861298</v>
      </c>
    </row>
    <row r="858" spans="1:4" x14ac:dyDescent="0.2">
      <c r="A858" s="24">
        <v>850</v>
      </c>
      <c r="B858" s="4">
        <f t="shared" si="49"/>
        <v>2.3287671232876712</v>
      </c>
      <c r="C858" s="4">
        <f t="shared" si="50"/>
        <v>9.8061495043585467E-2</v>
      </c>
      <c r="D858" s="25">
        <f t="shared" si="51"/>
        <v>10.303061393859814</v>
      </c>
    </row>
    <row r="859" spans="1:4" x14ac:dyDescent="0.2">
      <c r="A859" s="24">
        <v>851</v>
      </c>
      <c r="B859" s="4">
        <f t="shared" si="49"/>
        <v>2.3315068493150686</v>
      </c>
      <c r="C859" s="4">
        <f t="shared" si="50"/>
        <v>9.806306602983883E-2</v>
      </c>
      <c r="D859" s="25">
        <f t="shared" si="51"/>
        <v>10.30323467858909</v>
      </c>
    </row>
    <row r="860" spans="1:4" x14ac:dyDescent="0.2">
      <c r="A860" s="24">
        <v>852</v>
      </c>
      <c r="B860" s="4">
        <f t="shared" si="49"/>
        <v>2.3342465753424659</v>
      </c>
      <c r="C860" s="4">
        <f t="shared" si="50"/>
        <v>9.8064638360142883E-2</v>
      </c>
      <c r="D860" s="25">
        <f t="shared" si="51"/>
        <v>10.303408111843959</v>
      </c>
    </row>
    <row r="861" spans="1:4" x14ac:dyDescent="0.2">
      <c r="A861" s="24">
        <v>853</v>
      </c>
      <c r="B861" s="4">
        <f t="shared" si="49"/>
        <v>2.3369863013698629</v>
      </c>
      <c r="C861" s="4">
        <f t="shared" si="50"/>
        <v>9.8066212032633118E-2</v>
      </c>
      <c r="D861" s="25">
        <f t="shared" si="51"/>
        <v>10.303581693419449</v>
      </c>
    </row>
    <row r="862" spans="1:4" x14ac:dyDescent="0.2">
      <c r="A862" s="24">
        <v>854</v>
      </c>
      <c r="B862" s="4">
        <f t="shared" si="49"/>
        <v>2.3397260273972602</v>
      </c>
      <c r="C862" s="4">
        <f t="shared" si="50"/>
        <v>9.8067787045446803E-2</v>
      </c>
      <c r="D862" s="25">
        <f t="shared" si="51"/>
        <v>10.303755423110839</v>
      </c>
    </row>
    <row r="863" spans="1:4" x14ac:dyDescent="0.2">
      <c r="A863" s="24">
        <v>855</v>
      </c>
      <c r="B863" s="4">
        <f t="shared" si="49"/>
        <v>2.3424657534246576</v>
      </c>
      <c r="C863" s="4">
        <f t="shared" si="50"/>
        <v>9.8069363396722981E-2</v>
      </c>
      <c r="D863" s="25">
        <f t="shared" si="51"/>
        <v>10.303929300713509</v>
      </c>
    </row>
    <row r="864" spans="1:4" x14ac:dyDescent="0.2">
      <c r="A864" s="24">
        <v>856</v>
      </c>
      <c r="B864" s="4">
        <f t="shared" si="49"/>
        <v>2.3452054794520549</v>
      </c>
      <c r="C864" s="4">
        <f t="shared" si="50"/>
        <v>9.8070941084602375E-2</v>
      </c>
      <c r="D864" s="25">
        <f t="shared" si="51"/>
        <v>10.304103326023096</v>
      </c>
    </row>
    <row r="865" spans="1:4" x14ac:dyDescent="0.2">
      <c r="A865" s="24">
        <v>857</v>
      </c>
      <c r="B865" s="4">
        <f t="shared" si="49"/>
        <v>2.3479452054794518</v>
      </c>
      <c r="C865" s="4">
        <f t="shared" si="50"/>
        <v>9.8072520107227529E-2</v>
      </c>
      <c r="D865" s="25">
        <f t="shared" si="51"/>
        <v>10.3042774988354</v>
      </c>
    </row>
    <row r="866" spans="1:4" x14ac:dyDescent="0.2">
      <c r="A866" s="24">
        <v>858</v>
      </c>
      <c r="B866" s="4">
        <f t="shared" si="49"/>
        <v>2.3506849315068492</v>
      </c>
      <c r="C866" s="4">
        <f t="shared" si="50"/>
        <v>9.8074100462742675E-2</v>
      </c>
      <c r="D866" s="25">
        <f t="shared" si="51"/>
        <v>10.304451818946436</v>
      </c>
    </row>
    <row r="867" spans="1:4" x14ac:dyDescent="0.2">
      <c r="A867" s="24">
        <v>859</v>
      </c>
      <c r="B867" s="4">
        <f t="shared" si="49"/>
        <v>2.3534246575342466</v>
      </c>
      <c r="C867" s="4">
        <f t="shared" si="50"/>
        <v>9.8075682149293797E-2</v>
      </c>
      <c r="D867" s="25">
        <f t="shared" si="51"/>
        <v>10.304626286152384</v>
      </c>
    </row>
    <row r="868" spans="1:4" x14ac:dyDescent="0.2">
      <c r="A868" s="24">
        <v>860</v>
      </c>
      <c r="B868" s="4">
        <f t="shared" si="49"/>
        <v>2.3561643835616439</v>
      </c>
      <c r="C868" s="4">
        <f t="shared" si="50"/>
        <v>9.8077265165028654E-2</v>
      </c>
      <c r="D868" s="25">
        <f t="shared" si="51"/>
        <v>10.304800900249633</v>
      </c>
    </row>
    <row r="869" spans="1:4" x14ac:dyDescent="0.2">
      <c r="A869" s="24">
        <v>861</v>
      </c>
      <c r="B869" s="4">
        <f t="shared" si="49"/>
        <v>2.3589041095890413</v>
      </c>
      <c r="C869" s="4">
        <f t="shared" si="50"/>
        <v>9.8078849508096727E-2</v>
      </c>
      <c r="D869" s="25">
        <f t="shared" si="51"/>
        <v>10.304975661034765</v>
      </c>
    </row>
    <row r="870" spans="1:4" x14ac:dyDescent="0.2">
      <c r="A870" s="24">
        <v>862</v>
      </c>
      <c r="B870" s="4">
        <f t="shared" si="49"/>
        <v>2.3616438356164382</v>
      </c>
      <c r="C870" s="4">
        <f t="shared" si="50"/>
        <v>9.8080435176649203E-2</v>
      </c>
      <c r="D870" s="25">
        <f t="shared" si="51"/>
        <v>10.305150568304523</v>
      </c>
    </row>
    <row r="871" spans="1:4" x14ac:dyDescent="0.2">
      <c r="A871" s="24">
        <v>863</v>
      </c>
      <c r="B871" s="4">
        <f t="shared" si="49"/>
        <v>2.3643835616438356</v>
      </c>
      <c r="C871" s="4">
        <f t="shared" si="50"/>
        <v>9.8082022168839031E-2</v>
      </c>
      <c r="D871" s="25">
        <f t="shared" si="51"/>
        <v>10.305325621855864</v>
      </c>
    </row>
    <row r="872" spans="1:4" x14ac:dyDescent="0.2">
      <c r="A872" s="24">
        <v>864</v>
      </c>
      <c r="B872" s="4">
        <f t="shared" si="49"/>
        <v>2.3671232876712329</v>
      </c>
      <c r="C872" s="4">
        <f t="shared" si="50"/>
        <v>9.808361048282091E-2</v>
      </c>
      <c r="D872" s="25">
        <f t="shared" si="51"/>
        <v>10.305500821485957</v>
      </c>
    </row>
    <row r="873" spans="1:4" x14ac:dyDescent="0.2">
      <c r="A873" s="24">
        <v>865</v>
      </c>
      <c r="B873" s="4">
        <f t="shared" si="49"/>
        <v>2.3698630136986303</v>
      </c>
      <c r="C873" s="4">
        <f t="shared" si="50"/>
        <v>9.8085200116751259E-2</v>
      </c>
      <c r="D873" s="25">
        <f t="shared" si="51"/>
        <v>10.305676166992139</v>
      </c>
    </row>
    <row r="874" spans="1:4" x14ac:dyDescent="0.2">
      <c r="A874" s="24">
        <v>866</v>
      </c>
      <c r="B874" s="4">
        <f t="shared" si="49"/>
        <v>2.3726027397260272</v>
      </c>
      <c r="C874" s="4">
        <f t="shared" si="50"/>
        <v>9.8086791068788232E-2</v>
      </c>
      <c r="D874" s="25">
        <f t="shared" si="51"/>
        <v>10.305851658171928</v>
      </c>
    </row>
    <row r="875" spans="1:4" x14ac:dyDescent="0.2">
      <c r="A875" s="24">
        <v>867</v>
      </c>
      <c r="B875" s="4">
        <f t="shared" si="49"/>
        <v>2.3753424657534246</v>
      </c>
      <c r="C875" s="4">
        <f t="shared" si="50"/>
        <v>9.8088383337091689E-2</v>
      </c>
      <c r="D875" s="25">
        <f t="shared" si="51"/>
        <v>10.306027294823039</v>
      </c>
    </row>
    <row r="876" spans="1:4" x14ac:dyDescent="0.2">
      <c r="A876" s="24">
        <v>868</v>
      </c>
      <c r="B876" s="4">
        <f t="shared" si="49"/>
        <v>2.3780821917808219</v>
      </c>
      <c r="C876" s="4">
        <f t="shared" si="50"/>
        <v>9.8089976919823282E-2</v>
      </c>
      <c r="D876" s="25">
        <f t="shared" si="51"/>
        <v>10.306203076743392</v>
      </c>
    </row>
    <row r="877" spans="1:4" x14ac:dyDescent="0.2">
      <c r="A877" s="24">
        <v>869</v>
      </c>
      <c r="B877" s="4">
        <f t="shared" si="49"/>
        <v>2.3808219178082193</v>
      </c>
      <c r="C877" s="4">
        <f t="shared" si="50"/>
        <v>9.80915718151463E-2</v>
      </c>
      <c r="D877" s="25">
        <f t="shared" si="51"/>
        <v>10.306379003731081</v>
      </c>
    </row>
    <row r="878" spans="1:4" x14ac:dyDescent="0.2">
      <c r="A878" s="24">
        <v>870</v>
      </c>
      <c r="B878" s="4">
        <f t="shared" si="49"/>
        <v>2.3835616438356166</v>
      </c>
      <c r="C878" s="4">
        <f t="shared" si="50"/>
        <v>9.8093168021225849E-2</v>
      </c>
      <c r="D878" s="25">
        <f t="shared" si="51"/>
        <v>10.306555075584377</v>
      </c>
    </row>
    <row r="879" spans="1:4" x14ac:dyDescent="0.2">
      <c r="A879" s="24">
        <v>871</v>
      </c>
      <c r="B879" s="4">
        <f t="shared" si="49"/>
        <v>2.3863013698630136</v>
      </c>
      <c r="C879" s="4">
        <f t="shared" si="50"/>
        <v>9.8094765536228673E-2</v>
      </c>
      <c r="D879" s="25">
        <f t="shared" si="51"/>
        <v>10.306731292101778</v>
      </c>
    </row>
    <row r="880" spans="1:4" x14ac:dyDescent="0.2">
      <c r="A880" s="24">
        <v>872</v>
      </c>
      <c r="B880" s="4">
        <f t="shared" si="49"/>
        <v>2.3890410958904109</v>
      </c>
      <c r="C880" s="4">
        <f t="shared" si="50"/>
        <v>9.8096364358323335E-2</v>
      </c>
      <c r="D880" s="25">
        <f t="shared" si="51"/>
        <v>10.306907653081932</v>
      </c>
    </row>
    <row r="881" spans="1:4" x14ac:dyDescent="0.2">
      <c r="A881" s="24">
        <v>873</v>
      </c>
      <c r="B881" s="4">
        <f t="shared" si="49"/>
        <v>2.3917808219178083</v>
      </c>
      <c r="C881" s="4">
        <f t="shared" si="50"/>
        <v>9.8097964485680034E-2</v>
      </c>
      <c r="D881" s="25">
        <f t="shared" si="51"/>
        <v>10.307084158323709</v>
      </c>
    </row>
    <row r="882" spans="1:4" x14ac:dyDescent="0.2">
      <c r="A882" s="24">
        <v>874</v>
      </c>
      <c r="B882" s="4">
        <f t="shared" si="49"/>
        <v>2.3945205479452056</v>
      </c>
      <c r="C882" s="4">
        <f t="shared" si="50"/>
        <v>9.809956591647076E-2</v>
      </c>
      <c r="D882" s="25">
        <f t="shared" si="51"/>
        <v>10.307260807626161</v>
      </c>
    </row>
    <row r="883" spans="1:4" x14ac:dyDescent="0.2">
      <c r="A883" s="24">
        <v>875</v>
      </c>
      <c r="B883" s="4">
        <f t="shared" si="49"/>
        <v>2.3972602739726026</v>
      </c>
      <c r="C883" s="4">
        <f t="shared" si="50"/>
        <v>9.8101168648869169E-2</v>
      </c>
      <c r="D883" s="25">
        <f t="shared" si="51"/>
        <v>10.307437600788516</v>
      </c>
    </row>
    <row r="884" spans="1:4" x14ac:dyDescent="0.2">
      <c r="A884" s="24">
        <v>876</v>
      </c>
      <c r="B884" s="4">
        <f t="shared" si="49"/>
        <v>2.4</v>
      </c>
      <c r="C884" s="4">
        <f t="shared" si="50"/>
        <v>9.8102772681050651E-2</v>
      </c>
      <c r="D884" s="25">
        <f t="shared" si="51"/>
        <v>10.307614537610199</v>
      </c>
    </row>
    <row r="885" spans="1:4" x14ac:dyDescent="0.2">
      <c r="A885" s="24">
        <v>877</v>
      </c>
      <c r="B885" s="4">
        <f t="shared" si="49"/>
        <v>2.4027397260273973</v>
      </c>
      <c r="C885" s="4">
        <f t="shared" si="50"/>
        <v>9.8104378011192331E-2</v>
      </c>
      <c r="D885" s="25">
        <f t="shared" si="51"/>
        <v>10.307791617890816</v>
      </c>
    </row>
    <row r="886" spans="1:4" x14ac:dyDescent="0.2">
      <c r="A886" s="24">
        <v>878</v>
      </c>
      <c r="B886" s="4">
        <f t="shared" si="49"/>
        <v>2.4054794520547946</v>
      </c>
      <c r="C886" s="4">
        <f t="shared" si="50"/>
        <v>9.8105984637473026E-2</v>
      </c>
      <c r="D886" s="25">
        <f t="shared" si="51"/>
        <v>10.307968841430149</v>
      </c>
    </row>
    <row r="887" spans="1:4" x14ac:dyDescent="0.2">
      <c r="A887" s="24">
        <v>879</v>
      </c>
      <c r="B887" s="4">
        <f t="shared" si="49"/>
        <v>2.408219178082192</v>
      </c>
      <c r="C887" s="4">
        <f t="shared" si="50"/>
        <v>9.8107592558073248E-2</v>
      </c>
      <c r="D887" s="25">
        <f t="shared" si="51"/>
        <v>10.308146208028223</v>
      </c>
    </row>
    <row r="888" spans="1:4" x14ac:dyDescent="0.2">
      <c r="A888" s="24">
        <v>880</v>
      </c>
      <c r="B888" s="4">
        <f t="shared" si="49"/>
        <v>2.4109589041095889</v>
      </c>
      <c r="C888" s="4">
        <f t="shared" si="50"/>
        <v>9.8109201771175283E-2</v>
      </c>
      <c r="D888" s="25">
        <f t="shared" si="51"/>
        <v>10.30832371748518</v>
      </c>
    </row>
    <row r="889" spans="1:4" x14ac:dyDescent="0.2">
      <c r="A889" s="24">
        <v>881</v>
      </c>
      <c r="B889" s="4">
        <f t="shared" si="49"/>
        <v>2.4136986301369863</v>
      </c>
      <c r="C889" s="4">
        <f t="shared" si="50"/>
        <v>9.8110812274963072E-2</v>
      </c>
      <c r="D889" s="25">
        <f t="shared" si="51"/>
        <v>10.308501369601398</v>
      </c>
    </row>
    <row r="890" spans="1:4" x14ac:dyDescent="0.2">
      <c r="A890" s="24">
        <v>882</v>
      </c>
      <c r="B890" s="4">
        <f t="shared" si="49"/>
        <v>2.4164383561643836</v>
      </c>
      <c r="C890" s="4">
        <f t="shared" si="50"/>
        <v>9.8112424067622314E-2</v>
      </c>
      <c r="D890" s="25">
        <f t="shared" si="51"/>
        <v>10.308679164177459</v>
      </c>
    </row>
    <row r="891" spans="1:4" x14ac:dyDescent="0.2">
      <c r="A891" s="24">
        <v>883</v>
      </c>
      <c r="B891" s="4">
        <f t="shared" si="49"/>
        <v>2.419178082191781</v>
      </c>
      <c r="C891" s="4">
        <f t="shared" si="50"/>
        <v>9.8114037147340349E-2</v>
      </c>
      <c r="D891" s="25">
        <f t="shared" si="51"/>
        <v>10.308857101014057</v>
      </c>
    </row>
    <row r="892" spans="1:4" x14ac:dyDescent="0.2">
      <c r="A892" s="24">
        <v>884</v>
      </c>
      <c r="B892" s="4">
        <f t="shared" si="49"/>
        <v>2.4219178082191779</v>
      </c>
      <c r="C892" s="4">
        <f t="shared" si="50"/>
        <v>9.8115651512306265E-2</v>
      </c>
      <c r="D892" s="25">
        <f t="shared" si="51"/>
        <v>10.309035179912129</v>
      </c>
    </row>
    <row r="893" spans="1:4" x14ac:dyDescent="0.2">
      <c r="A893" s="24">
        <v>885</v>
      </c>
      <c r="B893" s="4">
        <f t="shared" si="49"/>
        <v>2.4246575342465753</v>
      </c>
      <c r="C893" s="4">
        <f t="shared" si="50"/>
        <v>9.8117267160710855E-2</v>
      </c>
      <c r="D893" s="25">
        <f t="shared" si="51"/>
        <v>10.309213400672789</v>
      </c>
    </row>
    <row r="894" spans="1:4" x14ac:dyDescent="0.2">
      <c r="A894" s="24">
        <v>886</v>
      </c>
      <c r="B894" s="4">
        <f t="shared" si="49"/>
        <v>2.4273972602739726</v>
      </c>
      <c r="C894" s="4">
        <f t="shared" si="50"/>
        <v>9.811888409074665E-2</v>
      </c>
      <c r="D894" s="25">
        <f t="shared" si="51"/>
        <v>10.309391763097375</v>
      </c>
    </row>
    <row r="895" spans="1:4" x14ac:dyDescent="0.2">
      <c r="A895" s="24">
        <v>887</v>
      </c>
      <c r="B895" s="4">
        <f t="shared" si="49"/>
        <v>2.43013698630137</v>
      </c>
      <c r="C895" s="4">
        <f t="shared" si="50"/>
        <v>9.8120502300607773E-2</v>
      </c>
      <c r="D895" s="25">
        <f t="shared" si="51"/>
        <v>10.309570266987311</v>
      </c>
    </row>
    <row r="896" spans="1:4" x14ac:dyDescent="0.2">
      <c r="A896" s="24">
        <v>888</v>
      </c>
      <c r="B896" s="4">
        <f t="shared" si="49"/>
        <v>2.4328767123287673</v>
      </c>
      <c r="C896" s="4">
        <f t="shared" si="50"/>
        <v>9.8122121788490155E-2</v>
      </c>
      <c r="D896" s="25">
        <f t="shared" si="51"/>
        <v>10.309748912144334</v>
      </c>
    </row>
    <row r="897" spans="1:4" x14ac:dyDescent="0.2">
      <c r="A897" s="24">
        <v>889</v>
      </c>
      <c r="B897" s="4">
        <f t="shared" si="49"/>
        <v>2.4356164383561643</v>
      </c>
      <c r="C897" s="4">
        <f t="shared" si="50"/>
        <v>9.8123742552591389E-2</v>
      </c>
      <c r="D897" s="25">
        <f t="shared" si="51"/>
        <v>10.30992769837027</v>
      </c>
    </row>
    <row r="898" spans="1:4" x14ac:dyDescent="0.2">
      <c r="A898" s="24">
        <v>890</v>
      </c>
      <c r="B898" s="4">
        <f t="shared" si="49"/>
        <v>2.4383561643835616</v>
      </c>
      <c r="C898" s="4">
        <f t="shared" si="50"/>
        <v>9.8125364591110764E-2</v>
      </c>
      <c r="D898" s="25">
        <f t="shared" si="51"/>
        <v>10.310106625467185</v>
      </c>
    </row>
    <row r="899" spans="1:4" x14ac:dyDescent="0.2">
      <c r="A899" s="24">
        <v>891</v>
      </c>
      <c r="B899" s="4">
        <f t="shared" si="49"/>
        <v>2.441095890410959</v>
      </c>
      <c r="C899" s="4">
        <f t="shared" si="50"/>
        <v>9.812698790224926E-2</v>
      </c>
      <c r="D899" s="25">
        <f t="shared" si="51"/>
        <v>10.310285693237308</v>
      </c>
    </row>
    <row r="900" spans="1:4" x14ac:dyDescent="0.2">
      <c r="A900" s="24">
        <v>892</v>
      </c>
      <c r="B900" s="4">
        <f t="shared" si="49"/>
        <v>2.4438356164383563</v>
      </c>
      <c r="C900" s="4">
        <f t="shared" si="50"/>
        <v>9.8128612484209579E-2</v>
      </c>
      <c r="D900" s="25">
        <f t="shared" si="51"/>
        <v>10.310464901483041</v>
      </c>
    </row>
    <row r="901" spans="1:4" x14ac:dyDescent="0.2">
      <c r="A901" s="24">
        <v>893</v>
      </c>
      <c r="B901" s="4">
        <f t="shared" si="49"/>
        <v>2.4465753424657533</v>
      </c>
      <c r="C901" s="4">
        <f t="shared" si="50"/>
        <v>9.8130238335196046E-2</v>
      </c>
      <c r="D901" s="25">
        <f t="shared" si="51"/>
        <v>10.310644250007005</v>
      </c>
    </row>
    <row r="902" spans="1:4" x14ac:dyDescent="0.2">
      <c r="A902" s="24">
        <v>894</v>
      </c>
      <c r="B902" s="4">
        <f t="shared" si="49"/>
        <v>2.4493150684931506</v>
      </c>
      <c r="C902" s="4">
        <f t="shared" si="50"/>
        <v>9.8131865453414791E-2</v>
      </c>
      <c r="D902" s="25">
        <f t="shared" si="51"/>
        <v>10.310823738612029</v>
      </c>
    </row>
    <row r="903" spans="1:4" x14ac:dyDescent="0.2">
      <c r="A903" s="24">
        <v>895</v>
      </c>
      <c r="B903" s="4">
        <f t="shared" si="49"/>
        <v>2.452054794520548</v>
      </c>
      <c r="C903" s="4">
        <f t="shared" si="50"/>
        <v>9.8133493837073524E-2</v>
      </c>
      <c r="D903" s="25">
        <f t="shared" si="51"/>
        <v>10.311003367101023</v>
      </c>
    </row>
    <row r="904" spans="1:4" x14ac:dyDescent="0.2">
      <c r="A904" s="24">
        <v>896</v>
      </c>
      <c r="B904" s="4">
        <f t="shared" si="49"/>
        <v>2.4547945205479453</v>
      </c>
      <c r="C904" s="4">
        <f t="shared" si="50"/>
        <v>9.8135123484381706E-2</v>
      </c>
      <c r="D904" s="25">
        <f t="shared" si="51"/>
        <v>10.311183135277213</v>
      </c>
    </row>
    <row r="905" spans="1:4" x14ac:dyDescent="0.2">
      <c r="A905" s="24">
        <v>897</v>
      </c>
      <c r="B905" s="4">
        <f t="shared" si="49"/>
        <v>2.4575342465753423</v>
      </c>
      <c r="C905" s="4">
        <f t="shared" si="50"/>
        <v>9.8136754393550477E-2</v>
      </c>
      <c r="D905" s="25">
        <f t="shared" si="51"/>
        <v>10.31136304294391</v>
      </c>
    </row>
    <row r="906" spans="1:4" x14ac:dyDescent="0.2">
      <c r="A906" s="24">
        <v>898</v>
      </c>
      <c r="B906" s="4">
        <f t="shared" ref="B906:B969" si="52">A906/365</f>
        <v>2.4602739726027396</v>
      </c>
      <c r="C906" s="4">
        <f t="shared" ref="C906:C969" si="53">($A$6/100)+((($B$6+$C$6)/100)*(1-EXP(-B906/$D$6))/(B906/$D$6))-(($C$6/100)*(EXP(-B906/$D$6)))</f>
        <v>9.8138386562792626E-2</v>
      </c>
      <c r="D906" s="25">
        <f t="shared" ref="D906:D969" si="54">(EXP(C906)-1)*100</f>
        <v>10.311543089904651</v>
      </c>
    </row>
    <row r="907" spans="1:4" x14ac:dyDescent="0.2">
      <c r="A907" s="24">
        <v>899</v>
      </c>
      <c r="B907" s="4">
        <f t="shared" si="52"/>
        <v>2.463013698630137</v>
      </c>
      <c r="C907" s="4">
        <f t="shared" si="53"/>
        <v>9.8140019990322708E-2</v>
      </c>
      <c r="D907" s="25">
        <f t="shared" si="54"/>
        <v>10.311723275963192</v>
      </c>
    </row>
    <row r="908" spans="1:4" x14ac:dyDescent="0.2">
      <c r="A908" s="24">
        <v>900</v>
      </c>
      <c r="B908" s="4">
        <f t="shared" si="52"/>
        <v>2.4657534246575343</v>
      </c>
      <c r="C908" s="4">
        <f t="shared" si="53"/>
        <v>9.8141654674356871E-2</v>
      </c>
      <c r="D908" s="25">
        <f t="shared" si="54"/>
        <v>10.311903600923401</v>
      </c>
    </row>
    <row r="909" spans="1:4" x14ac:dyDescent="0.2">
      <c r="A909" s="24">
        <v>901</v>
      </c>
      <c r="B909" s="4">
        <f t="shared" si="52"/>
        <v>2.4684931506849317</v>
      </c>
      <c r="C909" s="4">
        <f t="shared" si="53"/>
        <v>9.8143290613112999E-2</v>
      </c>
      <c r="D909" s="25">
        <f t="shared" si="54"/>
        <v>10.312084064589367</v>
      </c>
    </row>
    <row r="910" spans="1:4" x14ac:dyDescent="0.2">
      <c r="A910" s="24">
        <v>902</v>
      </c>
      <c r="B910" s="4">
        <f t="shared" si="52"/>
        <v>2.4712328767123286</v>
      </c>
      <c r="C910" s="4">
        <f t="shared" si="53"/>
        <v>9.8144927804810655E-2</v>
      </c>
      <c r="D910" s="25">
        <f t="shared" si="54"/>
        <v>10.312264666765403</v>
      </c>
    </row>
    <row r="911" spans="1:4" x14ac:dyDescent="0.2">
      <c r="A911" s="24">
        <v>903</v>
      </c>
      <c r="B911" s="4">
        <f t="shared" si="52"/>
        <v>2.473972602739726</v>
      </c>
      <c r="C911" s="4">
        <f t="shared" si="53"/>
        <v>9.8146566247671027E-2</v>
      </c>
      <c r="D911" s="25">
        <f t="shared" si="54"/>
        <v>10.312445407255911</v>
      </c>
    </row>
    <row r="912" spans="1:4" x14ac:dyDescent="0.2">
      <c r="A912" s="24">
        <v>904</v>
      </c>
      <c r="B912" s="4">
        <f t="shared" si="52"/>
        <v>2.4767123287671233</v>
      </c>
      <c r="C912" s="4">
        <f t="shared" si="53"/>
        <v>9.8148205939917063E-2</v>
      </c>
      <c r="D912" s="25">
        <f t="shared" si="54"/>
        <v>10.312626285865578</v>
      </c>
    </row>
    <row r="913" spans="1:4" x14ac:dyDescent="0.2">
      <c r="A913" s="24">
        <v>905</v>
      </c>
      <c r="B913" s="4">
        <f t="shared" si="52"/>
        <v>2.4794520547945207</v>
      </c>
      <c r="C913" s="4">
        <f t="shared" si="53"/>
        <v>9.8149846879773309E-2</v>
      </c>
      <c r="D913" s="25">
        <f t="shared" si="54"/>
        <v>10.312807302399229</v>
      </c>
    </row>
    <row r="914" spans="1:4" x14ac:dyDescent="0.2">
      <c r="A914" s="24">
        <v>906</v>
      </c>
      <c r="B914" s="4">
        <f t="shared" si="52"/>
        <v>2.4821917808219176</v>
      </c>
      <c r="C914" s="4">
        <f t="shared" si="53"/>
        <v>9.8151489065466072E-2</v>
      </c>
      <c r="D914" s="25">
        <f t="shared" si="54"/>
        <v>10.312988456661841</v>
      </c>
    </row>
    <row r="915" spans="1:4" x14ac:dyDescent="0.2">
      <c r="A915" s="24">
        <v>907</v>
      </c>
      <c r="B915" s="4">
        <f t="shared" si="52"/>
        <v>2.484931506849315</v>
      </c>
      <c r="C915" s="4">
        <f t="shared" si="53"/>
        <v>9.8153132495223228E-2</v>
      </c>
      <c r="D915" s="25">
        <f t="shared" si="54"/>
        <v>10.313169748458639</v>
      </c>
    </row>
    <row r="916" spans="1:4" x14ac:dyDescent="0.2">
      <c r="A916" s="24">
        <v>908</v>
      </c>
      <c r="B916" s="4">
        <f t="shared" si="52"/>
        <v>2.4876712328767123</v>
      </c>
      <c r="C916" s="4">
        <f t="shared" si="53"/>
        <v>9.8154777167274443E-2</v>
      </c>
      <c r="D916" s="25">
        <f t="shared" si="54"/>
        <v>10.31335117759502</v>
      </c>
    </row>
    <row r="917" spans="1:4" x14ac:dyDescent="0.2">
      <c r="A917" s="24">
        <v>909</v>
      </c>
      <c r="B917" s="4">
        <f t="shared" si="52"/>
        <v>2.4904109589041097</v>
      </c>
      <c r="C917" s="4">
        <f t="shared" si="53"/>
        <v>9.8156423079850924E-2</v>
      </c>
      <c r="D917" s="25">
        <f t="shared" si="54"/>
        <v>10.313532743876497</v>
      </c>
    </row>
    <row r="918" spans="1:4" x14ac:dyDescent="0.2">
      <c r="A918" s="24">
        <v>910</v>
      </c>
      <c r="B918" s="4">
        <f t="shared" si="52"/>
        <v>2.493150684931507</v>
      </c>
      <c r="C918" s="4">
        <f t="shared" si="53"/>
        <v>9.8158070231185654E-2</v>
      </c>
      <c r="D918" s="25">
        <f t="shared" si="54"/>
        <v>10.313714447108824</v>
      </c>
    </row>
    <row r="919" spans="1:4" x14ac:dyDescent="0.2">
      <c r="A919" s="24">
        <v>911</v>
      </c>
      <c r="B919" s="4">
        <f t="shared" si="52"/>
        <v>2.495890410958904</v>
      </c>
      <c r="C919" s="4">
        <f t="shared" si="53"/>
        <v>9.8159718619513225E-2</v>
      </c>
      <c r="D919" s="25">
        <f t="shared" si="54"/>
        <v>10.313896287097979</v>
      </c>
    </row>
    <row r="920" spans="1:4" x14ac:dyDescent="0.2">
      <c r="A920" s="24">
        <v>912</v>
      </c>
      <c r="B920" s="4">
        <f t="shared" si="52"/>
        <v>2.4986301369863013</v>
      </c>
      <c r="C920" s="4">
        <f t="shared" si="53"/>
        <v>9.8161368243069938E-2</v>
      </c>
      <c r="D920" s="25">
        <f t="shared" si="54"/>
        <v>10.314078263650007</v>
      </c>
    </row>
    <row r="921" spans="1:4" x14ac:dyDescent="0.2">
      <c r="A921" s="24">
        <v>913</v>
      </c>
      <c r="B921" s="4">
        <f t="shared" si="52"/>
        <v>2.5013698630136987</v>
      </c>
      <c r="C921" s="4">
        <f t="shared" si="53"/>
        <v>9.8163019100093729E-2</v>
      </c>
      <c r="D921" s="25">
        <f t="shared" si="54"/>
        <v>10.31426037657126</v>
      </c>
    </row>
    <row r="922" spans="1:4" x14ac:dyDescent="0.2">
      <c r="A922" s="24">
        <v>914</v>
      </c>
      <c r="B922" s="4">
        <f t="shared" si="52"/>
        <v>2.504109589041096</v>
      </c>
      <c r="C922" s="4">
        <f t="shared" si="53"/>
        <v>9.8164671188824174E-2</v>
      </c>
      <c r="D922" s="25">
        <f t="shared" si="54"/>
        <v>10.314442625668185</v>
      </c>
    </row>
    <row r="923" spans="1:4" x14ac:dyDescent="0.2">
      <c r="A923" s="24">
        <v>915</v>
      </c>
      <c r="B923" s="4">
        <f t="shared" si="52"/>
        <v>2.506849315068493</v>
      </c>
      <c r="C923" s="4">
        <f t="shared" si="53"/>
        <v>9.8166324507502581E-2</v>
      </c>
      <c r="D923" s="25">
        <f t="shared" si="54"/>
        <v>10.314625010747447</v>
      </c>
    </row>
    <row r="924" spans="1:4" x14ac:dyDescent="0.2">
      <c r="A924" s="24">
        <v>916</v>
      </c>
      <c r="B924" s="4">
        <f t="shared" si="52"/>
        <v>2.5095890410958903</v>
      </c>
      <c r="C924" s="4">
        <f t="shared" si="53"/>
        <v>9.8167979054371857E-2</v>
      </c>
      <c r="D924" s="25">
        <f t="shared" si="54"/>
        <v>10.314807531615887</v>
      </c>
    </row>
    <row r="925" spans="1:4" x14ac:dyDescent="0.2">
      <c r="A925" s="24">
        <v>917</v>
      </c>
      <c r="B925" s="4">
        <f t="shared" si="52"/>
        <v>2.5123287671232877</v>
      </c>
      <c r="C925" s="4">
        <f t="shared" si="53"/>
        <v>9.81696348276766E-2</v>
      </c>
      <c r="D925" s="25">
        <f t="shared" si="54"/>
        <v>10.314990188080531</v>
      </c>
    </row>
    <row r="926" spans="1:4" x14ac:dyDescent="0.2">
      <c r="A926" s="24">
        <v>918</v>
      </c>
      <c r="B926" s="4">
        <f t="shared" si="52"/>
        <v>2.515068493150685</v>
      </c>
      <c r="C926" s="4">
        <f t="shared" si="53"/>
        <v>9.8171291825663032E-2</v>
      </c>
      <c r="D926" s="25">
        <f t="shared" si="54"/>
        <v>10.315172979948596</v>
      </c>
    </row>
    <row r="927" spans="1:4" x14ac:dyDescent="0.2">
      <c r="A927" s="24">
        <v>919</v>
      </c>
      <c r="B927" s="4">
        <f t="shared" si="52"/>
        <v>2.5178082191780824</v>
      </c>
      <c r="C927" s="4">
        <f t="shared" si="53"/>
        <v>9.8172950046579083E-2</v>
      </c>
      <c r="D927" s="25">
        <f t="shared" si="54"/>
        <v>10.315355907027456</v>
      </c>
    </row>
    <row r="928" spans="1:4" x14ac:dyDescent="0.2">
      <c r="A928" s="24">
        <v>920</v>
      </c>
      <c r="B928" s="4">
        <f t="shared" si="52"/>
        <v>2.5205479452054793</v>
      </c>
      <c r="C928" s="4">
        <f t="shared" si="53"/>
        <v>9.8174609488674291E-2</v>
      </c>
      <c r="D928" s="25">
        <f t="shared" si="54"/>
        <v>10.31553896912467</v>
      </c>
    </row>
    <row r="929" spans="1:4" x14ac:dyDescent="0.2">
      <c r="A929" s="24">
        <v>921</v>
      </c>
      <c r="B929" s="4">
        <f t="shared" si="52"/>
        <v>2.5232876712328767</v>
      </c>
      <c r="C929" s="4">
        <f t="shared" si="53"/>
        <v>9.817627015019989E-2</v>
      </c>
      <c r="D929" s="25">
        <f t="shared" si="54"/>
        <v>10.315722166048037</v>
      </c>
    </row>
    <row r="930" spans="1:4" x14ac:dyDescent="0.2">
      <c r="A930" s="24">
        <v>922</v>
      </c>
      <c r="B930" s="4">
        <f t="shared" si="52"/>
        <v>2.526027397260274</v>
      </c>
      <c r="C930" s="4">
        <f t="shared" si="53"/>
        <v>9.8177932029408735E-2</v>
      </c>
      <c r="D930" s="25">
        <f t="shared" si="54"/>
        <v>10.31590549760546</v>
      </c>
    </row>
    <row r="931" spans="1:4" x14ac:dyDescent="0.2">
      <c r="A931" s="24">
        <v>923</v>
      </c>
      <c r="B931" s="4">
        <f t="shared" si="52"/>
        <v>2.5287671232876714</v>
      </c>
      <c r="C931" s="4">
        <f t="shared" si="53"/>
        <v>9.8179595124555333E-2</v>
      </c>
      <c r="D931" s="25">
        <f t="shared" si="54"/>
        <v>10.316088963605029</v>
      </c>
    </row>
    <row r="932" spans="1:4" x14ac:dyDescent="0.2">
      <c r="A932" s="24">
        <v>924</v>
      </c>
      <c r="B932" s="4">
        <f t="shared" si="52"/>
        <v>2.5315068493150683</v>
      </c>
      <c r="C932" s="4">
        <f t="shared" si="53"/>
        <v>9.8181259433895843E-2</v>
      </c>
      <c r="D932" s="25">
        <f t="shared" si="54"/>
        <v>10.316272563855101</v>
      </c>
    </row>
    <row r="933" spans="1:4" x14ac:dyDescent="0.2">
      <c r="A933" s="24">
        <v>925</v>
      </c>
      <c r="B933" s="4">
        <f t="shared" si="52"/>
        <v>2.5342465753424657</v>
      </c>
      <c r="C933" s="4">
        <f t="shared" si="53"/>
        <v>9.8182924955688103E-2</v>
      </c>
      <c r="D933" s="25">
        <f t="shared" si="54"/>
        <v>10.316456298164089</v>
      </c>
    </row>
    <row r="934" spans="1:4" x14ac:dyDescent="0.2">
      <c r="A934" s="24">
        <v>926</v>
      </c>
      <c r="B934" s="4">
        <f t="shared" si="52"/>
        <v>2.536986301369863</v>
      </c>
      <c r="C934" s="4">
        <f t="shared" si="53"/>
        <v>9.8184591688191561E-2</v>
      </c>
      <c r="D934" s="25">
        <f t="shared" si="54"/>
        <v>10.316640166340708</v>
      </c>
    </row>
    <row r="935" spans="1:4" x14ac:dyDescent="0.2">
      <c r="A935" s="24">
        <v>927</v>
      </c>
      <c r="B935" s="4">
        <f t="shared" si="52"/>
        <v>2.5397260273972604</v>
      </c>
      <c r="C935" s="4">
        <f t="shared" si="53"/>
        <v>9.8186259629667302E-2</v>
      </c>
      <c r="D935" s="25">
        <f t="shared" si="54"/>
        <v>10.316824168193751</v>
      </c>
    </row>
    <row r="936" spans="1:4" x14ac:dyDescent="0.2">
      <c r="A936" s="24">
        <v>928</v>
      </c>
      <c r="B936" s="4">
        <f t="shared" si="52"/>
        <v>2.5424657534246577</v>
      </c>
      <c r="C936" s="4">
        <f t="shared" si="53"/>
        <v>9.8187928778378106E-2</v>
      </c>
      <c r="D936" s="25">
        <f t="shared" si="54"/>
        <v>10.31700830353226</v>
      </c>
    </row>
    <row r="937" spans="1:4" x14ac:dyDescent="0.2">
      <c r="A937" s="24">
        <v>929</v>
      </c>
      <c r="B937" s="4">
        <f t="shared" si="52"/>
        <v>2.5452054794520547</v>
      </c>
      <c r="C937" s="4">
        <f t="shared" si="53"/>
        <v>9.8189599132588332E-2</v>
      </c>
      <c r="D937" s="25">
        <f t="shared" si="54"/>
        <v>10.317192572165435</v>
      </c>
    </row>
    <row r="938" spans="1:4" x14ac:dyDescent="0.2">
      <c r="A938" s="24">
        <v>930</v>
      </c>
      <c r="B938" s="4">
        <f t="shared" si="52"/>
        <v>2.547945205479452</v>
      </c>
      <c r="C938" s="4">
        <f t="shared" si="53"/>
        <v>9.8191270690564048E-2</v>
      </c>
      <c r="D938" s="25">
        <f t="shared" si="54"/>
        <v>10.31737697390267</v>
      </c>
    </row>
    <row r="939" spans="1:4" x14ac:dyDescent="0.2">
      <c r="A939" s="24">
        <v>931</v>
      </c>
      <c r="B939" s="4">
        <f t="shared" si="52"/>
        <v>2.5506849315068494</v>
      </c>
      <c r="C939" s="4">
        <f t="shared" si="53"/>
        <v>9.8192943450572903E-2</v>
      </c>
      <c r="D939" s="25">
        <f t="shared" si="54"/>
        <v>10.317561508553496</v>
      </c>
    </row>
    <row r="940" spans="1:4" x14ac:dyDescent="0.2">
      <c r="A940" s="24">
        <v>932</v>
      </c>
      <c r="B940" s="4">
        <f t="shared" si="52"/>
        <v>2.5534246575342467</v>
      </c>
      <c r="C940" s="4">
        <f t="shared" si="53"/>
        <v>9.8194617410884213E-2</v>
      </c>
      <c r="D940" s="25">
        <f t="shared" si="54"/>
        <v>10.317746175927667</v>
      </c>
    </row>
    <row r="941" spans="1:4" x14ac:dyDescent="0.2">
      <c r="A941" s="24">
        <v>933</v>
      </c>
      <c r="B941" s="4">
        <f t="shared" si="52"/>
        <v>2.5561643835616437</v>
      </c>
      <c r="C941" s="4">
        <f t="shared" si="53"/>
        <v>9.8196292569768931E-2</v>
      </c>
      <c r="D941" s="25">
        <f t="shared" si="54"/>
        <v>10.317930975835088</v>
      </c>
    </row>
    <row r="942" spans="1:4" x14ac:dyDescent="0.2">
      <c r="A942" s="24">
        <v>934</v>
      </c>
      <c r="B942" s="4">
        <f t="shared" si="52"/>
        <v>2.558904109589041</v>
      </c>
      <c r="C942" s="4">
        <f t="shared" si="53"/>
        <v>9.8197968925499646E-2</v>
      </c>
      <c r="D942" s="25">
        <f t="shared" si="54"/>
        <v>10.31811590808589</v>
      </c>
    </row>
    <row r="943" spans="1:4" x14ac:dyDescent="0.2">
      <c r="A943" s="24">
        <v>935</v>
      </c>
      <c r="B943" s="4">
        <f t="shared" si="52"/>
        <v>2.5616438356164384</v>
      </c>
      <c r="C943" s="4">
        <f t="shared" si="53"/>
        <v>9.8199646476350558E-2</v>
      </c>
      <c r="D943" s="25">
        <f t="shared" si="54"/>
        <v>10.318300972490334</v>
      </c>
    </row>
    <row r="944" spans="1:4" x14ac:dyDescent="0.2">
      <c r="A944" s="24">
        <v>936</v>
      </c>
      <c r="B944" s="4">
        <f t="shared" si="52"/>
        <v>2.5643835616438357</v>
      </c>
      <c r="C944" s="4">
        <f t="shared" si="53"/>
        <v>9.8201325220597546E-2</v>
      </c>
      <c r="D944" s="25">
        <f t="shared" si="54"/>
        <v>10.318486168858865</v>
      </c>
    </row>
    <row r="945" spans="1:4" x14ac:dyDescent="0.2">
      <c r="A945" s="24">
        <v>937</v>
      </c>
      <c r="B945" s="4">
        <f t="shared" si="52"/>
        <v>2.5671232876712327</v>
      </c>
      <c r="C945" s="4">
        <f t="shared" si="53"/>
        <v>9.8203005156518058E-2</v>
      </c>
      <c r="D945" s="25">
        <f t="shared" si="54"/>
        <v>10.318671497002164</v>
      </c>
    </row>
    <row r="946" spans="1:4" x14ac:dyDescent="0.2">
      <c r="A946" s="24">
        <v>938</v>
      </c>
      <c r="B946" s="4">
        <f t="shared" si="52"/>
        <v>2.56986301369863</v>
      </c>
      <c r="C946" s="4">
        <f t="shared" si="53"/>
        <v>9.8204686282391235E-2</v>
      </c>
      <c r="D946" s="25">
        <f t="shared" si="54"/>
        <v>10.318856956731004</v>
      </c>
    </row>
    <row r="947" spans="1:4" x14ac:dyDescent="0.2">
      <c r="A947" s="24">
        <v>939</v>
      </c>
      <c r="B947" s="4">
        <f t="shared" si="52"/>
        <v>2.5726027397260274</v>
      </c>
      <c r="C947" s="4">
        <f t="shared" si="53"/>
        <v>9.8206368596497812E-2</v>
      </c>
      <c r="D947" s="25">
        <f t="shared" si="54"/>
        <v>10.319042547856384</v>
      </c>
    </row>
    <row r="948" spans="1:4" x14ac:dyDescent="0.2">
      <c r="A948" s="24">
        <v>940</v>
      </c>
      <c r="B948" s="4">
        <f t="shared" si="52"/>
        <v>2.5753424657534247</v>
      </c>
      <c r="C948" s="4">
        <f t="shared" si="53"/>
        <v>9.8208052097120163E-2</v>
      </c>
      <c r="D948" s="25">
        <f t="shared" si="54"/>
        <v>10.319228270189495</v>
      </c>
    </row>
    <row r="949" spans="1:4" x14ac:dyDescent="0.2">
      <c r="A949" s="24">
        <v>941</v>
      </c>
      <c r="B949" s="4">
        <f t="shared" si="52"/>
        <v>2.5780821917808221</v>
      </c>
      <c r="C949" s="4">
        <f t="shared" si="53"/>
        <v>9.8209736782542245E-2</v>
      </c>
      <c r="D949" s="25">
        <f t="shared" si="54"/>
        <v>10.319414123541693</v>
      </c>
    </row>
    <row r="950" spans="1:4" x14ac:dyDescent="0.2">
      <c r="A950" s="24">
        <v>942</v>
      </c>
      <c r="B950" s="4">
        <f t="shared" si="52"/>
        <v>2.580821917808219</v>
      </c>
      <c r="C950" s="4">
        <f t="shared" si="53"/>
        <v>9.8211422651049748E-2</v>
      </c>
      <c r="D950" s="25">
        <f t="shared" si="54"/>
        <v>10.319600107724503</v>
      </c>
    </row>
    <row r="951" spans="1:4" x14ac:dyDescent="0.2">
      <c r="A951" s="24">
        <v>943</v>
      </c>
      <c r="B951" s="4">
        <f t="shared" si="52"/>
        <v>2.5835616438356164</v>
      </c>
      <c r="C951" s="4">
        <f t="shared" si="53"/>
        <v>9.8213109700929876E-2</v>
      </c>
      <c r="D951" s="25">
        <f t="shared" si="54"/>
        <v>10.319786222549631</v>
      </c>
    </row>
    <row r="952" spans="1:4" x14ac:dyDescent="0.2">
      <c r="A952" s="24">
        <v>944</v>
      </c>
      <c r="B952" s="4">
        <f t="shared" si="52"/>
        <v>2.5863013698630137</v>
      </c>
      <c r="C952" s="4">
        <f t="shared" si="53"/>
        <v>9.8214797930471484E-2</v>
      </c>
      <c r="D952" s="25">
        <f t="shared" si="54"/>
        <v>10.319972467828965</v>
      </c>
    </row>
    <row r="953" spans="1:4" x14ac:dyDescent="0.2">
      <c r="A953" s="24">
        <v>945</v>
      </c>
      <c r="B953" s="4">
        <f t="shared" si="52"/>
        <v>2.5890410958904111</v>
      </c>
      <c r="C953" s="4">
        <f t="shared" si="53"/>
        <v>9.8216487337965092E-2</v>
      </c>
      <c r="D953" s="25">
        <f t="shared" si="54"/>
        <v>10.320158843374582</v>
      </c>
    </row>
    <row r="954" spans="1:4" x14ac:dyDescent="0.2">
      <c r="A954" s="24">
        <v>946</v>
      </c>
      <c r="B954" s="4">
        <f t="shared" si="52"/>
        <v>2.591780821917808</v>
      </c>
      <c r="C954" s="4">
        <f t="shared" si="53"/>
        <v>9.821817792170276E-2</v>
      </c>
      <c r="D954" s="25">
        <f t="shared" si="54"/>
        <v>10.320345348998728</v>
      </c>
    </row>
    <row r="955" spans="1:4" x14ac:dyDescent="0.2">
      <c r="A955" s="24">
        <v>947</v>
      </c>
      <c r="B955" s="4">
        <f t="shared" si="52"/>
        <v>2.5945205479452054</v>
      </c>
      <c r="C955" s="4">
        <f t="shared" si="53"/>
        <v>9.8219869679978242E-2</v>
      </c>
      <c r="D955" s="25">
        <f t="shared" si="54"/>
        <v>10.320531984513792</v>
      </c>
    </row>
    <row r="956" spans="1:4" x14ac:dyDescent="0.2">
      <c r="A956" s="24">
        <v>948</v>
      </c>
      <c r="B956" s="4">
        <f t="shared" si="52"/>
        <v>2.5972602739726027</v>
      </c>
      <c r="C956" s="4">
        <f t="shared" si="53"/>
        <v>9.8221562611086888E-2</v>
      </c>
      <c r="D956" s="25">
        <f t="shared" si="54"/>
        <v>10.320718749732393</v>
      </c>
    </row>
    <row r="957" spans="1:4" x14ac:dyDescent="0.2">
      <c r="A957" s="24">
        <v>949</v>
      </c>
      <c r="B957" s="4">
        <f t="shared" si="52"/>
        <v>2.6</v>
      </c>
      <c r="C957" s="4">
        <f t="shared" si="53"/>
        <v>9.8223256713325616E-2</v>
      </c>
      <c r="D957" s="25">
        <f t="shared" si="54"/>
        <v>10.320905644467327</v>
      </c>
    </row>
    <row r="958" spans="1:4" x14ac:dyDescent="0.2">
      <c r="A958" s="24">
        <v>950</v>
      </c>
      <c r="B958" s="4">
        <f t="shared" si="52"/>
        <v>2.6027397260273974</v>
      </c>
      <c r="C958" s="4">
        <f t="shared" si="53"/>
        <v>9.8224951984993036E-2</v>
      </c>
      <c r="D958" s="25">
        <f t="shared" si="54"/>
        <v>10.321092668531517</v>
      </c>
    </row>
    <row r="959" spans="1:4" x14ac:dyDescent="0.2">
      <c r="A959" s="24">
        <v>951</v>
      </c>
      <c r="B959" s="4">
        <f t="shared" si="52"/>
        <v>2.6054794520547944</v>
      </c>
      <c r="C959" s="4">
        <f t="shared" si="53"/>
        <v>9.8226648424389301E-2</v>
      </c>
      <c r="D959" s="25">
        <f t="shared" si="54"/>
        <v>10.321279821738095</v>
      </c>
    </row>
    <row r="960" spans="1:4" x14ac:dyDescent="0.2">
      <c r="A960" s="24">
        <v>952</v>
      </c>
      <c r="B960" s="4">
        <f t="shared" si="52"/>
        <v>2.6082191780821917</v>
      </c>
      <c r="C960" s="4">
        <f t="shared" si="53"/>
        <v>9.8228346029816227E-2</v>
      </c>
      <c r="D960" s="25">
        <f t="shared" si="54"/>
        <v>10.321467103900384</v>
      </c>
    </row>
    <row r="961" spans="1:4" x14ac:dyDescent="0.2">
      <c r="A961" s="24">
        <v>953</v>
      </c>
      <c r="B961" s="4">
        <f t="shared" si="52"/>
        <v>2.6109589041095891</v>
      </c>
      <c r="C961" s="4">
        <f t="shared" si="53"/>
        <v>9.8230044799577171E-2</v>
      </c>
      <c r="D961" s="25">
        <f t="shared" si="54"/>
        <v>10.321654514831868</v>
      </c>
    </row>
    <row r="962" spans="1:4" x14ac:dyDescent="0.2">
      <c r="A962" s="24">
        <v>954</v>
      </c>
      <c r="B962" s="4">
        <f t="shared" si="52"/>
        <v>2.6136986301369864</v>
      </c>
      <c r="C962" s="4">
        <f t="shared" si="53"/>
        <v>9.8231744731977197E-2</v>
      </c>
      <c r="D962" s="25">
        <f t="shared" si="54"/>
        <v>10.321842054346209</v>
      </c>
    </row>
    <row r="963" spans="1:4" x14ac:dyDescent="0.2">
      <c r="A963" s="24">
        <v>955</v>
      </c>
      <c r="B963" s="4">
        <f t="shared" si="52"/>
        <v>2.6164383561643834</v>
      </c>
      <c r="C963" s="4">
        <f t="shared" si="53"/>
        <v>9.8233445825322896E-2</v>
      </c>
      <c r="D963" s="25">
        <f t="shared" si="54"/>
        <v>10.322029722257241</v>
      </c>
    </row>
    <row r="964" spans="1:4" x14ac:dyDescent="0.2">
      <c r="A964" s="24">
        <v>956</v>
      </c>
      <c r="B964" s="4">
        <f t="shared" si="52"/>
        <v>2.6191780821917807</v>
      </c>
      <c r="C964" s="4">
        <f t="shared" si="53"/>
        <v>9.823514807792251E-2</v>
      </c>
      <c r="D964" s="25">
        <f t="shared" si="54"/>
        <v>10.322217518378963</v>
      </c>
    </row>
    <row r="965" spans="1:4" x14ac:dyDescent="0.2">
      <c r="A965" s="24">
        <v>957</v>
      </c>
      <c r="B965" s="4">
        <f t="shared" si="52"/>
        <v>2.6219178082191781</v>
      </c>
      <c r="C965" s="4">
        <f t="shared" si="53"/>
        <v>9.8236851488085822E-2</v>
      </c>
      <c r="D965" s="25">
        <f t="shared" si="54"/>
        <v>10.322405442525584</v>
      </c>
    </row>
    <row r="966" spans="1:4" x14ac:dyDescent="0.2">
      <c r="A966" s="24">
        <v>958</v>
      </c>
      <c r="B966" s="4">
        <f t="shared" si="52"/>
        <v>2.6246575342465754</v>
      </c>
      <c r="C966" s="4">
        <f t="shared" si="53"/>
        <v>9.8238556054124307E-2</v>
      </c>
      <c r="D966" s="25">
        <f t="shared" si="54"/>
        <v>10.322593494511455</v>
      </c>
    </row>
    <row r="967" spans="1:4" x14ac:dyDescent="0.2">
      <c r="A967" s="24">
        <v>959</v>
      </c>
      <c r="B967" s="4">
        <f t="shared" si="52"/>
        <v>2.6273972602739728</v>
      </c>
      <c r="C967" s="4">
        <f t="shared" si="53"/>
        <v>9.8240261774350982E-2</v>
      </c>
      <c r="D967" s="25">
        <f t="shared" si="54"/>
        <v>10.322781674151127</v>
      </c>
    </row>
    <row r="968" spans="1:4" x14ac:dyDescent="0.2">
      <c r="A968" s="24">
        <v>960</v>
      </c>
      <c r="B968" s="4">
        <f t="shared" si="52"/>
        <v>2.6301369863013697</v>
      </c>
      <c r="C968" s="4">
        <f t="shared" si="53"/>
        <v>9.8241968647080471E-2</v>
      </c>
      <c r="D968" s="25">
        <f t="shared" si="54"/>
        <v>10.322969981259323</v>
      </c>
    </row>
    <row r="969" spans="1:4" x14ac:dyDescent="0.2">
      <c r="A969" s="24">
        <v>961</v>
      </c>
      <c r="B969" s="4">
        <f t="shared" si="52"/>
        <v>2.6328767123287671</v>
      </c>
      <c r="C969" s="4">
        <f t="shared" si="53"/>
        <v>9.8243676670629013E-2</v>
      </c>
      <c r="D969" s="25">
        <f t="shared" si="54"/>
        <v>10.323158415650923</v>
      </c>
    </row>
    <row r="970" spans="1:4" x14ac:dyDescent="0.2">
      <c r="A970" s="24">
        <v>962</v>
      </c>
      <c r="B970" s="4">
        <f t="shared" ref="B970:B1033" si="55">A970/365</f>
        <v>2.6356164383561644</v>
      </c>
      <c r="C970" s="4">
        <f t="shared" ref="C970:C1033" si="56">($A$6/100)+((($B$6+$C$6)/100)*(1-EXP(-B970/$D$6))/(B970/$D$6))-(($C$6/100)*(EXP(-B970/$D$6)))</f>
        <v>9.8245385843314437E-2</v>
      </c>
      <c r="D970" s="25">
        <f t="shared" ref="D970:D1033" si="57">(EXP(C970)-1)*100</f>
        <v>10.323346977140989</v>
      </c>
    </row>
    <row r="971" spans="1:4" x14ac:dyDescent="0.2">
      <c r="A971" s="24">
        <v>963</v>
      </c>
      <c r="B971" s="4">
        <f t="shared" si="55"/>
        <v>2.6383561643835618</v>
      </c>
      <c r="C971" s="4">
        <f t="shared" si="56"/>
        <v>9.8247096163456157E-2</v>
      </c>
      <c r="D971" s="25">
        <f t="shared" si="57"/>
        <v>10.323535665544782</v>
      </c>
    </row>
    <row r="972" spans="1:4" x14ac:dyDescent="0.2">
      <c r="A972" s="24">
        <v>964</v>
      </c>
      <c r="B972" s="4">
        <f t="shared" si="55"/>
        <v>2.6410958904109587</v>
      </c>
      <c r="C972" s="4">
        <f t="shared" si="56"/>
        <v>9.8248807629375212E-2</v>
      </c>
      <c r="D972" s="25">
        <f t="shared" si="57"/>
        <v>10.323724480677733</v>
      </c>
    </row>
    <row r="973" spans="1:4" x14ac:dyDescent="0.2">
      <c r="A973" s="24">
        <v>965</v>
      </c>
      <c r="B973" s="4">
        <f t="shared" si="55"/>
        <v>2.6438356164383561</v>
      </c>
      <c r="C973" s="4">
        <f t="shared" si="56"/>
        <v>9.8250520239394193E-2</v>
      </c>
      <c r="D973" s="25">
        <f t="shared" si="57"/>
        <v>10.323913422355391</v>
      </c>
    </row>
    <row r="974" spans="1:4" x14ac:dyDescent="0.2">
      <c r="A974" s="24">
        <v>966</v>
      </c>
      <c r="B974" s="4">
        <f t="shared" si="55"/>
        <v>2.6465753424657534</v>
      </c>
      <c r="C974" s="4">
        <f t="shared" si="56"/>
        <v>9.8252233991837315E-2</v>
      </c>
      <c r="D974" s="25">
        <f t="shared" si="57"/>
        <v>10.324102490393571</v>
      </c>
    </row>
    <row r="975" spans="1:4" x14ac:dyDescent="0.2">
      <c r="A975" s="24">
        <v>967</v>
      </c>
      <c r="B975" s="4">
        <f t="shared" si="55"/>
        <v>2.6493150684931508</v>
      </c>
      <c r="C975" s="4">
        <f t="shared" si="56"/>
        <v>9.8253948885030362E-2</v>
      </c>
      <c r="D975" s="25">
        <f t="shared" si="57"/>
        <v>10.324291684608177</v>
      </c>
    </row>
    <row r="976" spans="1:4" x14ac:dyDescent="0.2">
      <c r="A976" s="24">
        <v>968</v>
      </c>
      <c r="B976" s="4">
        <f t="shared" si="55"/>
        <v>2.6520547945205482</v>
      </c>
      <c r="C976" s="4">
        <f t="shared" si="56"/>
        <v>9.8255664917300742E-2</v>
      </c>
      <c r="D976" s="25">
        <f t="shared" si="57"/>
        <v>10.324481004815356</v>
      </c>
    </row>
    <row r="977" spans="1:4" x14ac:dyDescent="0.2">
      <c r="A977" s="24">
        <v>969</v>
      </c>
      <c r="B977" s="4">
        <f t="shared" si="55"/>
        <v>2.6547945205479451</v>
      </c>
      <c r="C977" s="4">
        <f t="shared" si="56"/>
        <v>9.8257382086977429E-2</v>
      </c>
      <c r="D977" s="25">
        <f t="shared" si="57"/>
        <v>10.324670450831386</v>
      </c>
    </row>
    <row r="978" spans="1:4" x14ac:dyDescent="0.2">
      <c r="A978" s="24">
        <v>970</v>
      </c>
      <c r="B978" s="4">
        <f t="shared" si="55"/>
        <v>2.6575342465753424</v>
      </c>
      <c r="C978" s="4">
        <f t="shared" si="56"/>
        <v>9.8259100392390941E-2</v>
      </c>
      <c r="D978" s="25">
        <f t="shared" si="57"/>
        <v>10.324860022472748</v>
      </c>
    </row>
    <row r="979" spans="1:4" x14ac:dyDescent="0.2">
      <c r="A979" s="24">
        <v>971</v>
      </c>
      <c r="B979" s="4">
        <f t="shared" si="55"/>
        <v>2.6602739726027398</v>
      </c>
      <c r="C979" s="4">
        <f t="shared" si="56"/>
        <v>9.8260819831873458E-2</v>
      </c>
      <c r="D979" s="25">
        <f t="shared" si="57"/>
        <v>10.325049719556056</v>
      </c>
    </row>
    <row r="980" spans="1:4" x14ac:dyDescent="0.2">
      <c r="A980" s="24">
        <v>972</v>
      </c>
      <c r="B980" s="4">
        <f t="shared" si="55"/>
        <v>2.6630136986301371</v>
      </c>
      <c r="C980" s="4">
        <f t="shared" si="56"/>
        <v>9.826254040375873E-2</v>
      </c>
      <c r="D980" s="25">
        <f t="shared" si="57"/>
        <v>10.325239541898146</v>
      </c>
    </row>
    <row r="981" spans="1:4" x14ac:dyDescent="0.2">
      <c r="A981" s="24">
        <v>973</v>
      </c>
      <c r="B981" s="4">
        <f t="shared" si="55"/>
        <v>2.6657534246575341</v>
      </c>
      <c r="C981" s="4">
        <f t="shared" si="56"/>
        <v>9.8264262106382005E-2</v>
      </c>
      <c r="D981" s="25">
        <f t="shared" si="57"/>
        <v>10.325429489315985</v>
      </c>
    </row>
    <row r="982" spans="1:4" x14ac:dyDescent="0.2">
      <c r="A982" s="24">
        <v>974</v>
      </c>
      <c r="B982" s="4">
        <f t="shared" si="55"/>
        <v>2.6684931506849314</v>
      </c>
      <c r="C982" s="4">
        <f t="shared" si="56"/>
        <v>9.8265984938080239E-2</v>
      </c>
      <c r="D982" s="25">
        <f t="shared" si="57"/>
        <v>10.325619561626764</v>
      </c>
    </row>
    <row r="983" spans="1:4" x14ac:dyDescent="0.2">
      <c r="A983" s="24">
        <v>975</v>
      </c>
      <c r="B983" s="4">
        <f t="shared" si="55"/>
        <v>2.6712328767123288</v>
      </c>
      <c r="C983" s="4">
        <f t="shared" si="56"/>
        <v>9.8267708897191858E-2</v>
      </c>
      <c r="D983" s="25">
        <f t="shared" si="57"/>
        <v>10.325809758647807</v>
      </c>
    </row>
    <row r="984" spans="1:4" x14ac:dyDescent="0.2">
      <c r="A984" s="24">
        <v>976</v>
      </c>
      <c r="B984" s="4">
        <f t="shared" si="55"/>
        <v>2.6739726027397261</v>
      </c>
      <c r="C984" s="4">
        <f t="shared" si="56"/>
        <v>9.8269433982056953E-2</v>
      </c>
      <c r="D984" s="25">
        <f t="shared" si="57"/>
        <v>10.326000080196597</v>
      </c>
    </row>
    <row r="985" spans="1:4" x14ac:dyDescent="0.2">
      <c r="A985" s="24">
        <v>977</v>
      </c>
      <c r="B985" s="4">
        <f t="shared" si="55"/>
        <v>2.6767123287671235</v>
      </c>
      <c r="C985" s="4">
        <f t="shared" si="56"/>
        <v>9.8271160191017115E-2</v>
      </c>
      <c r="D985" s="25">
        <f t="shared" si="57"/>
        <v>10.326190526090851</v>
      </c>
    </row>
    <row r="986" spans="1:4" x14ac:dyDescent="0.2">
      <c r="A986" s="24">
        <v>978</v>
      </c>
      <c r="B986" s="4">
        <f t="shared" si="55"/>
        <v>2.6794520547945204</v>
      </c>
      <c r="C986" s="4">
        <f t="shared" si="56"/>
        <v>9.8272887522415586E-2</v>
      </c>
      <c r="D986" s="25">
        <f t="shared" si="57"/>
        <v>10.326381096148406</v>
      </c>
    </row>
    <row r="987" spans="1:4" x14ac:dyDescent="0.2">
      <c r="A987" s="24">
        <v>979</v>
      </c>
      <c r="B987" s="4">
        <f t="shared" si="55"/>
        <v>2.6821917808219178</v>
      </c>
      <c r="C987" s="4">
        <f t="shared" si="56"/>
        <v>9.8274615974597121E-2</v>
      </c>
      <c r="D987" s="25">
        <f t="shared" si="57"/>
        <v>10.3265717901873</v>
      </c>
    </row>
    <row r="988" spans="1:4" x14ac:dyDescent="0.2">
      <c r="A988" s="24">
        <v>980</v>
      </c>
      <c r="B988" s="4">
        <f t="shared" si="55"/>
        <v>2.6849315068493151</v>
      </c>
      <c r="C988" s="4">
        <f t="shared" si="56"/>
        <v>9.8276345545908084E-2</v>
      </c>
      <c r="D988" s="25">
        <f t="shared" si="57"/>
        <v>10.326762608025719</v>
      </c>
    </row>
    <row r="989" spans="1:4" x14ac:dyDescent="0.2">
      <c r="A989" s="24">
        <v>981</v>
      </c>
      <c r="B989" s="4">
        <f t="shared" si="55"/>
        <v>2.6876712328767125</v>
      </c>
      <c r="C989" s="4">
        <f t="shared" si="56"/>
        <v>9.8278076234696393E-2</v>
      </c>
      <c r="D989" s="25">
        <f t="shared" si="57"/>
        <v>10.326953549482054</v>
      </c>
    </row>
    <row r="990" spans="1:4" x14ac:dyDescent="0.2">
      <c r="A990" s="24">
        <v>982</v>
      </c>
      <c r="B990" s="4">
        <f t="shared" si="55"/>
        <v>2.6904109589041094</v>
      </c>
      <c r="C990" s="4">
        <f t="shared" si="56"/>
        <v>9.827980803931155E-2</v>
      </c>
      <c r="D990" s="25">
        <f t="shared" si="57"/>
        <v>10.327144614374827</v>
      </c>
    </row>
    <row r="991" spans="1:4" x14ac:dyDescent="0.2">
      <c r="A991" s="24">
        <v>983</v>
      </c>
      <c r="B991" s="4">
        <f t="shared" si="55"/>
        <v>2.6931506849315068</v>
      </c>
      <c r="C991" s="4">
        <f t="shared" si="56"/>
        <v>9.8281540958104624E-2</v>
      </c>
      <c r="D991" s="25">
        <f t="shared" si="57"/>
        <v>10.327335802522764</v>
      </c>
    </row>
    <row r="992" spans="1:4" x14ac:dyDescent="0.2">
      <c r="A992" s="24">
        <v>984</v>
      </c>
      <c r="B992" s="4">
        <f t="shared" si="55"/>
        <v>2.6958904109589041</v>
      </c>
      <c r="C992" s="4">
        <f t="shared" si="56"/>
        <v>9.8283274989428251E-2</v>
      </c>
      <c r="D992" s="25">
        <f t="shared" si="57"/>
        <v>10.327527113744782</v>
      </c>
    </row>
    <row r="993" spans="1:4" x14ac:dyDescent="0.2">
      <c r="A993" s="24">
        <v>985</v>
      </c>
      <c r="B993" s="4">
        <f t="shared" si="55"/>
        <v>2.6986301369863015</v>
      </c>
      <c r="C993" s="4">
        <f t="shared" si="56"/>
        <v>9.828501013163661E-2</v>
      </c>
      <c r="D993" s="25">
        <f t="shared" si="57"/>
        <v>10.327718547859899</v>
      </c>
    </row>
    <row r="994" spans="1:4" x14ac:dyDescent="0.2">
      <c r="A994" s="24">
        <v>986</v>
      </c>
      <c r="B994" s="4">
        <f t="shared" si="55"/>
        <v>2.7013698630136984</v>
      </c>
      <c r="C994" s="4">
        <f t="shared" si="56"/>
        <v>9.8286746383085488E-2</v>
      </c>
      <c r="D994" s="25">
        <f t="shared" si="57"/>
        <v>10.327910104687366</v>
      </c>
    </row>
    <row r="995" spans="1:4" x14ac:dyDescent="0.2">
      <c r="A995" s="24">
        <v>987</v>
      </c>
      <c r="B995" s="4">
        <f t="shared" si="55"/>
        <v>2.7041095890410958</v>
      </c>
      <c r="C995" s="4">
        <f t="shared" si="56"/>
        <v>9.8288483742132199E-2</v>
      </c>
      <c r="D995" s="25">
        <f t="shared" si="57"/>
        <v>10.328101784046616</v>
      </c>
    </row>
    <row r="996" spans="1:4" x14ac:dyDescent="0.2">
      <c r="A996" s="24">
        <v>988</v>
      </c>
      <c r="B996" s="4">
        <f t="shared" si="55"/>
        <v>2.7068493150684931</v>
      </c>
      <c r="C996" s="4">
        <f t="shared" si="56"/>
        <v>9.8290222207135652E-2</v>
      </c>
      <c r="D996" s="25">
        <f t="shared" si="57"/>
        <v>10.328293585757176</v>
      </c>
    </row>
    <row r="997" spans="1:4" x14ac:dyDescent="0.2">
      <c r="A997" s="24">
        <v>989</v>
      </c>
      <c r="B997" s="4">
        <f t="shared" si="55"/>
        <v>2.7095890410958905</v>
      </c>
      <c r="C997" s="4">
        <f t="shared" si="56"/>
        <v>9.8291961776456299E-2</v>
      </c>
      <c r="D997" s="25">
        <f t="shared" si="57"/>
        <v>10.328485509638829</v>
      </c>
    </row>
    <row r="998" spans="1:4" x14ac:dyDescent="0.2">
      <c r="A998" s="24">
        <v>990</v>
      </c>
      <c r="B998" s="4">
        <f t="shared" si="55"/>
        <v>2.7123287671232879</v>
      </c>
      <c r="C998" s="4">
        <f t="shared" si="56"/>
        <v>9.8293702448456144E-2</v>
      </c>
      <c r="D998" s="25">
        <f t="shared" si="57"/>
        <v>10.328677555511479</v>
      </c>
    </row>
    <row r="999" spans="1:4" x14ac:dyDescent="0.2">
      <c r="A999" s="24">
        <v>991</v>
      </c>
      <c r="B999" s="4">
        <f t="shared" si="55"/>
        <v>2.7150684931506848</v>
      </c>
      <c r="C999" s="4">
        <f t="shared" si="56"/>
        <v>9.8295444221498759E-2</v>
      </c>
      <c r="D999" s="25">
        <f t="shared" si="57"/>
        <v>10.328869723195243</v>
      </c>
    </row>
    <row r="1000" spans="1:4" x14ac:dyDescent="0.2">
      <c r="A1000" s="24">
        <v>992</v>
      </c>
      <c r="B1000" s="4">
        <f t="shared" si="55"/>
        <v>2.7178082191780821</v>
      </c>
      <c r="C1000" s="4">
        <f t="shared" si="56"/>
        <v>9.8297187093949273E-2</v>
      </c>
      <c r="D1000" s="25">
        <f t="shared" si="57"/>
        <v>10.329062012510338</v>
      </c>
    </row>
    <row r="1001" spans="1:4" x14ac:dyDescent="0.2">
      <c r="A1001" s="24">
        <v>993</v>
      </c>
      <c r="B1001" s="4">
        <f t="shared" si="55"/>
        <v>2.7205479452054795</v>
      </c>
      <c r="C1001" s="4">
        <f t="shared" si="56"/>
        <v>9.829893106417438E-2</v>
      </c>
      <c r="D1001" s="25">
        <f t="shared" si="57"/>
        <v>10.329254423277234</v>
      </c>
    </row>
    <row r="1002" spans="1:4" x14ac:dyDescent="0.2">
      <c r="A1002" s="24">
        <v>994</v>
      </c>
      <c r="B1002" s="4">
        <f t="shared" si="55"/>
        <v>2.7232876712328768</v>
      </c>
      <c r="C1002" s="4">
        <f t="shared" si="56"/>
        <v>9.830067613054233E-2</v>
      </c>
      <c r="D1002" s="25">
        <f t="shared" si="57"/>
        <v>10.329446955316524</v>
      </c>
    </row>
    <row r="1003" spans="1:4" x14ac:dyDescent="0.2">
      <c r="A1003" s="24">
        <v>995</v>
      </c>
      <c r="B1003" s="4">
        <f t="shared" si="55"/>
        <v>2.7260273972602738</v>
      </c>
      <c r="C1003" s="4">
        <f t="shared" si="56"/>
        <v>9.8302422291422914E-2</v>
      </c>
      <c r="D1003" s="25">
        <f t="shared" si="57"/>
        <v>10.329639608448971</v>
      </c>
    </row>
    <row r="1004" spans="1:4" x14ac:dyDescent="0.2">
      <c r="A1004" s="24">
        <v>996</v>
      </c>
      <c r="B1004" s="4">
        <f t="shared" si="55"/>
        <v>2.7287671232876711</v>
      </c>
      <c r="C1004" s="4">
        <f t="shared" si="56"/>
        <v>9.8304169545187461E-2</v>
      </c>
      <c r="D1004" s="25">
        <f t="shared" si="57"/>
        <v>10.329832382495541</v>
      </c>
    </row>
    <row r="1005" spans="1:4" x14ac:dyDescent="0.2">
      <c r="A1005" s="24">
        <v>997</v>
      </c>
      <c r="B1005" s="4">
        <f t="shared" si="55"/>
        <v>2.7315068493150685</v>
      </c>
      <c r="C1005" s="4">
        <f t="shared" si="56"/>
        <v>9.8305917890208885E-2</v>
      </c>
      <c r="D1005" s="25">
        <f t="shared" si="57"/>
        <v>10.330025277277311</v>
      </c>
    </row>
    <row r="1006" spans="1:4" x14ac:dyDescent="0.2">
      <c r="A1006" s="24">
        <v>998</v>
      </c>
      <c r="B1006" s="4">
        <f t="shared" si="55"/>
        <v>2.7342465753424658</v>
      </c>
      <c r="C1006" s="4">
        <f t="shared" si="56"/>
        <v>9.8307667324861625E-2</v>
      </c>
      <c r="D1006" s="25">
        <f t="shared" si="57"/>
        <v>10.330218292615601</v>
      </c>
    </row>
    <row r="1007" spans="1:4" x14ac:dyDescent="0.2">
      <c r="A1007" s="24">
        <v>999</v>
      </c>
      <c r="B1007" s="4">
        <f t="shared" si="55"/>
        <v>2.7369863013698632</v>
      </c>
      <c r="C1007" s="4">
        <f t="shared" si="56"/>
        <v>9.8309417847521688E-2</v>
      </c>
      <c r="D1007" s="25">
        <f t="shared" si="57"/>
        <v>10.330411428331864</v>
      </c>
    </row>
    <row r="1008" spans="1:4" x14ac:dyDescent="0.2">
      <c r="A1008" s="24">
        <v>1000</v>
      </c>
      <c r="B1008" s="4">
        <f t="shared" si="55"/>
        <v>2.7397260273972601</v>
      </c>
      <c r="C1008" s="4">
        <f t="shared" si="56"/>
        <v>9.8311169456566594E-2</v>
      </c>
      <c r="D1008" s="25">
        <f t="shared" si="57"/>
        <v>10.330604684247691</v>
      </c>
    </row>
    <row r="1009" spans="1:4" x14ac:dyDescent="0.2">
      <c r="A1009" s="24">
        <v>1001</v>
      </c>
      <c r="B1009" s="4">
        <f t="shared" si="55"/>
        <v>2.7424657534246575</v>
      </c>
      <c r="C1009" s="4">
        <f t="shared" si="56"/>
        <v>9.8312922150375473E-2</v>
      </c>
      <c r="D1009" s="25">
        <f t="shared" si="57"/>
        <v>10.330798060184932</v>
      </c>
    </row>
    <row r="1010" spans="1:4" x14ac:dyDescent="0.2">
      <c r="A1010" s="24">
        <v>1002</v>
      </c>
      <c r="B1010" s="4">
        <f t="shared" si="55"/>
        <v>2.7452054794520548</v>
      </c>
      <c r="C1010" s="4">
        <f t="shared" si="56"/>
        <v>9.8314675927328912E-2</v>
      </c>
      <c r="D1010" s="25">
        <f t="shared" si="57"/>
        <v>10.330991555965486</v>
      </c>
    </row>
    <row r="1011" spans="1:4" x14ac:dyDescent="0.2">
      <c r="A1011" s="24">
        <v>1003</v>
      </c>
      <c r="B1011" s="4">
        <f t="shared" si="55"/>
        <v>2.7479452054794522</v>
      </c>
      <c r="C1011" s="4">
        <f t="shared" si="56"/>
        <v>9.8316430785809109E-2</v>
      </c>
      <c r="D1011" s="25">
        <f t="shared" si="57"/>
        <v>10.331185171411539</v>
      </c>
    </row>
    <row r="1012" spans="1:4" x14ac:dyDescent="0.2">
      <c r="A1012" s="24">
        <v>1004</v>
      </c>
      <c r="B1012" s="4">
        <f t="shared" si="55"/>
        <v>2.7506849315068491</v>
      </c>
      <c r="C1012" s="4">
        <f t="shared" si="56"/>
        <v>9.8318186724199785E-2</v>
      </c>
      <c r="D1012" s="25">
        <f t="shared" si="57"/>
        <v>10.331378906345368</v>
      </c>
    </row>
    <row r="1013" spans="1:4" x14ac:dyDescent="0.2">
      <c r="A1013" s="24">
        <v>1005</v>
      </c>
      <c r="B1013" s="4">
        <f t="shared" si="55"/>
        <v>2.7534246575342465</v>
      </c>
      <c r="C1013" s="4">
        <f t="shared" si="56"/>
        <v>9.8319943740886193E-2</v>
      </c>
      <c r="D1013" s="25">
        <f t="shared" si="57"/>
        <v>10.331572760589447</v>
      </c>
    </row>
    <row r="1014" spans="1:4" x14ac:dyDescent="0.2">
      <c r="A1014" s="24">
        <v>1006</v>
      </c>
      <c r="B1014" s="4">
        <f t="shared" si="55"/>
        <v>2.7561643835616438</v>
      </c>
      <c r="C1014" s="4">
        <f t="shared" si="56"/>
        <v>9.8321701834255121E-2</v>
      </c>
      <c r="D1014" s="25">
        <f t="shared" si="57"/>
        <v>10.331766733966408</v>
      </c>
    </row>
    <row r="1015" spans="1:4" x14ac:dyDescent="0.2">
      <c r="A1015" s="24">
        <v>1007</v>
      </c>
      <c r="B1015" s="4">
        <f t="shared" si="55"/>
        <v>2.7589041095890412</v>
      </c>
      <c r="C1015" s="4">
        <f t="shared" si="56"/>
        <v>9.8323461002694929E-2</v>
      </c>
      <c r="D1015" s="25">
        <f t="shared" si="57"/>
        <v>10.331960826299058</v>
      </c>
    </row>
    <row r="1016" spans="1:4" x14ac:dyDescent="0.2">
      <c r="A1016" s="24">
        <v>1008</v>
      </c>
      <c r="B1016" s="4">
        <f t="shared" si="55"/>
        <v>2.7616438356164386</v>
      </c>
      <c r="C1016" s="4">
        <f t="shared" si="56"/>
        <v>9.8325221244595459E-2</v>
      </c>
      <c r="D1016" s="25">
        <f t="shared" si="57"/>
        <v>10.332155037410406</v>
      </c>
    </row>
    <row r="1017" spans="1:4" x14ac:dyDescent="0.2">
      <c r="A1017" s="24">
        <v>1009</v>
      </c>
      <c r="B1017" s="4">
        <f t="shared" si="55"/>
        <v>2.7643835616438355</v>
      </c>
      <c r="C1017" s="4">
        <f t="shared" si="56"/>
        <v>9.8326982558348125E-2</v>
      </c>
      <c r="D1017" s="25">
        <f t="shared" si="57"/>
        <v>10.332349367123573</v>
      </c>
    </row>
    <row r="1018" spans="1:4" x14ac:dyDescent="0.2">
      <c r="A1018" s="24">
        <v>1010</v>
      </c>
      <c r="B1018" s="4">
        <f t="shared" si="55"/>
        <v>2.7671232876712328</v>
      </c>
      <c r="C1018" s="4">
        <f t="shared" si="56"/>
        <v>9.8328744942345864E-2</v>
      </c>
      <c r="D1018" s="25">
        <f t="shared" si="57"/>
        <v>10.332543815261875</v>
      </c>
    </row>
    <row r="1019" spans="1:4" x14ac:dyDescent="0.2">
      <c r="A1019" s="24">
        <v>1011</v>
      </c>
      <c r="B1019" s="4">
        <f t="shared" si="55"/>
        <v>2.7698630136986302</v>
      </c>
      <c r="C1019" s="4">
        <f t="shared" si="56"/>
        <v>9.8330508394983182E-2</v>
      </c>
      <c r="D1019" s="25">
        <f t="shared" si="57"/>
        <v>10.332738381648809</v>
      </c>
    </row>
    <row r="1020" spans="1:4" x14ac:dyDescent="0.2">
      <c r="A1020" s="24">
        <v>1012</v>
      </c>
      <c r="B1020" s="4">
        <f t="shared" si="55"/>
        <v>2.7726027397260276</v>
      </c>
      <c r="C1020" s="4">
        <f t="shared" si="56"/>
        <v>9.8332272914656058E-2</v>
      </c>
      <c r="D1020" s="25">
        <f t="shared" si="57"/>
        <v>10.332933066108009</v>
      </c>
    </row>
    <row r="1021" spans="1:4" x14ac:dyDescent="0.2">
      <c r="A1021" s="24">
        <v>1013</v>
      </c>
      <c r="B1021" s="4">
        <f t="shared" si="55"/>
        <v>2.7753424657534245</v>
      </c>
      <c r="C1021" s="4">
        <f t="shared" si="56"/>
        <v>9.8334038499762008E-2</v>
      </c>
      <c r="D1021" s="25">
        <f t="shared" si="57"/>
        <v>10.333127868463299</v>
      </c>
    </row>
    <row r="1022" spans="1:4" x14ac:dyDescent="0.2">
      <c r="A1022" s="24">
        <v>1014</v>
      </c>
      <c r="B1022" s="4">
        <f t="shared" si="55"/>
        <v>2.7780821917808218</v>
      </c>
      <c r="C1022" s="4">
        <f t="shared" si="56"/>
        <v>9.833580514870012E-2</v>
      </c>
      <c r="D1022" s="25">
        <f t="shared" si="57"/>
        <v>10.333322788538668</v>
      </c>
    </row>
    <row r="1023" spans="1:4" x14ac:dyDescent="0.2">
      <c r="A1023" s="24">
        <v>1015</v>
      </c>
      <c r="B1023" s="4">
        <f t="shared" si="55"/>
        <v>2.7808219178082192</v>
      </c>
      <c r="C1023" s="4">
        <f t="shared" si="56"/>
        <v>9.8337572859870992E-2</v>
      </c>
      <c r="D1023" s="25">
        <f t="shared" si="57"/>
        <v>10.333517826158257</v>
      </c>
    </row>
    <row r="1024" spans="1:4" x14ac:dyDescent="0.2">
      <c r="A1024" s="24">
        <v>1016</v>
      </c>
      <c r="B1024" s="4">
        <f t="shared" si="55"/>
        <v>2.7835616438356166</v>
      </c>
      <c r="C1024" s="4">
        <f t="shared" si="56"/>
        <v>9.8339341631676722E-2</v>
      </c>
      <c r="D1024" s="25">
        <f t="shared" si="57"/>
        <v>10.333712981146403</v>
      </c>
    </row>
    <row r="1025" spans="1:4" x14ac:dyDescent="0.2">
      <c r="A1025" s="24">
        <v>1017</v>
      </c>
      <c r="B1025" s="4">
        <f t="shared" si="55"/>
        <v>2.7863013698630139</v>
      </c>
      <c r="C1025" s="4">
        <f t="shared" si="56"/>
        <v>9.8341111462520947E-2</v>
      </c>
      <c r="D1025" s="25">
        <f t="shared" si="57"/>
        <v>10.333908253327607</v>
      </c>
    </row>
    <row r="1026" spans="1:4" x14ac:dyDescent="0.2">
      <c r="A1026" s="24">
        <v>1018</v>
      </c>
      <c r="B1026" s="4">
        <f t="shared" si="55"/>
        <v>2.7890410958904108</v>
      </c>
      <c r="C1026" s="4">
        <f t="shared" si="56"/>
        <v>9.8342882350808861E-2</v>
      </c>
      <c r="D1026" s="25">
        <f t="shared" si="57"/>
        <v>10.334103642526493</v>
      </c>
    </row>
    <row r="1027" spans="1:4" x14ac:dyDescent="0.2">
      <c r="A1027" s="24">
        <v>1019</v>
      </c>
      <c r="B1027" s="4">
        <f t="shared" si="55"/>
        <v>2.7917808219178082</v>
      </c>
      <c r="C1027" s="4">
        <f t="shared" si="56"/>
        <v>9.8344654294947126E-2</v>
      </c>
      <c r="D1027" s="25">
        <f t="shared" si="57"/>
        <v>10.334299148567894</v>
      </c>
    </row>
    <row r="1028" spans="1:4" x14ac:dyDescent="0.2">
      <c r="A1028" s="24">
        <v>1020</v>
      </c>
      <c r="B1028" s="4">
        <f t="shared" si="55"/>
        <v>2.7945205479452055</v>
      </c>
      <c r="C1028" s="4">
        <f t="shared" si="56"/>
        <v>9.8346427293343947E-2</v>
      </c>
      <c r="D1028" s="25">
        <f t="shared" si="57"/>
        <v>10.334494771276837</v>
      </c>
    </row>
    <row r="1029" spans="1:4" x14ac:dyDescent="0.2">
      <c r="A1029" s="24">
        <v>1021</v>
      </c>
      <c r="B1029" s="4">
        <f t="shared" si="55"/>
        <v>2.7972602739726029</v>
      </c>
      <c r="C1029" s="4">
        <f t="shared" si="56"/>
        <v>9.8348201344409081E-2</v>
      </c>
      <c r="D1029" s="25">
        <f t="shared" si="57"/>
        <v>10.334690510478417</v>
      </c>
    </row>
    <row r="1030" spans="1:4" x14ac:dyDescent="0.2">
      <c r="A1030" s="24">
        <v>1022</v>
      </c>
      <c r="B1030" s="4">
        <f t="shared" si="55"/>
        <v>2.8</v>
      </c>
      <c r="C1030" s="4">
        <f t="shared" si="56"/>
        <v>9.8349976446553758E-2</v>
      </c>
      <c r="D1030" s="25">
        <f t="shared" si="57"/>
        <v>10.33488636599802</v>
      </c>
    </row>
    <row r="1031" spans="1:4" x14ac:dyDescent="0.2">
      <c r="A1031" s="24">
        <v>1023</v>
      </c>
      <c r="B1031" s="4">
        <f t="shared" si="55"/>
        <v>2.8027397260273972</v>
      </c>
      <c r="C1031" s="4">
        <f t="shared" si="56"/>
        <v>9.8351752598190734E-2</v>
      </c>
      <c r="D1031" s="25">
        <f t="shared" si="57"/>
        <v>10.335082337661095</v>
      </c>
    </row>
    <row r="1032" spans="1:4" x14ac:dyDescent="0.2">
      <c r="A1032" s="24">
        <v>1024</v>
      </c>
      <c r="B1032" s="4">
        <f t="shared" si="55"/>
        <v>2.8054794520547945</v>
      </c>
      <c r="C1032" s="4">
        <f t="shared" si="56"/>
        <v>9.835352979773429E-2</v>
      </c>
      <c r="D1032" s="25">
        <f t="shared" si="57"/>
        <v>10.335278425293293</v>
      </c>
    </row>
    <row r="1033" spans="1:4" x14ac:dyDescent="0.2">
      <c r="A1033" s="24">
        <v>1025</v>
      </c>
      <c r="B1033" s="4">
        <f t="shared" si="55"/>
        <v>2.8082191780821919</v>
      </c>
      <c r="C1033" s="4">
        <f t="shared" si="56"/>
        <v>9.8355308043600223E-2</v>
      </c>
      <c r="D1033" s="25">
        <f t="shared" si="57"/>
        <v>10.335474628720466</v>
      </c>
    </row>
    <row r="1034" spans="1:4" x14ac:dyDescent="0.2">
      <c r="A1034" s="24">
        <v>1026</v>
      </c>
      <c r="B1034" s="4">
        <f t="shared" ref="B1034:B1097" si="58">A1034/365</f>
        <v>2.8109589041095893</v>
      </c>
      <c r="C1034" s="4">
        <f t="shared" ref="C1034:C1097" si="59">($A$6/100)+((($B$6+$C$6)/100)*(1-EXP(-B1034/$D$6))/(B1034/$D$6))-(($C$6/100)*(EXP(-B1034/$D$6)))</f>
        <v>9.8357087334205839E-2</v>
      </c>
      <c r="D1034" s="25">
        <f t="shared" ref="D1034:D1097" si="60">(EXP(C1034)-1)*100</f>
        <v>10.335670947768595</v>
      </c>
    </row>
    <row r="1035" spans="1:4" x14ac:dyDescent="0.2">
      <c r="A1035" s="24">
        <v>1027</v>
      </c>
      <c r="B1035" s="4">
        <f t="shared" si="58"/>
        <v>2.8136986301369862</v>
      </c>
      <c r="C1035" s="4">
        <f t="shared" si="59"/>
        <v>9.8358867667969974E-2</v>
      </c>
      <c r="D1035" s="25">
        <f t="shared" si="60"/>
        <v>10.335867382263842</v>
      </c>
    </row>
    <row r="1036" spans="1:4" x14ac:dyDescent="0.2">
      <c r="A1036" s="24">
        <v>1028</v>
      </c>
      <c r="B1036" s="4">
        <f t="shared" si="58"/>
        <v>2.8164383561643835</v>
      </c>
      <c r="C1036" s="4">
        <f t="shared" si="59"/>
        <v>9.8360649043312931E-2</v>
      </c>
      <c r="D1036" s="25">
        <f t="shared" si="60"/>
        <v>10.336063932032502</v>
      </c>
    </row>
    <row r="1037" spans="1:4" x14ac:dyDescent="0.2">
      <c r="A1037" s="24">
        <v>1029</v>
      </c>
      <c r="B1037" s="4">
        <f t="shared" si="58"/>
        <v>2.8191780821917809</v>
      </c>
      <c r="C1037" s="4">
        <f t="shared" si="59"/>
        <v>9.8362431458656571E-2</v>
      </c>
      <c r="D1037" s="25">
        <f t="shared" si="60"/>
        <v>10.33626059690107</v>
      </c>
    </row>
    <row r="1038" spans="1:4" x14ac:dyDescent="0.2">
      <c r="A1038" s="24">
        <v>1030</v>
      </c>
      <c r="B1038" s="4">
        <f t="shared" si="58"/>
        <v>2.8219178082191783</v>
      </c>
      <c r="C1038" s="4">
        <f t="shared" si="59"/>
        <v>9.8364214912424239E-2</v>
      </c>
      <c r="D1038" s="25">
        <f t="shared" si="60"/>
        <v>10.336457376696217</v>
      </c>
    </row>
    <row r="1039" spans="1:4" x14ac:dyDescent="0.2">
      <c r="A1039" s="24">
        <v>1031</v>
      </c>
      <c r="B1039" s="4">
        <f t="shared" si="58"/>
        <v>2.8246575342465752</v>
      </c>
      <c r="C1039" s="4">
        <f t="shared" si="59"/>
        <v>9.8365999403040763E-2</v>
      </c>
      <c r="D1039" s="25">
        <f t="shared" si="60"/>
        <v>10.33665427124475</v>
      </c>
    </row>
    <row r="1040" spans="1:4" x14ac:dyDescent="0.2">
      <c r="A1040" s="24">
        <v>1032</v>
      </c>
      <c r="B1040" s="4">
        <f t="shared" si="58"/>
        <v>2.8273972602739725</v>
      </c>
      <c r="C1040" s="4">
        <f t="shared" si="59"/>
        <v>9.8367784928932542E-2</v>
      </c>
      <c r="D1040" s="25">
        <f t="shared" si="60"/>
        <v>10.336851280373649</v>
      </c>
    </row>
    <row r="1041" spans="1:4" x14ac:dyDescent="0.2">
      <c r="A1041" s="24">
        <v>1033</v>
      </c>
      <c r="B1041" s="4">
        <f t="shared" si="58"/>
        <v>2.8301369863013699</v>
      </c>
      <c r="C1041" s="4">
        <f t="shared" si="59"/>
        <v>9.836957148852743E-2</v>
      </c>
      <c r="D1041" s="25">
        <f t="shared" si="60"/>
        <v>10.337048403910053</v>
      </c>
    </row>
    <row r="1042" spans="1:4" x14ac:dyDescent="0.2">
      <c r="A1042" s="24">
        <v>1034</v>
      </c>
      <c r="B1042" s="4">
        <f t="shared" si="58"/>
        <v>2.8328767123287673</v>
      </c>
      <c r="C1042" s="4">
        <f t="shared" si="59"/>
        <v>9.8371359080254767E-2</v>
      </c>
      <c r="D1042" s="25">
        <f t="shared" si="60"/>
        <v>10.337245641681303</v>
      </c>
    </row>
    <row r="1043" spans="1:4" x14ac:dyDescent="0.2">
      <c r="A1043" s="24">
        <v>1035</v>
      </c>
      <c r="B1043" s="4">
        <f t="shared" si="58"/>
        <v>2.8356164383561642</v>
      </c>
      <c r="C1043" s="4">
        <f t="shared" si="59"/>
        <v>9.8373147702545446E-2</v>
      </c>
      <c r="D1043" s="25">
        <f t="shared" si="60"/>
        <v>10.337442993514845</v>
      </c>
    </row>
    <row r="1044" spans="1:4" x14ac:dyDescent="0.2">
      <c r="A1044" s="24">
        <v>1036</v>
      </c>
      <c r="B1044" s="4">
        <f t="shared" si="58"/>
        <v>2.8383561643835615</v>
      </c>
      <c r="C1044" s="4">
        <f t="shared" si="59"/>
        <v>9.8374937353831821E-2</v>
      </c>
      <c r="D1044" s="25">
        <f t="shared" si="60"/>
        <v>10.33764045923833</v>
      </c>
    </row>
    <row r="1045" spans="1:4" x14ac:dyDescent="0.2">
      <c r="A1045" s="24">
        <v>1037</v>
      </c>
      <c r="B1045" s="4">
        <f t="shared" si="58"/>
        <v>2.8410958904109589</v>
      </c>
      <c r="C1045" s="4">
        <f t="shared" si="59"/>
        <v>9.8376728032547794E-2</v>
      </c>
      <c r="D1045" s="25">
        <f t="shared" si="60"/>
        <v>10.337838038679559</v>
      </c>
    </row>
    <row r="1046" spans="1:4" x14ac:dyDescent="0.2">
      <c r="A1046" s="24">
        <v>1038</v>
      </c>
      <c r="B1046" s="4">
        <f t="shared" si="58"/>
        <v>2.8438356164383563</v>
      </c>
      <c r="C1046" s="4">
        <f t="shared" si="59"/>
        <v>9.8378519737128703E-2</v>
      </c>
      <c r="D1046" s="25">
        <f t="shared" si="60"/>
        <v>10.338035731666517</v>
      </c>
    </row>
    <row r="1047" spans="1:4" x14ac:dyDescent="0.2">
      <c r="A1047" s="24">
        <v>1039</v>
      </c>
      <c r="B1047" s="4">
        <f t="shared" si="58"/>
        <v>2.8465753424657536</v>
      </c>
      <c r="C1047" s="4">
        <f t="shared" si="59"/>
        <v>9.8380312466011421E-2</v>
      </c>
      <c r="D1047" s="25">
        <f t="shared" si="60"/>
        <v>10.338233538027342</v>
      </c>
    </row>
    <row r="1048" spans="1:4" x14ac:dyDescent="0.2">
      <c r="A1048" s="24">
        <v>1040</v>
      </c>
      <c r="B1048" s="4">
        <f t="shared" si="58"/>
        <v>2.8493150684931505</v>
      </c>
      <c r="C1048" s="4">
        <f t="shared" si="59"/>
        <v>9.838210621763431E-2</v>
      </c>
      <c r="D1048" s="25">
        <f t="shared" si="60"/>
        <v>10.338431457590346</v>
      </c>
    </row>
    <row r="1049" spans="1:4" x14ac:dyDescent="0.2">
      <c r="A1049" s="24">
        <v>1041</v>
      </c>
      <c r="B1049" s="4">
        <f t="shared" si="58"/>
        <v>2.8520547945205479</v>
      </c>
      <c r="C1049" s="4">
        <f t="shared" si="59"/>
        <v>9.8383900990437187E-2</v>
      </c>
      <c r="D1049" s="25">
        <f t="shared" si="60"/>
        <v>10.338629490183937</v>
      </c>
    </row>
    <row r="1050" spans="1:4" x14ac:dyDescent="0.2">
      <c r="A1050" s="24">
        <v>1042</v>
      </c>
      <c r="B1050" s="4">
        <f t="shared" si="58"/>
        <v>2.8547945205479452</v>
      </c>
      <c r="C1050" s="4">
        <f t="shared" si="59"/>
        <v>9.8385696782861465E-2</v>
      </c>
      <c r="D1050" s="25">
        <f t="shared" si="60"/>
        <v>10.338827635636804</v>
      </c>
    </row>
    <row r="1051" spans="1:4" x14ac:dyDescent="0.2">
      <c r="A1051" s="24">
        <v>1043</v>
      </c>
      <c r="B1051" s="4">
        <f t="shared" si="58"/>
        <v>2.8575342465753426</v>
      </c>
      <c r="C1051" s="4">
        <f t="shared" si="59"/>
        <v>9.8387493593349917E-2</v>
      </c>
      <c r="D1051" s="25">
        <f t="shared" si="60"/>
        <v>10.339025893777688</v>
      </c>
    </row>
    <row r="1052" spans="1:4" x14ac:dyDescent="0.2">
      <c r="A1052" s="24">
        <v>1044</v>
      </c>
      <c r="B1052" s="4">
        <f t="shared" si="58"/>
        <v>2.8602739726027395</v>
      </c>
      <c r="C1052" s="4">
        <f t="shared" si="59"/>
        <v>9.8389291420346914E-2</v>
      </c>
      <c r="D1052" s="25">
        <f t="shared" si="60"/>
        <v>10.339224264435586</v>
      </c>
    </row>
    <row r="1053" spans="1:4" x14ac:dyDescent="0.2">
      <c r="A1053" s="24">
        <v>1045</v>
      </c>
      <c r="B1053" s="4">
        <f t="shared" si="58"/>
        <v>2.8630136986301369</v>
      </c>
      <c r="C1053" s="4">
        <f t="shared" si="59"/>
        <v>9.8391090262298253E-2</v>
      </c>
      <c r="D1053" s="25">
        <f t="shared" si="60"/>
        <v>10.339422747439597</v>
      </c>
    </row>
    <row r="1054" spans="1:4" x14ac:dyDescent="0.2">
      <c r="A1054" s="24">
        <v>1046</v>
      </c>
      <c r="B1054" s="4">
        <f t="shared" si="58"/>
        <v>2.8657534246575342</v>
      </c>
      <c r="C1054" s="4">
        <f t="shared" si="59"/>
        <v>9.8392890117651247E-2</v>
      </c>
      <c r="D1054" s="25">
        <f t="shared" si="60"/>
        <v>10.339621342618987</v>
      </c>
    </row>
    <row r="1055" spans="1:4" x14ac:dyDescent="0.2">
      <c r="A1055" s="24">
        <v>1047</v>
      </c>
      <c r="B1055" s="4">
        <f t="shared" si="58"/>
        <v>2.8684931506849316</v>
      </c>
      <c r="C1055" s="4">
        <f t="shared" si="59"/>
        <v>9.8394690984854677E-2</v>
      </c>
      <c r="D1055" s="25">
        <f t="shared" si="60"/>
        <v>10.339820049803228</v>
      </c>
    </row>
    <row r="1056" spans="1:4" x14ac:dyDescent="0.2">
      <c r="A1056" s="24">
        <v>1048</v>
      </c>
      <c r="B1056" s="4">
        <f t="shared" si="58"/>
        <v>2.871232876712329</v>
      </c>
      <c r="C1056" s="4">
        <f t="shared" si="59"/>
        <v>9.8396492862358825E-2</v>
      </c>
      <c r="D1056" s="25">
        <f t="shared" si="60"/>
        <v>10.340018868821922</v>
      </c>
    </row>
    <row r="1057" spans="1:4" x14ac:dyDescent="0.2">
      <c r="A1057" s="24">
        <v>1049</v>
      </c>
      <c r="B1057" s="4">
        <f t="shared" si="58"/>
        <v>2.8739726027397259</v>
      </c>
      <c r="C1057" s="4">
        <f t="shared" si="59"/>
        <v>9.8398295748615458E-2</v>
      </c>
      <c r="D1057" s="25">
        <f t="shared" si="60"/>
        <v>10.340217799504803</v>
      </c>
    </row>
    <row r="1058" spans="1:4" x14ac:dyDescent="0.2">
      <c r="A1058" s="24">
        <v>1050</v>
      </c>
      <c r="B1058" s="4">
        <f t="shared" si="58"/>
        <v>2.8767123287671232</v>
      </c>
      <c r="C1058" s="4">
        <f t="shared" si="59"/>
        <v>9.8400099642077812E-2</v>
      </c>
      <c r="D1058" s="25">
        <f t="shared" si="60"/>
        <v>10.340416841681854</v>
      </c>
    </row>
    <row r="1059" spans="1:4" x14ac:dyDescent="0.2">
      <c r="A1059" s="24">
        <v>1051</v>
      </c>
      <c r="B1059" s="4">
        <f t="shared" si="58"/>
        <v>2.8794520547945206</v>
      </c>
      <c r="C1059" s="4">
        <f t="shared" si="59"/>
        <v>9.840190454120061E-2</v>
      </c>
      <c r="D1059" s="25">
        <f t="shared" si="60"/>
        <v>10.340615995183144</v>
      </c>
    </row>
    <row r="1060" spans="1:4" x14ac:dyDescent="0.2">
      <c r="A1060" s="24">
        <v>1052</v>
      </c>
      <c r="B1060" s="4">
        <f t="shared" si="58"/>
        <v>2.882191780821918</v>
      </c>
      <c r="C1060" s="4">
        <f t="shared" si="59"/>
        <v>9.840371044444006E-2</v>
      </c>
      <c r="D1060" s="25">
        <f t="shared" si="60"/>
        <v>10.340815259838942</v>
      </c>
    </row>
    <row r="1061" spans="1:4" x14ac:dyDescent="0.2">
      <c r="A1061" s="24">
        <v>1053</v>
      </c>
      <c r="B1061" s="4">
        <f t="shared" si="58"/>
        <v>2.8849315068493149</v>
      </c>
      <c r="C1061" s="4">
        <f t="shared" si="59"/>
        <v>9.8405517350253852E-2</v>
      </c>
      <c r="D1061" s="25">
        <f t="shared" si="60"/>
        <v>10.341014635479674</v>
      </c>
    </row>
    <row r="1062" spans="1:4" x14ac:dyDescent="0.2">
      <c r="A1062" s="24">
        <v>1054</v>
      </c>
      <c r="B1062" s="4">
        <f t="shared" si="58"/>
        <v>2.8876712328767122</v>
      </c>
      <c r="C1062" s="4">
        <f t="shared" si="59"/>
        <v>9.840732525710115E-2</v>
      </c>
      <c r="D1062" s="25">
        <f t="shared" si="60"/>
        <v>10.341214121935893</v>
      </c>
    </row>
    <row r="1063" spans="1:4" x14ac:dyDescent="0.2">
      <c r="A1063" s="24">
        <v>1055</v>
      </c>
      <c r="B1063" s="4">
        <f t="shared" si="58"/>
        <v>2.8904109589041096</v>
      </c>
      <c r="C1063" s="4">
        <f t="shared" si="59"/>
        <v>9.8409134163442574E-2</v>
      </c>
      <c r="D1063" s="25">
        <f t="shared" si="60"/>
        <v>10.341413719038361</v>
      </c>
    </row>
    <row r="1064" spans="1:4" x14ac:dyDescent="0.2">
      <c r="A1064" s="24">
        <v>1056</v>
      </c>
      <c r="B1064" s="4">
        <f t="shared" si="58"/>
        <v>2.893150684931507</v>
      </c>
      <c r="C1064" s="4">
        <f t="shared" si="59"/>
        <v>9.8410944067740258E-2</v>
      </c>
      <c r="D1064" s="25">
        <f t="shared" si="60"/>
        <v>10.34161342661799</v>
      </c>
    </row>
    <row r="1065" spans="1:4" x14ac:dyDescent="0.2">
      <c r="A1065" s="24">
        <v>1057</v>
      </c>
      <c r="B1065" s="4">
        <f t="shared" si="58"/>
        <v>2.8958904109589043</v>
      </c>
      <c r="C1065" s="4">
        <f t="shared" si="59"/>
        <v>9.8412754968457791E-2</v>
      </c>
      <c r="D1065" s="25">
        <f t="shared" si="60"/>
        <v>10.341813244505849</v>
      </c>
    </row>
    <row r="1066" spans="1:4" x14ac:dyDescent="0.2">
      <c r="A1066" s="24">
        <v>1058</v>
      </c>
      <c r="B1066" s="4">
        <f t="shared" si="58"/>
        <v>2.8986301369863012</v>
      </c>
      <c r="C1066" s="4">
        <f t="shared" si="59"/>
        <v>9.8414566864060207E-2</v>
      </c>
      <c r="D1066" s="25">
        <f t="shared" si="60"/>
        <v>10.342013172533138</v>
      </c>
    </row>
    <row r="1067" spans="1:4" x14ac:dyDescent="0.2">
      <c r="A1067" s="24">
        <v>1059</v>
      </c>
      <c r="B1067" s="4">
        <f t="shared" si="58"/>
        <v>2.9013698630136986</v>
      </c>
      <c r="C1067" s="4">
        <f t="shared" si="59"/>
        <v>9.8416379753014066E-2</v>
      </c>
      <c r="D1067" s="25">
        <f t="shared" si="60"/>
        <v>10.342213210531304</v>
      </c>
    </row>
    <row r="1068" spans="1:4" x14ac:dyDescent="0.2">
      <c r="A1068" s="24">
        <v>1060</v>
      </c>
      <c r="B1068" s="4">
        <f t="shared" si="58"/>
        <v>2.904109589041096</v>
      </c>
      <c r="C1068" s="4">
        <f t="shared" si="59"/>
        <v>9.8418193633787343E-2</v>
      </c>
      <c r="D1068" s="25">
        <f t="shared" si="60"/>
        <v>10.342413358331836</v>
      </c>
    </row>
    <row r="1069" spans="1:4" x14ac:dyDescent="0.2">
      <c r="A1069" s="24">
        <v>1061</v>
      </c>
      <c r="B1069" s="4">
        <f t="shared" si="58"/>
        <v>2.9068493150684933</v>
      </c>
      <c r="C1069" s="4">
        <f t="shared" si="59"/>
        <v>9.8420008504849527E-2</v>
      </c>
      <c r="D1069" s="25">
        <f t="shared" si="60"/>
        <v>10.342613615766494</v>
      </c>
    </row>
    <row r="1070" spans="1:4" x14ac:dyDescent="0.2">
      <c r="A1070" s="24">
        <v>1062</v>
      </c>
      <c r="B1070" s="4">
        <f t="shared" si="58"/>
        <v>2.9095890410958902</v>
      </c>
      <c r="C1070" s="4">
        <f t="shared" si="59"/>
        <v>9.8421824364671562E-2</v>
      </c>
      <c r="D1070" s="25">
        <f t="shared" si="60"/>
        <v>10.342813982667142</v>
      </c>
    </row>
    <row r="1071" spans="1:4" x14ac:dyDescent="0.2">
      <c r="A1071" s="24">
        <v>1063</v>
      </c>
      <c r="B1071" s="4">
        <f t="shared" si="58"/>
        <v>2.9123287671232876</v>
      </c>
      <c r="C1071" s="4">
        <f t="shared" si="59"/>
        <v>9.8423641211725851E-2</v>
      </c>
      <c r="D1071" s="25">
        <f t="shared" si="60"/>
        <v>10.343014458865806</v>
      </c>
    </row>
    <row r="1072" spans="1:4" x14ac:dyDescent="0.2">
      <c r="A1072" s="24">
        <v>1064</v>
      </c>
      <c r="B1072" s="4">
        <f t="shared" si="58"/>
        <v>2.9150684931506849</v>
      </c>
      <c r="C1072" s="4">
        <f t="shared" si="59"/>
        <v>9.8425459044486255E-2</v>
      </c>
      <c r="D1072" s="25">
        <f t="shared" si="60"/>
        <v>10.343215044194686</v>
      </c>
    </row>
    <row r="1073" spans="1:4" x14ac:dyDescent="0.2">
      <c r="A1073" s="24">
        <v>1065</v>
      </c>
      <c r="B1073" s="4">
        <f t="shared" si="58"/>
        <v>2.9178082191780823</v>
      </c>
      <c r="C1073" s="4">
        <f t="shared" si="59"/>
        <v>9.8427277861428117E-2</v>
      </c>
      <c r="D1073" s="25">
        <f t="shared" si="60"/>
        <v>10.34341573848614</v>
      </c>
    </row>
    <row r="1074" spans="1:4" x14ac:dyDescent="0.2">
      <c r="A1074" s="24">
        <v>1066</v>
      </c>
      <c r="B1074" s="4">
        <f t="shared" si="58"/>
        <v>2.9205479452054797</v>
      </c>
      <c r="C1074" s="4">
        <f t="shared" si="59"/>
        <v>9.8429097661028239E-2</v>
      </c>
      <c r="D1074" s="25">
        <f t="shared" si="60"/>
        <v>10.343616541572697</v>
      </c>
    </row>
    <row r="1075" spans="1:4" x14ac:dyDescent="0.2">
      <c r="A1075" s="24">
        <v>1067</v>
      </c>
      <c r="B1075" s="4">
        <f t="shared" si="58"/>
        <v>2.9232876712328766</v>
      </c>
      <c r="C1075" s="4">
        <f t="shared" si="59"/>
        <v>9.8430918441764853E-2</v>
      </c>
      <c r="D1075" s="25">
        <f t="shared" si="60"/>
        <v>10.343817453287008</v>
      </c>
    </row>
    <row r="1076" spans="1:4" x14ac:dyDescent="0.2">
      <c r="A1076" s="24">
        <v>1068</v>
      </c>
      <c r="B1076" s="4">
        <f t="shared" si="58"/>
        <v>2.9260273972602739</v>
      </c>
      <c r="C1076" s="4">
        <f t="shared" si="59"/>
        <v>9.843274020211773E-2</v>
      </c>
      <c r="D1076" s="25">
        <f t="shared" si="60"/>
        <v>10.344018473461936</v>
      </c>
    </row>
    <row r="1077" spans="1:4" x14ac:dyDescent="0.2">
      <c r="A1077" s="24">
        <v>1069</v>
      </c>
      <c r="B1077" s="4">
        <f t="shared" si="58"/>
        <v>2.9287671232876713</v>
      </c>
      <c r="C1077" s="4">
        <f t="shared" si="59"/>
        <v>9.8434562940568002E-2</v>
      </c>
      <c r="D1077" s="25">
        <f t="shared" si="60"/>
        <v>10.34421960193046</v>
      </c>
    </row>
    <row r="1078" spans="1:4" x14ac:dyDescent="0.2">
      <c r="A1078" s="24">
        <v>1070</v>
      </c>
      <c r="B1078" s="4">
        <f t="shared" si="58"/>
        <v>2.9315068493150687</v>
      </c>
      <c r="C1078" s="4">
        <f t="shared" si="59"/>
        <v>9.8436386655598312E-2</v>
      </c>
      <c r="D1078" s="25">
        <f t="shared" si="60"/>
        <v>10.344420838525759</v>
      </c>
    </row>
    <row r="1079" spans="1:4" x14ac:dyDescent="0.2">
      <c r="A1079" s="24">
        <v>1071</v>
      </c>
      <c r="B1079" s="4">
        <f t="shared" si="58"/>
        <v>2.9342465753424656</v>
      </c>
      <c r="C1079" s="4">
        <f t="shared" si="59"/>
        <v>9.8438211345692778E-2</v>
      </c>
      <c r="D1079" s="25">
        <f t="shared" si="60"/>
        <v>10.344622183081142</v>
      </c>
    </row>
    <row r="1080" spans="1:4" x14ac:dyDescent="0.2">
      <c r="A1080" s="24">
        <v>1072</v>
      </c>
      <c r="B1080" s="4">
        <f t="shared" si="58"/>
        <v>2.9369863013698629</v>
      </c>
      <c r="C1080" s="4">
        <f t="shared" si="59"/>
        <v>9.8440037009336914E-2</v>
      </c>
      <c r="D1080" s="25">
        <f t="shared" si="60"/>
        <v>10.344823635430078</v>
      </c>
    </row>
    <row r="1081" spans="1:4" x14ac:dyDescent="0.2">
      <c r="A1081" s="24">
        <v>1073</v>
      </c>
      <c r="B1081" s="4">
        <f t="shared" si="58"/>
        <v>2.9397260273972603</v>
      </c>
      <c r="C1081" s="4">
        <f t="shared" si="59"/>
        <v>9.8441863645017752E-2</v>
      </c>
      <c r="D1081" s="25">
        <f t="shared" si="60"/>
        <v>10.34502519540621</v>
      </c>
    </row>
    <row r="1082" spans="1:4" x14ac:dyDescent="0.2">
      <c r="A1082" s="24">
        <v>1074</v>
      </c>
      <c r="B1082" s="4">
        <f t="shared" si="58"/>
        <v>2.9424657534246577</v>
      </c>
      <c r="C1082" s="4">
        <f t="shared" si="59"/>
        <v>9.8443691251223736E-2</v>
      </c>
      <c r="D1082" s="25">
        <f t="shared" si="60"/>
        <v>10.345226862843337</v>
      </c>
    </row>
    <row r="1083" spans="1:4" x14ac:dyDescent="0.2">
      <c r="A1083" s="24">
        <v>1075</v>
      </c>
      <c r="B1083" s="4">
        <f t="shared" si="58"/>
        <v>2.9452054794520546</v>
      </c>
      <c r="C1083" s="4">
        <f t="shared" si="59"/>
        <v>9.8445519826444769E-2</v>
      </c>
      <c r="D1083" s="25">
        <f t="shared" si="60"/>
        <v>10.345428637575417</v>
      </c>
    </row>
    <row r="1084" spans="1:4" x14ac:dyDescent="0.2">
      <c r="A1084" s="24">
        <v>1076</v>
      </c>
      <c r="B1084" s="4">
        <f t="shared" si="58"/>
        <v>2.9479452054794519</v>
      </c>
      <c r="C1084" s="4">
        <f t="shared" si="59"/>
        <v>9.844734936917221E-2</v>
      </c>
      <c r="D1084" s="25">
        <f t="shared" si="60"/>
        <v>10.345630519436577</v>
      </c>
    </row>
    <row r="1085" spans="1:4" x14ac:dyDescent="0.2">
      <c r="A1085" s="24">
        <v>1077</v>
      </c>
      <c r="B1085" s="4">
        <f t="shared" si="58"/>
        <v>2.9506849315068493</v>
      </c>
      <c r="C1085" s="4">
        <f t="shared" si="59"/>
        <v>9.8449179877898876E-2</v>
      </c>
      <c r="D1085" s="25">
        <f t="shared" si="60"/>
        <v>10.345832508261044</v>
      </c>
    </row>
    <row r="1086" spans="1:4" x14ac:dyDescent="0.2">
      <c r="A1086" s="24">
        <v>1078</v>
      </c>
      <c r="B1086" s="4">
        <f t="shared" si="58"/>
        <v>2.9534246575342467</v>
      </c>
      <c r="C1086" s="4">
        <f t="shared" si="59"/>
        <v>9.8451011351118986E-2</v>
      </c>
      <c r="D1086" s="25">
        <f t="shared" si="60"/>
        <v>10.346034603883304</v>
      </c>
    </row>
    <row r="1087" spans="1:4" x14ac:dyDescent="0.2">
      <c r="A1087" s="24">
        <v>1079</v>
      </c>
      <c r="B1087" s="4">
        <f t="shared" si="58"/>
        <v>2.956164383561644</v>
      </c>
      <c r="C1087" s="4">
        <f t="shared" si="59"/>
        <v>9.8452843787328298E-2</v>
      </c>
      <c r="D1087" s="25">
        <f t="shared" si="60"/>
        <v>10.346236806137931</v>
      </c>
    </row>
    <row r="1088" spans="1:4" x14ac:dyDescent="0.2">
      <c r="A1088" s="24">
        <v>1080</v>
      </c>
      <c r="B1088" s="4">
        <f t="shared" si="58"/>
        <v>2.9589041095890409</v>
      </c>
      <c r="C1088" s="4">
        <f t="shared" si="59"/>
        <v>9.8454677185023917E-2</v>
      </c>
      <c r="D1088" s="25">
        <f t="shared" si="60"/>
        <v>10.346439114859663</v>
      </c>
    </row>
    <row r="1089" spans="1:4" x14ac:dyDescent="0.2">
      <c r="A1089" s="24">
        <v>1081</v>
      </c>
      <c r="B1089" s="4">
        <f t="shared" si="58"/>
        <v>2.9616438356164383</v>
      </c>
      <c r="C1089" s="4">
        <f t="shared" si="59"/>
        <v>9.8456511542704447E-2</v>
      </c>
      <c r="D1089" s="25">
        <f t="shared" si="60"/>
        <v>10.346641529883428</v>
      </c>
    </row>
    <row r="1090" spans="1:4" x14ac:dyDescent="0.2">
      <c r="A1090" s="24">
        <v>1082</v>
      </c>
      <c r="B1090" s="4">
        <f t="shared" si="58"/>
        <v>2.9643835616438357</v>
      </c>
      <c r="C1090" s="4">
        <f t="shared" si="59"/>
        <v>9.8458346858869908E-2</v>
      </c>
      <c r="D1090" s="25">
        <f t="shared" si="60"/>
        <v>10.346844051044268</v>
      </c>
    </row>
    <row r="1091" spans="1:4" x14ac:dyDescent="0.2">
      <c r="A1091" s="24">
        <v>1083</v>
      </c>
      <c r="B1091" s="4">
        <f t="shared" si="58"/>
        <v>2.967123287671233</v>
      </c>
      <c r="C1091" s="4">
        <f t="shared" si="59"/>
        <v>9.8460183132021817E-2</v>
      </c>
      <c r="D1091" s="25">
        <f t="shared" si="60"/>
        <v>10.347046678177453</v>
      </c>
    </row>
    <row r="1092" spans="1:4" x14ac:dyDescent="0.2">
      <c r="A1092" s="24">
        <v>1084</v>
      </c>
      <c r="B1092" s="4">
        <f t="shared" si="58"/>
        <v>2.9698630136986299</v>
      </c>
      <c r="C1092" s="4">
        <f t="shared" si="59"/>
        <v>9.8462020360663038E-2</v>
      </c>
      <c r="D1092" s="25">
        <f t="shared" si="60"/>
        <v>10.347249411118309</v>
      </c>
    </row>
    <row r="1093" spans="1:4" x14ac:dyDescent="0.2">
      <c r="A1093" s="24">
        <v>1085</v>
      </c>
      <c r="B1093" s="4">
        <f t="shared" si="58"/>
        <v>2.9726027397260273</v>
      </c>
      <c r="C1093" s="4">
        <f t="shared" si="59"/>
        <v>9.8463858543297963E-2</v>
      </c>
      <c r="D1093" s="25">
        <f t="shared" si="60"/>
        <v>10.347452249702416</v>
      </c>
    </row>
    <row r="1094" spans="1:4" x14ac:dyDescent="0.2">
      <c r="A1094" s="24">
        <v>1086</v>
      </c>
      <c r="B1094" s="4">
        <f t="shared" si="58"/>
        <v>2.9753424657534246</v>
      </c>
      <c r="C1094" s="4">
        <f t="shared" si="59"/>
        <v>9.8465697678432371E-2</v>
      </c>
      <c r="D1094" s="25">
        <f t="shared" si="60"/>
        <v>10.347655193765458</v>
      </c>
    </row>
    <row r="1095" spans="1:4" x14ac:dyDescent="0.2">
      <c r="A1095" s="24">
        <v>1087</v>
      </c>
      <c r="B1095" s="4">
        <f t="shared" si="58"/>
        <v>2.978082191780822</v>
      </c>
      <c r="C1095" s="4">
        <f t="shared" si="59"/>
        <v>9.8467537764573496E-2</v>
      </c>
      <c r="D1095" s="25">
        <f t="shared" si="60"/>
        <v>10.347858243143303</v>
      </c>
    </row>
    <row r="1096" spans="1:4" x14ac:dyDescent="0.2">
      <c r="A1096" s="24">
        <v>1088</v>
      </c>
      <c r="B1096" s="4">
        <f t="shared" si="58"/>
        <v>2.9808219178082194</v>
      </c>
      <c r="C1096" s="4">
        <f t="shared" si="59"/>
        <v>9.846937880022999E-2</v>
      </c>
      <c r="D1096" s="25">
        <f t="shared" si="60"/>
        <v>10.348061397671948</v>
      </c>
    </row>
    <row r="1097" spans="1:4" x14ac:dyDescent="0.2">
      <c r="A1097" s="24">
        <v>1089</v>
      </c>
      <c r="B1097" s="4">
        <f t="shared" si="58"/>
        <v>2.9835616438356163</v>
      </c>
      <c r="C1097" s="4">
        <f t="shared" si="59"/>
        <v>9.8471220783911975E-2</v>
      </c>
      <c r="D1097" s="25">
        <f t="shared" si="60"/>
        <v>10.348264657187588</v>
      </c>
    </row>
    <row r="1098" spans="1:4" x14ac:dyDescent="0.2">
      <c r="A1098" s="24">
        <v>1090</v>
      </c>
      <c r="B1098" s="4">
        <f t="shared" ref="B1098:B1161" si="61">A1098/365</f>
        <v>2.9863013698630136</v>
      </c>
      <c r="C1098" s="4">
        <f t="shared" ref="C1098:C1161" si="62">($A$6/100)+((($B$6+$C$6)/100)*(1-EXP(-B1098/$D$6))/(B1098/$D$6))-(($C$6/100)*(EXP(-B1098/$D$6)))</f>
        <v>9.847306371413099E-2</v>
      </c>
      <c r="D1098" s="25">
        <f t="shared" ref="D1098:D1161" si="63">(EXP(C1098)-1)*100</f>
        <v>10.348468021526536</v>
      </c>
    </row>
    <row r="1099" spans="1:4" x14ac:dyDescent="0.2">
      <c r="A1099" s="24">
        <v>1091</v>
      </c>
      <c r="B1099" s="4">
        <f t="shared" si="61"/>
        <v>2.989041095890411</v>
      </c>
      <c r="C1099" s="4">
        <f t="shared" si="62"/>
        <v>9.8474907589399988E-2</v>
      </c>
      <c r="D1099" s="25">
        <f t="shared" si="63"/>
        <v>10.348671490525273</v>
      </c>
    </row>
    <row r="1100" spans="1:4" x14ac:dyDescent="0.2">
      <c r="A1100" s="24">
        <v>1092</v>
      </c>
      <c r="B1100" s="4">
        <f t="shared" si="61"/>
        <v>2.9917808219178084</v>
      </c>
      <c r="C1100" s="4">
        <f t="shared" si="62"/>
        <v>9.8476752408233351E-2</v>
      </c>
      <c r="D1100" s="25">
        <f t="shared" si="63"/>
        <v>10.348875064020469</v>
      </c>
    </row>
    <row r="1101" spans="1:4" x14ac:dyDescent="0.2">
      <c r="A1101" s="24">
        <v>1093</v>
      </c>
      <c r="B1101" s="4">
        <f t="shared" si="61"/>
        <v>2.9945205479452053</v>
      </c>
      <c r="C1101" s="4">
        <f t="shared" si="62"/>
        <v>9.8478598169146933E-2</v>
      </c>
      <c r="D1101" s="25">
        <f t="shared" si="63"/>
        <v>10.349078741848871</v>
      </c>
    </row>
    <row r="1102" spans="1:4" x14ac:dyDescent="0.2">
      <c r="A1102" s="24">
        <v>1094</v>
      </c>
      <c r="B1102" s="4">
        <f t="shared" si="61"/>
        <v>2.9972602739726026</v>
      </c>
      <c r="C1102" s="4">
        <f t="shared" si="62"/>
        <v>9.8480444870657977E-2</v>
      </c>
      <c r="D1102" s="25">
        <f t="shared" si="63"/>
        <v>10.349282523847503</v>
      </c>
    </row>
    <row r="1103" spans="1:4" x14ac:dyDescent="0.2">
      <c r="A1103" s="24">
        <v>1095</v>
      </c>
      <c r="B1103" s="4">
        <f t="shared" si="61"/>
        <v>3</v>
      </c>
      <c r="C1103" s="4">
        <f t="shared" si="62"/>
        <v>9.8482292511285166E-2</v>
      </c>
      <c r="D1103" s="25">
        <f t="shared" si="63"/>
        <v>10.349486409853426</v>
      </c>
    </row>
    <row r="1104" spans="1:4" x14ac:dyDescent="0.2">
      <c r="A1104" s="24">
        <v>1096</v>
      </c>
      <c r="B1104" s="4">
        <f t="shared" si="61"/>
        <v>3.0027397260273974</v>
      </c>
      <c r="C1104" s="4">
        <f t="shared" si="62"/>
        <v>9.8484141089548616E-2</v>
      </c>
      <c r="D1104" s="25">
        <f t="shared" si="63"/>
        <v>10.349690399703926</v>
      </c>
    </row>
    <row r="1105" spans="1:4" x14ac:dyDescent="0.2">
      <c r="A1105" s="24">
        <v>1097</v>
      </c>
      <c r="B1105" s="4">
        <f t="shared" si="61"/>
        <v>3.0054794520547947</v>
      </c>
      <c r="C1105" s="4">
        <f t="shared" si="62"/>
        <v>9.8485990603969842E-2</v>
      </c>
      <c r="D1105" s="25">
        <f t="shared" si="63"/>
        <v>10.349894493236445</v>
      </c>
    </row>
    <row r="1106" spans="1:4" x14ac:dyDescent="0.2">
      <c r="A1106" s="24">
        <v>1098</v>
      </c>
      <c r="B1106" s="4">
        <f t="shared" si="61"/>
        <v>3.0082191780821916</v>
      </c>
      <c r="C1106" s="4">
        <f t="shared" si="62"/>
        <v>9.8487841053071831E-2</v>
      </c>
      <c r="D1106" s="25">
        <f t="shared" si="63"/>
        <v>10.350098690288533</v>
      </c>
    </row>
    <row r="1107" spans="1:4" x14ac:dyDescent="0.2">
      <c r="A1107" s="24">
        <v>1099</v>
      </c>
      <c r="B1107" s="4">
        <f t="shared" si="61"/>
        <v>3.010958904109589</v>
      </c>
      <c r="C1107" s="4">
        <f t="shared" si="62"/>
        <v>9.8489692435378917E-2</v>
      </c>
      <c r="D1107" s="25">
        <f t="shared" si="63"/>
        <v>10.350302990697946</v>
      </c>
    </row>
    <row r="1108" spans="1:4" x14ac:dyDescent="0.2">
      <c r="A1108" s="24">
        <v>1100</v>
      </c>
      <c r="B1108" s="4">
        <f t="shared" si="61"/>
        <v>3.0136986301369864</v>
      </c>
      <c r="C1108" s="4">
        <f t="shared" si="62"/>
        <v>9.8491544749416945E-2</v>
      </c>
      <c r="D1108" s="25">
        <f t="shared" si="63"/>
        <v>10.350507394302589</v>
      </c>
    </row>
    <row r="1109" spans="1:4" x14ac:dyDescent="0.2">
      <c r="A1109" s="24">
        <v>1101</v>
      </c>
      <c r="B1109" s="4">
        <f t="shared" si="61"/>
        <v>3.0164383561643837</v>
      </c>
      <c r="C1109" s="4">
        <f t="shared" si="62"/>
        <v>9.8493397993713122E-2</v>
      </c>
      <c r="D1109" s="25">
        <f t="shared" si="63"/>
        <v>10.350711900940501</v>
      </c>
    </row>
    <row r="1110" spans="1:4" x14ac:dyDescent="0.2">
      <c r="A1110" s="24">
        <v>1102</v>
      </c>
      <c r="B1110" s="4">
        <f t="shared" si="61"/>
        <v>3.0191780821917806</v>
      </c>
      <c r="C1110" s="4">
        <f t="shared" si="62"/>
        <v>9.8495252166796068E-2</v>
      </c>
      <c r="D1110" s="25">
        <f t="shared" si="63"/>
        <v>10.350916510449881</v>
      </c>
    </row>
    <row r="1111" spans="1:4" x14ac:dyDescent="0.2">
      <c r="A1111" s="24">
        <v>1103</v>
      </c>
      <c r="B1111" s="4">
        <f t="shared" si="61"/>
        <v>3.021917808219178</v>
      </c>
      <c r="C1111" s="4">
        <f t="shared" si="62"/>
        <v>9.8497107267195849E-2</v>
      </c>
      <c r="D1111" s="25">
        <f t="shared" si="63"/>
        <v>10.351121222669102</v>
      </c>
    </row>
    <row r="1112" spans="1:4" x14ac:dyDescent="0.2">
      <c r="A1112" s="24">
        <v>1104</v>
      </c>
      <c r="B1112" s="4">
        <f t="shared" si="61"/>
        <v>3.0246575342465754</v>
      </c>
      <c r="C1112" s="4">
        <f t="shared" si="62"/>
        <v>9.8498963293443959E-2</v>
      </c>
      <c r="D1112" s="25">
        <f t="shared" si="63"/>
        <v>10.351326037436671</v>
      </c>
    </row>
    <row r="1113" spans="1:4" x14ac:dyDescent="0.2">
      <c r="A1113" s="24">
        <v>1105</v>
      </c>
      <c r="B1113" s="4">
        <f t="shared" si="61"/>
        <v>3.0273972602739727</v>
      </c>
      <c r="C1113" s="4">
        <f t="shared" si="62"/>
        <v>9.8500820244073251E-2</v>
      </c>
      <c r="D1113" s="25">
        <f t="shared" si="63"/>
        <v>10.351530954591247</v>
      </c>
    </row>
    <row r="1114" spans="1:4" x14ac:dyDescent="0.2">
      <c r="A1114" s="24">
        <v>1106</v>
      </c>
      <c r="B1114" s="4">
        <f t="shared" si="61"/>
        <v>3.0301369863013701</v>
      </c>
      <c r="C1114" s="4">
        <f t="shared" si="62"/>
        <v>9.850267811761805E-2</v>
      </c>
      <c r="D1114" s="25">
        <f t="shared" si="63"/>
        <v>10.351735973971699</v>
      </c>
    </row>
    <row r="1115" spans="1:4" x14ac:dyDescent="0.2">
      <c r="A1115" s="24">
        <v>1107</v>
      </c>
      <c r="B1115" s="4">
        <f t="shared" si="61"/>
        <v>3.032876712328767</v>
      </c>
      <c r="C1115" s="4">
        <f t="shared" si="62"/>
        <v>9.8504536912614071E-2</v>
      </c>
      <c r="D1115" s="25">
        <f t="shared" si="63"/>
        <v>10.351941095416972</v>
      </c>
    </row>
    <row r="1116" spans="1:4" x14ac:dyDescent="0.2">
      <c r="A1116" s="24">
        <v>1108</v>
      </c>
      <c r="B1116" s="4">
        <f t="shared" si="61"/>
        <v>3.0356164383561643</v>
      </c>
      <c r="C1116" s="4">
        <f t="shared" si="62"/>
        <v>9.8506396627598442E-2</v>
      </c>
      <c r="D1116" s="25">
        <f t="shared" si="63"/>
        <v>10.352146318766199</v>
      </c>
    </row>
    <row r="1117" spans="1:4" x14ac:dyDescent="0.2">
      <c r="A1117" s="24">
        <v>1109</v>
      </c>
      <c r="B1117" s="4">
        <f t="shared" si="61"/>
        <v>3.0383561643835617</v>
      </c>
      <c r="C1117" s="4">
        <f t="shared" si="62"/>
        <v>9.8508257261109664E-2</v>
      </c>
      <c r="D1117" s="25">
        <f t="shared" si="63"/>
        <v>10.352351643858704</v>
      </c>
    </row>
    <row r="1118" spans="1:4" x14ac:dyDescent="0.2">
      <c r="A1118" s="24">
        <v>1110</v>
      </c>
      <c r="B1118" s="4">
        <f t="shared" si="61"/>
        <v>3.0410958904109591</v>
      </c>
      <c r="C1118" s="4">
        <f t="shared" si="62"/>
        <v>9.8510118811687725E-2</v>
      </c>
      <c r="D1118" s="25">
        <f t="shared" si="63"/>
        <v>10.352557070533885</v>
      </c>
    </row>
    <row r="1119" spans="1:4" x14ac:dyDescent="0.2">
      <c r="A1119" s="24">
        <v>1111</v>
      </c>
      <c r="B1119" s="4">
        <f t="shared" si="61"/>
        <v>3.043835616438356</v>
      </c>
      <c r="C1119" s="4">
        <f t="shared" si="62"/>
        <v>9.8511981277873945E-2</v>
      </c>
      <c r="D1119" s="25">
        <f t="shared" si="63"/>
        <v>10.352762598631404</v>
      </c>
    </row>
    <row r="1120" spans="1:4" x14ac:dyDescent="0.2">
      <c r="A1120" s="24">
        <v>1112</v>
      </c>
      <c r="B1120" s="4">
        <f t="shared" si="61"/>
        <v>3.0465753424657533</v>
      </c>
      <c r="C1120" s="4">
        <f t="shared" si="62"/>
        <v>9.8513844658211114E-2</v>
      </c>
      <c r="D1120" s="25">
        <f t="shared" si="63"/>
        <v>10.352968227990967</v>
      </c>
    </row>
    <row r="1121" spans="1:4" x14ac:dyDescent="0.2">
      <c r="A1121" s="24">
        <v>1113</v>
      </c>
      <c r="B1121" s="4">
        <f t="shared" si="61"/>
        <v>3.0493150684931507</v>
      </c>
      <c r="C1121" s="4">
        <f t="shared" si="62"/>
        <v>9.8515708951243383E-2</v>
      </c>
      <c r="D1121" s="25">
        <f t="shared" si="63"/>
        <v>10.353173958452476</v>
      </c>
    </row>
    <row r="1122" spans="1:4" x14ac:dyDescent="0.2">
      <c r="A1122" s="24">
        <v>1114</v>
      </c>
      <c r="B1122" s="4">
        <f t="shared" si="61"/>
        <v>3.0520547945205481</v>
      </c>
      <c r="C1122" s="4">
        <f t="shared" si="62"/>
        <v>9.8517574155516319E-2</v>
      </c>
      <c r="D1122" s="25">
        <f t="shared" si="63"/>
        <v>10.353379789856042</v>
      </c>
    </row>
    <row r="1123" spans="1:4" x14ac:dyDescent="0.2">
      <c r="A1123" s="24">
        <v>1115</v>
      </c>
      <c r="B1123" s="4">
        <f t="shared" si="61"/>
        <v>3.0547945205479454</v>
      </c>
      <c r="C1123" s="4">
        <f t="shared" si="62"/>
        <v>9.8519440269576902E-2</v>
      </c>
      <c r="D1123" s="25">
        <f t="shared" si="63"/>
        <v>10.353585722041858</v>
      </c>
    </row>
    <row r="1124" spans="1:4" x14ac:dyDescent="0.2">
      <c r="A1124" s="24">
        <v>1116</v>
      </c>
      <c r="B1124" s="4">
        <f t="shared" si="61"/>
        <v>3.0575342465753423</v>
      </c>
      <c r="C1124" s="4">
        <f t="shared" si="62"/>
        <v>9.8521307291973503E-2</v>
      </c>
      <c r="D1124" s="25">
        <f t="shared" si="63"/>
        <v>10.353791754850272</v>
      </c>
    </row>
    <row r="1125" spans="1:4" x14ac:dyDescent="0.2">
      <c r="A1125" s="24">
        <v>1117</v>
      </c>
      <c r="B1125" s="4">
        <f t="shared" si="61"/>
        <v>3.0602739726027397</v>
      </c>
      <c r="C1125" s="4">
        <f t="shared" si="62"/>
        <v>9.8523175221255893E-2</v>
      </c>
      <c r="D1125" s="25">
        <f t="shared" si="63"/>
        <v>10.353997888121835</v>
      </c>
    </row>
    <row r="1126" spans="1:4" x14ac:dyDescent="0.2">
      <c r="A1126" s="24">
        <v>1118</v>
      </c>
      <c r="B1126" s="4">
        <f t="shared" si="61"/>
        <v>3.0630136986301371</v>
      </c>
      <c r="C1126" s="4">
        <f t="shared" si="62"/>
        <v>9.8525044055975258E-2</v>
      </c>
      <c r="D1126" s="25">
        <f t="shared" si="63"/>
        <v>10.354204121697208</v>
      </c>
    </row>
    <row r="1127" spans="1:4" x14ac:dyDescent="0.2">
      <c r="A1127" s="24">
        <v>1119</v>
      </c>
      <c r="B1127" s="4">
        <f t="shared" si="61"/>
        <v>3.0657534246575344</v>
      </c>
      <c r="C1127" s="4">
        <f t="shared" si="62"/>
        <v>9.8526913794684173E-2</v>
      </c>
      <c r="D1127" s="25">
        <f t="shared" si="63"/>
        <v>10.354410455417252</v>
      </c>
    </row>
    <row r="1128" spans="1:4" x14ac:dyDescent="0.2">
      <c r="A1128" s="24">
        <v>1120</v>
      </c>
      <c r="B1128" s="4">
        <f t="shared" si="61"/>
        <v>3.0684931506849313</v>
      </c>
      <c r="C1128" s="4">
        <f t="shared" si="62"/>
        <v>9.8528784435936573E-2</v>
      </c>
      <c r="D1128" s="25">
        <f t="shared" si="63"/>
        <v>10.354616889122914</v>
      </c>
    </row>
    <row r="1129" spans="1:4" x14ac:dyDescent="0.2">
      <c r="A1129" s="24">
        <v>1121</v>
      </c>
      <c r="B1129" s="4">
        <f t="shared" si="61"/>
        <v>3.0712328767123287</v>
      </c>
      <c r="C1129" s="4">
        <f t="shared" si="62"/>
        <v>9.8530655978287862E-2</v>
      </c>
      <c r="D1129" s="25">
        <f t="shared" si="63"/>
        <v>10.354823422655347</v>
      </c>
    </row>
    <row r="1130" spans="1:4" x14ac:dyDescent="0.2">
      <c r="A1130" s="24">
        <v>1122</v>
      </c>
      <c r="B1130" s="4">
        <f t="shared" si="61"/>
        <v>3.0739726027397261</v>
      </c>
      <c r="C1130" s="4">
        <f t="shared" si="62"/>
        <v>9.8532528420294807E-2</v>
      </c>
      <c r="D1130" s="25">
        <f t="shared" si="63"/>
        <v>10.355030055855853</v>
      </c>
    </row>
    <row r="1131" spans="1:4" x14ac:dyDescent="0.2">
      <c r="A1131" s="24">
        <v>1123</v>
      </c>
      <c r="B1131" s="4">
        <f t="shared" si="61"/>
        <v>3.0767123287671234</v>
      </c>
      <c r="C1131" s="4">
        <f t="shared" si="62"/>
        <v>9.8534401760515533E-2</v>
      </c>
      <c r="D1131" s="25">
        <f t="shared" si="63"/>
        <v>10.355236788565847</v>
      </c>
    </row>
    <row r="1132" spans="1:4" x14ac:dyDescent="0.2">
      <c r="A1132" s="24">
        <v>1124</v>
      </c>
      <c r="B1132" s="4">
        <f t="shared" si="61"/>
        <v>3.0794520547945203</v>
      </c>
      <c r="C1132" s="4">
        <f t="shared" si="62"/>
        <v>9.8536275997509609E-2</v>
      </c>
      <c r="D1132" s="25">
        <f t="shared" si="63"/>
        <v>10.35544362062697</v>
      </c>
    </row>
    <row r="1133" spans="1:4" x14ac:dyDescent="0.2">
      <c r="A1133" s="24">
        <v>1125</v>
      </c>
      <c r="B1133" s="4">
        <f t="shared" si="61"/>
        <v>3.0821917808219177</v>
      </c>
      <c r="C1133" s="4">
        <f t="shared" si="62"/>
        <v>9.853815112983795E-2</v>
      </c>
      <c r="D1133" s="25">
        <f t="shared" si="63"/>
        <v>10.355650551880903</v>
      </c>
    </row>
    <row r="1134" spans="1:4" x14ac:dyDescent="0.2">
      <c r="A1134" s="24">
        <v>1126</v>
      </c>
      <c r="B1134" s="4">
        <f t="shared" si="61"/>
        <v>3.0849315068493151</v>
      </c>
      <c r="C1134" s="4">
        <f t="shared" si="62"/>
        <v>9.8540027156062915E-2</v>
      </c>
      <c r="D1134" s="25">
        <f t="shared" si="63"/>
        <v>10.355857582169614</v>
      </c>
    </row>
    <row r="1135" spans="1:4" x14ac:dyDescent="0.2">
      <c r="A1135" s="24">
        <v>1127</v>
      </c>
      <c r="B1135" s="4">
        <f t="shared" si="61"/>
        <v>3.0876712328767124</v>
      </c>
      <c r="C1135" s="4">
        <f t="shared" si="62"/>
        <v>9.8541904074748207E-2</v>
      </c>
      <c r="D1135" s="25">
        <f t="shared" si="63"/>
        <v>10.356064711335122</v>
      </c>
    </row>
    <row r="1136" spans="1:4" x14ac:dyDescent="0.2">
      <c r="A1136" s="24">
        <v>1128</v>
      </c>
      <c r="B1136" s="4">
        <f t="shared" si="61"/>
        <v>3.0904109589041098</v>
      </c>
      <c r="C1136" s="4">
        <f t="shared" si="62"/>
        <v>9.8543781884458934E-2</v>
      </c>
      <c r="D1136" s="25">
        <f t="shared" si="63"/>
        <v>10.356271939219642</v>
      </c>
    </row>
    <row r="1137" spans="1:4" x14ac:dyDescent="0.2">
      <c r="A1137" s="24">
        <v>1129</v>
      </c>
      <c r="B1137" s="4">
        <f t="shared" si="61"/>
        <v>3.0931506849315067</v>
      </c>
      <c r="C1137" s="4">
        <f t="shared" si="62"/>
        <v>9.854566058376156E-2</v>
      </c>
      <c r="D1137" s="25">
        <f t="shared" si="63"/>
        <v>10.356479265665541</v>
      </c>
    </row>
    <row r="1138" spans="1:4" x14ac:dyDescent="0.2">
      <c r="A1138" s="24">
        <v>1130</v>
      </c>
      <c r="B1138" s="4">
        <f t="shared" si="61"/>
        <v>3.095890410958904</v>
      </c>
      <c r="C1138" s="4">
        <f t="shared" si="62"/>
        <v>9.8547540171224024E-2</v>
      </c>
      <c r="D1138" s="25">
        <f t="shared" si="63"/>
        <v>10.356686690515303</v>
      </c>
    </row>
    <row r="1139" spans="1:4" x14ac:dyDescent="0.2">
      <c r="A1139" s="24">
        <v>1131</v>
      </c>
      <c r="B1139" s="4">
        <f t="shared" si="61"/>
        <v>3.0986301369863014</v>
      </c>
      <c r="C1139" s="4">
        <f t="shared" si="62"/>
        <v>9.8549420645415525E-2</v>
      </c>
      <c r="D1139" s="25">
        <f t="shared" si="63"/>
        <v>10.356894213611589</v>
      </c>
    </row>
    <row r="1140" spans="1:4" x14ac:dyDescent="0.2">
      <c r="A1140" s="24">
        <v>1132</v>
      </c>
      <c r="B1140" s="4">
        <f t="shared" si="61"/>
        <v>3.1013698630136988</v>
      </c>
      <c r="C1140" s="4">
        <f t="shared" si="62"/>
        <v>9.8551302004906735E-2</v>
      </c>
      <c r="D1140" s="25">
        <f t="shared" si="63"/>
        <v>10.357101834797255</v>
      </c>
    </row>
    <row r="1141" spans="1:4" x14ac:dyDescent="0.2">
      <c r="A1141" s="24">
        <v>1133</v>
      </c>
      <c r="B1141" s="4">
        <f t="shared" si="61"/>
        <v>3.1041095890410957</v>
      </c>
      <c r="C1141" s="4">
        <f t="shared" si="62"/>
        <v>9.8553184248269685E-2</v>
      </c>
      <c r="D1141" s="25">
        <f t="shared" si="63"/>
        <v>10.357309553915229</v>
      </c>
    </row>
    <row r="1142" spans="1:4" x14ac:dyDescent="0.2">
      <c r="A1142" s="24">
        <v>1134</v>
      </c>
      <c r="B1142" s="4">
        <f t="shared" si="61"/>
        <v>3.106849315068493</v>
      </c>
      <c r="C1142" s="4">
        <f t="shared" si="62"/>
        <v>9.8555067374077765E-2</v>
      </c>
      <c r="D1142" s="25">
        <f t="shared" si="63"/>
        <v>10.357517370808633</v>
      </c>
    </row>
    <row r="1143" spans="1:4" x14ac:dyDescent="0.2">
      <c r="A1143" s="24">
        <v>1135</v>
      </c>
      <c r="B1143" s="4">
        <f t="shared" si="61"/>
        <v>3.1095890410958904</v>
      </c>
      <c r="C1143" s="4">
        <f t="shared" si="62"/>
        <v>9.8556951380905769E-2</v>
      </c>
      <c r="D1143" s="25">
        <f t="shared" si="63"/>
        <v>10.357725285320729</v>
      </c>
    </row>
    <row r="1144" spans="1:4" x14ac:dyDescent="0.2">
      <c r="A1144" s="24">
        <v>1136</v>
      </c>
      <c r="B1144" s="4">
        <f t="shared" si="61"/>
        <v>3.1123287671232878</v>
      </c>
      <c r="C1144" s="4">
        <f t="shared" si="62"/>
        <v>9.8558836267329863E-2</v>
      </c>
      <c r="D1144" s="25">
        <f t="shared" si="63"/>
        <v>10.357933297294952</v>
      </c>
    </row>
    <row r="1145" spans="1:4" x14ac:dyDescent="0.2">
      <c r="A1145" s="24">
        <v>1137</v>
      </c>
      <c r="B1145" s="4">
        <f t="shared" si="61"/>
        <v>3.1150684931506851</v>
      </c>
      <c r="C1145" s="4">
        <f t="shared" si="62"/>
        <v>9.8560722031927603E-2</v>
      </c>
      <c r="D1145" s="25">
        <f t="shared" si="63"/>
        <v>10.358141406574873</v>
      </c>
    </row>
    <row r="1146" spans="1:4" x14ac:dyDescent="0.2">
      <c r="A1146" s="24">
        <v>1138</v>
      </c>
      <c r="B1146" s="4">
        <f t="shared" si="61"/>
        <v>3.117808219178082</v>
      </c>
      <c r="C1146" s="4">
        <f t="shared" si="62"/>
        <v>9.8562608673277874E-2</v>
      </c>
      <c r="D1146" s="25">
        <f t="shared" si="63"/>
        <v>10.358349613004192</v>
      </c>
    </row>
    <row r="1147" spans="1:4" x14ac:dyDescent="0.2">
      <c r="A1147" s="24">
        <v>1139</v>
      </c>
      <c r="B1147" s="4">
        <f t="shared" si="61"/>
        <v>3.1205479452054794</v>
      </c>
      <c r="C1147" s="4">
        <f t="shared" si="62"/>
        <v>9.8564496189960993E-2</v>
      </c>
      <c r="D1147" s="25">
        <f t="shared" si="63"/>
        <v>10.358557916426792</v>
      </c>
    </row>
    <row r="1148" spans="1:4" x14ac:dyDescent="0.2">
      <c r="A1148" s="24">
        <v>1140</v>
      </c>
      <c r="B1148" s="4">
        <f t="shared" si="61"/>
        <v>3.1232876712328768</v>
      </c>
      <c r="C1148" s="4">
        <f t="shared" si="62"/>
        <v>9.8566384580558594E-2</v>
      </c>
      <c r="D1148" s="25">
        <f t="shared" si="63"/>
        <v>10.358766316686708</v>
      </c>
    </row>
    <row r="1149" spans="1:4" x14ac:dyDescent="0.2">
      <c r="A1149" s="24">
        <v>1141</v>
      </c>
      <c r="B1149" s="4">
        <f t="shared" si="61"/>
        <v>3.1260273972602741</v>
      </c>
      <c r="C1149" s="4">
        <f t="shared" si="62"/>
        <v>9.8568273843653756E-2</v>
      </c>
      <c r="D1149" s="25">
        <f t="shared" si="63"/>
        <v>10.358974813628086</v>
      </c>
    </row>
    <row r="1150" spans="1:4" x14ac:dyDescent="0.2">
      <c r="A1150" s="24">
        <v>1142</v>
      </c>
      <c r="B1150" s="4">
        <f t="shared" si="61"/>
        <v>3.128767123287671</v>
      </c>
      <c r="C1150" s="4">
        <f t="shared" si="62"/>
        <v>9.857016397783086E-2</v>
      </c>
      <c r="D1150" s="25">
        <f t="shared" si="63"/>
        <v>10.359183407095273</v>
      </c>
    </row>
    <row r="1151" spans="1:4" x14ac:dyDescent="0.2">
      <c r="A1151" s="24">
        <v>1143</v>
      </c>
      <c r="B1151" s="4">
        <f t="shared" si="61"/>
        <v>3.1315068493150684</v>
      </c>
      <c r="C1151" s="4">
        <f t="shared" si="62"/>
        <v>9.8572054981675705E-2</v>
      </c>
      <c r="D1151" s="25">
        <f t="shared" si="63"/>
        <v>10.35939209693273</v>
      </c>
    </row>
    <row r="1152" spans="1:4" x14ac:dyDescent="0.2">
      <c r="A1152" s="24">
        <v>1144</v>
      </c>
      <c r="B1152" s="4">
        <f t="shared" si="61"/>
        <v>3.1342465753424658</v>
      </c>
      <c r="C1152" s="4">
        <f t="shared" si="62"/>
        <v>9.8573946853775421E-2</v>
      </c>
      <c r="D1152" s="25">
        <f t="shared" si="63"/>
        <v>10.359600882985065</v>
      </c>
    </row>
    <row r="1153" spans="1:4" x14ac:dyDescent="0.2">
      <c r="A1153" s="24">
        <v>1145</v>
      </c>
      <c r="B1153" s="4">
        <f t="shared" si="61"/>
        <v>3.1369863013698631</v>
      </c>
      <c r="C1153" s="4">
        <f t="shared" si="62"/>
        <v>9.8575839592718553E-2</v>
      </c>
      <c r="D1153" s="25">
        <f t="shared" si="63"/>
        <v>10.359809765097094</v>
      </c>
    </row>
    <row r="1154" spans="1:4" x14ac:dyDescent="0.2">
      <c r="A1154" s="24">
        <v>1146</v>
      </c>
      <c r="B1154" s="4">
        <f t="shared" si="61"/>
        <v>3.1397260273972605</v>
      </c>
      <c r="C1154" s="4">
        <f t="shared" si="62"/>
        <v>9.8577733197094938E-2</v>
      </c>
      <c r="D1154" s="25">
        <f t="shared" si="63"/>
        <v>10.360018743113697</v>
      </c>
    </row>
    <row r="1155" spans="1:4" x14ac:dyDescent="0.2">
      <c r="A1155" s="24">
        <v>1147</v>
      </c>
      <c r="B1155" s="4">
        <f t="shared" si="61"/>
        <v>3.1424657534246574</v>
      </c>
      <c r="C1155" s="4">
        <f t="shared" si="62"/>
        <v>9.8579627665495842E-2</v>
      </c>
      <c r="D1155" s="25">
        <f t="shared" si="63"/>
        <v>10.360227816879974</v>
      </c>
    </row>
    <row r="1156" spans="1:4" x14ac:dyDescent="0.2">
      <c r="A1156" s="24">
        <v>1148</v>
      </c>
      <c r="B1156" s="4">
        <f t="shared" si="61"/>
        <v>3.1452054794520548</v>
      </c>
      <c r="C1156" s="4">
        <f t="shared" si="62"/>
        <v>9.8581522996513904E-2</v>
      </c>
      <c r="D1156" s="25">
        <f t="shared" si="63"/>
        <v>10.36043698624114</v>
      </c>
    </row>
    <row r="1157" spans="1:4" x14ac:dyDescent="0.2">
      <c r="A1157" s="24">
        <v>1149</v>
      </c>
      <c r="B1157" s="4">
        <f t="shared" si="61"/>
        <v>3.1479452054794521</v>
      </c>
      <c r="C1157" s="4">
        <f t="shared" si="62"/>
        <v>9.8583419188743068E-2</v>
      </c>
      <c r="D1157" s="25">
        <f t="shared" si="63"/>
        <v>10.36064625104256</v>
      </c>
    </row>
    <row r="1158" spans="1:4" x14ac:dyDescent="0.2">
      <c r="A1158" s="24">
        <v>1150</v>
      </c>
      <c r="B1158" s="4">
        <f t="shared" si="61"/>
        <v>3.1506849315068495</v>
      </c>
      <c r="C1158" s="4">
        <f t="shared" si="62"/>
        <v>9.8585316240778695E-2</v>
      </c>
      <c r="D1158" s="25">
        <f t="shared" si="63"/>
        <v>10.360855611129761</v>
      </c>
    </row>
    <row r="1159" spans="1:4" x14ac:dyDescent="0.2">
      <c r="A1159" s="24">
        <v>1151</v>
      </c>
      <c r="B1159" s="4">
        <f t="shared" si="61"/>
        <v>3.1534246575342464</v>
      </c>
      <c r="C1159" s="4">
        <f t="shared" si="62"/>
        <v>9.8587214151217462E-2</v>
      </c>
      <c r="D1159" s="25">
        <f t="shared" si="63"/>
        <v>10.361065066348418</v>
      </c>
    </row>
    <row r="1160" spans="1:4" x14ac:dyDescent="0.2">
      <c r="A1160" s="24">
        <v>1152</v>
      </c>
      <c r="B1160" s="4">
        <f t="shared" si="61"/>
        <v>3.1561643835616437</v>
      </c>
      <c r="C1160" s="4">
        <f t="shared" si="62"/>
        <v>9.8589112918657421E-2</v>
      </c>
      <c r="D1160" s="25">
        <f t="shared" si="63"/>
        <v>10.361274616544346</v>
      </c>
    </row>
    <row r="1161" spans="1:4" x14ac:dyDescent="0.2">
      <c r="A1161" s="24">
        <v>1153</v>
      </c>
      <c r="B1161" s="4">
        <f t="shared" si="61"/>
        <v>3.1589041095890411</v>
      </c>
      <c r="C1161" s="4">
        <f t="shared" si="62"/>
        <v>9.8591012541698012E-2</v>
      </c>
      <c r="D1161" s="25">
        <f t="shared" si="63"/>
        <v>10.361484261563536</v>
      </c>
    </row>
    <row r="1162" spans="1:4" x14ac:dyDescent="0.2">
      <c r="A1162" s="24">
        <v>1154</v>
      </c>
      <c r="B1162" s="4">
        <f t="shared" ref="B1162:B1225" si="64">A1162/365</f>
        <v>3.1616438356164385</v>
      </c>
      <c r="C1162" s="4">
        <f t="shared" ref="C1162:C1225" si="65">($A$6/100)+((($B$6+$C$6)/100)*(1-EXP(-B1162/$D$6))/(B1162/$D$6))-(($C$6/100)*(EXP(-B1162/$D$6)))</f>
        <v>9.8592913018940007E-2</v>
      </c>
      <c r="D1162" s="25">
        <f t="shared" ref="D1162:D1225" si="66">(EXP(C1162)-1)*100</f>
        <v>10.361694001252065</v>
      </c>
    </row>
    <row r="1163" spans="1:4" x14ac:dyDescent="0.2">
      <c r="A1163" s="24">
        <v>1155</v>
      </c>
      <c r="B1163" s="4">
        <f t="shared" si="64"/>
        <v>3.1643835616438358</v>
      </c>
      <c r="C1163" s="4">
        <f t="shared" si="65"/>
        <v>9.8594814348985524E-2</v>
      </c>
      <c r="D1163" s="25">
        <f t="shared" si="66"/>
        <v>10.361903835456232</v>
      </c>
    </row>
    <row r="1164" spans="1:4" x14ac:dyDescent="0.2">
      <c r="A1164" s="24">
        <v>1156</v>
      </c>
      <c r="B1164" s="4">
        <f t="shared" si="64"/>
        <v>3.1671232876712327</v>
      </c>
      <c r="C1164" s="4">
        <f t="shared" si="65"/>
        <v>9.8596716530438028E-2</v>
      </c>
      <c r="D1164" s="25">
        <f t="shared" si="66"/>
        <v>10.362113764022428</v>
      </c>
    </row>
    <row r="1165" spans="1:4" x14ac:dyDescent="0.2">
      <c r="A1165" s="24">
        <v>1157</v>
      </c>
      <c r="B1165" s="4">
        <f t="shared" si="64"/>
        <v>3.1698630136986301</v>
      </c>
      <c r="C1165" s="4">
        <f t="shared" si="65"/>
        <v>9.8598619561902384E-2</v>
      </c>
      <c r="D1165" s="25">
        <f t="shared" si="66"/>
        <v>10.362323786797223</v>
      </c>
    </row>
    <row r="1166" spans="1:4" x14ac:dyDescent="0.2">
      <c r="A1166" s="24">
        <v>1158</v>
      </c>
      <c r="B1166" s="4">
        <f t="shared" si="64"/>
        <v>3.1726027397260275</v>
      </c>
      <c r="C1166" s="4">
        <f t="shared" si="65"/>
        <v>9.8600523441984791E-2</v>
      </c>
      <c r="D1166" s="25">
        <f t="shared" si="66"/>
        <v>10.362533903627359</v>
      </c>
    </row>
    <row r="1167" spans="1:4" x14ac:dyDescent="0.2">
      <c r="A1167" s="24">
        <v>1159</v>
      </c>
      <c r="B1167" s="4">
        <f t="shared" si="64"/>
        <v>3.1753424657534248</v>
      </c>
      <c r="C1167" s="4">
        <f t="shared" si="65"/>
        <v>9.8602428169292766E-2</v>
      </c>
      <c r="D1167" s="25">
        <f t="shared" si="66"/>
        <v>10.362744114359646</v>
      </c>
    </row>
    <row r="1168" spans="1:4" x14ac:dyDescent="0.2">
      <c r="A1168" s="24">
        <v>1160</v>
      </c>
      <c r="B1168" s="4">
        <f t="shared" si="64"/>
        <v>3.1780821917808217</v>
      </c>
      <c r="C1168" s="4">
        <f t="shared" si="65"/>
        <v>9.8604333742435227E-2</v>
      </c>
      <c r="D1168" s="25">
        <f t="shared" si="66"/>
        <v>10.362954418841142</v>
      </c>
    </row>
    <row r="1169" spans="1:4" x14ac:dyDescent="0.2">
      <c r="A1169" s="24">
        <v>1161</v>
      </c>
      <c r="B1169" s="4">
        <f t="shared" si="64"/>
        <v>3.1808219178082191</v>
      </c>
      <c r="C1169" s="4">
        <f t="shared" si="65"/>
        <v>9.8606240160022382E-2</v>
      </c>
      <c r="D1169" s="25">
        <f t="shared" si="66"/>
        <v>10.363164816918967</v>
      </c>
    </row>
    <row r="1170" spans="1:4" x14ac:dyDescent="0.2">
      <c r="A1170" s="24">
        <v>1162</v>
      </c>
      <c r="B1170" s="4">
        <f t="shared" si="64"/>
        <v>3.1835616438356165</v>
      </c>
      <c r="C1170" s="4">
        <f t="shared" si="65"/>
        <v>9.860814742066587E-2</v>
      </c>
      <c r="D1170" s="25">
        <f t="shared" si="66"/>
        <v>10.363375308440448</v>
      </c>
    </row>
    <row r="1171" spans="1:4" x14ac:dyDescent="0.2">
      <c r="A1171" s="24">
        <v>1163</v>
      </c>
      <c r="B1171" s="4">
        <f t="shared" si="64"/>
        <v>3.1863013698630138</v>
      </c>
      <c r="C1171" s="4">
        <f t="shared" si="65"/>
        <v>9.8610055522978579E-2</v>
      </c>
      <c r="D1171" s="25">
        <f t="shared" si="66"/>
        <v>10.363585893253013</v>
      </c>
    </row>
    <row r="1172" spans="1:4" x14ac:dyDescent="0.2">
      <c r="A1172" s="24">
        <v>1164</v>
      </c>
      <c r="B1172" s="4">
        <f t="shared" si="64"/>
        <v>3.1890410958904107</v>
      </c>
      <c r="C1172" s="4">
        <f t="shared" si="65"/>
        <v>9.8611964465574811E-2</v>
      </c>
      <c r="D1172" s="25">
        <f t="shared" si="66"/>
        <v>10.363796571204297</v>
      </c>
    </row>
    <row r="1173" spans="1:4" x14ac:dyDescent="0.2">
      <c r="A1173" s="24">
        <v>1165</v>
      </c>
      <c r="B1173" s="4">
        <f t="shared" si="64"/>
        <v>3.1917808219178081</v>
      </c>
      <c r="C1173" s="4">
        <f t="shared" si="65"/>
        <v>9.8613874247070216E-2</v>
      </c>
      <c r="D1173" s="25">
        <f t="shared" si="66"/>
        <v>10.364007342142001</v>
      </c>
    </row>
    <row r="1174" spans="1:4" x14ac:dyDescent="0.2">
      <c r="A1174" s="24">
        <v>1166</v>
      </c>
      <c r="B1174" s="4">
        <f t="shared" si="64"/>
        <v>3.1945205479452055</v>
      </c>
      <c r="C1174" s="4">
        <f t="shared" si="65"/>
        <v>9.8615784866081718E-2</v>
      </c>
      <c r="D1174" s="25">
        <f t="shared" si="66"/>
        <v>10.364218205914067</v>
      </c>
    </row>
    <row r="1175" spans="1:4" x14ac:dyDescent="0.2">
      <c r="A1175" s="24">
        <v>1167</v>
      </c>
      <c r="B1175" s="4">
        <f t="shared" si="64"/>
        <v>3.1972602739726028</v>
      </c>
      <c r="C1175" s="4">
        <f t="shared" si="65"/>
        <v>9.861769632122766E-2</v>
      </c>
      <c r="D1175" s="25">
        <f t="shared" si="66"/>
        <v>10.364429162368506</v>
      </c>
    </row>
    <row r="1176" spans="1:4" x14ac:dyDescent="0.2">
      <c r="A1176" s="24">
        <v>1168</v>
      </c>
      <c r="B1176" s="4">
        <f t="shared" si="64"/>
        <v>3.2</v>
      </c>
      <c r="C1176" s="4">
        <f t="shared" si="65"/>
        <v>9.8619608611127701E-2</v>
      </c>
      <c r="D1176" s="25">
        <f t="shared" si="66"/>
        <v>10.364640211353503</v>
      </c>
    </row>
    <row r="1177" spans="1:4" x14ac:dyDescent="0.2">
      <c r="A1177" s="24">
        <v>1169</v>
      </c>
      <c r="B1177" s="4">
        <f t="shared" si="64"/>
        <v>3.2027397260273971</v>
      </c>
      <c r="C1177" s="4">
        <f t="shared" si="65"/>
        <v>9.8621521734402834E-2</v>
      </c>
      <c r="D1177" s="25">
        <f t="shared" si="66"/>
        <v>10.364851352717409</v>
      </c>
    </row>
    <row r="1178" spans="1:4" x14ac:dyDescent="0.2">
      <c r="A1178" s="24">
        <v>1170</v>
      </c>
      <c r="B1178" s="4">
        <f t="shared" si="64"/>
        <v>3.2054794520547945</v>
      </c>
      <c r="C1178" s="4">
        <f t="shared" si="65"/>
        <v>9.8623435689675368E-2</v>
      </c>
      <c r="D1178" s="25">
        <f t="shared" si="66"/>
        <v>10.365062586308692</v>
      </c>
    </row>
    <row r="1179" spans="1:4" x14ac:dyDescent="0.2">
      <c r="A1179" s="24">
        <v>1171</v>
      </c>
      <c r="B1179" s="4">
        <f t="shared" si="64"/>
        <v>3.2082191780821918</v>
      </c>
      <c r="C1179" s="4">
        <f t="shared" si="65"/>
        <v>9.8625350475568987E-2</v>
      </c>
      <c r="D1179" s="25">
        <f t="shared" si="66"/>
        <v>10.365273911976015</v>
      </c>
    </row>
    <row r="1180" spans="1:4" x14ac:dyDescent="0.2">
      <c r="A1180" s="24">
        <v>1172</v>
      </c>
      <c r="B1180" s="4">
        <f t="shared" si="64"/>
        <v>3.2109589041095892</v>
      </c>
      <c r="C1180" s="4">
        <f t="shared" si="65"/>
        <v>9.8627266090708723E-2</v>
      </c>
      <c r="D1180" s="25">
        <f t="shared" si="66"/>
        <v>10.365485329568113</v>
      </c>
    </row>
    <row r="1181" spans="1:4" x14ac:dyDescent="0.2">
      <c r="A1181" s="24">
        <v>1173</v>
      </c>
      <c r="B1181" s="4">
        <f t="shared" si="64"/>
        <v>3.2136986301369861</v>
      </c>
      <c r="C1181" s="4">
        <f t="shared" si="65"/>
        <v>9.8629182533720883E-2</v>
      </c>
      <c r="D1181" s="25">
        <f t="shared" si="66"/>
        <v>10.365696838933935</v>
      </c>
    </row>
    <row r="1182" spans="1:4" x14ac:dyDescent="0.2">
      <c r="A1182" s="24">
        <v>1174</v>
      </c>
      <c r="B1182" s="4">
        <f t="shared" si="64"/>
        <v>3.2164383561643834</v>
      </c>
      <c r="C1182" s="4">
        <f t="shared" si="65"/>
        <v>9.8631099803233147E-2</v>
      </c>
      <c r="D1182" s="25">
        <f t="shared" si="66"/>
        <v>10.365908439922533</v>
      </c>
    </row>
    <row r="1183" spans="1:4" x14ac:dyDescent="0.2">
      <c r="A1183" s="24">
        <v>1175</v>
      </c>
      <c r="B1183" s="4">
        <f t="shared" si="64"/>
        <v>3.2191780821917808</v>
      </c>
      <c r="C1183" s="4">
        <f t="shared" si="65"/>
        <v>9.863301789787457E-2</v>
      </c>
      <c r="D1183" s="25">
        <f t="shared" si="66"/>
        <v>10.366120132383138</v>
      </c>
    </row>
    <row r="1184" spans="1:4" x14ac:dyDescent="0.2">
      <c r="A1184" s="24">
        <v>1176</v>
      </c>
      <c r="B1184" s="4">
        <f t="shared" si="64"/>
        <v>3.2219178082191782</v>
      </c>
      <c r="C1184" s="4">
        <f t="shared" si="65"/>
        <v>9.8634936816275443E-2</v>
      </c>
      <c r="D1184" s="25">
        <f t="shared" si="66"/>
        <v>10.366331916165073</v>
      </c>
    </row>
    <row r="1185" spans="1:4" x14ac:dyDescent="0.2">
      <c r="A1185" s="24">
        <v>1177</v>
      </c>
      <c r="B1185" s="4">
        <f t="shared" si="64"/>
        <v>3.2246575342465755</v>
      </c>
      <c r="C1185" s="4">
        <f t="shared" si="65"/>
        <v>9.863685655706747E-2</v>
      </c>
      <c r="D1185" s="25">
        <f t="shared" si="66"/>
        <v>10.366543791117898</v>
      </c>
    </row>
    <row r="1186" spans="1:4" x14ac:dyDescent="0.2">
      <c r="A1186" s="24">
        <v>1178</v>
      </c>
      <c r="B1186" s="4">
        <f t="shared" si="64"/>
        <v>3.2273972602739724</v>
      </c>
      <c r="C1186" s="4">
        <f t="shared" si="65"/>
        <v>9.863877711888365E-2</v>
      </c>
      <c r="D1186" s="25">
        <f t="shared" si="66"/>
        <v>10.366755757091228</v>
      </c>
    </row>
    <row r="1187" spans="1:4" x14ac:dyDescent="0.2">
      <c r="A1187" s="24">
        <v>1179</v>
      </c>
      <c r="B1187" s="4">
        <f t="shared" si="64"/>
        <v>3.2301369863013698</v>
      </c>
      <c r="C1187" s="4">
        <f t="shared" si="65"/>
        <v>9.8640698500358295E-2</v>
      </c>
      <c r="D1187" s="25">
        <f t="shared" si="66"/>
        <v>10.366967813934892</v>
      </c>
    </row>
    <row r="1188" spans="1:4" x14ac:dyDescent="0.2">
      <c r="A1188" s="24">
        <v>1180</v>
      </c>
      <c r="B1188" s="4">
        <f t="shared" si="64"/>
        <v>3.2328767123287672</v>
      </c>
      <c r="C1188" s="4">
        <f t="shared" si="65"/>
        <v>9.8642620700127095E-2</v>
      </c>
      <c r="D1188" s="25">
        <f t="shared" si="66"/>
        <v>10.367179961498785</v>
      </c>
    </row>
    <row r="1189" spans="1:4" x14ac:dyDescent="0.2">
      <c r="A1189" s="24">
        <v>1181</v>
      </c>
      <c r="B1189" s="4">
        <f t="shared" si="64"/>
        <v>3.2356164383561645</v>
      </c>
      <c r="C1189" s="4">
        <f t="shared" si="65"/>
        <v>9.8644543716827002E-2</v>
      </c>
      <c r="D1189" s="25">
        <f t="shared" si="66"/>
        <v>10.367392199633052</v>
      </c>
    </row>
    <row r="1190" spans="1:4" x14ac:dyDescent="0.2">
      <c r="A1190" s="24">
        <v>1182</v>
      </c>
      <c r="B1190" s="4">
        <f t="shared" si="64"/>
        <v>3.2383561643835614</v>
      </c>
      <c r="C1190" s="4">
        <f t="shared" si="65"/>
        <v>9.8646467549096353E-2</v>
      </c>
      <c r="D1190" s="25">
        <f t="shared" si="66"/>
        <v>10.367604528187901</v>
      </c>
    </row>
    <row r="1191" spans="1:4" x14ac:dyDescent="0.2">
      <c r="A1191" s="24">
        <v>1183</v>
      </c>
      <c r="B1191" s="4">
        <f t="shared" si="64"/>
        <v>3.2410958904109588</v>
      </c>
      <c r="C1191" s="4">
        <f t="shared" si="65"/>
        <v>9.864839219557478E-2</v>
      </c>
      <c r="D1191" s="25">
        <f t="shared" si="66"/>
        <v>10.367816947013697</v>
      </c>
    </row>
    <row r="1192" spans="1:4" x14ac:dyDescent="0.2">
      <c r="A1192" s="24">
        <v>1184</v>
      </c>
      <c r="B1192" s="4">
        <f t="shared" si="64"/>
        <v>3.2438356164383562</v>
      </c>
      <c r="C1192" s="4">
        <f t="shared" si="65"/>
        <v>9.8650317654903258E-2</v>
      </c>
      <c r="D1192" s="25">
        <f t="shared" si="66"/>
        <v>10.368029455960981</v>
      </c>
    </row>
    <row r="1193" spans="1:4" x14ac:dyDescent="0.2">
      <c r="A1193" s="24">
        <v>1185</v>
      </c>
      <c r="B1193" s="4">
        <f t="shared" si="64"/>
        <v>3.2465753424657535</v>
      </c>
      <c r="C1193" s="4">
        <f t="shared" si="65"/>
        <v>9.8652243925724026E-2</v>
      </c>
      <c r="D1193" s="25">
        <f t="shared" si="66"/>
        <v>10.368242054880428</v>
      </c>
    </row>
    <row r="1194" spans="1:4" x14ac:dyDescent="0.2">
      <c r="A1194" s="24">
        <v>1186</v>
      </c>
      <c r="B1194" s="4">
        <f t="shared" si="64"/>
        <v>3.2493150684931509</v>
      </c>
      <c r="C1194" s="4">
        <f t="shared" si="65"/>
        <v>9.865417100668071E-2</v>
      </c>
      <c r="D1194" s="25">
        <f t="shared" si="66"/>
        <v>10.368454743622845</v>
      </c>
    </row>
    <row r="1195" spans="1:4" x14ac:dyDescent="0.2">
      <c r="A1195" s="24">
        <v>1187</v>
      </c>
      <c r="B1195" s="4">
        <f t="shared" si="64"/>
        <v>3.2520547945205478</v>
      </c>
      <c r="C1195" s="4">
        <f t="shared" si="65"/>
        <v>9.8656098896418243E-2</v>
      </c>
      <c r="D1195" s="25">
        <f t="shared" si="66"/>
        <v>10.368667522039221</v>
      </c>
    </row>
    <row r="1196" spans="1:4" x14ac:dyDescent="0.2">
      <c r="A1196" s="24">
        <v>1188</v>
      </c>
      <c r="B1196" s="4">
        <f t="shared" si="64"/>
        <v>3.2547945205479452</v>
      </c>
      <c r="C1196" s="4">
        <f t="shared" si="65"/>
        <v>9.8658027593582831E-2</v>
      </c>
      <c r="D1196" s="25">
        <f t="shared" si="66"/>
        <v>10.368880389980607</v>
      </c>
    </row>
    <row r="1197" spans="1:4" x14ac:dyDescent="0.2">
      <c r="A1197" s="24">
        <v>1189</v>
      </c>
      <c r="B1197" s="4">
        <f t="shared" si="64"/>
        <v>3.2575342465753425</v>
      </c>
      <c r="C1197" s="4">
        <f t="shared" si="65"/>
        <v>9.8659957096822043E-2</v>
      </c>
      <c r="D1197" s="25">
        <f t="shared" si="66"/>
        <v>10.369093347298275</v>
      </c>
    </row>
    <row r="1198" spans="1:4" x14ac:dyDescent="0.2">
      <c r="A1198" s="24">
        <v>1190</v>
      </c>
      <c r="B1198" s="4">
        <f t="shared" si="64"/>
        <v>3.2602739726027399</v>
      </c>
      <c r="C1198" s="4">
        <f t="shared" si="65"/>
        <v>9.8661887404784779E-2</v>
      </c>
      <c r="D1198" s="25">
        <f t="shared" si="66"/>
        <v>10.369306393843614</v>
      </c>
    </row>
    <row r="1199" spans="1:4" x14ac:dyDescent="0.2">
      <c r="A1199" s="24">
        <v>1191</v>
      </c>
      <c r="B1199" s="4">
        <f t="shared" si="64"/>
        <v>3.2630136986301368</v>
      </c>
      <c r="C1199" s="4">
        <f t="shared" si="65"/>
        <v>9.8663818516121202E-2</v>
      </c>
      <c r="D1199" s="25">
        <f t="shared" si="66"/>
        <v>10.369519529468185</v>
      </c>
    </row>
    <row r="1200" spans="1:4" x14ac:dyDescent="0.2">
      <c r="A1200" s="24">
        <v>1192</v>
      </c>
      <c r="B1200" s="4">
        <f t="shared" si="64"/>
        <v>3.2657534246575342</v>
      </c>
      <c r="C1200" s="4">
        <f t="shared" si="65"/>
        <v>9.8665750429482807E-2</v>
      </c>
      <c r="D1200" s="25">
        <f t="shared" si="66"/>
        <v>10.369732754023641</v>
      </c>
    </row>
    <row r="1201" spans="1:4" x14ac:dyDescent="0.2">
      <c r="A1201" s="24">
        <v>1193</v>
      </c>
      <c r="B1201" s="4">
        <f t="shared" si="64"/>
        <v>3.2684931506849315</v>
      </c>
      <c r="C1201" s="4">
        <f t="shared" si="65"/>
        <v>9.8667683143522422E-2</v>
      </c>
      <c r="D1201" s="25">
        <f t="shared" si="66"/>
        <v>10.369946067361813</v>
      </c>
    </row>
    <row r="1202" spans="1:4" x14ac:dyDescent="0.2">
      <c r="A1202" s="24">
        <v>1194</v>
      </c>
      <c r="B1202" s="4">
        <f t="shared" si="64"/>
        <v>3.2712328767123289</v>
      </c>
      <c r="C1202" s="4">
        <f t="shared" si="65"/>
        <v>9.866961665689418E-2</v>
      </c>
      <c r="D1202" s="25">
        <f t="shared" si="66"/>
        <v>10.370159469334684</v>
      </c>
    </row>
    <row r="1203" spans="1:4" x14ac:dyDescent="0.2">
      <c r="A1203" s="24">
        <v>1195</v>
      </c>
      <c r="B1203" s="4">
        <f t="shared" si="64"/>
        <v>3.2739726027397262</v>
      </c>
      <c r="C1203" s="4">
        <f t="shared" si="65"/>
        <v>9.8671550968253502E-2</v>
      </c>
      <c r="D1203" s="25">
        <f t="shared" si="66"/>
        <v>10.370372959794372</v>
      </c>
    </row>
    <row r="1204" spans="1:4" x14ac:dyDescent="0.2">
      <c r="A1204" s="24">
        <v>1196</v>
      </c>
      <c r="B1204" s="4">
        <f t="shared" si="64"/>
        <v>3.2767123287671232</v>
      </c>
      <c r="C1204" s="4">
        <f t="shared" si="65"/>
        <v>9.8673486076257144E-2</v>
      </c>
      <c r="D1204" s="25">
        <f t="shared" si="66"/>
        <v>10.370586538593084</v>
      </c>
    </row>
    <row r="1205" spans="1:4" x14ac:dyDescent="0.2">
      <c r="A1205" s="24">
        <v>1197</v>
      </c>
      <c r="B1205" s="4">
        <f t="shared" si="64"/>
        <v>3.2794520547945205</v>
      </c>
      <c r="C1205" s="4">
        <f t="shared" si="65"/>
        <v>9.8675421979563166E-2</v>
      </c>
      <c r="D1205" s="25">
        <f t="shared" si="66"/>
        <v>10.370800205583276</v>
      </c>
    </row>
    <row r="1206" spans="1:4" x14ac:dyDescent="0.2">
      <c r="A1206" s="24">
        <v>1198</v>
      </c>
      <c r="B1206" s="4">
        <f t="shared" si="64"/>
        <v>3.2821917808219179</v>
      </c>
      <c r="C1206" s="4">
        <f t="shared" si="65"/>
        <v>9.8677358676830917E-2</v>
      </c>
      <c r="D1206" s="25">
        <f t="shared" si="66"/>
        <v>10.371013960617459</v>
      </c>
    </row>
    <row r="1207" spans="1:4" x14ac:dyDescent="0.2">
      <c r="A1207" s="24">
        <v>1199</v>
      </c>
      <c r="B1207" s="4">
        <f t="shared" si="64"/>
        <v>3.2849315068493152</v>
      </c>
      <c r="C1207" s="4">
        <f t="shared" si="65"/>
        <v>9.8679296166721081E-2</v>
      </c>
      <c r="D1207" s="25">
        <f t="shared" si="66"/>
        <v>10.371227803548333</v>
      </c>
    </row>
    <row r="1208" spans="1:4" x14ac:dyDescent="0.2">
      <c r="A1208" s="24">
        <v>1200</v>
      </c>
      <c r="B1208" s="4">
        <f t="shared" si="64"/>
        <v>3.2876712328767121</v>
      </c>
      <c r="C1208" s="4">
        <f t="shared" si="65"/>
        <v>9.8681234447895616E-2</v>
      </c>
      <c r="D1208" s="25">
        <f t="shared" si="66"/>
        <v>10.371441734228725</v>
      </c>
    </row>
    <row r="1209" spans="1:4" x14ac:dyDescent="0.2">
      <c r="A1209" s="24">
        <v>1201</v>
      </c>
      <c r="B1209" s="4">
        <f t="shared" si="64"/>
        <v>3.2904109589041095</v>
      </c>
      <c r="C1209" s="4">
        <f t="shared" si="65"/>
        <v>9.8683173519017828E-2</v>
      </c>
      <c r="D1209" s="25">
        <f t="shared" si="66"/>
        <v>10.371655752511622</v>
      </c>
    </row>
    <row r="1210" spans="1:4" x14ac:dyDescent="0.2">
      <c r="A1210" s="24">
        <v>1202</v>
      </c>
      <c r="B1210" s="4">
        <f t="shared" si="64"/>
        <v>3.2931506849315069</v>
      </c>
      <c r="C1210" s="4">
        <f t="shared" si="65"/>
        <v>9.8685113378752257E-2</v>
      </c>
      <c r="D1210" s="25">
        <f t="shared" si="66"/>
        <v>10.371869858250093</v>
      </c>
    </row>
    <row r="1211" spans="1:4" x14ac:dyDescent="0.2">
      <c r="A1211" s="24">
        <v>1203</v>
      </c>
      <c r="B1211" s="4">
        <f t="shared" si="64"/>
        <v>3.2958904109589042</v>
      </c>
      <c r="C1211" s="4">
        <f t="shared" si="65"/>
        <v>9.8687054025764817E-2</v>
      </c>
      <c r="D1211" s="25">
        <f t="shared" si="66"/>
        <v>10.372084051297437</v>
      </c>
    </row>
    <row r="1212" spans="1:4" x14ac:dyDescent="0.2">
      <c r="A1212" s="24">
        <v>1204</v>
      </c>
      <c r="B1212" s="4">
        <f t="shared" si="64"/>
        <v>3.2986301369863016</v>
      </c>
      <c r="C1212" s="4">
        <f t="shared" si="65"/>
        <v>9.8688995458722673E-2</v>
      </c>
      <c r="D1212" s="25">
        <f t="shared" si="66"/>
        <v>10.372298331507057</v>
      </c>
    </row>
    <row r="1213" spans="1:4" x14ac:dyDescent="0.2">
      <c r="A1213" s="24">
        <v>1205</v>
      </c>
      <c r="B1213" s="4">
        <f t="shared" si="64"/>
        <v>3.3013698630136985</v>
      </c>
      <c r="C1213" s="4">
        <f t="shared" si="65"/>
        <v>9.8690937676294319E-2</v>
      </c>
      <c r="D1213" s="25">
        <f t="shared" si="66"/>
        <v>10.372512698732471</v>
      </c>
    </row>
    <row r="1214" spans="1:4" x14ac:dyDescent="0.2">
      <c r="A1214" s="24">
        <v>1206</v>
      </c>
      <c r="B1214" s="4">
        <f t="shared" si="64"/>
        <v>3.3041095890410959</v>
      </c>
      <c r="C1214" s="4">
        <f t="shared" si="65"/>
        <v>9.8692880677149541E-2</v>
      </c>
      <c r="D1214" s="25">
        <f t="shared" si="66"/>
        <v>10.372727152827377</v>
      </c>
    </row>
    <row r="1215" spans="1:4" x14ac:dyDescent="0.2">
      <c r="A1215" s="24">
        <v>1207</v>
      </c>
      <c r="B1215" s="4">
        <f t="shared" si="64"/>
        <v>3.3068493150684932</v>
      </c>
      <c r="C1215" s="4">
        <f t="shared" si="65"/>
        <v>9.869482445995939E-2</v>
      </c>
      <c r="D1215" s="25">
        <f t="shared" si="66"/>
        <v>10.372941693645599</v>
      </c>
    </row>
    <row r="1216" spans="1:4" x14ac:dyDescent="0.2">
      <c r="A1216" s="24">
        <v>1208</v>
      </c>
      <c r="B1216" s="4">
        <f t="shared" si="64"/>
        <v>3.3095890410958906</v>
      </c>
      <c r="C1216" s="4">
        <f t="shared" si="65"/>
        <v>9.8696769023396275E-2</v>
      </c>
      <c r="D1216" s="25">
        <f t="shared" si="66"/>
        <v>10.373156321041122</v>
      </c>
    </row>
    <row r="1217" spans="1:4" x14ac:dyDescent="0.2">
      <c r="A1217" s="24">
        <v>1209</v>
      </c>
      <c r="B1217" s="4">
        <f t="shared" si="64"/>
        <v>3.3123287671232875</v>
      </c>
      <c r="C1217" s="4">
        <f t="shared" si="65"/>
        <v>9.8698714366133825E-2</v>
      </c>
      <c r="D1217" s="25">
        <f t="shared" si="66"/>
        <v>10.37337103486804</v>
      </c>
    </row>
    <row r="1218" spans="1:4" x14ac:dyDescent="0.2">
      <c r="A1218" s="24">
        <v>1210</v>
      </c>
      <c r="B1218" s="4">
        <f t="shared" si="64"/>
        <v>3.3150684931506849</v>
      </c>
      <c r="C1218" s="4">
        <f t="shared" si="65"/>
        <v>9.8700660486847031E-2</v>
      </c>
      <c r="D1218" s="25">
        <f t="shared" si="66"/>
        <v>10.373585834980602</v>
      </c>
    </row>
    <row r="1219" spans="1:4" x14ac:dyDescent="0.2">
      <c r="A1219" s="24">
        <v>1211</v>
      </c>
      <c r="B1219" s="4">
        <f t="shared" si="64"/>
        <v>3.3178082191780822</v>
      </c>
      <c r="C1219" s="4">
        <f t="shared" si="65"/>
        <v>9.870260738421216E-2</v>
      </c>
      <c r="D1219" s="25">
        <f t="shared" si="66"/>
        <v>10.373800721233239</v>
      </c>
    </row>
    <row r="1220" spans="1:4" x14ac:dyDescent="0.2">
      <c r="A1220" s="24">
        <v>1212</v>
      </c>
      <c r="B1220" s="4">
        <f t="shared" si="64"/>
        <v>3.3205479452054796</v>
      </c>
      <c r="C1220" s="4">
        <f t="shared" si="65"/>
        <v>9.8704555056906743E-2</v>
      </c>
      <c r="D1220" s="25">
        <f t="shared" si="66"/>
        <v>10.374015693480443</v>
      </c>
    </row>
    <row r="1221" spans="1:4" x14ac:dyDescent="0.2">
      <c r="A1221" s="24">
        <v>1213</v>
      </c>
      <c r="B1221" s="4">
        <f t="shared" si="64"/>
        <v>3.3232876712328765</v>
      </c>
      <c r="C1221" s="4">
        <f t="shared" si="65"/>
        <v>9.8706503503609613E-2</v>
      </c>
      <c r="D1221" s="25">
        <f t="shared" si="66"/>
        <v>10.374230751576906</v>
      </c>
    </row>
    <row r="1222" spans="1:4" x14ac:dyDescent="0.2">
      <c r="A1222" s="24">
        <v>1214</v>
      </c>
      <c r="B1222" s="4">
        <f t="shared" si="64"/>
        <v>3.3260273972602739</v>
      </c>
      <c r="C1222" s="4">
        <f t="shared" si="65"/>
        <v>9.8708452723000911E-2</v>
      </c>
      <c r="D1222" s="25">
        <f t="shared" si="66"/>
        <v>10.374445895377482</v>
      </c>
    </row>
    <row r="1223" spans="1:4" x14ac:dyDescent="0.2">
      <c r="A1223" s="24">
        <v>1215</v>
      </c>
      <c r="B1223" s="4">
        <f t="shared" si="64"/>
        <v>3.3287671232876712</v>
      </c>
      <c r="C1223" s="4">
        <f t="shared" si="65"/>
        <v>9.8710402713762038E-2</v>
      </c>
      <c r="D1223" s="25">
        <f t="shared" si="66"/>
        <v>10.374661124737084</v>
      </c>
    </row>
    <row r="1224" spans="1:4" x14ac:dyDescent="0.2">
      <c r="A1224" s="24">
        <v>1216</v>
      </c>
      <c r="B1224" s="4">
        <f t="shared" si="64"/>
        <v>3.3315068493150686</v>
      </c>
      <c r="C1224" s="4">
        <f t="shared" si="65"/>
        <v>9.8712353474575715E-2</v>
      </c>
      <c r="D1224" s="25">
        <f t="shared" si="66"/>
        <v>10.374876439510849</v>
      </c>
    </row>
    <row r="1225" spans="1:4" x14ac:dyDescent="0.2">
      <c r="A1225" s="24">
        <v>1217</v>
      </c>
      <c r="B1225" s="4">
        <f t="shared" si="64"/>
        <v>3.3342465753424659</v>
      </c>
      <c r="C1225" s="4">
        <f t="shared" si="65"/>
        <v>9.8714305004125924E-2</v>
      </c>
      <c r="D1225" s="25">
        <f t="shared" si="66"/>
        <v>10.375091839554006</v>
      </c>
    </row>
    <row r="1226" spans="1:4" x14ac:dyDescent="0.2">
      <c r="A1226" s="24">
        <v>1218</v>
      </c>
      <c r="B1226" s="4">
        <f t="shared" ref="B1226:B1289" si="67">A1226/365</f>
        <v>3.3369863013698629</v>
      </c>
      <c r="C1226" s="4">
        <f t="shared" ref="C1226:C1289" si="68">($A$6/100)+((($B$6+$C$6)/100)*(1-EXP(-B1226/$D$6))/(B1226/$D$6))-(($C$6/100)*(EXP(-B1226/$D$6)))</f>
        <v>9.8716257301097926E-2</v>
      </c>
      <c r="D1226" s="25">
        <f t="shared" ref="D1226:D1289" si="69">(EXP(C1226)-1)*100</f>
        <v>10.375307324721916</v>
      </c>
    </row>
    <row r="1227" spans="1:4" x14ac:dyDescent="0.2">
      <c r="A1227" s="24">
        <v>1219</v>
      </c>
      <c r="B1227" s="4">
        <f t="shared" si="67"/>
        <v>3.3397260273972602</v>
      </c>
      <c r="C1227" s="4">
        <f t="shared" si="68"/>
        <v>9.8718210364178313E-2</v>
      </c>
      <c r="D1227" s="25">
        <f t="shared" si="69"/>
        <v>10.375522894870159</v>
      </c>
    </row>
    <row r="1228" spans="1:4" x14ac:dyDescent="0.2">
      <c r="A1228" s="24">
        <v>1220</v>
      </c>
      <c r="B1228" s="4">
        <f t="shared" si="67"/>
        <v>3.3424657534246576</v>
      </c>
      <c r="C1228" s="4">
        <f t="shared" si="68"/>
        <v>9.8720164192054899E-2</v>
      </c>
      <c r="D1228" s="25">
        <f t="shared" si="69"/>
        <v>10.375738549854363</v>
      </c>
    </row>
    <row r="1229" spans="1:4" x14ac:dyDescent="0.2">
      <c r="A1229" s="24">
        <v>1221</v>
      </c>
      <c r="B1229" s="4">
        <f t="shared" si="67"/>
        <v>3.3452054794520549</v>
      </c>
      <c r="C1229" s="4">
        <f t="shared" si="68"/>
        <v>9.8722118783416829E-2</v>
      </c>
      <c r="D1229" s="25">
        <f t="shared" si="69"/>
        <v>10.37595428953033</v>
      </c>
    </row>
    <row r="1230" spans="1:4" x14ac:dyDescent="0.2">
      <c r="A1230" s="24">
        <v>1222</v>
      </c>
      <c r="B1230" s="4">
        <f t="shared" si="67"/>
        <v>3.3479452054794518</v>
      </c>
      <c r="C1230" s="4">
        <f t="shared" si="68"/>
        <v>9.8724074136954498E-2</v>
      </c>
      <c r="D1230" s="25">
        <f t="shared" si="69"/>
        <v>10.376170113754046</v>
      </c>
    </row>
    <row r="1231" spans="1:4" x14ac:dyDescent="0.2">
      <c r="A1231" s="24">
        <v>1223</v>
      </c>
      <c r="B1231" s="4">
        <f t="shared" si="67"/>
        <v>3.3506849315068492</v>
      </c>
      <c r="C1231" s="4">
        <f t="shared" si="68"/>
        <v>9.8726030251359578E-2</v>
      </c>
      <c r="D1231" s="25">
        <f t="shared" si="69"/>
        <v>10.376386022381535</v>
      </c>
    </row>
    <row r="1232" spans="1:4" x14ac:dyDescent="0.2">
      <c r="A1232" s="24">
        <v>1224</v>
      </c>
      <c r="B1232" s="4">
        <f t="shared" si="67"/>
        <v>3.3534246575342466</v>
      </c>
      <c r="C1232" s="4">
        <f t="shared" si="68"/>
        <v>9.8727987125325059E-2</v>
      </c>
      <c r="D1232" s="25">
        <f t="shared" si="69"/>
        <v>10.376602015269087</v>
      </c>
    </row>
    <row r="1233" spans="1:4" x14ac:dyDescent="0.2">
      <c r="A1233" s="24">
        <v>1225</v>
      </c>
      <c r="B1233" s="4">
        <f t="shared" si="67"/>
        <v>3.3561643835616439</v>
      </c>
      <c r="C1233" s="4">
        <f t="shared" si="68"/>
        <v>9.8729944757545166E-2</v>
      </c>
      <c r="D1233" s="25">
        <f t="shared" si="69"/>
        <v>10.376818092273044</v>
      </c>
    </row>
    <row r="1234" spans="1:4" x14ac:dyDescent="0.2">
      <c r="A1234" s="24">
        <v>1226</v>
      </c>
      <c r="B1234" s="4">
        <f t="shared" si="67"/>
        <v>3.3589041095890413</v>
      </c>
      <c r="C1234" s="4">
        <f t="shared" si="68"/>
        <v>9.87319031467154E-2</v>
      </c>
      <c r="D1234" s="25">
        <f t="shared" si="69"/>
        <v>10.377034253249896</v>
      </c>
    </row>
    <row r="1235" spans="1:4" x14ac:dyDescent="0.2">
      <c r="A1235" s="24">
        <v>1227</v>
      </c>
      <c r="B1235" s="4">
        <f t="shared" si="67"/>
        <v>3.3616438356164382</v>
      </c>
      <c r="C1235" s="4">
        <f t="shared" si="68"/>
        <v>9.8733862291532581E-2</v>
      </c>
      <c r="D1235" s="25">
        <f t="shared" si="69"/>
        <v>10.377250498056313</v>
      </c>
    </row>
    <row r="1236" spans="1:4" x14ac:dyDescent="0.2">
      <c r="A1236" s="24">
        <v>1228</v>
      </c>
      <c r="B1236" s="4">
        <f t="shared" si="67"/>
        <v>3.3643835616438356</v>
      </c>
      <c r="C1236" s="4">
        <f t="shared" si="68"/>
        <v>9.8735822190694766E-2</v>
      </c>
      <c r="D1236" s="25">
        <f t="shared" si="69"/>
        <v>10.377466826549098</v>
      </c>
    </row>
    <row r="1237" spans="1:4" x14ac:dyDescent="0.2">
      <c r="A1237" s="24">
        <v>1229</v>
      </c>
      <c r="B1237" s="4">
        <f t="shared" si="67"/>
        <v>3.3671232876712329</v>
      </c>
      <c r="C1237" s="4">
        <f t="shared" si="68"/>
        <v>9.87377828429013E-2</v>
      </c>
      <c r="D1237" s="25">
        <f t="shared" si="69"/>
        <v>10.377683238585123</v>
      </c>
    </row>
    <row r="1238" spans="1:4" x14ac:dyDescent="0.2">
      <c r="A1238" s="24">
        <v>1230</v>
      </c>
      <c r="B1238" s="4">
        <f t="shared" si="67"/>
        <v>3.3698630136986303</v>
      </c>
      <c r="C1238" s="4">
        <f t="shared" si="68"/>
        <v>9.8739744246852765E-2</v>
      </c>
      <c r="D1238" s="25">
        <f t="shared" si="69"/>
        <v>10.377899734021501</v>
      </c>
    </row>
    <row r="1239" spans="1:4" x14ac:dyDescent="0.2">
      <c r="A1239" s="24">
        <v>1231</v>
      </c>
      <c r="B1239" s="4">
        <f t="shared" si="67"/>
        <v>3.3726027397260272</v>
      </c>
      <c r="C1239" s="4">
        <f t="shared" si="68"/>
        <v>9.8741706401251086E-2</v>
      </c>
      <c r="D1239" s="25">
        <f t="shared" si="69"/>
        <v>10.378116312715413</v>
      </c>
    </row>
    <row r="1240" spans="1:4" x14ac:dyDescent="0.2">
      <c r="A1240" s="24">
        <v>1232</v>
      </c>
      <c r="B1240" s="4">
        <f t="shared" si="67"/>
        <v>3.3753424657534246</v>
      </c>
      <c r="C1240" s="4">
        <f t="shared" si="68"/>
        <v>9.8743669304799386E-2</v>
      </c>
      <c r="D1240" s="25">
        <f t="shared" si="69"/>
        <v>10.378332974524241</v>
      </c>
    </row>
    <row r="1241" spans="1:4" x14ac:dyDescent="0.2">
      <c r="A1241" s="24">
        <v>1233</v>
      </c>
      <c r="B1241" s="4">
        <f t="shared" si="67"/>
        <v>3.3780821917808219</v>
      </c>
      <c r="C1241" s="4">
        <f t="shared" si="68"/>
        <v>9.8745632956202117E-2</v>
      </c>
      <c r="D1241" s="25">
        <f t="shared" si="69"/>
        <v>10.378549719305408</v>
      </c>
    </row>
    <row r="1242" spans="1:4" x14ac:dyDescent="0.2">
      <c r="A1242" s="24">
        <v>1234</v>
      </c>
      <c r="B1242" s="4">
        <f t="shared" si="67"/>
        <v>3.3808219178082193</v>
      </c>
      <c r="C1242" s="4">
        <f t="shared" si="68"/>
        <v>9.8747597354164926E-2</v>
      </c>
      <c r="D1242" s="25">
        <f t="shared" si="69"/>
        <v>10.378766546916584</v>
      </c>
    </row>
    <row r="1243" spans="1:4" x14ac:dyDescent="0.2">
      <c r="A1243" s="24">
        <v>1235</v>
      </c>
      <c r="B1243" s="4">
        <f t="shared" si="67"/>
        <v>3.3835616438356166</v>
      </c>
      <c r="C1243" s="4">
        <f t="shared" si="68"/>
        <v>9.8749562497394791E-2</v>
      </c>
      <c r="D1243" s="25">
        <f t="shared" si="69"/>
        <v>10.378983457215529</v>
      </c>
    </row>
    <row r="1244" spans="1:4" x14ac:dyDescent="0.2">
      <c r="A1244" s="24">
        <v>1236</v>
      </c>
      <c r="B1244" s="4">
        <f t="shared" si="67"/>
        <v>3.3863013698630136</v>
      </c>
      <c r="C1244" s="4">
        <f t="shared" si="68"/>
        <v>9.8751528384599926E-2</v>
      </c>
      <c r="D1244" s="25">
        <f t="shared" si="69"/>
        <v>10.379200450060111</v>
      </c>
    </row>
    <row r="1245" spans="1:4" x14ac:dyDescent="0.2">
      <c r="A1245" s="24">
        <v>1237</v>
      </c>
      <c r="B1245" s="4">
        <f t="shared" si="67"/>
        <v>3.3890410958904109</v>
      </c>
      <c r="C1245" s="4">
        <f t="shared" si="68"/>
        <v>9.8753495014489837E-2</v>
      </c>
      <c r="D1245" s="25">
        <f t="shared" si="69"/>
        <v>10.379417525308376</v>
      </c>
    </row>
    <row r="1246" spans="1:4" x14ac:dyDescent="0.2">
      <c r="A1246" s="24">
        <v>1238</v>
      </c>
      <c r="B1246" s="4">
        <f t="shared" si="67"/>
        <v>3.3917808219178083</v>
      </c>
      <c r="C1246" s="4">
        <f t="shared" si="68"/>
        <v>9.8755462385775247E-2</v>
      </c>
      <c r="D1246" s="25">
        <f t="shared" si="69"/>
        <v>10.379634682818551</v>
      </c>
    </row>
    <row r="1247" spans="1:4" x14ac:dyDescent="0.2">
      <c r="A1247" s="24">
        <v>1239</v>
      </c>
      <c r="B1247" s="4">
        <f t="shared" si="67"/>
        <v>3.3945205479452056</v>
      </c>
      <c r="C1247" s="4">
        <f t="shared" si="68"/>
        <v>9.8757430497168189E-2</v>
      </c>
      <c r="D1247" s="25">
        <f t="shared" si="69"/>
        <v>10.379851922448879</v>
      </c>
    </row>
    <row r="1248" spans="1:4" x14ac:dyDescent="0.2">
      <c r="A1248" s="24">
        <v>1240</v>
      </c>
      <c r="B1248" s="4">
        <f t="shared" si="67"/>
        <v>3.3972602739726026</v>
      </c>
      <c r="C1248" s="4">
        <f t="shared" si="68"/>
        <v>9.8759399347381926E-2</v>
      </c>
      <c r="D1248" s="25">
        <f t="shared" si="69"/>
        <v>10.380069244057877</v>
      </c>
    </row>
    <row r="1249" spans="1:4" x14ac:dyDescent="0.2">
      <c r="A1249" s="24">
        <v>1241</v>
      </c>
      <c r="B1249" s="4">
        <f t="shared" si="67"/>
        <v>3.4</v>
      </c>
      <c r="C1249" s="4">
        <f t="shared" si="68"/>
        <v>9.8761368935130975E-2</v>
      </c>
      <c r="D1249" s="25">
        <f t="shared" si="69"/>
        <v>10.3802866475041</v>
      </c>
    </row>
    <row r="1250" spans="1:4" x14ac:dyDescent="0.2">
      <c r="A1250" s="24">
        <v>1242</v>
      </c>
      <c r="B1250" s="4">
        <f t="shared" si="67"/>
        <v>3.4027397260273973</v>
      </c>
      <c r="C1250" s="4">
        <f t="shared" si="68"/>
        <v>9.8763339259131139E-2</v>
      </c>
      <c r="D1250" s="25">
        <f t="shared" si="69"/>
        <v>10.380504132646283</v>
      </c>
    </row>
    <row r="1251" spans="1:4" x14ac:dyDescent="0.2">
      <c r="A1251" s="24">
        <v>1243</v>
      </c>
      <c r="B1251" s="4">
        <f t="shared" si="67"/>
        <v>3.4054794520547946</v>
      </c>
      <c r="C1251" s="4">
        <f t="shared" si="68"/>
        <v>9.8765310318099486E-2</v>
      </c>
      <c r="D1251" s="25">
        <f t="shared" si="69"/>
        <v>10.380721699343297</v>
      </c>
    </row>
    <row r="1252" spans="1:4" x14ac:dyDescent="0.2">
      <c r="A1252" s="24">
        <v>1244</v>
      </c>
      <c r="B1252" s="4">
        <f t="shared" si="67"/>
        <v>3.408219178082192</v>
      </c>
      <c r="C1252" s="4">
        <f t="shared" si="68"/>
        <v>9.8767282110754293E-2</v>
      </c>
      <c r="D1252" s="25">
        <f t="shared" si="69"/>
        <v>10.380939347454143</v>
      </c>
    </row>
    <row r="1253" spans="1:4" x14ac:dyDescent="0.2">
      <c r="A1253" s="24">
        <v>1245</v>
      </c>
      <c r="B1253" s="4">
        <f t="shared" si="67"/>
        <v>3.4109589041095889</v>
      </c>
      <c r="C1253" s="4">
        <f t="shared" si="68"/>
        <v>9.8769254635815124E-2</v>
      </c>
      <c r="D1253" s="25">
        <f t="shared" si="69"/>
        <v>10.381157076837999</v>
      </c>
    </row>
    <row r="1254" spans="1:4" x14ac:dyDescent="0.2">
      <c r="A1254" s="24">
        <v>1246</v>
      </c>
      <c r="B1254" s="4">
        <f t="shared" si="67"/>
        <v>3.4136986301369863</v>
      </c>
      <c r="C1254" s="4">
        <f t="shared" si="68"/>
        <v>9.8771227892002822E-2</v>
      </c>
      <c r="D1254" s="25">
        <f t="shared" si="69"/>
        <v>10.381374887354088</v>
      </c>
    </row>
    <row r="1255" spans="1:4" x14ac:dyDescent="0.2">
      <c r="A1255" s="24">
        <v>1247</v>
      </c>
      <c r="B1255" s="4">
        <f t="shared" si="67"/>
        <v>3.4164383561643836</v>
      </c>
      <c r="C1255" s="4">
        <f t="shared" si="68"/>
        <v>9.8773201878039452E-2</v>
      </c>
      <c r="D1255" s="25">
        <f t="shared" si="69"/>
        <v>10.381592778861881</v>
      </c>
    </row>
    <row r="1256" spans="1:4" x14ac:dyDescent="0.2">
      <c r="A1256" s="24">
        <v>1248</v>
      </c>
      <c r="B1256" s="4">
        <f t="shared" si="67"/>
        <v>3.419178082191781</v>
      </c>
      <c r="C1256" s="4">
        <f t="shared" si="68"/>
        <v>9.8775176592648312E-2</v>
      </c>
      <c r="D1256" s="25">
        <f t="shared" si="69"/>
        <v>10.381810751220911</v>
      </c>
    </row>
    <row r="1257" spans="1:4" x14ac:dyDescent="0.2">
      <c r="A1257" s="24">
        <v>1249</v>
      </c>
      <c r="B1257" s="4">
        <f t="shared" si="67"/>
        <v>3.4219178082191779</v>
      </c>
      <c r="C1257" s="4">
        <f t="shared" si="68"/>
        <v>9.8777152034553992E-2</v>
      </c>
      <c r="D1257" s="25">
        <f t="shared" si="69"/>
        <v>10.382028804290865</v>
      </c>
    </row>
    <row r="1258" spans="1:4" x14ac:dyDescent="0.2">
      <c r="A1258" s="24">
        <v>1250</v>
      </c>
      <c r="B1258" s="4">
        <f t="shared" si="67"/>
        <v>3.4246575342465753</v>
      </c>
      <c r="C1258" s="4">
        <f t="shared" si="68"/>
        <v>9.8779128202482316E-2</v>
      </c>
      <c r="D1258" s="25">
        <f t="shared" si="69"/>
        <v>10.382246937931594</v>
      </c>
    </row>
    <row r="1259" spans="1:4" x14ac:dyDescent="0.2">
      <c r="A1259" s="24">
        <v>1251</v>
      </c>
      <c r="B1259" s="4">
        <f t="shared" si="67"/>
        <v>3.4273972602739726</v>
      </c>
      <c r="C1259" s="4">
        <f t="shared" si="68"/>
        <v>9.878110509516036E-2</v>
      </c>
      <c r="D1259" s="25">
        <f t="shared" si="69"/>
        <v>10.38246515200305</v>
      </c>
    </row>
    <row r="1260" spans="1:4" x14ac:dyDescent="0.2">
      <c r="A1260" s="24">
        <v>1252</v>
      </c>
      <c r="B1260" s="4">
        <f t="shared" si="67"/>
        <v>3.43013698630137</v>
      </c>
      <c r="C1260" s="4">
        <f t="shared" si="68"/>
        <v>9.8783082711316458E-2</v>
      </c>
      <c r="D1260" s="25">
        <f t="shared" si="69"/>
        <v>10.382683446365327</v>
      </c>
    </row>
    <row r="1261" spans="1:4" x14ac:dyDescent="0.2">
      <c r="A1261" s="24">
        <v>1253</v>
      </c>
      <c r="B1261" s="4">
        <f t="shared" si="67"/>
        <v>3.4328767123287673</v>
      </c>
      <c r="C1261" s="4">
        <f t="shared" si="68"/>
        <v>9.8785061049680142E-2</v>
      </c>
      <c r="D1261" s="25">
        <f t="shared" si="69"/>
        <v>10.382901820878686</v>
      </c>
    </row>
    <row r="1262" spans="1:4" x14ac:dyDescent="0.2">
      <c r="A1262" s="24">
        <v>1254</v>
      </c>
      <c r="B1262" s="4">
        <f t="shared" si="67"/>
        <v>3.4356164383561643</v>
      </c>
      <c r="C1262" s="4">
        <f t="shared" si="68"/>
        <v>9.878704010898226E-2</v>
      </c>
      <c r="D1262" s="25">
        <f t="shared" si="69"/>
        <v>10.38312027540349</v>
      </c>
    </row>
    <row r="1263" spans="1:4" x14ac:dyDescent="0.2">
      <c r="A1263" s="24">
        <v>1255</v>
      </c>
      <c r="B1263" s="4">
        <f t="shared" si="67"/>
        <v>3.4383561643835616</v>
      </c>
      <c r="C1263" s="4">
        <f t="shared" si="68"/>
        <v>9.8789019887954882E-2</v>
      </c>
      <c r="D1263" s="25">
        <f t="shared" si="69"/>
        <v>10.383338809800268</v>
      </c>
    </row>
    <row r="1264" spans="1:4" x14ac:dyDescent="0.2">
      <c r="A1264" s="24">
        <v>1256</v>
      </c>
      <c r="B1264" s="4">
        <f t="shared" si="67"/>
        <v>3.441095890410959</v>
      </c>
      <c r="C1264" s="4">
        <f t="shared" si="68"/>
        <v>9.8791000385331285E-2</v>
      </c>
      <c r="D1264" s="25">
        <f t="shared" si="69"/>
        <v>10.383557423929668</v>
      </c>
    </row>
    <row r="1265" spans="1:4" x14ac:dyDescent="0.2">
      <c r="A1265" s="24">
        <v>1257</v>
      </c>
      <c r="B1265" s="4">
        <f t="shared" si="67"/>
        <v>3.4438356164383563</v>
      </c>
      <c r="C1265" s="4">
        <f t="shared" si="68"/>
        <v>9.8792981599846036E-2</v>
      </c>
      <c r="D1265" s="25">
        <f t="shared" si="69"/>
        <v>10.383776117652467</v>
      </c>
    </row>
    <row r="1266" spans="1:4" x14ac:dyDescent="0.2">
      <c r="A1266" s="24">
        <v>1258</v>
      </c>
      <c r="B1266" s="4">
        <f t="shared" si="67"/>
        <v>3.4465753424657533</v>
      </c>
      <c r="C1266" s="4">
        <f t="shared" si="68"/>
        <v>9.8794963530234925E-2</v>
      </c>
      <c r="D1266" s="25">
        <f t="shared" si="69"/>
        <v>10.383994890829594</v>
      </c>
    </row>
    <row r="1267" spans="1:4" x14ac:dyDescent="0.2">
      <c r="A1267" s="24">
        <v>1259</v>
      </c>
      <c r="B1267" s="4">
        <f t="shared" si="67"/>
        <v>3.4493150684931506</v>
      </c>
      <c r="C1267" s="4">
        <f t="shared" si="68"/>
        <v>9.8796946175234976E-2</v>
      </c>
      <c r="D1267" s="25">
        <f t="shared" si="69"/>
        <v>10.384213743322102</v>
      </c>
    </row>
    <row r="1268" spans="1:4" x14ac:dyDescent="0.2">
      <c r="A1268" s="24">
        <v>1260</v>
      </c>
      <c r="B1268" s="4">
        <f t="shared" si="67"/>
        <v>3.452054794520548</v>
      </c>
      <c r="C1268" s="4">
        <f t="shared" si="68"/>
        <v>9.8798929533584448E-2</v>
      </c>
      <c r="D1268" s="25">
        <f t="shared" si="69"/>
        <v>10.384432674991185</v>
      </c>
    </row>
    <row r="1269" spans="1:4" x14ac:dyDescent="0.2">
      <c r="A1269" s="24">
        <v>1261</v>
      </c>
      <c r="B1269" s="4">
        <f t="shared" si="67"/>
        <v>3.4547945205479453</v>
      </c>
      <c r="C1269" s="4">
        <f t="shared" si="68"/>
        <v>9.8800913604022877E-2</v>
      </c>
      <c r="D1269" s="25">
        <f t="shared" si="69"/>
        <v>10.384651685698177</v>
      </c>
    </row>
    <row r="1270" spans="1:4" x14ac:dyDescent="0.2">
      <c r="A1270" s="24">
        <v>1262</v>
      </c>
      <c r="B1270" s="4">
        <f t="shared" si="67"/>
        <v>3.4575342465753423</v>
      </c>
      <c r="C1270" s="4">
        <f t="shared" si="68"/>
        <v>9.880289838529098E-2</v>
      </c>
      <c r="D1270" s="25">
        <f t="shared" si="69"/>
        <v>10.384870775304567</v>
      </c>
    </row>
    <row r="1271" spans="1:4" x14ac:dyDescent="0.2">
      <c r="A1271" s="24">
        <v>1263</v>
      </c>
      <c r="B1271" s="4">
        <f t="shared" si="67"/>
        <v>3.4602739726027396</v>
      </c>
      <c r="C1271" s="4">
        <f t="shared" si="68"/>
        <v>9.8804883876130775E-2</v>
      </c>
      <c r="D1271" s="25">
        <f t="shared" si="69"/>
        <v>10.385089943671911</v>
      </c>
    </row>
    <row r="1272" spans="1:4" x14ac:dyDescent="0.2">
      <c r="A1272" s="24">
        <v>1264</v>
      </c>
      <c r="B1272" s="4">
        <f t="shared" si="67"/>
        <v>3.463013698630137</v>
      </c>
      <c r="C1272" s="4">
        <f t="shared" si="68"/>
        <v>9.8806870075285463E-2</v>
      </c>
      <c r="D1272" s="25">
        <f t="shared" si="69"/>
        <v>10.385309190661985</v>
      </c>
    </row>
    <row r="1273" spans="1:4" x14ac:dyDescent="0.2">
      <c r="A1273" s="24">
        <v>1265</v>
      </c>
      <c r="B1273" s="4">
        <f t="shared" si="67"/>
        <v>3.4657534246575343</v>
      </c>
      <c r="C1273" s="4">
        <f t="shared" si="68"/>
        <v>9.8808856981499493E-2</v>
      </c>
      <c r="D1273" s="25">
        <f t="shared" si="69"/>
        <v>10.385528516136633</v>
      </c>
    </row>
    <row r="1274" spans="1:4" x14ac:dyDescent="0.2">
      <c r="A1274" s="24">
        <v>1266</v>
      </c>
      <c r="B1274" s="4">
        <f t="shared" si="67"/>
        <v>3.4684931506849317</v>
      </c>
      <c r="C1274" s="4">
        <f t="shared" si="68"/>
        <v>9.8810844593518576E-2</v>
      </c>
      <c r="D1274" s="25">
        <f t="shared" si="69"/>
        <v>10.3857479199579</v>
      </c>
    </row>
    <row r="1275" spans="1:4" x14ac:dyDescent="0.2">
      <c r="A1275" s="24">
        <v>1267</v>
      </c>
      <c r="B1275" s="4">
        <f t="shared" si="67"/>
        <v>3.4712328767123286</v>
      </c>
      <c r="C1275" s="4">
        <f t="shared" si="68"/>
        <v>9.881283291008959E-2</v>
      </c>
      <c r="D1275" s="25">
        <f t="shared" si="69"/>
        <v>10.385967401987894</v>
      </c>
    </row>
    <row r="1276" spans="1:4" x14ac:dyDescent="0.2">
      <c r="A1276" s="24">
        <v>1268</v>
      </c>
      <c r="B1276" s="4">
        <f t="shared" si="67"/>
        <v>3.473972602739726</v>
      </c>
      <c r="C1276" s="4">
        <f t="shared" si="68"/>
        <v>9.8814821929960717E-2</v>
      </c>
      <c r="D1276" s="25">
        <f t="shared" si="69"/>
        <v>10.386186962088907</v>
      </c>
    </row>
    <row r="1277" spans="1:4" x14ac:dyDescent="0.2">
      <c r="A1277" s="24">
        <v>1269</v>
      </c>
      <c r="B1277" s="4">
        <f t="shared" si="67"/>
        <v>3.4767123287671233</v>
      </c>
      <c r="C1277" s="4">
        <f t="shared" si="68"/>
        <v>9.8816811651881331E-2</v>
      </c>
      <c r="D1277" s="25">
        <f t="shared" si="69"/>
        <v>10.386406600123355</v>
      </c>
    </row>
    <row r="1278" spans="1:4" x14ac:dyDescent="0.2">
      <c r="A1278" s="24">
        <v>1270</v>
      </c>
      <c r="B1278" s="4">
        <f t="shared" si="67"/>
        <v>3.4794520547945207</v>
      </c>
      <c r="C1278" s="4">
        <f t="shared" si="68"/>
        <v>9.8818802074602058E-2</v>
      </c>
      <c r="D1278" s="25">
        <f t="shared" si="69"/>
        <v>10.386626315953773</v>
      </c>
    </row>
    <row r="1279" spans="1:4" x14ac:dyDescent="0.2">
      <c r="A1279" s="24">
        <v>1271</v>
      </c>
      <c r="B1279" s="4">
        <f t="shared" si="67"/>
        <v>3.4821917808219176</v>
      </c>
      <c r="C1279" s="4">
        <f t="shared" si="68"/>
        <v>9.8820793196874687E-2</v>
      </c>
      <c r="D1279" s="25">
        <f t="shared" si="69"/>
        <v>10.38684610944285</v>
      </c>
    </row>
    <row r="1280" spans="1:4" x14ac:dyDescent="0.2">
      <c r="A1280" s="24">
        <v>1272</v>
      </c>
      <c r="B1280" s="4">
        <f t="shared" si="67"/>
        <v>3.484931506849315</v>
      </c>
      <c r="C1280" s="4">
        <f t="shared" si="68"/>
        <v>9.8822785017452341E-2</v>
      </c>
      <c r="D1280" s="25">
        <f t="shared" si="69"/>
        <v>10.387065980453404</v>
      </c>
    </row>
    <row r="1281" spans="1:4" x14ac:dyDescent="0.2">
      <c r="A1281" s="24">
        <v>1273</v>
      </c>
      <c r="B1281" s="4">
        <f t="shared" si="67"/>
        <v>3.4876712328767123</v>
      </c>
      <c r="C1281" s="4">
        <f t="shared" si="68"/>
        <v>9.8824777535089295E-2</v>
      </c>
      <c r="D1281" s="25">
        <f t="shared" si="69"/>
        <v>10.387285928848389</v>
      </c>
    </row>
    <row r="1282" spans="1:4" x14ac:dyDescent="0.2">
      <c r="A1282" s="24">
        <v>1274</v>
      </c>
      <c r="B1282" s="4">
        <f t="shared" si="67"/>
        <v>3.4904109589041097</v>
      </c>
      <c r="C1282" s="4">
        <f t="shared" si="68"/>
        <v>9.8826770748541043E-2</v>
      </c>
      <c r="D1282" s="25">
        <f t="shared" si="69"/>
        <v>10.387505954490873</v>
      </c>
    </row>
    <row r="1283" spans="1:4" x14ac:dyDescent="0.2">
      <c r="A1283" s="24">
        <v>1275</v>
      </c>
      <c r="B1283" s="4">
        <f t="shared" si="67"/>
        <v>3.493150684931507</v>
      </c>
      <c r="C1283" s="4">
        <f t="shared" si="68"/>
        <v>9.8828764656564344E-2</v>
      </c>
      <c r="D1283" s="25">
        <f t="shared" si="69"/>
        <v>10.387726057244095</v>
      </c>
    </row>
    <row r="1284" spans="1:4" x14ac:dyDescent="0.2">
      <c r="A1284" s="24">
        <v>1276</v>
      </c>
      <c r="B1284" s="4">
        <f t="shared" si="67"/>
        <v>3.495890410958904</v>
      </c>
      <c r="C1284" s="4">
        <f t="shared" si="68"/>
        <v>9.8830759257917178E-2</v>
      </c>
      <c r="D1284" s="25">
        <f t="shared" si="69"/>
        <v>10.387946236971413</v>
      </c>
    </row>
    <row r="1285" spans="1:4" x14ac:dyDescent="0.2">
      <c r="A1285" s="24">
        <v>1277</v>
      </c>
      <c r="B1285" s="4">
        <f t="shared" si="67"/>
        <v>3.4986301369863013</v>
      </c>
      <c r="C1285" s="4">
        <f t="shared" si="68"/>
        <v>9.8832754551358704E-2</v>
      </c>
      <c r="D1285" s="25">
        <f t="shared" si="69"/>
        <v>10.38816649353631</v>
      </c>
    </row>
    <row r="1286" spans="1:4" x14ac:dyDescent="0.2">
      <c r="A1286" s="24">
        <v>1278</v>
      </c>
      <c r="B1286" s="4">
        <f t="shared" si="67"/>
        <v>3.5013698630136987</v>
      </c>
      <c r="C1286" s="4">
        <f t="shared" si="68"/>
        <v>9.8834750535649329E-2</v>
      </c>
      <c r="D1286" s="25">
        <f t="shared" si="69"/>
        <v>10.388386826802387</v>
      </c>
    </row>
    <row r="1287" spans="1:4" x14ac:dyDescent="0.2">
      <c r="A1287" s="24">
        <v>1279</v>
      </c>
      <c r="B1287" s="4">
        <f t="shared" si="67"/>
        <v>3.504109589041096</v>
      </c>
      <c r="C1287" s="4">
        <f t="shared" si="68"/>
        <v>9.8836747209550685E-2</v>
      </c>
      <c r="D1287" s="25">
        <f t="shared" si="69"/>
        <v>10.388607236633419</v>
      </c>
    </row>
    <row r="1288" spans="1:4" x14ac:dyDescent="0.2">
      <c r="A1288" s="24">
        <v>1280</v>
      </c>
      <c r="B1288" s="4">
        <f t="shared" si="67"/>
        <v>3.506849315068493</v>
      </c>
      <c r="C1288" s="4">
        <f t="shared" si="68"/>
        <v>9.8838744571825635E-2</v>
      </c>
      <c r="D1288" s="25">
        <f t="shared" si="69"/>
        <v>10.388827722893289</v>
      </c>
    </row>
    <row r="1289" spans="1:4" x14ac:dyDescent="0.2">
      <c r="A1289" s="24">
        <v>1281</v>
      </c>
      <c r="B1289" s="4">
        <f t="shared" si="67"/>
        <v>3.5095890410958903</v>
      </c>
      <c r="C1289" s="4">
        <f t="shared" si="68"/>
        <v>9.8840742621238209E-2</v>
      </c>
      <c r="D1289" s="25">
        <f t="shared" si="69"/>
        <v>10.389048285446023</v>
      </c>
    </row>
    <row r="1290" spans="1:4" x14ac:dyDescent="0.2">
      <c r="A1290" s="24">
        <v>1282</v>
      </c>
      <c r="B1290" s="4">
        <f t="shared" ref="B1290:B1353" si="70">A1290/365</f>
        <v>3.5123287671232877</v>
      </c>
      <c r="C1290" s="4">
        <f t="shared" ref="C1290:C1353" si="71">($A$6/100)+((($B$6+$C$6)/100)*(1-EXP(-B1290/$D$6))/(B1290/$D$6))-(($C$6/100)*(EXP(-B1290/$D$6)))</f>
        <v>9.8842741356553715E-2</v>
      </c>
      <c r="D1290" s="25">
        <f t="shared" ref="D1290:D1353" si="72">(EXP(C1290)-1)*100</f>
        <v>10.38926892415577</v>
      </c>
    </row>
    <row r="1291" spans="1:4" x14ac:dyDescent="0.2">
      <c r="A1291" s="24">
        <v>1283</v>
      </c>
      <c r="B1291" s="4">
        <f t="shared" si="70"/>
        <v>3.515068493150685</v>
      </c>
      <c r="C1291" s="4">
        <f t="shared" si="71"/>
        <v>9.8844740776538625E-2</v>
      </c>
      <c r="D1291" s="25">
        <f t="shared" si="72"/>
        <v>10.38948963888684</v>
      </c>
    </row>
    <row r="1292" spans="1:4" x14ac:dyDescent="0.2">
      <c r="A1292" s="24">
        <v>1284</v>
      </c>
      <c r="B1292" s="4">
        <f t="shared" si="70"/>
        <v>3.5178082191780824</v>
      </c>
      <c r="C1292" s="4">
        <f t="shared" si="71"/>
        <v>9.8846740879960662E-2</v>
      </c>
      <c r="D1292" s="25">
        <f t="shared" si="72"/>
        <v>10.38971042950363</v>
      </c>
    </row>
    <row r="1293" spans="1:4" x14ac:dyDescent="0.2">
      <c r="A1293" s="24">
        <v>1285</v>
      </c>
      <c r="B1293" s="4">
        <f t="shared" si="70"/>
        <v>3.5205479452054793</v>
      </c>
      <c r="C1293" s="4">
        <f t="shared" si="71"/>
        <v>9.8848741665588741E-2</v>
      </c>
      <c r="D1293" s="25">
        <f t="shared" si="72"/>
        <v>10.389931295870692</v>
      </c>
    </row>
    <row r="1294" spans="1:4" x14ac:dyDescent="0.2">
      <c r="A1294" s="24">
        <v>1286</v>
      </c>
      <c r="B1294" s="4">
        <f t="shared" si="70"/>
        <v>3.5232876712328767</v>
      </c>
      <c r="C1294" s="4">
        <f t="shared" si="71"/>
        <v>9.8850743132193011E-2</v>
      </c>
      <c r="D1294" s="25">
        <f t="shared" si="72"/>
        <v>10.390152237852735</v>
      </c>
    </row>
    <row r="1295" spans="1:4" x14ac:dyDescent="0.2">
      <c r="A1295" s="24">
        <v>1287</v>
      </c>
      <c r="B1295" s="4">
        <f t="shared" si="70"/>
        <v>3.526027397260274</v>
      </c>
      <c r="C1295" s="4">
        <f t="shared" si="71"/>
        <v>9.8852745278544804E-2</v>
      </c>
      <c r="D1295" s="25">
        <f t="shared" si="72"/>
        <v>10.390373255314556</v>
      </c>
    </row>
    <row r="1296" spans="1:4" x14ac:dyDescent="0.2">
      <c r="A1296" s="24">
        <v>1288</v>
      </c>
      <c r="B1296" s="4">
        <f t="shared" si="70"/>
        <v>3.5287671232876714</v>
      </c>
      <c r="C1296" s="4">
        <f t="shared" si="71"/>
        <v>9.885474810341667E-2</v>
      </c>
      <c r="D1296" s="25">
        <f t="shared" si="72"/>
        <v>10.39059434812113</v>
      </c>
    </row>
    <row r="1297" spans="1:4" x14ac:dyDescent="0.2">
      <c r="A1297" s="24">
        <v>1289</v>
      </c>
      <c r="B1297" s="4">
        <f t="shared" si="70"/>
        <v>3.5315068493150683</v>
      </c>
      <c r="C1297" s="4">
        <f t="shared" si="71"/>
        <v>9.8856751605582396E-2</v>
      </c>
      <c r="D1297" s="25">
        <f t="shared" si="72"/>
        <v>10.390815516137542</v>
      </c>
    </row>
    <row r="1298" spans="1:4" x14ac:dyDescent="0.2">
      <c r="A1298" s="24">
        <v>1290</v>
      </c>
      <c r="B1298" s="4">
        <f t="shared" si="70"/>
        <v>3.5342465753424657</v>
      </c>
      <c r="C1298" s="4">
        <f t="shared" si="71"/>
        <v>9.8858755783816962E-2</v>
      </c>
      <c r="D1298" s="25">
        <f t="shared" si="72"/>
        <v>10.39103675922901</v>
      </c>
    </row>
    <row r="1299" spans="1:4" x14ac:dyDescent="0.2">
      <c r="A1299" s="24">
        <v>1291</v>
      </c>
      <c r="B1299" s="4">
        <f t="shared" si="70"/>
        <v>3.536986301369863</v>
      </c>
      <c r="C1299" s="4">
        <f t="shared" si="71"/>
        <v>9.8860760636896527E-2</v>
      </c>
      <c r="D1299" s="25">
        <f t="shared" si="72"/>
        <v>10.391258077260868</v>
      </c>
    </row>
    <row r="1300" spans="1:4" x14ac:dyDescent="0.2">
      <c r="A1300" s="24">
        <v>1292</v>
      </c>
      <c r="B1300" s="4">
        <f t="shared" si="70"/>
        <v>3.5397260273972604</v>
      </c>
      <c r="C1300" s="4">
        <f t="shared" si="71"/>
        <v>9.8862766163598487E-2</v>
      </c>
      <c r="D1300" s="25">
        <f t="shared" si="72"/>
        <v>10.391479470098597</v>
      </c>
    </row>
    <row r="1301" spans="1:4" x14ac:dyDescent="0.2">
      <c r="A1301" s="24">
        <v>1293</v>
      </c>
      <c r="B1301" s="4">
        <f t="shared" si="70"/>
        <v>3.5424657534246577</v>
      </c>
      <c r="C1301" s="4">
        <f t="shared" si="71"/>
        <v>9.8864772362701442E-2</v>
      </c>
      <c r="D1301" s="25">
        <f t="shared" si="72"/>
        <v>10.39170093760784</v>
      </c>
    </row>
    <row r="1302" spans="1:4" x14ac:dyDescent="0.2">
      <c r="A1302" s="24">
        <v>1294</v>
      </c>
      <c r="B1302" s="4">
        <f t="shared" si="70"/>
        <v>3.5452054794520547</v>
      </c>
      <c r="C1302" s="4">
        <f t="shared" si="71"/>
        <v>9.8866779232985175E-2</v>
      </c>
      <c r="D1302" s="25">
        <f t="shared" si="72"/>
        <v>10.391922479654326</v>
      </c>
    </row>
    <row r="1303" spans="1:4" x14ac:dyDescent="0.2">
      <c r="A1303" s="24">
        <v>1295</v>
      </c>
      <c r="B1303" s="4">
        <f t="shared" si="70"/>
        <v>3.547945205479452</v>
      </c>
      <c r="C1303" s="4">
        <f t="shared" si="71"/>
        <v>9.8868786773230716E-2</v>
      </c>
      <c r="D1303" s="25">
        <f t="shared" si="72"/>
        <v>10.392144096103939</v>
      </c>
    </row>
    <row r="1304" spans="1:4" x14ac:dyDescent="0.2">
      <c r="A1304" s="24">
        <v>1296</v>
      </c>
      <c r="B1304" s="4">
        <f t="shared" si="70"/>
        <v>3.5506849315068494</v>
      </c>
      <c r="C1304" s="4">
        <f t="shared" si="71"/>
        <v>9.887079498222022E-2</v>
      </c>
      <c r="D1304" s="25">
        <f t="shared" si="72"/>
        <v>10.392365786822676</v>
      </c>
    </row>
    <row r="1305" spans="1:4" x14ac:dyDescent="0.2">
      <c r="A1305" s="24">
        <v>1297</v>
      </c>
      <c r="B1305" s="4">
        <f t="shared" si="70"/>
        <v>3.5534246575342467</v>
      </c>
      <c r="C1305" s="4">
        <f t="shared" si="71"/>
        <v>9.8872803858737132E-2</v>
      </c>
      <c r="D1305" s="25">
        <f t="shared" si="72"/>
        <v>10.392587551676712</v>
      </c>
    </row>
    <row r="1306" spans="1:4" x14ac:dyDescent="0.2">
      <c r="A1306" s="24">
        <v>1298</v>
      </c>
      <c r="B1306" s="4">
        <f t="shared" si="70"/>
        <v>3.5561643835616437</v>
      </c>
      <c r="C1306" s="4">
        <f t="shared" si="71"/>
        <v>9.887481340156605E-2</v>
      </c>
      <c r="D1306" s="25">
        <f t="shared" si="72"/>
        <v>10.392809390532287</v>
      </c>
    </row>
    <row r="1307" spans="1:4" x14ac:dyDescent="0.2">
      <c r="A1307" s="24">
        <v>1299</v>
      </c>
      <c r="B1307" s="4">
        <f t="shared" si="70"/>
        <v>3.558904109589041</v>
      </c>
      <c r="C1307" s="4">
        <f t="shared" si="71"/>
        <v>9.8876823609492778E-2</v>
      </c>
      <c r="D1307" s="25">
        <f t="shared" si="72"/>
        <v>10.393031303255817</v>
      </c>
    </row>
    <row r="1308" spans="1:4" x14ac:dyDescent="0.2">
      <c r="A1308" s="24">
        <v>1300</v>
      </c>
      <c r="B1308" s="4">
        <f t="shared" si="70"/>
        <v>3.5616438356164384</v>
      </c>
      <c r="C1308" s="4">
        <f t="shared" si="71"/>
        <v>9.8878834481304301E-2</v>
      </c>
      <c r="D1308" s="25">
        <f t="shared" si="72"/>
        <v>10.393253289713854</v>
      </c>
    </row>
    <row r="1309" spans="1:4" x14ac:dyDescent="0.2">
      <c r="A1309" s="24">
        <v>1301</v>
      </c>
      <c r="B1309" s="4">
        <f t="shared" si="70"/>
        <v>3.5643835616438357</v>
      </c>
      <c r="C1309" s="4">
        <f t="shared" si="71"/>
        <v>9.8880846015788823E-2</v>
      </c>
      <c r="D1309" s="25">
        <f t="shared" si="72"/>
        <v>10.393475349773041</v>
      </c>
    </row>
    <row r="1310" spans="1:4" x14ac:dyDescent="0.2">
      <c r="A1310" s="24">
        <v>1302</v>
      </c>
      <c r="B1310" s="4">
        <f t="shared" si="70"/>
        <v>3.5671232876712327</v>
      </c>
      <c r="C1310" s="4">
        <f t="shared" si="71"/>
        <v>9.8882858211735758E-2</v>
      </c>
      <c r="D1310" s="25">
        <f t="shared" si="72"/>
        <v>10.39369748330019</v>
      </c>
    </row>
    <row r="1311" spans="1:4" x14ac:dyDescent="0.2">
      <c r="A1311" s="24">
        <v>1303</v>
      </c>
      <c r="B1311" s="4">
        <f t="shared" si="70"/>
        <v>3.56986301369863</v>
      </c>
      <c r="C1311" s="4">
        <f t="shared" si="71"/>
        <v>9.8884871067935656E-2</v>
      </c>
      <c r="D1311" s="25">
        <f t="shared" si="72"/>
        <v>10.393919690162235</v>
      </c>
    </row>
    <row r="1312" spans="1:4" x14ac:dyDescent="0.2">
      <c r="A1312" s="24">
        <v>1304</v>
      </c>
      <c r="B1312" s="4">
        <f t="shared" si="70"/>
        <v>3.5726027397260274</v>
      </c>
      <c r="C1312" s="4">
        <f t="shared" si="71"/>
        <v>9.8886884583180332E-2</v>
      </c>
      <c r="D1312" s="25">
        <f t="shared" si="72"/>
        <v>10.394141970226233</v>
      </c>
    </row>
    <row r="1313" spans="1:4" x14ac:dyDescent="0.2">
      <c r="A1313" s="24">
        <v>1305</v>
      </c>
      <c r="B1313" s="4">
        <f t="shared" si="70"/>
        <v>3.5753424657534247</v>
      </c>
      <c r="C1313" s="4">
        <f t="shared" si="71"/>
        <v>9.888889875626275E-2</v>
      </c>
      <c r="D1313" s="25">
        <f t="shared" si="72"/>
        <v>10.394364323359383</v>
      </c>
    </row>
    <row r="1314" spans="1:4" x14ac:dyDescent="0.2">
      <c r="A1314" s="24">
        <v>1306</v>
      </c>
      <c r="B1314" s="4">
        <f t="shared" si="70"/>
        <v>3.5780821917808221</v>
      </c>
      <c r="C1314" s="4">
        <f t="shared" si="71"/>
        <v>9.8890913585977083E-2</v>
      </c>
      <c r="D1314" s="25">
        <f t="shared" si="72"/>
        <v>10.394586749428992</v>
      </c>
    </row>
    <row r="1315" spans="1:4" x14ac:dyDescent="0.2">
      <c r="A1315" s="24">
        <v>1307</v>
      </c>
      <c r="B1315" s="4">
        <f t="shared" si="70"/>
        <v>3.580821917808219</v>
      </c>
      <c r="C1315" s="4">
        <f t="shared" si="71"/>
        <v>9.8892929071118685E-2</v>
      </c>
      <c r="D1315" s="25">
        <f t="shared" si="72"/>
        <v>10.394809248302517</v>
      </c>
    </row>
    <row r="1316" spans="1:4" x14ac:dyDescent="0.2">
      <c r="A1316" s="24">
        <v>1308</v>
      </c>
      <c r="B1316" s="4">
        <f t="shared" si="70"/>
        <v>3.5835616438356164</v>
      </c>
      <c r="C1316" s="4">
        <f t="shared" si="71"/>
        <v>9.8894945210484114E-2</v>
      </c>
      <c r="D1316" s="25">
        <f t="shared" si="72"/>
        <v>10.395031819847556</v>
      </c>
    </row>
    <row r="1317" spans="1:4" x14ac:dyDescent="0.2">
      <c r="A1317" s="24">
        <v>1309</v>
      </c>
      <c r="B1317" s="4">
        <f t="shared" si="70"/>
        <v>3.5863013698630137</v>
      </c>
      <c r="C1317" s="4">
        <f t="shared" si="71"/>
        <v>9.8896962002871097E-2</v>
      </c>
      <c r="D1317" s="25">
        <f t="shared" si="72"/>
        <v>10.395254463931792</v>
      </c>
    </row>
    <row r="1318" spans="1:4" x14ac:dyDescent="0.2">
      <c r="A1318" s="24">
        <v>1310</v>
      </c>
      <c r="B1318" s="4">
        <f t="shared" si="70"/>
        <v>3.5890410958904111</v>
      </c>
      <c r="C1318" s="4">
        <f t="shared" si="71"/>
        <v>9.8898979447078567E-2</v>
      </c>
      <c r="D1318" s="25">
        <f t="shared" si="72"/>
        <v>10.395477180423107</v>
      </c>
    </row>
    <row r="1319" spans="1:4" x14ac:dyDescent="0.2">
      <c r="A1319" s="24">
        <v>1311</v>
      </c>
      <c r="B1319" s="4">
        <f t="shared" si="70"/>
        <v>3.591780821917808</v>
      </c>
      <c r="C1319" s="4">
        <f t="shared" si="71"/>
        <v>9.8900997541906607E-2</v>
      </c>
      <c r="D1319" s="25">
        <f t="shared" si="72"/>
        <v>10.395699969189454</v>
      </c>
    </row>
    <row r="1320" spans="1:4" x14ac:dyDescent="0.2">
      <c r="A1320" s="24">
        <v>1312</v>
      </c>
      <c r="B1320" s="4">
        <f t="shared" si="70"/>
        <v>3.5945205479452054</v>
      </c>
      <c r="C1320" s="4">
        <f t="shared" si="71"/>
        <v>9.8903016286156553E-2</v>
      </c>
      <c r="D1320" s="25">
        <f t="shared" si="72"/>
        <v>10.395922830098936</v>
      </c>
    </row>
    <row r="1321" spans="1:4" x14ac:dyDescent="0.2">
      <c r="A1321" s="24">
        <v>1313</v>
      </c>
      <c r="B1321" s="4">
        <f t="shared" si="70"/>
        <v>3.5972602739726027</v>
      </c>
      <c r="C1321" s="4">
        <f t="shared" si="71"/>
        <v>9.8905035678630848E-2</v>
      </c>
      <c r="D1321" s="25">
        <f t="shared" si="72"/>
        <v>10.396145763019792</v>
      </c>
    </row>
    <row r="1322" spans="1:4" x14ac:dyDescent="0.2">
      <c r="A1322" s="24">
        <v>1314</v>
      </c>
      <c r="B1322" s="4">
        <f t="shared" si="70"/>
        <v>3.6</v>
      </c>
      <c r="C1322" s="4">
        <f t="shared" si="71"/>
        <v>9.8907055718133213E-2</v>
      </c>
      <c r="D1322" s="25">
        <f t="shared" si="72"/>
        <v>10.396368767820373</v>
      </c>
    </row>
    <row r="1323" spans="1:4" x14ac:dyDescent="0.2">
      <c r="A1323" s="24">
        <v>1315</v>
      </c>
      <c r="B1323" s="4">
        <f t="shared" si="70"/>
        <v>3.6027397260273974</v>
      </c>
      <c r="C1323" s="4">
        <f t="shared" si="71"/>
        <v>9.8909076403468438E-2</v>
      </c>
      <c r="D1323" s="25">
        <f t="shared" si="72"/>
        <v>10.396591844369185</v>
      </c>
    </row>
    <row r="1324" spans="1:4" x14ac:dyDescent="0.2">
      <c r="A1324" s="24">
        <v>1316</v>
      </c>
      <c r="B1324" s="4">
        <f t="shared" si="70"/>
        <v>3.6054794520547944</v>
      </c>
      <c r="C1324" s="4">
        <f t="shared" si="71"/>
        <v>9.8911097733442602E-2</v>
      </c>
      <c r="D1324" s="25">
        <f t="shared" si="72"/>
        <v>10.396814992534864</v>
      </c>
    </row>
    <row r="1325" spans="1:4" x14ac:dyDescent="0.2">
      <c r="A1325" s="24">
        <v>1317</v>
      </c>
      <c r="B1325" s="4">
        <f t="shared" si="70"/>
        <v>3.6082191780821917</v>
      </c>
      <c r="C1325" s="4">
        <f t="shared" si="71"/>
        <v>9.8913119706862868E-2</v>
      </c>
      <c r="D1325" s="25">
        <f t="shared" si="72"/>
        <v>10.397038212186116</v>
      </c>
    </row>
    <row r="1326" spans="1:4" x14ac:dyDescent="0.2">
      <c r="A1326" s="24">
        <v>1318</v>
      </c>
      <c r="B1326" s="4">
        <f t="shared" si="70"/>
        <v>3.6109589041095891</v>
      </c>
      <c r="C1326" s="4">
        <f t="shared" si="71"/>
        <v>9.8915142322537661E-2</v>
      </c>
      <c r="D1326" s="25">
        <f t="shared" si="72"/>
        <v>10.39726150319189</v>
      </c>
    </row>
    <row r="1327" spans="1:4" x14ac:dyDescent="0.2">
      <c r="A1327" s="24">
        <v>1319</v>
      </c>
      <c r="B1327" s="4">
        <f t="shared" si="70"/>
        <v>3.6136986301369864</v>
      </c>
      <c r="C1327" s="4">
        <f t="shared" si="71"/>
        <v>9.8917165579276545E-2</v>
      </c>
      <c r="D1327" s="25">
        <f t="shared" si="72"/>
        <v>10.397484865421136</v>
      </c>
    </row>
    <row r="1328" spans="1:4" x14ac:dyDescent="0.2">
      <c r="A1328" s="24">
        <v>1320</v>
      </c>
      <c r="B1328" s="4">
        <f t="shared" si="70"/>
        <v>3.6164383561643834</v>
      </c>
      <c r="C1328" s="4">
        <f t="shared" si="71"/>
        <v>9.8919189475890235E-2</v>
      </c>
      <c r="D1328" s="25">
        <f t="shared" si="72"/>
        <v>10.397708298743002</v>
      </c>
    </row>
    <row r="1329" spans="1:4" x14ac:dyDescent="0.2">
      <c r="A1329" s="24">
        <v>1321</v>
      </c>
      <c r="B1329" s="4">
        <f t="shared" si="70"/>
        <v>3.6191780821917807</v>
      </c>
      <c r="C1329" s="4">
        <f t="shared" si="71"/>
        <v>9.8921214011190708E-2</v>
      </c>
      <c r="D1329" s="25">
        <f t="shared" si="72"/>
        <v>10.397931803026793</v>
      </c>
    </row>
    <row r="1330" spans="1:4" x14ac:dyDescent="0.2">
      <c r="A1330" s="24">
        <v>1322</v>
      </c>
      <c r="B1330" s="4">
        <f t="shared" si="70"/>
        <v>3.6219178082191781</v>
      </c>
      <c r="C1330" s="4">
        <f t="shared" si="71"/>
        <v>9.8923239183991027E-2</v>
      </c>
      <c r="D1330" s="25">
        <f t="shared" si="72"/>
        <v>10.398155378141883</v>
      </c>
    </row>
    <row r="1331" spans="1:4" x14ac:dyDescent="0.2">
      <c r="A1331" s="24">
        <v>1323</v>
      </c>
      <c r="B1331" s="4">
        <f t="shared" si="70"/>
        <v>3.6246575342465754</v>
      </c>
      <c r="C1331" s="4">
        <f t="shared" si="71"/>
        <v>9.8925264993105472E-2</v>
      </c>
      <c r="D1331" s="25">
        <f t="shared" si="72"/>
        <v>10.398379023957794</v>
      </c>
    </row>
    <row r="1332" spans="1:4" x14ac:dyDescent="0.2">
      <c r="A1332" s="24">
        <v>1324</v>
      </c>
      <c r="B1332" s="4">
        <f t="shared" si="70"/>
        <v>3.6273972602739728</v>
      </c>
      <c r="C1332" s="4">
        <f t="shared" si="71"/>
        <v>9.892729143734949E-2</v>
      </c>
      <c r="D1332" s="25">
        <f t="shared" si="72"/>
        <v>10.398602740344209</v>
      </c>
    </row>
    <row r="1333" spans="1:4" x14ac:dyDescent="0.2">
      <c r="A1333" s="24">
        <v>1325</v>
      </c>
      <c r="B1333" s="4">
        <f t="shared" si="70"/>
        <v>3.6301369863013697</v>
      </c>
      <c r="C1333" s="4">
        <f t="shared" si="71"/>
        <v>9.8929318515539696E-2</v>
      </c>
      <c r="D1333" s="25">
        <f t="shared" si="72"/>
        <v>10.398826527170858</v>
      </c>
    </row>
    <row r="1334" spans="1:4" x14ac:dyDescent="0.2">
      <c r="A1334" s="24">
        <v>1326</v>
      </c>
      <c r="B1334" s="4">
        <f t="shared" si="70"/>
        <v>3.6328767123287671</v>
      </c>
      <c r="C1334" s="4">
        <f t="shared" si="71"/>
        <v>9.8931346226493896E-2</v>
      </c>
      <c r="D1334" s="25">
        <f t="shared" si="72"/>
        <v>10.399050384307706</v>
      </c>
    </row>
    <row r="1335" spans="1:4" x14ac:dyDescent="0.2">
      <c r="A1335" s="24">
        <v>1327</v>
      </c>
      <c r="B1335" s="4">
        <f t="shared" si="70"/>
        <v>3.6356164383561644</v>
      </c>
      <c r="C1335" s="4">
        <f t="shared" si="71"/>
        <v>9.8933374569031035E-2</v>
      </c>
      <c r="D1335" s="25">
        <f t="shared" si="72"/>
        <v>10.399274311624751</v>
      </c>
    </row>
    <row r="1336" spans="1:4" x14ac:dyDescent="0.2">
      <c r="A1336" s="24">
        <v>1328</v>
      </c>
      <c r="B1336" s="4">
        <f t="shared" si="70"/>
        <v>3.6383561643835618</v>
      </c>
      <c r="C1336" s="4">
        <f t="shared" si="71"/>
        <v>9.8935403541971251E-2</v>
      </c>
      <c r="D1336" s="25">
        <f t="shared" si="72"/>
        <v>10.399498308992182</v>
      </c>
    </row>
    <row r="1337" spans="1:4" x14ac:dyDescent="0.2">
      <c r="A1337" s="24">
        <v>1329</v>
      </c>
      <c r="B1337" s="4">
        <f t="shared" si="70"/>
        <v>3.6410958904109587</v>
      </c>
      <c r="C1337" s="4">
        <f t="shared" si="71"/>
        <v>9.8937433144135847E-2</v>
      </c>
      <c r="D1337" s="25">
        <f t="shared" si="72"/>
        <v>10.399722376280307</v>
      </c>
    </row>
    <row r="1338" spans="1:4" x14ac:dyDescent="0.2">
      <c r="A1338" s="24">
        <v>1330</v>
      </c>
      <c r="B1338" s="4">
        <f t="shared" si="70"/>
        <v>3.6438356164383561</v>
      </c>
      <c r="C1338" s="4">
        <f t="shared" si="71"/>
        <v>9.8939463374347281E-2</v>
      </c>
      <c r="D1338" s="25">
        <f t="shared" si="72"/>
        <v>10.399946513359538</v>
      </c>
    </row>
    <row r="1339" spans="1:4" x14ac:dyDescent="0.2">
      <c r="A1339" s="24">
        <v>1331</v>
      </c>
      <c r="B1339" s="4">
        <f t="shared" si="70"/>
        <v>3.6465753424657534</v>
      </c>
      <c r="C1339" s="4">
        <f t="shared" si="71"/>
        <v>9.89414942314292E-2</v>
      </c>
      <c r="D1339" s="25">
        <f t="shared" si="72"/>
        <v>10.400170720100421</v>
      </c>
    </row>
    <row r="1340" spans="1:4" x14ac:dyDescent="0.2">
      <c r="A1340" s="24">
        <v>1332</v>
      </c>
      <c r="B1340" s="4">
        <f t="shared" si="70"/>
        <v>3.6493150684931508</v>
      </c>
      <c r="C1340" s="4">
        <f t="shared" si="71"/>
        <v>9.8943525714206393E-2</v>
      </c>
      <c r="D1340" s="25">
        <f t="shared" si="72"/>
        <v>10.400394996373663</v>
      </c>
    </row>
    <row r="1341" spans="1:4" x14ac:dyDescent="0.2">
      <c r="A1341" s="24">
        <v>1333</v>
      </c>
      <c r="B1341" s="4">
        <f t="shared" si="70"/>
        <v>3.6520547945205482</v>
      </c>
      <c r="C1341" s="4">
        <f t="shared" si="71"/>
        <v>9.8945557821504812E-2</v>
      </c>
      <c r="D1341" s="25">
        <f t="shared" si="72"/>
        <v>10.40061934205001</v>
      </c>
    </row>
    <row r="1342" spans="1:4" x14ac:dyDescent="0.2">
      <c r="A1342" s="24">
        <v>1334</v>
      </c>
      <c r="B1342" s="4">
        <f t="shared" si="70"/>
        <v>3.6547945205479451</v>
      </c>
      <c r="C1342" s="4">
        <f t="shared" si="71"/>
        <v>9.8947590552151618E-2</v>
      </c>
      <c r="D1342" s="25">
        <f t="shared" si="72"/>
        <v>10.400843757000477</v>
      </c>
    </row>
    <row r="1343" spans="1:4" x14ac:dyDescent="0.2">
      <c r="A1343" s="24">
        <v>1335</v>
      </c>
      <c r="B1343" s="4">
        <f t="shared" si="70"/>
        <v>3.6575342465753424</v>
      </c>
      <c r="C1343" s="4">
        <f t="shared" si="71"/>
        <v>9.8949623904975068E-2</v>
      </c>
      <c r="D1343" s="25">
        <f t="shared" si="72"/>
        <v>10.401068241096056</v>
      </c>
    </row>
    <row r="1344" spans="1:4" x14ac:dyDescent="0.2">
      <c r="A1344" s="24">
        <v>1336</v>
      </c>
      <c r="B1344" s="4">
        <f t="shared" si="70"/>
        <v>3.6602739726027398</v>
      </c>
      <c r="C1344" s="4">
        <f t="shared" si="71"/>
        <v>9.8951657878804625E-2</v>
      </c>
      <c r="D1344" s="25">
        <f t="shared" si="72"/>
        <v>10.401292794207983</v>
      </c>
    </row>
    <row r="1345" spans="1:4" x14ac:dyDescent="0.2">
      <c r="A1345" s="24">
        <v>1337</v>
      </c>
      <c r="B1345" s="4">
        <f t="shared" si="70"/>
        <v>3.6630136986301371</v>
      </c>
      <c r="C1345" s="4">
        <f t="shared" si="71"/>
        <v>9.8953692472470919E-2</v>
      </c>
      <c r="D1345" s="25">
        <f t="shared" si="72"/>
        <v>10.401517416207561</v>
      </c>
    </row>
    <row r="1346" spans="1:4" x14ac:dyDescent="0.2">
      <c r="A1346" s="24">
        <v>1338</v>
      </c>
      <c r="B1346" s="4">
        <f t="shared" si="70"/>
        <v>3.6657534246575341</v>
      </c>
      <c r="C1346" s="4">
        <f t="shared" si="71"/>
        <v>9.8955727684805692E-2</v>
      </c>
      <c r="D1346" s="25">
        <f t="shared" si="72"/>
        <v>10.401742106966228</v>
      </c>
    </row>
    <row r="1347" spans="1:4" x14ac:dyDescent="0.2">
      <c r="A1347" s="24">
        <v>1339</v>
      </c>
      <c r="B1347" s="4">
        <f t="shared" si="70"/>
        <v>3.6684931506849314</v>
      </c>
      <c r="C1347" s="4">
        <f t="shared" si="71"/>
        <v>9.8957763514641889E-2</v>
      </c>
      <c r="D1347" s="25">
        <f t="shared" si="72"/>
        <v>10.401966866355572</v>
      </c>
    </row>
    <row r="1348" spans="1:4" x14ac:dyDescent="0.2">
      <c r="A1348" s="24">
        <v>1340</v>
      </c>
      <c r="B1348" s="4">
        <f t="shared" si="70"/>
        <v>3.6712328767123288</v>
      </c>
      <c r="C1348" s="4">
        <f t="shared" si="71"/>
        <v>9.8959799960813596E-2</v>
      </c>
      <c r="D1348" s="25">
        <f t="shared" si="72"/>
        <v>10.402191694247275</v>
      </c>
    </row>
    <row r="1349" spans="1:4" x14ac:dyDescent="0.2">
      <c r="A1349" s="24">
        <v>1341</v>
      </c>
      <c r="B1349" s="4">
        <f t="shared" si="70"/>
        <v>3.6739726027397261</v>
      </c>
      <c r="C1349" s="4">
        <f t="shared" si="71"/>
        <v>9.8961837022156052E-2</v>
      </c>
      <c r="D1349" s="25">
        <f t="shared" si="72"/>
        <v>10.402416590513152</v>
      </c>
    </row>
    <row r="1350" spans="1:4" x14ac:dyDescent="0.2">
      <c r="A1350" s="24">
        <v>1342</v>
      </c>
      <c r="B1350" s="4">
        <f t="shared" si="70"/>
        <v>3.6767123287671235</v>
      </c>
      <c r="C1350" s="4">
        <f t="shared" si="71"/>
        <v>9.8963874697505658E-2</v>
      </c>
      <c r="D1350" s="25">
        <f t="shared" si="72"/>
        <v>10.402641555025172</v>
      </c>
    </row>
    <row r="1351" spans="1:4" x14ac:dyDescent="0.2">
      <c r="A1351" s="24">
        <v>1343</v>
      </c>
      <c r="B1351" s="4">
        <f t="shared" si="70"/>
        <v>3.6794520547945204</v>
      </c>
      <c r="C1351" s="4">
        <f t="shared" si="71"/>
        <v>9.8965912985699997E-2</v>
      </c>
      <c r="D1351" s="25">
        <f t="shared" si="72"/>
        <v>10.402866587655435</v>
      </c>
    </row>
    <row r="1352" spans="1:4" x14ac:dyDescent="0.2">
      <c r="A1352" s="24">
        <v>1344</v>
      </c>
      <c r="B1352" s="4">
        <f t="shared" si="70"/>
        <v>3.6821917808219178</v>
      </c>
      <c r="C1352" s="4">
        <f t="shared" si="71"/>
        <v>9.8967951885577721E-2</v>
      </c>
      <c r="D1352" s="25">
        <f t="shared" si="72"/>
        <v>10.403091688276088</v>
      </c>
    </row>
    <row r="1353" spans="1:4" x14ac:dyDescent="0.2">
      <c r="A1353" s="24">
        <v>1345</v>
      </c>
      <c r="B1353" s="4">
        <f t="shared" si="70"/>
        <v>3.6849315068493151</v>
      </c>
      <c r="C1353" s="4">
        <f t="shared" si="71"/>
        <v>9.8969991395978729E-2</v>
      </c>
      <c r="D1353" s="25">
        <f t="shared" si="72"/>
        <v>10.403316856759503</v>
      </c>
    </row>
    <row r="1354" spans="1:4" x14ac:dyDescent="0.2">
      <c r="A1354" s="24">
        <v>1346</v>
      </c>
      <c r="B1354" s="4">
        <f t="shared" ref="B1354:B1417" si="73">A1354/365</f>
        <v>3.6876712328767125</v>
      </c>
      <c r="C1354" s="4">
        <f t="shared" ref="C1354:C1417" si="74">($A$6/100)+((($B$6+$C$6)/100)*(1-EXP(-B1354/$D$6))/(B1354/$D$6))-(($C$6/100)*(EXP(-B1354/$D$6)))</f>
        <v>9.8972031515744033E-2</v>
      </c>
      <c r="D1354" s="25">
        <f t="shared" ref="D1354:D1417" si="75">(EXP(C1354)-1)*100</f>
        <v>10.403542092978135</v>
      </c>
    </row>
    <row r="1355" spans="1:4" x14ac:dyDescent="0.2">
      <c r="A1355" s="24">
        <v>1347</v>
      </c>
      <c r="B1355" s="4">
        <f t="shared" si="73"/>
        <v>3.6904109589041094</v>
      </c>
      <c r="C1355" s="4">
        <f t="shared" si="74"/>
        <v>9.8974072243715766E-2</v>
      </c>
      <c r="D1355" s="25">
        <f t="shared" si="75"/>
        <v>10.403767396804554</v>
      </c>
    </row>
    <row r="1356" spans="1:4" x14ac:dyDescent="0.2">
      <c r="A1356" s="24">
        <v>1348</v>
      </c>
      <c r="B1356" s="4">
        <f t="shared" si="73"/>
        <v>3.6931506849315068</v>
      </c>
      <c r="C1356" s="4">
        <f t="shared" si="74"/>
        <v>9.8976113578737285E-2</v>
      </c>
      <c r="D1356" s="25">
        <f t="shared" si="75"/>
        <v>10.403992768111481</v>
      </c>
    </row>
    <row r="1357" spans="1:4" x14ac:dyDescent="0.2">
      <c r="A1357" s="24">
        <v>1349</v>
      </c>
      <c r="B1357" s="4">
        <f t="shared" si="73"/>
        <v>3.6958904109589041</v>
      </c>
      <c r="C1357" s="4">
        <f t="shared" si="74"/>
        <v>9.8978155519653013E-2</v>
      </c>
      <c r="D1357" s="25">
        <f t="shared" si="75"/>
        <v>10.404218206771731</v>
      </c>
    </row>
    <row r="1358" spans="1:4" x14ac:dyDescent="0.2">
      <c r="A1358" s="24">
        <v>1350</v>
      </c>
      <c r="B1358" s="4">
        <f t="shared" si="73"/>
        <v>3.6986301369863015</v>
      </c>
      <c r="C1358" s="4">
        <f t="shared" si="74"/>
        <v>9.8980198065308569E-2</v>
      </c>
      <c r="D1358" s="25">
        <f t="shared" si="75"/>
        <v>10.404443712658296</v>
      </c>
    </row>
    <row r="1359" spans="1:4" x14ac:dyDescent="0.2">
      <c r="A1359" s="24">
        <v>1351</v>
      </c>
      <c r="B1359" s="4">
        <f t="shared" si="73"/>
        <v>3.7013698630136984</v>
      </c>
      <c r="C1359" s="4">
        <f t="shared" si="74"/>
        <v>9.8982241214550709E-2</v>
      </c>
      <c r="D1359" s="25">
        <f t="shared" si="75"/>
        <v>10.40466928564423</v>
      </c>
    </row>
    <row r="1360" spans="1:4" x14ac:dyDescent="0.2">
      <c r="A1360" s="24">
        <v>1352</v>
      </c>
      <c r="B1360" s="4">
        <f t="shared" si="73"/>
        <v>3.7041095890410958</v>
      </c>
      <c r="C1360" s="4">
        <f t="shared" si="74"/>
        <v>9.898428496622734E-2</v>
      </c>
      <c r="D1360" s="25">
        <f t="shared" si="75"/>
        <v>10.40489492560277</v>
      </c>
    </row>
    <row r="1361" spans="1:4" x14ac:dyDescent="0.2">
      <c r="A1361" s="24">
        <v>1353</v>
      </c>
      <c r="B1361" s="4">
        <f t="shared" si="73"/>
        <v>3.7068493150684931</v>
      </c>
      <c r="C1361" s="4">
        <f t="shared" si="74"/>
        <v>9.8986329319187535E-2</v>
      </c>
      <c r="D1361" s="25">
        <f t="shared" si="75"/>
        <v>10.40512063240724</v>
      </c>
    </row>
    <row r="1362" spans="1:4" x14ac:dyDescent="0.2">
      <c r="A1362" s="24">
        <v>1354</v>
      </c>
      <c r="B1362" s="4">
        <f t="shared" si="73"/>
        <v>3.7095890410958905</v>
      </c>
      <c r="C1362" s="4">
        <f t="shared" si="74"/>
        <v>9.8988374272281396E-2</v>
      </c>
      <c r="D1362" s="25">
        <f t="shared" si="75"/>
        <v>10.405346405931116</v>
      </c>
    </row>
    <row r="1363" spans="1:4" x14ac:dyDescent="0.2">
      <c r="A1363" s="24">
        <v>1355</v>
      </c>
      <c r="B1363" s="4">
        <f t="shared" si="73"/>
        <v>3.7123287671232879</v>
      </c>
      <c r="C1363" s="4">
        <f t="shared" si="74"/>
        <v>9.8990419824360354E-2</v>
      </c>
      <c r="D1363" s="25">
        <f t="shared" si="75"/>
        <v>10.405572246047967</v>
      </c>
    </row>
    <row r="1364" spans="1:4" x14ac:dyDescent="0.2">
      <c r="A1364" s="24">
        <v>1356</v>
      </c>
      <c r="B1364" s="4">
        <f t="shared" si="73"/>
        <v>3.7150684931506848</v>
      </c>
      <c r="C1364" s="4">
        <f t="shared" si="74"/>
        <v>9.8992465974276814E-2</v>
      </c>
      <c r="D1364" s="25">
        <f t="shared" si="75"/>
        <v>10.405798152631519</v>
      </c>
    </row>
    <row r="1365" spans="1:4" x14ac:dyDescent="0.2">
      <c r="A1365" s="24">
        <v>1357</v>
      </c>
      <c r="B1365" s="4">
        <f t="shared" si="73"/>
        <v>3.7178082191780821</v>
      </c>
      <c r="C1365" s="4">
        <f t="shared" si="74"/>
        <v>9.8994512720884414E-2</v>
      </c>
      <c r="D1365" s="25">
        <f t="shared" si="75"/>
        <v>10.406024125555602</v>
      </c>
    </row>
    <row r="1366" spans="1:4" x14ac:dyDescent="0.2">
      <c r="A1366" s="24">
        <v>1358</v>
      </c>
      <c r="B1366" s="4">
        <f t="shared" si="73"/>
        <v>3.7205479452054795</v>
      </c>
      <c r="C1366" s="4">
        <f t="shared" si="74"/>
        <v>9.8996560063037933E-2</v>
      </c>
      <c r="D1366" s="25">
        <f t="shared" si="75"/>
        <v>10.406250164694185</v>
      </c>
    </row>
    <row r="1367" spans="1:4" x14ac:dyDescent="0.2">
      <c r="A1367" s="24">
        <v>1359</v>
      </c>
      <c r="B1367" s="4">
        <f t="shared" si="73"/>
        <v>3.7232876712328768</v>
      </c>
      <c r="C1367" s="4">
        <f t="shared" si="74"/>
        <v>9.8998607999593216E-2</v>
      </c>
      <c r="D1367" s="25">
        <f t="shared" si="75"/>
        <v>10.406476269921349</v>
      </c>
    </row>
    <row r="1368" spans="1:4" x14ac:dyDescent="0.2">
      <c r="A1368" s="24">
        <v>1360</v>
      </c>
      <c r="B1368" s="4">
        <f t="shared" si="73"/>
        <v>3.7260273972602738</v>
      </c>
      <c r="C1368" s="4">
        <f t="shared" si="74"/>
        <v>9.9000656529407316E-2</v>
      </c>
      <c r="D1368" s="25">
        <f t="shared" si="75"/>
        <v>10.406702441111303</v>
      </c>
    </row>
    <row r="1369" spans="1:4" x14ac:dyDescent="0.2">
      <c r="A1369" s="24">
        <v>1361</v>
      </c>
      <c r="B1369" s="4">
        <f t="shared" si="73"/>
        <v>3.7287671232876711</v>
      </c>
      <c r="C1369" s="4">
        <f t="shared" si="74"/>
        <v>9.9002705651338424E-2</v>
      </c>
      <c r="D1369" s="25">
        <f t="shared" si="75"/>
        <v>10.406928678138417</v>
      </c>
    </row>
    <row r="1370" spans="1:4" x14ac:dyDescent="0.2">
      <c r="A1370" s="24">
        <v>1362</v>
      </c>
      <c r="B1370" s="4">
        <f t="shared" si="73"/>
        <v>3.7315068493150685</v>
      </c>
      <c r="C1370" s="4">
        <f t="shared" si="74"/>
        <v>9.90047553642458E-2</v>
      </c>
      <c r="D1370" s="25">
        <f t="shared" si="75"/>
        <v>10.40715498087712</v>
      </c>
    </row>
    <row r="1371" spans="1:4" x14ac:dyDescent="0.2">
      <c r="A1371" s="24">
        <v>1363</v>
      </c>
      <c r="B1371" s="4">
        <f t="shared" si="73"/>
        <v>3.7342465753424658</v>
      </c>
      <c r="C1371" s="4">
        <f t="shared" si="74"/>
        <v>9.9006805666989911E-2</v>
      </c>
      <c r="D1371" s="25">
        <f t="shared" si="75"/>
        <v>10.407381349202005</v>
      </c>
    </row>
    <row r="1372" spans="1:4" x14ac:dyDescent="0.2">
      <c r="A1372" s="24">
        <v>1364</v>
      </c>
      <c r="B1372" s="4">
        <f t="shared" si="73"/>
        <v>3.7369863013698632</v>
      </c>
      <c r="C1372" s="4">
        <f t="shared" si="74"/>
        <v>9.900885655843232E-2</v>
      </c>
      <c r="D1372" s="25">
        <f t="shared" si="75"/>
        <v>10.407607782987792</v>
      </c>
    </row>
    <row r="1373" spans="1:4" x14ac:dyDescent="0.2">
      <c r="A1373" s="24">
        <v>1365</v>
      </c>
      <c r="B1373" s="4">
        <f t="shared" si="73"/>
        <v>3.7397260273972601</v>
      </c>
      <c r="C1373" s="4">
        <f t="shared" si="74"/>
        <v>9.901090803743573E-2</v>
      </c>
      <c r="D1373" s="25">
        <f t="shared" si="75"/>
        <v>10.407834282109318</v>
      </c>
    </row>
    <row r="1374" spans="1:4" x14ac:dyDescent="0.2">
      <c r="A1374" s="24">
        <v>1366</v>
      </c>
      <c r="B1374" s="4">
        <f t="shared" si="73"/>
        <v>3.7424657534246575</v>
      </c>
      <c r="C1374" s="4">
        <f t="shared" si="74"/>
        <v>9.9012960102863978E-2</v>
      </c>
      <c r="D1374" s="25">
        <f t="shared" si="75"/>
        <v>10.408060846441503</v>
      </c>
    </row>
    <row r="1375" spans="1:4" x14ac:dyDescent="0.2">
      <c r="A1375" s="24">
        <v>1367</v>
      </c>
      <c r="B1375" s="4">
        <f t="shared" si="73"/>
        <v>3.7452054794520548</v>
      </c>
      <c r="C1375" s="4">
        <f t="shared" si="74"/>
        <v>9.9015012753582057E-2</v>
      </c>
      <c r="D1375" s="25">
        <f t="shared" si="75"/>
        <v>10.40828747585949</v>
      </c>
    </row>
    <row r="1376" spans="1:4" x14ac:dyDescent="0.2">
      <c r="A1376" s="24">
        <v>1368</v>
      </c>
      <c r="B1376" s="4">
        <f t="shared" si="73"/>
        <v>3.7479452054794522</v>
      </c>
      <c r="C1376" s="4">
        <f t="shared" si="74"/>
        <v>9.9017065988456027E-2</v>
      </c>
      <c r="D1376" s="25">
        <f t="shared" si="75"/>
        <v>10.408514170238426</v>
      </c>
    </row>
    <row r="1377" spans="1:4" x14ac:dyDescent="0.2">
      <c r="A1377" s="24">
        <v>1369</v>
      </c>
      <c r="B1377" s="4">
        <f t="shared" si="73"/>
        <v>3.7506849315068491</v>
      </c>
      <c r="C1377" s="4">
        <f t="shared" si="74"/>
        <v>9.9019119806353126E-2</v>
      </c>
      <c r="D1377" s="25">
        <f t="shared" si="75"/>
        <v>10.408740929453696</v>
      </c>
    </row>
    <row r="1378" spans="1:4" x14ac:dyDescent="0.2">
      <c r="A1378" s="24">
        <v>1370</v>
      </c>
      <c r="B1378" s="4">
        <f t="shared" si="73"/>
        <v>3.7534246575342465</v>
      </c>
      <c r="C1378" s="4">
        <f t="shared" si="74"/>
        <v>9.9021174206141718E-2</v>
      </c>
      <c r="D1378" s="25">
        <f t="shared" si="75"/>
        <v>10.408967753380693</v>
      </c>
    </row>
    <row r="1379" spans="1:4" x14ac:dyDescent="0.2">
      <c r="A1379" s="24">
        <v>1371</v>
      </c>
      <c r="B1379" s="4">
        <f t="shared" si="73"/>
        <v>3.7561643835616438</v>
      </c>
      <c r="C1379" s="4">
        <f t="shared" si="74"/>
        <v>9.9023229186691278E-2</v>
      </c>
      <c r="D1379" s="25">
        <f t="shared" si="75"/>
        <v>10.40919464189507</v>
      </c>
    </row>
    <row r="1380" spans="1:4" x14ac:dyDescent="0.2">
      <c r="A1380" s="24">
        <v>1372</v>
      </c>
      <c r="B1380" s="4">
        <f t="shared" si="73"/>
        <v>3.7589041095890412</v>
      </c>
      <c r="C1380" s="4">
        <f t="shared" si="74"/>
        <v>9.9025284746872416E-2</v>
      </c>
      <c r="D1380" s="25">
        <f t="shared" si="75"/>
        <v>10.409421594872459</v>
      </c>
    </row>
    <row r="1381" spans="1:4" x14ac:dyDescent="0.2">
      <c r="A1381" s="24">
        <v>1373</v>
      </c>
      <c r="B1381" s="4">
        <f t="shared" si="73"/>
        <v>3.7616438356164386</v>
      </c>
      <c r="C1381" s="4">
        <f t="shared" si="74"/>
        <v>9.9027340885556883E-2</v>
      </c>
      <c r="D1381" s="25">
        <f t="shared" si="75"/>
        <v>10.409648612188715</v>
      </c>
    </row>
    <row r="1382" spans="1:4" x14ac:dyDescent="0.2">
      <c r="A1382" s="24">
        <v>1374</v>
      </c>
      <c r="B1382" s="4">
        <f t="shared" si="73"/>
        <v>3.7643835616438355</v>
      </c>
      <c r="C1382" s="4">
        <f t="shared" si="74"/>
        <v>9.9029397601617497E-2</v>
      </c>
      <c r="D1382" s="25">
        <f t="shared" si="75"/>
        <v>10.409875693719783</v>
      </c>
    </row>
    <row r="1383" spans="1:4" x14ac:dyDescent="0.2">
      <c r="A1383" s="24">
        <v>1375</v>
      </c>
      <c r="B1383" s="4">
        <f t="shared" si="73"/>
        <v>3.7671232876712328</v>
      </c>
      <c r="C1383" s="4">
        <f t="shared" si="74"/>
        <v>9.9031454893928283E-2</v>
      </c>
      <c r="D1383" s="25">
        <f t="shared" si="75"/>
        <v>10.410102839341739</v>
      </c>
    </row>
    <row r="1384" spans="1:4" x14ac:dyDescent="0.2">
      <c r="A1384" s="24">
        <v>1376</v>
      </c>
      <c r="B1384" s="4">
        <f t="shared" si="73"/>
        <v>3.7698630136986302</v>
      </c>
      <c r="C1384" s="4">
        <f t="shared" si="74"/>
        <v>9.9033512761364295E-2</v>
      </c>
      <c r="D1384" s="25">
        <f t="shared" si="75"/>
        <v>10.410330048930749</v>
      </c>
    </row>
    <row r="1385" spans="1:4" x14ac:dyDescent="0.2">
      <c r="A1385" s="24">
        <v>1377</v>
      </c>
      <c r="B1385" s="4">
        <f t="shared" si="73"/>
        <v>3.7726027397260276</v>
      </c>
      <c r="C1385" s="4">
        <f t="shared" si="74"/>
        <v>9.903557120280182E-2</v>
      </c>
      <c r="D1385" s="25">
        <f t="shared" si="75"/>
        <v>10.410557322363179</v>
      </c>
    </row>
    <row r="1386" spans="1:4" x14ac:dyDescent="0.2">
      <c r="A1386" s="24">
        <v>1378</v>
      </c>
      <c r="B1386" s="4">
        <f t="shared" si="73"/>
        <v>3.7753424657534245</v>
      </c>
      <c r="C1386" s="4">
        <f t="shared" si="74"/>
        <v>9.9037630217118144E-2</v>
      </c>
      <c r="D1386" s="25">
        <f t="shared" si="75"/>
        <v>10.410784659515414</v>
      </c>
    </row>
    <row r="1387" spans="1:4" x14ac:dyDescent="0.2">
      <c r="A1387" s="24">
        <v>1379</v>
      </c>
      <c r="B1387" s="4">
        <f t="shared" si="73"/>
        <v>3.7780821917808218</v>
      </c>
      <c r="C1387" s="4">
        <f t="shared" si="74"/>
        <v>9.9039689803191763E-2</v>
      </c>
      <c r="D1387" s="25">
        <f t="shared" si="75"/>
        <v>10.411012060264069</v>
      </c>
    </row>
    <row r="1388" spans="1:4" x14ac:dyDescent="0.2">
      <c r="A1388" s="24">
        <v>1380</v>
      </c>
      <c r="B1388" s="4">
        <f t="shared" si="73"/>
        <v>3.7808219178082192</v>
      </c>
      <c r="C1388" s="4">
        <f t="shared" si="74"/>
        <v>9.9041749959902253E-2</v>
      </c>
      <c r="D1388" s="25">
        <f t="shared" si="75"/>
        <v>10.411239524485772</v>
      </c>
    </row>
    <row r="1389" spans="1:4" x14ac:dyDescent="0.2">
      <c r="A1389" s="24">
        <v>1381</v>
      </c>
      <c r="B1389" s="4">
        <f t="shared" si="73"/>
        <v>3.7835616438356166</v>
      </c>
      <c r="C1389" s="4">
        <f t="shared" si="74"/>
        <v>9.9043810686130301E-2</v>
      </c>
      <c r="D1389" s="25">
        <f t="shared" si="75"/>
        <v>10.411467052057377</v>
      </c>
    </row>
    <row r="1390" spans="1:4" x14ac:dyDescent="0.2">
      <c r="A1390" s="24">
        <v>1382</v>
      </c>
      <c r="B1390" s="4">
        <f t="shared" si="73"/>
        <v>3.7863013698630139</v>
      </c>
      <c r="C1390" s="4">
        <f t="shared" si="74"/>
        <v>9.9045871980757733E-2</v>
      </c>
      <c r="D1390" s="25">
        <f t="shared" si="75"/>
        <v>10.411694642855785</v>
      </c>
    </row>
    <row r="1391" spans="1:4" x14ac:dyDescent="0.2">
      <c r="A1391" s="24">
        <v>1383</v>
      </c>
      <c r="B1391" s="4">
        <f t="shared" si="73"/>
        <v>3.7890410958904108</v>
      </c>
      <c r="C1391" s="4">
        <f t="shared" si="74"/>
        <v>9.9047933842667496E-2</v>
      </c>
      <c r="D1391" s="25">
        <f t="shared" si="75"/>
        <v>10.411922296758046</v>
      </c>
    </row>
    <row r="1392" spans="1:4" x14ac:dyDescent="0.2">
      <c r="A1392" s="24">
        <v>1384</v>
      </c>
      <c r="B1392" s="4">
        <f t="shared" si="73"/>
        <v>3.7917808219178082</v>
      </c>
      <c r="C1392" s="4">
        <f t="shared" si="74"/>
        <v>9.9049996270743609E-2</v>
      </c>
      <c r="D1392" s="25">
        <f t="shared" si="75"/>
        <v>10.412150013641352</v>
      </c>
    </row>
    <row r="1393" spans="1:4" x14ac:dyDescent="0.2">
      <c r="A1393" s="24">
        <v>1385</v>
      </c>
      <c r="B1393" s="4">
        <f t="shared" si="73"/>
        <v>3.7945205479452055</v>
      </c>
      <c r="C1393" s="4">
        <f t="shared" si="74"/>
        <v>9.9052059263871256E-2</v>
      </c>
      <c r="D1393" s="25">
        <f t="shared" si="75"/>
        <v>10.412377793382998</v>
      </c>
    </row>
    <row r="1394" spans="1:4" x14ac:dyDescent="0.2">
      <c r="A1394" s="24">
        <v>1386</v>
      </c>
      <c r="B1394" s="4">
        <f t="shared" si="73"/>
        <v>3.7972602739726029</v>
      </c>
      <c r="C1394" s="4">
        <f t="shared" si="74"/>
        <v>9.9054122820936688E-2</v>
      </c>
      <c r="D1394" s="25">
        <f t="shared" si="75"/>
        <v>10.412605635860395</v>
      </c>
    </row>
    <row r="1395" spans="1:4" x14ac:dyDescent="0.2">
      <c r="A1395" s="24">
        <v>1387</v>
      </c>
      <c r="B1395" s="4">
        <f t="shared" si="73"/>
        <v>3.8</v>
      </c>
      <c r="C1395" s="4">
        <f t="shared" si="74"/>
        <v>9.9056186940827295E-2</v>
      </c>
      <c r="D1395" s="25">
        <f t="shared" si="75"/>
        <v>10.412833540951061</v>
      </c>
    </row>
    <row r="1396" spans="1:4" x14ac:dyDescent="0.2">
      <c r="A1396" s="24">
        <v>1388</v>
      </c>
      <c r="B1396" s="4">
        <f t="shared" si="73"/>
        <v>3.8027397260273972</v>
      </c>
      <c r="C1396" s="4">
        <f t="shared" si="74"/>
        <v>9.9058251622431578E-2</v>
      </c>
      <c r="D1396" s="25">
        <f t="shared" si="75"/>
        <v>10.413061508532696</v>
      </c>
    </row>
    <row r="1397" spans="1:4" x14ac:dyDescent="0.2">
      <c r="A1397" s="24">
        <v>1389</v>
      </c>
      <c r="B1397" s="4">
        <f t="shared" si="73"/>
        <v>3.8054794520547945</v>
      </c>
      <c r="C1397" s="4">
        <f t="shared" si="74"/>
        <v>9.9060316864639134E-2</v>
      </c>
      <c r="D1397" s="25">
        <f t="shared" si="75"/>
        <v>10.413289538483061</v>
      </c>
    </row>
    <row r="1398" spans="1:4" x14ac:dyDescent="0.2">
      <c r="A1398" s="24">
        <v>1390</v>
      </c>
      <c r="B1398" s="4">
        <f t="shared" si="73"/>
        <v>3.8082191780821919</v>
      </c>
      <c r="C1398" s="4">
        <f t="shared" si="74"/>
        <v>9.9062382666340695E-2</v>
      </c>
      <c r="D1398" s="25">
        <f t="shared" si="75"/>
        <v>10.413517630680058</v>
      </c>
    </row>
    <row r="1399" spans="1:4" x14ac:dyDescent="0.2">
      <c r="A1399" s="24">
        <v>1391</v>
      </c>
      <c r="B1399" s="4">
        <f t="shared" si="73"/>
        <v>3.8109589041095893</v>
      </c>
      <c r="C1399" s="4">
        <f t="shared" si="74"/>
        <v>9.9064449026428053E-2</v>
      </c>
      <c r="D1399" s="25">
        <f t="shared" si="75"/>
        <v>10.413745785001716</v>
      </c>
    </row>
    <row r="1400" spans="1:4" x14ac:dyDescent="0.2">
      <c r="A1400" s="24">
        <v>1392</v>
      </c>
      <c r="B1400" s="4">
        <f t="shared" si="73"/>
        <v>3.8136986301369862</v>
      </c>
      <c r="C1400" s="4">
        <f t="shared" si="74"/>
        <v>9.9066515943794176E-2</v>
      </c>
      <c r="D1400" s="25">
        <f t="shared" si="75"/>
        <v>10.413974001326199</v>
      </c>
    </row>
    <row r="1401" spans="1:4" x14ac:dyDescent="0.2">
      <c r="A1401" s="24">
        <v>1393</v>
      </c>
      <c r="B1401" s="4">
        <f t="shared" si="73"/>
        <v>3.8164383561643835</v>
      </c>
      <c r="C1401" s="4">
        <f t="shared" si="74"/>
        <v>9.9068583417333045E-2</v>
      </c>
      <c r="D1401" s="25">
        <f t="shared" si="75"/>
        <v>10.414202279531736</v>
      </c>
    </row>
    <row r="1402" spans="1:4" x14ac:dyDescent="0.2">
      <c r="A1402" s="24">
        <v>1394</v>
      </c>
      <c r="B1402" s="4">
        <f t="shared" si="73"/>
        <v>3.8191780821917809</v>
      </c>
      <c r="C1402" s="4">
        <f t="shared" si="74"/>
        <v>9.9070651445939836E-2</v>
      </c>
      <c r="D1402" s="25">
        <f t="shared" si="75"/>
        <v>10.414430619496763</v>
      </c>
    </row>
    <row r="1403" spans="1:4" x14ac:dyDescent="0.2">
      <c r="A1403" s="24">
        <v>1395</v>
      </c>
      <c r="B1403" s="4">
        <f t="shared" si="73"/>
        <v>3.8219178082191783</v>
      </c>
      <c r="C1403" s="4">
        <f t="shared" si="74"/>
        <v>9.907272002851078E-2</v>
      </c>
      <c r="D1403" s="25">
        <f t="shared" si="75"/>
        <v>10.414659021099748</v>
      </c>
    </row>
    <row r="1404" spans="1:4" x14ac:dyDescent="0.2">
      <c r="A1404" s="24">
        <v>1396</v>
      </c>
      <c r="B1404" s="4">
        <f t="shared" si="73"/>
        <v>3.8246575342465752</v>
      </c>
      <c r="C1404" s="4">
        <f t="shared" si="74"/>
        <v>9.907478916394323E-2</v>
      </c>
      <c r="D1404" s="25">
        <f t="shared" si="75"/>
        <v>10.414887484219349</v>
      </c>
    </row>
    <row r="1405" spans="1:4" x14ac:dyDescent="0.2">
      <c r="A1405" s="24">
        <v>1397</v>
      </c>
      <c r="B1405" s="4">
        <f t="shared" si="73"/>
        <v>3.8273972602739725</v>
      </c>
      <c r="C1405" s="4">
        <f t="shared" si="74"/>
        <v>9.9076858851135638E-2</v>
      </c>
      <c r="D1405" s="25">
        <f t="shared" si="75"/>
        <v>10.415116008734326</v>
      </c>
    </row>
    <row r="1406" spans="1:4" x14ac:dyDescent="0.2">
      <c r="A1406" s="24">
        <v>1398</v>
      </c>
      <c r="B1406" s="4">
        <f t="shared" si="73"/>
        <v>3.8301369863013699</v>
      </c>
      <c r="C1406" s="4">
        <f t="shared" si="74"/>
        <v>9.9078929088987536E-2</v>
      </c>
      <c r="D1406" s="25">
        <f t="shared" si="75"/>
        <v>10.415344594523512</v>
      </c>
    </row>
    <row r="1407" spans="1:4" x14ac:dyDescent="0.2">
      <c r="A1407" s="24">
        <v>1399</v>
      </c>
      <c r="B1407" s="4">
        <f t="shared" si="73"/>
        <v>3.8328767123287673</v>
      </c>
      <c r="C1407" s="4">
        <f t="shared" si="74"/>
        <v>9.9080999876399581E-2</v>
      </c>
      <c r="D1407" s="25">
        <f t="shared" si="75"/>
        <v>10.415573241465935</v>
      </c>
    </row>
    <row r="1408" spans="1:4" x14ac:dyDescent="0.2">
      <c r="A1408" s="24">
        <v>1400</v>
      </c>
      <c r="B1408" s="4">
        <f t="shared" si="73"/>
        <v>3.8356164383561642</v>
      </c>
      <c r="C1408" s="4">
        <f t="shared" si="74"/>
        <v>9.9083071212273541E-2</v>
      </c>
      <c r="D1408" s="25">
        <f t="shared" si="75"/>
        <v>10.415801949440695</v>
      </c>
    </row>
    <row r="1409" spans="1:4" x14ac:dyDescent="0.2">
      <c r="A1409" s="24">
        <v>1401</v>
      </c>
      <c r="B1409" s="4">
        <f t="shared" si="73"/>
        <v>3.8383561643835615</v>
      </c>
      <c r="C1409" s="4">
        <f t="shared" si="74"/>
        <v>9.9085143095512224E-2</v>
      </c>
      <c r="D1409" s="25">
        <f t="shared" si="75"/>
        <v>10.41603071832704</v>
      </c>
    </row>
    <row r="1410" spans="1:4" x14ac:dyDescent="0.2">
      <c r="A1410" s="24">
        <v>1402</v>
      </c>
      <c r="B1410" s="4">
        <f t="shared" si="73"/>
        <v>3.8410958904109589</v>
      </c>
      <c r="C1410" s="4">
        <f t="shared" si="74"/>
        <v>9.908721552501959E-2</v>
      </c>
      <c r="D1410" s="25">
        <f t="shared" si="75"/>
        <v>10.416259548004291</v>
      </c>
    </row>
    <row r="1411" spans="1:4" x14ac:dyDescent="0.2">
      <c r="A1411" s="24">
        <v>1403</v>
      </c>
      <c r="B1411" s="4">
        <f t="shared" si="73"/>
        <v>3.8438356164383563</v>
      </c>
      <c r="C1411" s="4">
        <f t="shared" si="74"/>
        <v>9.9089288499700723E-2</v>
      </c>
      <c r="D1411" s="25">
        <f t="shared" si="75"/>
        <v>10.416488438351967</v>
      </c>
    </row>
    <row r="1412" spans="1:4" x14ac:dyDescent="0.2">
      <c r="A1412" s="24">
        <v>1404</v>
      </c>
      <c r="B1412" s="4">
        <f t="shared" si="73"/>
        <v>3.8465753424657536</v>
      </c>
      <c r="C1412" s="4">
        <f t="shared" si="74"/>
        <v>9.9091362018461679E-2</v>
      </c>
      <c r="D1412" s="25">
        <f t="shared" si="75"/>
        <v>10.41671738924963</v>
      </c>
    </row>
    <row r="1413" spans="1:4" x14ac:dyDescent="0.2">
      <c r="A1413" s="24">
        <v>1405</v>
      </c>
      <c r="B1413" s="4">
        <f t="shared" si="73"/>
        <v>3.8493150684931505</v>
      </c>
      <c r="C1413" s="4">
        <f t="shared" si="74"/>
        <v>9.9093436080209762E-2</v>
      </c>
      <c r="D1413" s="25">
        <f t="shared" si="75"/>
        <v>10.416946400576998</v>
      </c>
    </row>
    <row r="1414" spans="1:4" x14ac:dyDescent="0.2">
      <c r="A1414" s="24">
        <v>1406</v>
      </c>
      <c r="B1414" s="4">
        <f t="shared" si="73"/>
        <v>3.8520547945205479</v>
      </c>
      <c r="C1414" s="4">
        <f t="shared" si="74"/>
        <v>9.9095510683853263E-2</v>
      </c>
      <c r="D1414" s="25">
        <f t="shared" si="75"/>
        <v>10.417175472213923</v>
      </c>
    </row>
    <row r="1415" spans="1:4" x14ac:dyDescent="0.2">
      <c r="A1415" s="24">
        <v>1407</v>
      </c>
      <c r="B1415" s="4">
        <f t="shared" si="73"/>
        <v>3.8547945205479452</v>
      </c>
      <c r="C1415" s="4">
        <f t="shared" si="74"/>
        <v>9.9097585828301596E-2</v>
      </c>
      <c r="D1415" s="25">
        <f t="shared" si="75"/>
        <v>10.417404604040348</v>
      </c>
    </row>
    <row r="1416" spans="1:4" x14ac:dyDescent="0.2">
      <c r="A1416" s="24">
        <v>1408</v>
      </c>
      <c r="B1416" s="4">
        <f t="shared" si="73"/>
        <v>3.8575342465753426</v>
      </c>
      <c r="C1416" s="4">
        <f t="shared" si="74"/>
        <v>9.9099661512465284E-2</v>
      </c>
      <c r="D1416" s="25">
        <f t="shared" si="75"/>
        <v>10.417633795936343</v>
      </c>
    </row>
    <row r="1417" spans="1:4" x14ac:dyDescent="0.2">
      <c r="A1417" s="24">
        <v>1409</v>
      </c>
      <c r="B1417" s="4">
        <f t="shared" si="73"/>
        <v>3.8602739726027395</v>
      </c>
      <c r="C1417" s="4">
        <f t="shared" si="74"/>
        <v>9.9101737735255907E-2</v>
      </c>
      <c r="D1417" s="25">
        <f t="shared" si="75"/>
        <v>10.417863047782117</v>
      </c>
    </row>
    <row r="1418" spans="1:4" x14ac:dyDescent="0.2">
      <c r="A1418" s="24">
        <v>1410</v>
      </c>
      <c r="B1418" s="4">
        <f t="shared" ref="B1418:B1481" si="76">A1418/365</f>
        <v>3.8630136986301369</v>
      </c>
      <c r="C1418" s="4">
        <f t="shared" ref="C1418:C1481" si="77">($A$6/100)+((($B$6+$C$6)/100)*(1-EXP(-B1418/$D$6))/(B1418/$D$6))-(($C$6/100)*(EXP(-B1418/$D$6)))</f>
        <v>9.9103814495586182E-2</v>
      </c>
      <c r="D1418" s="25">
        <f t="shared" ref="D1418:D1481" si="78">(EXP(C1418)-1)*100</f>
        <v>10.418092359457965</v>
      </c>
    </row>
    <row r="1419" spans="1:4" x14ac:dyDescent="0.2">
      <c r="A1419" s="24">
        <v>1411</v>
      </c>
      <c r="B1419" s="4">
        <f t="shared" si="76"/>
        <v>3.8657534246575342</v>
      </c>
      <c r="C1419" s="4">
        <f t="shared" si="77"/>
        <v>9.910589179236988E-2</v>
      </c>
      <c r="D1419" s="25">
        <f t="shared" si="78"/>
        <v>10.418321730844315</v>
      </c>
    </row>
    <row r="1420" spans="1:4" x14ac:dyDescent="0.2">
      <c r="A1420" s="24">
        <v>1412</v>
      </c>
      <c r="B1420" s="4">
        <f t="shared" si="76"/>
        <v>3.8684931506849316</v>
      </c>
      <c r="C1420" s="4">
        <f t="shared" si="77"/>
        <v>9.9107969624521841E-2</v>
      </c>
      <c r="D1420" s="25">
        <f t="shared" si="78"/>
        <v>10.418551161821732</v>
      </c>
    </row>
    <row r="1421" spans="1:4" x14ac:dyDescent="0.2">
      <c r="A1421" s="24">
        <v>1413</v>
      </c>
      <c r="B1421" s="4">
        <f t="shared" si="76"/>
        <v>3.871232876712329</v>
      </c>
      <c r="C1421" s="4">
        <f t="shared" si="77"/>
        <v>9.9110047990958031E-2</v>
      </c>
      <c r="D1421" s="25">
        <f t="shared" si="78"/>
        <v>10.418780652270886</v>
      </c>
    </row>
    <row r="1422" spans="1:4" x14ac:dyDescent="0.2">
      <c r="A1422" s="24">
        <v>1414</v>
      </c>
      <c r="B1422" s="4">
        <f t="shared" si="76"/>
        <v>3.8739726027397259</v>
      </c>
      <c r="C1422" s="4">
        <f t="shared" si="77"/>
        <v>9.9112126890595523E-2</v>
      </c>
      <c r="D1422" s="25">
        <f t="shared" si="78"/>
        <v>10.419010202072565</v>
      </c>
    </row>
    <row r="1423" spans="1:4" x14ac:dyDescent="0.2">
      <c r="A1423" s="24">
        <v>1415</v>
      </c>
      <c r="B1423" s="4">
        <f t="shared" si="76"/>
        <v>3.8767123287671232</v>
      </c>
      <c r="C1423" s="4">
        <f t="shared" si="77"/>
        <v>9.9114206322352391E-2</v>
      </c>
      <c r="D1423" s="25">
        <f t="shared" si="78"/>
        <v>10.419239811107662</v>
      </c>
    </row>
    <row r="1424" spans="1:4" x14ac:dyDescent="0.2">
      <c r="A1424" s="24">
        <v>1416</v>
      </c>
      <c r="B1424" s="4">
        <f t="shared" si="76"/>
        <v>3.8794520547945206</v>
      </c>
      <c r="C1424" s="4">
        <f t="shared" si="77"/>
        <v>9.9116286285147889E-2</v>
      </c>
      <c r="D1424" s="25">
        <f t="shared" si="78"/>
        <v>10.419469479257227</v>
      </c>
    </row>
    <row r="1425" spans="1:4" x14ac:dyDescent="0.2">
      <c r="A1425" s="24">
        <v>1417</v>
      </c>
      <c r="B1425" s="4">
        <f t="shared" si="76"/>
        <v>3.882191780821918</v>
      </c>
      <c r="C1425" s="4">
        <f t="shared" si="77"/>
        <v>9.9118366777902284E-2</v>
      </c>
      <c r="D1425" s="25">
        <f t="shared" si="78"/>
        <v>10.419699206402399</v>
      </c>
    </row>
    <row r="1426" spans="1:4" x14ac:dyDescent="0.2">
      <c r="A1426" s="24">
        <v>1418</v>
      </c>
      <c r="B1426" s="4">
        <f t="shared" si="76"/>
        <v>3.8849315068493149</v>
      </c>
      <c r="C1426" s="4">
        <f t="shared" si="77"/>
        <v>9.9120447799536937E-2</v>
      </c>
      <c r="D1426" s="25">
        <f t="shared" si="78"/>
        <v>10.419928992424431</v>
      </c>
    </row>
    <row r="1427" spans="1:4" x14ac:dyDescent="0.2">
      <c r="A1427" s="24">
        <v>1419</v>
      </c>
      <c r="B1427" s="4">
        <f t="shared" si="76"/>
        <v>3.8876712328767122</v>
      </c>
      <c r="C1427" s="4">
        <f t="shared" si="77"/>
        <v>9.9122529348974323E-2</v>
      </c>
      <c r="D1427" s="25">
        <f t="shared" si="78"/>
        <v>10.420158837204706</v>
      </c>
    </row>
    <row r="1428" spans="1:4" x14ac:dyDescent="0.2">
      <c r="A1428" s="24">
        <v>1420</v>
      </c>
      <c r="B1428" s="4">
        <f t="shared" si="76"/>
        <v>3.8904109589041096</v>
      </c>
      <c r="C1428" s="4">
        <f t="shared" si="77"/>
        <v>9.9124611425137996E-2</v>
      </c>
      <c r="D1428" s="25">
        <f t="shared" si="78"/>
        <v>10.420388740624764</v>
      </c>
    </row>
    <row r="1429" spans="1:4" x14ac:dyDescent="0.2">
      <c r="A1429" s="24">
        <v>1421</v>
      </c>
      <c r="B1429" s="4">
        <f t="shared" si="76"/>
        <v>3.893150684931507</v>
      </c>
      <c r="C1429" s="4">
        <f t="shared" si="77"/>
        <v>9.9126694026952525E-2</v>
      </c>
      <c r="D1429" s="25">
        <f t="shared" si="78"/>
        <v>10.420618702566165</v>
      </c>
    </row>
    <row r="1430" spans="1:4" x14ac:dyDescent="0.2">
      <c r="A1430" s="24">
        <v>1422</v>
      </c>
      <c r="B1430" s="4">
        <f t="shared" si="76"/>
        <v>3.8958904109589043</v>
      </c>
      <c r="C1430" s="4">
        <f t="shared" si="77"/>
        <v>9.9128777153343645E-2</v>
      </c>
      <c r="D1430" s="25">
        <f t="shared" si="78"/>
        <v>10.420848722910691</v>
      </c>
    </row>
    <row r="1431" spans="1:4" x14ac:dyDescent="0.2">
      <c r="A1431" s="24">
        <v>1423</v>
      </c>
      <c r="B1431" s="4">
        <f t="shared" si="76"/>
        <v>3.8986301369863012</v>
      </c>
      <c r="C1431" s="4">
        <f t="shared" si="77"/>
        <v>9.9130860803238116E-2</v>
      </c>
      <c r="D1431" s="25">
        <f t="shared" si="78"/>
        <v>10.421078801540196</v>
      </c>
    </row>
    <row r="1432" spans="1:4" x14ac:dyDescent="0.2">
      <c r="A1432" s="24">
        <v>1424</v>
      </c>
      <c r="B1432" s="4">
        <f t="shared" si="76"/>
        <v>3.9013698630136986</v>
      </c>
      <c r="C1432" s="4">
        <f t="shared" si="77"/>
        <v>9.9132944975563797E-2</v>
      </c>
      <c r="D1432" s="25">
        <f t="shared" si="78"/>
        <v>10.421308938336615</v>
      </c>
    </row>
    <row r="1433" spans="1:4" x14ac:dyDescent="0.2">
      <c r="A1433" s="24">
        <v>1425</v>
      </c>
      <c r="B1433" s="4">
        <f t="shared" si="76"/>
        <v>3.904109589041096</v>
      </c>
      <c r="C1433" s="4">
        <f t="shared" si="77"/>
        <v>9.9135029669249586E-2</v>
      </c>
      <c r="D1433" s="25">
        <f t="shared" si="78"/>
        <v>10.42153913318209</v>
      </c>
    </row>
    <row r="1434" spans="1:4" x14ac:dyDescent="0.2">
      <c r="A1434" s="24">
        <v>1426</v>
      </c>
      <c r="B1434" s="4">
        <f t="shared" si="76"/>
        <v>3.9068493150684933</v>
      </c>
      <c r="C1434" s="4">
        <f t="shared" si="77"/>
        <v>9.9137114883225491E-2</v>
      </c>
      <c r="D1434" s="25">
        <f t="shared" si="78"/>
        <v>10.421769385958779</v>
      </c>
    </row>
    <row r="1435" spans="1:4" x14ac:dyDescent="0.2">
      <c r="A1435" s="24">
        <v>1427</v>
      </c>
      <c r="B1435" s="4">
        <f t="shared" si="76"/>
        <v>3.9095890410958902</v>
      </c>
      <c r="C1435" s="4">
        <f t="shared" si="77"/>
        <v>9.9139200616422618E-2</v>
      </c>
      <c r="D1435" s="25">
        <f t="shared" si="78"/>
        <v>10.421999696549067</v>
      </c>
    </row>
    <row r="1436" spans="1:4" x14ac:dyDescent="0.2">
      <c r="A1436" s="24">
        <v>1428</v>
      </c>
      <c r="B1436" s="4">
        <f t="shared" si="76"/>
        <v>3.9123287671232876</v>
      </c>
      <c r="C1436" s="4">
        <f t="shared" si="77"/>
        <v>9.9141286867773071E-2</v>
      </c>
      <c r="D1436" s="25">
        <f t="shared" si="78"/>
        <v>10.422230064835357</v>
      </c>
    </row>
    <row r="1437" spans="1:4" x14ac:dyDescent="0.2">
      <c r="A1437" s="24">
        <v>1429</v>
      </c>
      <c r="B1437" s="4">
        <f t="shared" si="76"/>
        <v>3.9150684931506849</v>
      </c>
      <c r="C1437" s="4">
        <f t="shared" si="77"/>
        <v>9.9143373636210091E-2</v>
      </c>
      <c r="D1437" s="25">
        <f t="shared" si="78"/>
        <v>10.422460490700214</v>
      </c>
    </row>
    <row r="1438" spans="1:4" x14ac:dyDescent="0.2">
      <c r="A1438" s="24">
        <v>1430</v>
      </c>
      <c r="B1438" s="4">
        <f t="shared" si="76"/>
        <v>3.9178082191780823</v>
      </c>
      <c r="C1438" s="4">
        <f t="shared" si="77"/>
        <v>9.9145460920667963E-2</v>
      </c>
      <c r="D1438" s="25">
        <f t="shared" si="78"/>
        <v>10.422690974026349</v>
      </c>
    </row>
    <row r="1439" spans="1:4" x14ac:dyDescent="0.2">
      <c r="A1439" s="24">
        <v>1431</v>
      </c>
      <c r="B1439" s="4">
        <f t="shared" si="76"/>
        <v>3.9205479452054797</v>
      </c>
      <c r="C1439" s="4">
        <f t="shared" si="77"/>
        <v>9.9147548720082038E-2</v>
      </c>
      <c r="D1439" s="25">
        <f t="shared" si="78"/>
        <v>10.422921514696526</v>
      </c>
    </row>
    <row r="1440" spans="1:4" x14ac:dyDescent="0.2">
      <c r="A1440" s="24">
        <v>1432</v>
      </c>
      <c r="B1440" s="4">
        <f t="shared" si="76"/>
        <v>3.9232876712328766</v>
      </c>
      <c r="C1440" s="4">
        <f t="shared" si="77"/>
        <v>9.9149637033388777E-2</v>
      </c>
      <c r="D1440" s="25">
        <f t="shared" si="78"/>
        <v>10.423152112593659</v>
      </c>
    </row>
    <row r="1441" spans="1:4" x14ac:dyDescent="0.2">
      <c r="A1441" s="24">
        <v>1433</v>
      </c>
      <c r="B1441" s="4">
        <f t="shared" si="76"/>
        <v>3.9260273972602739</v>
      </c>
      <c r="C1441" s="4">
        <f t="shared" si="77"/>
        <v>9.9151725859525627E-2</v>
      </c>
      <c r="D1441" s="25">
        <f t="shared" si="78"/>
        <v>10.42338276760082</v>
      </c>
    </row>
    <row r="1442" spans="1:4" x14ac:dyDescent="0.2">
      <c r="A1442" s="24">
        <v>1434</v>
      </c>
      <c r="B1442" s="4">
        <f t="shared" si="76"/>
        <v>3.9287671232876713</v>
      </c>
      <c r="C1442" s="4">
        <f t="shared" si="77"/>
        <v>9.9153815197431189E-2</v>
      </c>
      <c r="D1442" s="25">
        <f t="shared" si="78"/>
        <v>10.423613479601102</v>
      </c>
    </row>
    <row r="1443" spans="1:4" x14ac:dyDescent="0.2">
      <c r="A1443" s="24">
        <v>1435</v>
      </c>
      <c r="B1443" s="4">
        <f t="shared" si="76"/>
        <v>3.9315068493150687</v>
      </c>
      <c r="C1443" s="4">
        <f t="shared" si="77"/>
        <v>9.9155905046045115E-2</v>
      </c>
      <c r="D1443" s="25">
        <f t="shared" si="78"/>
        <v>10.42384424847782</v>
      </c>
    </row>
    <row r="1444" spans="1:4" x14ac:dyDescent="0.2">
      <c r="A1444" s="24">
        <v>1436</v>
      </c>
      <c r="B1444" s="4">
        <f t="shared" si="76"/>
        <v>3.9342465753424656</v>
      </c>
      <c r="C1444" s="4">
        <f t="shared" si="77"/>
        <v>9.9157995404308044E-2</v>
      </c>
      <c r="D1444" s="25">
        <f t="shared" si="78"/>
        <v>10.424075074114313</v>
      </c>
    </row>
    <row r="1445" spans="1:4" x14ac:dyDescent="0.2">
      <c r="A1445" s="24">
        <v>1437</v>
      </c>
      <c r="B1445" s="4">
        <f t="shared" si="76"/>
        <v>3.9369863013698629</v>
      </c>
      <c r="C1445" s="4">
        <f t="shared" si="77"/>
        <v>9.9160086271161782E-2</v>
      </c>
      <c r="D1445" s="25">
        <f t="shared" si="78"/>
        <v>10.42430595639412</v>
      </c>
    </row>
    <row r="1446" spans="1:4" x14ac:dyDescent="0.2">
      <c r="A1446" s="24">
        <v>1438</v>
      </c>
      <c r="B1446" s="4">
        <f t="shared" si="76"/>
        <v>3.9397260273972603</v>
      </c>
      <c r="C1446" s="4">
        <f t="shared" si="77"/>
        <v>9.9162177645549132E-2</v>
      </c>
      <c r="D1446" s="25">
        <f t="shared" si="78"/>
        <v>10.42453689520082</v>
      </c>
    </row>
    <row r="1447" spans="1:4" x14ac:dyDescent="0.2">
      <c r="A1447" s="24">
        <v>1439</v>
      </c>
      <c r="B1447" s="4">
        <f t="shared" si="76"/>
        <v>3.9424657534246577</v>
      </c>
      <c r="C1447" s="4">
        <f t="shared" si="77"/>
        <v>9.9164269526414009E-2</v>
      </c>
      <c r="D1447" s="25">
        <f t="shared" si="78"/>
        <v>10.424767890418174</v>
      </c>
    </row>
    <row r="1448" spans="1:4" x14ac:dyDescent="0.2">
      <c r="A1448" s="24">
        <v>1440</v>
      </c>
      <c r="B1448" s="4">
        <f t="shared" si="76"/>
        <v>3.9452054794520546</v>
      </c>
      <c r="C1448" s="4">
        <f t="shared" si="77"/>
        <v>9.916636191270134E-2</v>
      </c>
      <c r="D1448" s="25">
        <f t="shared" si="78"/>
        <v>10.424998941930031</v>
      </c>
    </row>
    <row r="1449" spans="1:4" x14ac:dyDescent="0.2">
      <c r="A1449" s="24">
        <v>1441</v>
      </c>
      <c r="B1449" s="4">
        <f t="shared" si="76"/>
        <v>3.9479452054794519</v>
      </c>
      <c r="C1449" s="4">
        <f t="shared" si="77"/>
        <v>9.9168454803357148E-2</v>
      </c>
      <c r="D1449" s="25">
        <f t="shared" si="78"/>
        <v>10.425230049620327</v>
      </c>
    </row>
    <row r="1450" spans="1:4" x14ac:dyDescent="0.2">
      <c r="A1450" s="24">
        <v>1442</v>
      </c>
      <c r="B1450" s="4">
        <f t="shared" si="76"/>
        <v>3.9506849315068493</v>
      </c>
      <c r="C1450" s="4">
        <f t="shared" si="77"/>
        <v>9.9170548197328498E-2</v>
      </c>
      <c r="D1450" s="25">
        <f t="shared" si="78"/>
        <v>10.425461213373154</v>
      </c>
    </row>
    <row r="1451" spans="1:4" x14ac:dyDescent="0.2">
      <c r="A1451" s="24">
        <v>1443</v>
      </c>
      <c r="B1451" s="4">
        <f t="shared" si="76"/>
        <v>3.9534246575342467</v>
      </c>
      <c r="C1451" s="4">
        <f t="shared" si="77"/>
        <v>9.9172642093563523E-2</v>
      </c>
      <c r="D1451" s="25">
        <f t="shared" si="78"/>
        <v>10.425692433072697</v>
      </c>
    </row>
    <row r="1452" spans="1:4" x14ac:dyDescent="0.2">
      <c r="A1452" s="24">
        <v>1444</v>
      </c>
      <c r="B1452" s="4">
        <f t="shared" si="76"/>
        <v>3.956164383561644</v>
      </c>
      <c r="C1452" s="4">
        <f t="shared" si="77"/>
        <v>9.9174736491011439E-2</v>
      </c>
      <c r="D1452" s="25">
        <f t="shared" si="78"/>
        <v>10.425923708603314</v>
      </c>
    </row>
    <row r="1453" spans="1:4" x14ac:dyDescent="0.2">
      <c r="A1453" s="24">
        <v>1445</v>
      </c>
      <c r="B1453" s="4">
        <f t="shared" si="76"/>
        <v>3.9589041095890409</v>
      </c>
      <c r="C1453" s="4">
        <f t="shared" si="77"/>
        <v>9.9176831388622461E-2</v>
      </c>
      <c r="D1453" s="25">
        <f t="shared" si="78"/>
        <v>10.426155039849384</v>
      </c>
    </row>
    <row r="1454" spans="1:4" x14ac:dyDescent="0.2">
      <c r="A1454" s="24">
        <v>1446</v>
      </c>
      <c r="B1454" s="4">
        <f t="shared" si="76"/>
        <v>3.9616438356164383</v>
      </c>
      <c r="C1454" s="4">
        <f t="shared" si="77"/>
        <v>9.9178926785347898E-2</v>
      </c>
      <c r="D1454" s="25">
        <f t="shared" si="78"/>
        <v>10.426386426695489</v>
      </c>
    </row>
    <row r="1455" spans="1:4" x14ac:dyDescent="0.2">
      <c r="A1455" s="24">
        <v>1447</v>
      </c>
      <c r="B1455" s="4">
        <f t="shared" si="76"/>
        <v>3.9643835616438357</v>
      </c>
      <c r="C1455" s="4">
        <f t="shared" si="77"/>
        <v>9.9181022680140105E-2</v>
      </c>
      <c r="D1455" s="25">
        <f t="shared" si="78"/>
        <v>10.426617869026256</v>
      </c>
    </row>
    <row r="1456" spans="1:4" x14ac:dyDescent="0.2">
      <c r="A1456" s="24">
        <v>1448</v>
      </c>
      <c r="B1456" s="4">
        <f t="shared" si="76"/>
        <v>3.967123287671233</v>
      </c>
      <c r="C1456" s="4">
        <f t="shared" si="77"/>
        <v>9.9183119071952514E-2</v>
      </c>
      <c r="D1456" s="25">
        <f t="shared" si="78"/>
        <v>10.426849366726486</v>
      </c>
    </row>
    <row r="1457" spans="1:4" x14ac:dyDescent="0.2">
      <c r="A1457" s="24">
        <v>1449</v>
      </c>
      <c r="B1457" s="4">
        <f t="shared" si="76"/>
        <v>3.9698630136986299</v>
      </c>
      <c r="C1457" s="4">
        <f t="shared" si="77"/>
        <v>9.9185215959739587E-2</v>
      </c>
      <c r="D1457" s="25">
        <f t="shared" si="78"/>
        <v>10.427080919681053</v>
      </c>
    </row>
    <row r="1458" spans="1:4" x14ac:dyDescent="0.2">
      <c r="A1458" s="24">
        <v>1450</v>
      </c>
      <c r="B1458" s="4">
        <f t="shared" si="76"/>
        <v>3.9726027397260273</v>
      </c>
      <c r="C1458" s="4">
        <f t="shared" si="77"/>
        <v>9.9187313342456826E-2</v>
      </c>
      <c r="D1458" s="25">
        <f t="shared" si="78"/>
        <v>10.42731252777498</v>
      </c>
    </row>
    <row r="1459" spans="1:4" x14ac:dyDescent="0.2">
      <c r="A1459" s="24">
        <v>1451</v>
      </c>
      <c r="B1459" s="4">
        <f t="shared" si="76"/>
        <v>3.9753424657534246</v>
      </c>
      <c r="C1459" s="4">
        <f t="shared" si="77"/>
        <v>9.9189411219060844E-2</v>
      </c>
      <c r="D1459" s="25">
        <f t="shared" si="78"/>
        <v>10.427544190893379</v>
      </c>
    </row>
    <row r="1460" spans="1:4" x14ac:dyDescent="0.2">
      <c r="A1460" s="24">
        <v>1452</v>
      </c>
      <c r="B1460" s="4">
        <f t="shared" si="76"/>
        <v>3.978082191780822</v>
      </c>
      <c r="C1460" s="4">
        <f t="shared" si="77"/>
        <v>9.9191509588509211E-2</v>
      </c>
      <c r="D1460" s="25">
        <f t="shared" si="78"/>
        <v>10.427775908921477</v>
      </c>
    </row>
    <row r="1461" spans="1:4" x14ac:dyDescent="0.2">
      <c r="A1461" s="24">
        <v>1453</v>
      </c>
      <c r="B1461" s="4">
        <f t="shared" si="76"/>
        <v>3.9808219178082194</v>
      </c>
      <c r="C1461" s="4">
        <f t="shared" si="77"/>
        <v>9.9193608449760648E-2</v>
      </c>
      <c r="D1461" s="25">
        <f t="shared" si="78"/>
        <v>10.428007681744656</v>
      </c>
    </row>
    <row r="1462" spans="1:4" x14ac:dyDescent="0.2">
      <c r="A1462" s="24">
        <v>1454</v>
      </c>
      <c r="B1462" s="4">
        <f t="shared" si="76"/>
        <v>3.9835616438356163</v>
      </c>
      <c r="C1462" s="4">
        <f t="shared" si="77"/>
        <v>9.9195707801774835E-2</v>
      </c>
      <c r="D1462" s="25">
        <f t="shared" si="78"/>
        <v>10.428239509248339</v>
      </c>
    </row>
    <row r="1463" spans="1:4" x14ac:dyDescent="0.2">
      <c r="A1463" s="24">
        <v>1455</v>
      </c>
      <c r="B1463" s="4">
        <f t="shared" si="76"/>
        <v>3.9863013698630136</v>
      </c>
      <c r="C1463" s="4">
        <f t="shared" si="77"/>
        <v>9.9197807643512576E-2</v>
      </c>
      <c r="D1463" s="25">
        <f t="shared" si="78"/>
        <v>10.428471391318151</v>
      </c>
    </row>
    <row r="1464" spans="1:4" x14ac:dyDescent="0.2">
      <c r="A1464" s="24">
        <v>1456</v>
      </c>
      <c r="B1464" s="4">
        <f t="shared" si="76"/>
        <v>3.989041095890411</v>
      </c>
      <c r="C1464" s="4">
        <f t="shared" si="77"/>
        <v>9.9199907973935686E-2</v>
      </c>
      <c r="D1464" s="25">
        <f t="shared" si="78"/>
        <v>10.428703327839761</v>
      </c>
    </row>
    <row r="1465" spans="1:4" x14ac:dyDescent="0.2">
      <c r="A1465" s="24">
        <v>1457</v>
      </c>
      <c r="B1465" s="4">
        <f t="shared" si="76"/>
        <v>3.9917808219178084</v>
      </c>
      <c r="C1465" s="4">
        <f t="shared" si="77"/>
        <v>9.920200879200701E-2</v>
      </c>
      <c r="D1465" s="25">
        <f t="shared" si="78"/>
        <v>10.428935318698995</v>
      </c>
    </row>
    <row r="1466" spans="1:4" x14ac:dyDescent="0.2">
      <c r="A1466" s="24">
        <v>1458</v>
      </c>
      <c r="B1466" s="4">
        <f t="shared" si="76"/>
        <v>3.9945205479452053</v>
      </c>
      <c r="C1466" s="4">
        <f t="shared" si="77"/>
        <v>9.9204110096690473E-2</v>
      </c>
      <c r="D1466" s="25">
        <f t="shared" si="78"/>
        <v>10.429167363781765</v>
      </c>
    </row>
    <row r="1467" spans="1:4" x14ac:dyDescent="0.2">
      <c r="A1467" s="24">
        <v>1459</v>
      </c>
      <c r="B1467" s="4">
        <f t="shared" si="76"/>
        <v>3.9972602739726026</v>
      </c>
      <c r="C1467" s="4">
        <f t="shared" si="77"/>
        <v>9.9206211886951043E-2</v>
      </c>
      <c r="D1467" s="25">
        <f t="shared" si="78"/>
        <v>10.429399462974121</v>
      </c>
    </row>
    <row r="1468" spans="1:4" x14ac:dyDescent="0.2">
      <c r="A1468" s="24">
        <v>1460</v>
      </c>
      <c r="B1468" s="4">
        <f t="shared" si="76"/>
        <v>4</v>
      </c>
      <c r="C1468" s="4">
        <f t="shared" si="77"/>
        <v>9.9208314161754685E-2</v>
      </c>
      <c r="D1468" s="25">
        <f t="shared" si="78"/>
        <v>10.429631616162215</v>
      </c>
    </row>
    <row r="1469" spans="1:4" x14ac:dyDescent="0.2">
      <c r="A1469" s="24">
        <v>1461</v>
      </c>
      <c r="B1469" s="4">
        <f t="shared" si="76"/>
        <v>4.0027397260273974</v>
      </c>
      <c r="C1469" s="4">
        <f t="shared" si="77"/>
        <v>9.9210416920068462E-2</v>
      </c>
      <c r="D1469" s="25">
        <f t="shared" si="78"/>
        <v>10.429863823232321</v>
      </c>
    </row>
    <row r="1470" spans="1:4" x14ac:dyDescent="0.2">
      <c r="A1470" s="24">
        <v>1462</v>
      </c>
      <c r="B1470" s="4">
        <f t="shared" si="76"/>
        <v>4.0054794520547947</v>
      </c>
      <c r="C1470" s="4">
        <f t="shared" si="77"/>
        <v>9.9212520160860462E-2</v>
      </c>
      <c r="D1470" s="25">
        <f t="shared" si="78"/>
        <v>10.430096084070817</v>
      </c>
    </row>
    <row r="1471" spans="1:4" x14ac:dyDescent="0.2">
      <c r="A1471" s="24">
        <v>1463</v>
      </c>
      <c r="B1471" s="4">
        <f t="shared" si="76"/>
        <v>4.0082191780821921</v>
      </c>
      <c r="C1471" s="4">
        <f t="shared" si="77"/>
        <v>9.9214623883099803E-2</v>
      </c>
      <c r="D1471" s="25">
        <f t="shared" si="78"/>
        <v>10.430328398564214</v>
      </c>
    </row>
    <row r="1472" spans="1:4" x14ac:dyDescent="0.2">
      <c r="A1472" s="24">
        <v>1464</v>
      </c>
      <c r="B1472" s="4">
        <f t="shared" si="76"/>
        <v>4.0109589041095894</v>
      </c>
      <c r="C1472" s="4">
        <f t="shared" si="77"/>
        <v>9.9216728085756642E-2</v>
      </c>
      <c r="D1472" s="25">
        <f t="shared" si="78"/>
        <v>10.430560766599095</v>
      </c>
    </row>
    <row r="1473" spans="1:4" x14ac:dyDescent="0.2">
      <c r="A1473" s="24">
        <v>1465</v>
      </c>
      <c r="B1473" s="4">
        <f t="shared" si="76"/>
        <v>4.0136986301369859</v>
      </c>
      <c r="C1473" s="4">
        <f t="shared" si="77"/>
        <v>9.9218832767802217E-2</v>
      </c>
      <c r="D1473" s="25">
        <f t="shared" si="78"/>
        <v>10.430793188062214</v>
      </c>
    </row>
    <row r="1474" spans="1:4" x14ac:dyDescent="0.2">
      <c r="A1474" s="24">
        <v>1466</v>
      </c>
      <c r="B1474" s="4">
        <f t="shared" si="76"/>
        <v>4.0164383561643833</v>
      </c>
      <c r="C1474" s="4">
        <f t="shared" si="77"/>
        <v>9.9220937928208713E-2</v>
      </c>
      <c r="D1474" s="25">
        <f t="shared" si="78"/>
        <v>10.431025662840398</v>
      </c>
    </row>
    <row r="1475" spans="1:4" x14ac:dyDescent="0.2">
      <c r="A1475" s="24">
        <v>1467</v>
      </c>
      <c r="B1475" s="4">
        <f t="shared" si="76"/>
        <v>4.0191780821917806</v>
      </c>
      <c r="C1475" s="4">
        <f t="shared" si="77"/>
        <v>9.9223043565949451E-2</v>
      </c>
      <c r="D1475" s="25">
        <f t="shared" si="78"/>
        <v>10.43125819082058</v>
      </c>
    </row>
    <row r="1476" spans="1:4" x14ac:dyDescent="0.2">
      <c r="A1476" s="24">
        <v>1468</v>
      </c>
      <c r="B1476" s="4">
        <f t="shared" si="76"/>
        <v>4.021917808219178</v>
      </c>
      <c r="C1476" s="4">
        <f t="shared" si="77"/>
        <v>9.922514967999875E-2</v>
      </c>
      <c r="D1476" s="25">
        <f t="shared" si="78"/>
        <v>10.431490771889852</v>
      </c>
    </row>
    <row r="1477" spans="1:4" x14ac:dyDescent="0.2">
      <c r="A1477" s="24">
        <v>1469</v>
      </c>
      <c r="B1477" s="4">
        <f t="shared" si="76"/>
        <v>4.0246575342465754</v>
      </c>
      <c r="C1477" s="4">
        <f t="shared" si="77"/>
        <v>9.9227256269331945E-2</v>
      </c>
      <c r="D1477" s="25">
        <f t="shared" si="78"/>
        <v>10.431723405935411</v>
      </c>
    </row>
    <row r="1478" spans="1:4" x14ac:dyDescent="0.2">
      <c r="A1478" s="24">
        <v>1470</v>
      </c>
      <c r="B1478" s="4">
        <f t="shared" si="76"/>
        <v>4.0273972602739727</v>
      </c>
      <c r="C1478" s="4">
        <f t="shared" si="77"/>
        <v>9.922936333292541E-2</v>
      </c>
      <c r="D1478" s="25">
        <f t="shared" si="78"/>
        <v>10.431956092844509</v>
      </c>
    </row>
    <row r="1479" spans="1:4" x14ac:dyDescent="0.2">
      <c r="A1479" s="24">
        <v>1471</v>
      </c>
      <c r="B1479" s="4">
        <f t="shared" si="76"/>
        <v>4.0301369863013701</v>
      </c>
      <c r="C1479" s="4">
        <f t="shared" si="77"/>
        <v>9.9231470869756616E-2</v>
      </c>
      <c r="D1479" s="25">
        <f t="shared" si="78"/>
        <v>10.432188832504563</v>
      </c>
    </row>
    <row r="1480" spans="1:4" x14ac:dyDescent="0.2">
      <c r="A1480" s="24">
        <v>1472</v>
      </c>
      <c r="B1480" s="4">
        <f t="shared" si="76"/>
        <v>4.0328767123287674</v>
      </c>
      <c r="C1480" s="4">
        <f t="shared" si="77"/>
        <v>9.9233578878803963E-2</v>
      </c>
      <c r="D1480" s="25">
        <f t="shared" si="78"/>
        <v>10.432421624803091</v>
      </c>
    </row>
    <row r="1481" spans="1:4" x14ac:dyDescent="0.2">
      <c r="A1481" s="24">
        <v>1473</v>
      </c>
      <c r="B1481" s="4">
        <f t="shared" si="76"/>
        <v>4.0356164383561648</v>
      </c>
      <c r="C1481" s="4">
        <f t="shared" si="77"/>
        <v>9.923568735904699E-2</v>
      </c>
      <c r="D1481" s="25">
        <f t="shared" si="78"/>
        <v>10.432654469627757</v>
      </c>
    </row>
    <row r="1482" spans="1:4" x14ac:dyDescent="0.2">
      <c r="A1482" s="24">
        <v>1474</v>
      </c>
      <c r="B1482" s="4">
        <f t="shared" ref="B1482:B1545" si="79">A1482/365</f>
        <v>4.0383561643835613</v>
      </c>
      <c r="C1482" s="4">
        <f t="shared" ref="C1482:C1545" si="80">($A$6/100)+((($B$6+$C$6)/100)*(1-EXP(-B1482/$D$6))/(B1482/$D$6))-(($C$6/100)*(EXP(-B1482/$D$6)))</f>
        <v>9.9237796309466136E-2</v>
      </c>
      <c r="D1482" s="25">
        <f t="shared" ref="D1482:D1545" si="81">(EXP(C1482)-1)*100</f>
        <v>10.432887366866272</v>
      </c>
    </row>
    <row r="1483" spans="1:4" x14ac:dyDescent="0.2">
      <c r="A1483" s="24">
        <v>1475</v>
      </c>
      <c r="B1483" s="4">
        <f t="shared" si="79"/>
        <v>4.0410958904109586</v>
      </c>
      <c r="C1483" s="4">
        <f t="shared" si="80"/>
        <v>9.9239905729043038E-2</v>
      </c>
      <c r="D1483" s="25">
        <f t="shared" si="81"/>
        <v>10.433120316406509</v>
      </c>
    </row>
    <row r="1484" spans="1:4" x14ac:dyDescent="0.2">
      <c r="A1484" s="24">
        <v>1476</v>
      </c>
      <c r="B1484" s="4">
        <f t="shared" si="79"/>
        <v>4.043835616438356</v>
      </c>
      <c r="C1484" s="4">
        <f t="shared" si="80"/>
        <v>9.9242015616760215E-2</v>
      </c>
      <c r="D1484" s="25">
        <f t="shared" si="81"/>
        <v>10.43335331813644</v>
      </c>
    </row>
    <row r="1485" spans="1:4" x14ac:dyDescent="0.2">
      <c r="A1485" s="24">
        <v>1477</v>
      </c>
      <c r="B1485" s="4">
        <f t="shared" si="79"/>
        <v>4.0465753424657533</v>
      </c>
      <c r="C1485" s="4">
        <f t="shared" si="80"/>
        <v>9.9244125971601302E-2</v>
      </c>
      <c r="D1485" s="25">
        <f t="shared" si="81"/>
        <v>10.433586371944159</v>
      </c>
    </row>
    <row r="1486" spans="1:4" x14ac:dyDescent="0.2">
      <c r="A1486" s="24">
        <v>1478</v>
      </c>
      <c r="B1486" s="4">
        <f t="shared" si="79"/>
        <v>4.0493150684931507</v>
      </c>
      <c r="C1486" s="4">
        <f t="shared" si="80"/>
        <v>9.9246236792550901E-2</v>
      </c>
      <c r="D1486" s="25">
        <f t="shared" si="81"/>
        <v>10.433819477717821</v>
      </c>
    </row>
    <row r="1487" spans="1:4" x14ac:dyDescent="0.2">
      <c r="A1487" s="24">
        <v>1479</v>
      </c>
      <c r="B1487" s="4">
        <f t="shared" si="79"/>
        <v>4.0520547945205481</v>
      </c>
      <c r="C1487" s="4">
        <f t="shared" si="80"/>
        <v>9.92483480785947E-2</v>
      </c>
      <c r="D1487" s="25">
        <f t="shared" si="81"/>
        <v>10.434052635345781</v>
      </c>
    </row>
    <row r="1488" spans="1:4" x14ac:dyDescent="0.2">
      <c r="A1488" s="24">
        <v>1480</v>
      </c>
      <c r="B1488" s="4">
        <f t="shared" si="79"/>
        <v>4.0547945205479454</v>
      </c>
      <c r="C1488" s="4">
        <f t="shared" si="80"/>
        <v>9.9250459828719384E-2</v>
      </c>
      <c r="D1488" s="25">
        <f t="shared" si="81"/>
        <v>10.43428584471644</v>
      </c>
    </row>
    <row r="1489" spans="1:4" x14ac:dyDescent="0.2">
      <c r="A1489" s="24">
        <v>1481</v>
      </c>
      <c r="B1489" s="4">
        <f t="shared" si="79"/>
        <v>4.0575342465753428</v>
      </c>
      <c r="C1489" s="4">
        <f t="shared" si="80"/>
        <v>9.9252572041912637E-2</v>
      </c>
      <c r="D1489" s="25">
        <f t="shared" si="81"/>
        <v>10.434519105718332</v>
      </c>
    </row>
    <row r="1490" spans="1:4" x14ac:dyDescent="0.2">
      <c r="A1490" s="24">
        <v>1482</v>
      </c>
      <c r="B1490" s="4">
        <f t="shared" si="79"/>
        <v>4.0602739726027401</v>
      </c>
      <c r="C1490" s="4">
        <f t="shared" si="80"/>
        <v>9.9254684717163227E-2</v>
      </c>
      <c r="D1490" s="25">
        <f t="shared" si="81"/>
        <v>10.434752418240123</v>
      </c>
    </row>
    <row r="1491" spans="1:4" x14ac:dyDescent="0.2">
      <c r="A1491" s="24">
        <v>1483</v>
      </c>
      <c r="B1491" s="4">
        <f t="shared" si="79"/>
        <v>4.0630136986301366</v>
      </c>
      <c r="C1491" s="4">
        <f t="shared" si="80"/>
        <v>9.9256797853460893E-2</v>
      </c>
      <c r="D1491" s="25">
        <f t="shared" si="81"/>
        <v>10.434985782170546</v>
      </c>
    </row>
    <row r="1492" spans="1:4" x14ac:dyDescent="0.2">
      <c r="A1492" s="24">
        <v>1484</v>
      </c>
      <c r="B1492" s="4">
        <f t="shared" si="79"/>
        <v>4.065753424657534</v>
      </c>
      <c r="C1492" s="4">
        <f t="shared" si="80"/>
        <v>9.9258911449796414E-2</v>
      </c>
      <c r="D1492" s="25">
        <f t="shared" si="81"/>
        <v>10.435219197398492</v>
      </c>
    </row>
    <row r="1493" spans="1:4" x14ac:dyDescent="0.2">
      <c r="A1493" s="24">
        <v>1485</v>
      </c>
      <c r="B1493" s="4">
        <f t="shared" si="79"/>
        <v>4.0684931506849313</v>
      </c>
      <c r="C1493" s="4">
        <f t="shared" si="80"/>
        <v>9.926102550516161E-2</v>
      </c>
      <c r="D1493" s="25">
        <f t="shared" si="81"/>
        <v>10.435452663812917</v>
      </c>
    </row>
    <row r="1494" spans="1:4" x14ac:dyDescent="0.2">
      <c r="A1494" s="24">
        <v>1486</v>
      </c>
      <c r="B1494" s="4">
        <f t="shared" si="79"/>
        <v>4.0712328767123287</v>
      </c>
      <c r="C1494" s="4">
        <f t="shared" si="80"/>
        <v>9.9263140018549273E-2</v>
      </c>
      <c r="D1494" s="25">
        <f t="shared" si="81"/>
        <v>10.435686181302927</v>
      </c>
    </row>
    <row r="1495" spans="1:4" x14ac:dyDescent="0.2">
      <c r="A1495" s="24">
        <v>1487</v>
      </c>
      <c r="B1495" s="4">
        <f t="shared" si="79"/>
        <v>4.0739726027397261</v>
      </c>
      <c r="C1495" s="4">
        <f t="shared" si="80"/>
        <v>9.9265254988953291E-2</v>
      </c>
      <c r="D1495" s="25">
        <f t="shared" si="81"/>
        <v>10.435919749757749</v>
      </c>
    </row>
    <row r="1496" spans="1:4" x14ac:dyDescent="0.2">
      <c r="A1496" s="24">
        <v>1488</v>
      </c>
      <c r="B1496" s="4">
        <f t="shared" si="79"/>
        <v>4.0767123287671234</v>
      </c>
      <c r="C1496" s="4">
        <f t="shared" si="80"/>
        <v>9.9267370415368483E-2</v>
      </c>
      <c r="D1496" s="25">
        <f t="shared" si="81"/>
        <v>10.43615336906667</v>
      </c>
    </row>
    <row r="1497" spans="1:4" x14ac:dyDescent="0.2">
      <c r="A1497" s="24">
        <v>1489</v>
      </c>
      <c r="B1497" s="4">
        <f t="shared" si="79"/>
        <v>4.0794520547945208</v>
      </c>
      <c r="C1497" s="4">
        <f t="shared" si="80"/>
        <v>9.9269486296790735E-2</v>
      </c>
      <c r="D1497" s="25">
        <f t="shared" si="81"/>
        <v>10.436387039119133</v>
      </c>
    </row>
    <row r="1498" spans="1:4" x14ac:dyDescent="0.2">
      <c r="A1498" s="24">
        <v>1490</v>
      </c>
      <c r="B1498" s="4">
        <f t="shared" si="79"/>
        <v>4.0821917808219181</v>
      </c>
      <c r="C1498" s="4">
        <f t="shared" si="80"/>
        <v>9.927160263221696E-2</v>
      </c>
      <c r="D1498" s="25">
        <f t="shared" si="81"/>
        <v>10.436620759804693</v>
      </c>
    </row>
    <row r="1499" spans="1:4" x14ac:dyDescent="0.2">
      <c r="A1499" s="24">
        <v>1491</v>
      </c>
      <c r="B1499" s="4">
        <f t="shared" si="79"/>
        <v>4.0849315068493155</v>
      </c>
      <c r="C1499" s="4">
        <f t="shared" si="80"/>
        <v>9.9273719420645043E-2</v>
      </c>
      <c r="D1499" s="25">
        <f t="shared" si="81"/>
        <v>10.436854531012973</v>
      </c>
    </row>
    <row r="1500" spans="1:4" x14ac:dyDescent="0.2">
      <c r="A1500" s="24">
        <v>1492</v>
      </c>
      <c r="B1500" s="4">
        <f t="shared" si="79"/>
        <v>4.087671232876712</v>
      </c>
      <c r="C1500" s="4">
        <f t="shared" si="80"/>
        <v>9.9275836661073938E-2</v>
      </c>
      <c r="D1500" s="25">
        <f t="shared" si="81"/>
        <v>10.437088352633751</v>
      </c>
    </row>
    <row r="1501" spans="1:4" x14ac:dyDescent="0.2">
      <c r="A1501" s="24">
        <v>1493</v>
      </c>
      <c r="B1501" s="4">
        <f t="shared" si="79"/>
        <v>4.0904109589041093</v>
      </c>
      <c r="C1501" s="4">
        <f t="shared" si="80"/>
        <v>9.9277954352503583E-2</v>
      </c>
      <c r="D1501" s="25">
        <f t="shared" si="81"/>
        <v>10.437322224556912</v>
      </c>
    </row>
    <row r="1502" spans="1:4" x14ac:dyDescent="0.2">
      <c r="A1502" s="24">
        <v>1494</v>
      </c>
      <c r="B1502" s="4">
        <f t="shared" si="79"/>
        <v>4.0931506849315067</v>
      </c>
      <c r="C1502" s="4">
        <f t="shared" si="80"/>
        <v>9.9280072493934904E-2</v>
      </c>
      <c r="D1502" s="25">
        <f t="shared" si="81"/>
        <v>10.43755614667241</v>
      </c>
    </row>
    <row r="1503" spans="1:4" x14ac:dyDescent="0.2">
      <c r="A1503" s="24">
        <v>1495</v>
      </c>
      <c r="B1503" s="4">
        <f t="shared" si="79"/>
        <v>4.095890410958904</v>
      </c>
      <c r="C1503" s="4">
        <f t="shared" si="80"/>
        <v>9.928219108436992E-2</v>
      </c>
      <c r="D1503" s="25">
        <f t="shared" si="81"/>
        <v>10.437790118870382</v>
      </c>
    </row>
    <row r="1504" spans="1:4" x14ac:dyDescent="0.2">
      <c r="A1504" s="24">
        <v>1496</v>
      </c>
      <c r="B1504" s="4">
        <f t="shared" si="79"/>
        <v>4.0986301369863014</v>
      </c>
      <c r="C1504" s="4">
        <f t="shared" si="80"/>
        <v>9.9284310122811567E-2</v>
      </c>
      <c r="D1504" s="25">
        <f t="shared" si="81"/>
        <v>10.438024141041002</v>
      </c>
    </row>
    <row r="1505" spans="1:4" x14ac:dyDescent="0.2">
      <c r="A1505" s="24">
        <v>1497</v>
      </c>
      <c r="B1505" s="4">
        <f t="shared" si="79"/>
        <v>4.1013698630136988</v>
      </c>
      <c r="C1505" s="4">
        <f t="shared" si="80"/>
        <v>9.9286429608263851E-2</v>
      </c>
      <c r="D1505" s="25">
        <f t="shared" si="81"/>
        <v>10.438258213074603</v>
      </c>
    </row>
    <row r="1506" spans="1:4" x14ac:dyDescent="0.2">
      <c r="A1506" s="24">
        <v>1498</v>
      </c>
      <c r="B1506" s="4">
        <f t="shared" si="79"/>
        <v>4.1041095890410961</v>
      </c>
      <c r="C1506" s="4">
        <f t="shared" si="80"/>
        <v>9.9288549539731763E-2</v>
      </c>
      <c r="D1506" s="25">
        <f t="shared" si="81"/>
        <v>10.438492334861627</v>
      </c>
    </row>
    <row r="1507" spans="1:4" x14ac:dyDescent="0.2">
      <c r="A1507" s="24">
        <v>1499</v>
      </c>
      <c r="B1507" s="4">
        <f t="shared" si="79"/>
        <v>4.1068493150684935</v>
      </c>
      <c r="C1507" s="4">
        <f t="shared" si="80"/>
        <v>9.9290669916221347E-2</v>
      </c>
      <c r="D1507" s="25">
        <f t="shared" si="81"/>
        <v>10.438726506292584</v>
      </c>
    </row>
    <row r="1508" spans="1:4" x14ac:dyDescent="0.2">
      <c r="A1508" s="24">
        <v>1500</v>
      </c>
      <c r="B1508" s="4">
        <f t="shared" si="79"/>
        <v>4.1095890410958908</v>
      </c>
      <c r="C1508" s="4">
        <f t="shared" si="80"/>
        <v>9.9292790736739564E-2</v>
      </c>
      <c r="D1508" s="25">
        <f t="shared" si="81"/>
        <v>10.438960727258117</v>
      </c>
    </row>
    <row r="1509" spans="1:4" x14ac:dyDescent="0.2">
      <c r="A1509" s="24">
        <v>1501</v>
      </c>
      <c r="B1509" s="4">
        <f t="shared" si="79"/>
        <v>4.1123287671232873</v>
      </c>
      <c r="C1509" s="4">
        <f t="shared" si="80"/>
        <v>9.9294912000294486E-2</v>
      </c>
      <c r="D1509" s="25">
        <f t="shared" si="81"/>
        <v>10.439194997649025</v>
      </c>
    </row>
    <row r="1510" spans="1:4" x14ac:dyDescent="0.2">
      <c r="A1510" s="24">
        <v>1502</v>
      </c>
      <c r="B1510" s="4">
        <f t="shared" si="79"/>
        <v>4.1150684931506847</v>
      </c>
      <c r="C1510" s="4">
        <f t="shared" si="80"/>
        <v>9.9297033705895127E-2</v>
      </c>
      <c r="D1510" s="25">
        <f t="shared" si="81"/>
        <v>10.439429317356176</v>
      </c>
    </row>
    <row r="1511" spans="1:4" x14ac:dyDescent="0.2">
      <c r="A1511" s="24">
        <v>1503</v>
      </c>
      <c r="B1511" s="4">
        <f t="shared" si="79"/>
        <v>4.117808219178082</v>
      </c>
      <c r="C1511" s="4">
        <f t="shared" si="80"/>
        <v>9.9299155852551516E-2</v>
      </c>
      <c r="D1511" s="25">
        <f t="shared" si="81"/>
        <v>10.439663686270517</v>
      </c>
    </row>
    <row r="1512" spans="1:4" x14ac:dyDescent="0.2">
      <c r="A1512" s="24">
        <v>1504</v>
      </c>
      <c r="B1512" s="4">
        <f t="shared" si="79"/>
        <v>4.1205479452054794</v>
      </c>
      <c r="C1512" s="4">
        <f t="shared" si="80"/>
        <v>9.9301278439274721E-2</v>
      </c>
      <c r="D1512" s="25">
        <f t="shared" si="81"/>
        <v>10.439898104283163</v>
      </c>
    </row>
    <row r="1513" spans="1:4" x14ac:dyDescent="0.2">
      <c r="A1513" s="24">
        <v>1505</v>
      </c>
      <c r="B1513" s="4">
        <f t="shared" si="79"/>
        <v>4.1232876712328768</v>
      </c>
      <c r="C1513" s="4">
        <f t="shared" si="80"/>
        <v>9.9303401465076754E-2</v>
      </c>
      <c r="D1513" s="25">
        <f t="shared" si="81"/>
        <v>10.440132571285288</v>
      </c>
    </row>
    <row r="1514" spans="1:4" x14ac:dyDescent="0.2">
      <c r="A1514" s="24">
        <v>1506</v>
      </c>
      <c r="B1514" s="4">
        <f t="shared" si="79"/>
        <v>4.1260273972602741</v>
      </c>
      <c r="C1514" s="4">
        <f t="shared" si="80"/>
        <v>9.9305524928970684E-2</v>
      </c>
      <c r="D1514" s="25">
        <f t="shared" si="81"/>
        <v>10.440367087168244</v>
      </c>
    </row>
    <row r="1515" spans="1:4" x14ac:dyDescent="0.2">
      <c r="A1515" s="24">
        <v>1507</v>
      </c>
      <c r="B1515" s="4">
        <f t="shared" si="79"/>
        <v>4.1287671232876715</v>
      </c>
      <c r="C1515" s="4">
        <f t="shared" si="80"/>
        <v>9.9307648829970549E-2</v>
      </c>
      <c r="D1515" s="25">
        <f t="shared" si="81"/>
        <v>10.44060165182341</v>
      </c>
    </row>
    <row r="1516" spans="1:4" x14ac:dyDescent="0.2">
      <c r="A1516" s="24">
        <v>1508</v>
      </c>
      <c r="B1516" s="4">
        <f t="shared" si="79"/>
        <v>4.1315068493150688</v>
      </c>
      <c r="C1516" s="4">
        <f t="shared" si="80"/>
        <v>9.9309773167091428E-2</v>
      </c>
      <c r="D1516" s="25">
        <f t="shared" si="81"/>
        <v>10.440836265142362</v>
      </c>
    </row>
    <row r="1517" spans="1:4" x14ac:dyDescent="0.2">
      <c r="A1517" s="24">
        <v>1509</v>
      </c>
      <c r="B1517" s="4">
        <f t="shared" si="79"/>
        <v>4.1342465753424653</v>
      </c>
      <c r="C1517" s="4">
        <f t="shared" si="80"/>
        <v>9.9311897939349345E-2</v>
      </c>
      <c r="D1517" s="25">
        <f t="shared" si="81"/>
        <v>10.441070927016693</v>
      </c>
    </row>
    <row r="1518" spans="1:4" x14ac:dyDescent="0.2">
      <c r="A1518" s="24">
        <v>1510</v>
      </c>
      <c r="B1518" s="4">
        <f t="shared" si="79"/>
        <v>4.1369863013698627</v>
      </c>
      <c r="C1518" s="4">
        <f t="shared" si="80"/>
        <v>9.9314023145761363E-2</v>
      </c>
      <c r="D1518" s="25">
        <f t="shared" si="81"/>
        <v>10.441305637338182</v>
      </c>
    </row>
    <row r="1519" spans="1:4" x14ac:dyDescent="0.2">
      <c r="A1519" s="24">
        <v>1511</v>
      </c>
      <c r="B1519" s="4">
        <f t="shared" si="79"/>
        <v>4.13972602739726</v>
      </c>
      <c r="C1519" s="4">
        <f t="shared" si="80"/>
        <v>9.9316148785345545E-2</v>
      </c>
      <c r="D1519" s="25">
        <f t="shared" si="81"/>
        <v>10.441540395998672</v>
      </c>
    </row>
    <row r="1520" spans="1:4" x14ac:dyDescent="0.2">
      <c r="A1520" s="24">
        <v>1512</v>
      </c>
      <c r="B1520" s="4">
        <f t="shared" si="79"/>
        <v>4.1424657534246574</v>
      </c>
      <c r="C1520" s="4">
        <f t="shared" si="80"/>
        <v>9.9318274857120928E-2</v>
      </c>
      <c r="D1520" s="25">
        <f t="shared" si="81"/>
        <v>10.441775202890158</v>
      </c>
    </row>
    <row r="1521" spans="1:4" x14ac:dyDescent="0.2">
      <c r="A1521" s="24">
        <v>1513</v>
      </c>
      <c r="B1521" s="4">
        <f t="shared" si="79"/>
        <v>4.1452054794520548</v>
      </c>
      <c r="C1521" s="4">
        <f t="shared" si="80"/>
        <v>9.9320401360107557E-2</v>
      </c>
      <c r="D1521" s="25">
        <f t="shared" si="81"/>
        <v>10.442010057904682</v>
      </c>
    </row>
    <row r="1522" spans="1:4" x14ac:dyDescent="0.2">
      <c r="A1522" s="24">
        <v>1514</v>
      </c>
      <c r="B1522" s="4">
        <f t="shared" si="79"/>
        <v>4.1479452054794521</v>
      </c>
      <c r="C1522" s="4">
        <f t="shared" si="80"/>
        <v>9.9322528293326467E-2</v>
      </c>
      <c r="D1522" s="25">
        <f t="shared" si="81"/>
        <v>10.442244960934444</v>
      </c>
    </row>
    <row r="1523" spans="1:4" x14ac:dyDescent="0.2">
      <c r="A1523" s="24">
        <v>1515</v>
      </c>
      <c r="B1523" s="4">
        <f t="shared" si="79"/>
        <v>4.1506849315068495</v>
      </c>
      <c r="C1523" s="4">
        <f t="shared" si="80"/>
        <v>9.9324655655799718E-2</v>
      </c>
      <c r="D1523" s="25">
        <f t="shared" si="81"/>
        <v>10.44247991187175</v>
      </c>
    </row>
    <row r="1524" spans="1:4" x14ac:dyDescent="0.2">
      <c r="A1524" s="24">
        <v>1516</v>
      </c>
      <c r="B1524" s="4">
        <f t="shared" si="79"/>
        <v>4.1534246575342468</v>
      </c>
      <c r="C1524" s="4">
        <f t="shared" si="80"/>
        <v>9.9326783446550312E-2</v>
      </c>
      <c r="D1524" s="25">
        <f t="shared" si="81"/>
        <v>10.442714910608997</v>
      </c>
    </row>
    <row r="1525" spans="1:4" x14ac:dyDescent="0.2">
      <c r="A1525" s="24">
        <v>1517</v>
      </c>
      <c r="B1525" s="4">
        <f t="shared" si="79"/>
        <v>4.1561643835616442</v>
      </c>
      <c r="C1525" s="4">
        <f t="shared" si="80"/>
        <v>9.9328911664602282E-2</v>
      </c>
      <c r="D1525" s="25">
        <f t="shared" si="81"/>
        <v>10.442949957038694</v>
      </c>
    </row>
    <row r="1526" spans="1:4" x14ac:dyDescent="0.2">
      <c r="A1526" s="24">
        <v>1518</v>
      </c>
      <c r="B1526" s="4">
        <f t="shared" si="79"/>
        <v>4.1589041095890407</v>
      </c>
      <c r="C1526" s="4">
        <f t="shared" si="80"/>
        <v>9.9331040308980684E-2</v>
      </c>
      <c r="D1526" s="25">
        <f t="shared" si="81"/>
        <v>10.443185051053462</v>
      </c>
    </row>
    <row r="1527" spans="1:4" x14ac:dyDescent="0.2">
      <c r="A1527" s="24">
        <v>1519</v>
      </c>
      <c r="B1527" s="4">
        <f t="shared" si="79"/>
        <v>4.161643835616438</v>
      </c>
      <c r="C1527" s="4">
        <f t="shared" si="80"/>
        <v>9.9333169378711464E-2</v>
      </c>
      <c r="D1527" s="25">
        <f t="shared" si="81"/>
        <v>10.44342019254605</v>
      </c>
    </row>
    <row r="1528" spans="1:4" x14ac:dyDescent="0.2">
      <c r="A1528" s="24">
        <v>1520</v>
      </c>
      <c r="B1528" s="4">
        <f t="shared" si="79"/>
        <v>4.1643835616438354</v>
      </c>
      <c r="C1528" s="4">
        <f t="shared" si="80"/>
        <v>9.9335298872821665E-2</v>
      </c>
      <c r="D1528" s="25">
        <f t="shared" si="81"/>
        <v>10.443655381409279</v>
      </c>
    </row>
    <row r="1529" spans="1:4" x14ac:dyDescent="0.2">
      <c r="A1529" s="24">
        <v>1521</v>
      </c>
      <c r="B1529" s="4">
        <f t="shared" si="79"/>
        <v>4.1671232876712327</v>
      </c>
      <c r="C1529" s="4">
        <f t="shared" si="80"/>
        <v>9.9337428790339272E-2</v>
      </c>
      <c r="D1529" s="25">
        <f t="shared" si="81"/>
        <v>10.4438906175361</v>
      </c>
    </row>
    <row r="1530" spans="1:4" x14ac:dyDescent="0.2">
      <c r="A1530" s="24">
        <v>1522</v>
      </c>
      <c r="B1530" s="4">
        <f t="shared" si="79"/>
        <v>4.1698630136986301</v>
      </c>
      <c r="C1530" s="4">
        <f t="shared" si="80"/>
        <v>9.9339559130293242E-2</v>
      </c>
      <c r="D1530" s="25">
        <f t="shared" si="81"/>
        <v>10.444125900819579</v>
      </c>
    </row>
    <row r="1531" spans="1:4" x14ac:dyDescent="0.2">
      <c r="A1531" s="24">
        <v>1523</v>
      </c>
      <c r="B1531" s="4">
        <f t="shared" si="79"/>
        <v>4.1726027397260275</v>
      </c>
      <c r="C1531" s="4">
        <f t="shared" si="80"/>
        <v>9.9341689891713575E-2</v>
      </c>
      <c r="D1531" s="25">
        <f t="shared" si="81"/>
        <v>10.444361231152865</v>
      </c>
    </row>
    <row r="1532" spans="1:4" x14ac:dyDescent="0.2">
      <c r="A1532" s="24">
        <v>1524</v>
      </c>
      <c r="B1532" s="4">
        <f t="shared" si="79"/>
        <v>4.1753424657534248</v>
      </c>
      <c r="C1532" s="4">
        <f t="shared" si="80"/>
        <v>9.9343821073631197E-2</v>
      </c>
      <c r="D1532" s="25">
        <f t="shared" si="81"/>
        <v>10.444596608429224</v>
      </c>
    </row>
    <row r="1533" spans="1:4" x14ac:dyDescent="0.2">
      <c r="A1533" s="24">
        <v>1525</v>
      </c>
      <c r="B1533" s="4">
        <f t="shared" si="79"/>
        <v>4.1780821917808222</v>
      </c>
      <c r="C1533" s="4">
        <f t="shared" si="80"/>
        <v>9.9345952675078064E-2</v>
      </c>
      <c r="D1533" s="25">
        <f t="shared" si="81"/>
        <v>10.444832032542074</v>
      </c>
    </row>
    <row r="1534" spans="1:4" x14ac:dyDescent="0.2">
      <c r="A1534" s="24">
        <v>1526</v>
      </c>
      <c r="B1534" s="4">
        <f t="shared" si="79"/>
        <v>4.1808219178082195</v>
      </c>
      <c r="C1534" s="4">
        <f t="shared" si="80"/>
        <v>9.9348084695087116E-2</v>
      </c>
      <c r="D1534" s="25">
        <f t="shared" si="81"/>
        <v>10.445067503384875</v>
      </c>
    </row>
    <row r="1535" spans="1:4" x14ac:dyDescent="0.2">
      <c r="A1535" s="24">
        <v>1527</v>
      </c>
      <c r="B1535" s="4">
        <f t="shared" si="79"/>
        <v>4.183561643835616</v>
      </c>
      <c r="C1535" s="4">
        <f t="shared" si="80"/>
        <v>9.9350217132692237E-2</v>
      </c>
      <c r="D1535" s="25">
        <f t="shared" si="81"/>
        <v>10.445303020851249</v>
      </c>
    </row>
    <row r="1536" spans="1:4" x14ac:dyDescent="0.2">
      <c r="A1536" s="24">
        <v>1528</v>
      </c>
      <c r="B1536" s="4">
        <f t="shared" si="79"/>
        <v>4.1863013698630134</v>
      </c>
      <c r="C1536" s="4">
        <f t="shared" si="80"/>
        <v>9.9352349986928351E-2</v>
      </c>
      <c r="D1536" s="25">
        <f t="shared" si="81"/>
        <v>10.445538584834857</v>
      </c>
    </row>
    <row r="1537" spans="1:4" x14ac:dyDescent="0.2">
      <c r="A1537" s="24">
        <v>1529</v>
      </c>
      <c r="B1537" s="4">
        <f t="shared" si="79"/>
        <v>4.1890410958904107</v>
      </c>
      <c r="C1537" s="4">
        <f t="shared" si="80"/>
        <v>9.9354483256831314E-2</v>
      </c>
      <c r="D1537" s="25">
        <f t="shared" si="81"/>
        <v>10.445774195229539</v>
      </c>
    </row>
    <row r="1538" spans="1:4" x14ac:dyDescent="0.2">
      <c r="A1538" s="24">
        <v>1530</v>
      </c>
      <c r="B1538" s="4">
        <f t="shared" si="79"/>
        <v>4.1917808219178081</v>
      </c>
      <c r="C1538" s="4">
        <f t="shared" si="80"/>
        <v>9.9356616941438006E-2</v>
      </c>
      <c r="D1538" s="25">
        <f t="shared" si="81"/>
        <v>10.446009851929228</v>
      </c>
    </row>
    <row r="1539" spans="1:4" x14ac:dyDescent="0.2">
      <c r="A1539" s="24">
        <v>1531</v>
      </c>
      <c r="B1539" s="4">
        <f t="shared" si="79"/>
        <v>4.1945205479452055</v>
      </c>
      <c r="C1539" s="4">
        <f t="shared" si="80"/>
        <v>9.9358751039786267E-2</v>
      </c>
      <c r="D1539" s="25">
        <f t="shared" si="81"/>
        <v>10.446245554827938</v>
      </c>
    </row>
    <row r="1540" spans="1:4" x14ac:dyDescent="0.2">
      <c r="A1540" s="24">
        <v>1532</v>
      </c>
      <c r="B1540" s="4">
        <f t="shared" si="79"/>
        <v>4.1972602739726028</v>
      </c>
      <c r="C1540" s="4">
        <f t="shared" si="80"/>
        <v>9.9360885550914907E-2</v>
      </c>
      <c r="D1540" s="25">
        <f t="shared" si="81"/>
        <v>10.446481303819798</v>
      </c>
    </row>
    <row r="1541" spans="1:4" x14ac:dyDescent="0.2">
      <c r="A1541" s="24">
        <v>1533</v>
      </c>
      <c r="B1541" s="4">
        <f t="shared" si="79"/>
        <v>4.2</v>
      </c>
      <c r="C1541" s="4">
        <f t="shared" si="80"/>
        <v>9.936302047386375E-2</v>
      </c>
      <c r="D1541" s="25">
        <f t="shared" si="81"/>
        <v>10.446717098799052</v>
      </c>
    </row>
    <row r="1542" spans="1:4" x14ac:dyDescent="0.2">
      <c r="A1542" s="24">
        <v>1534</v>
      </c>
      <c r="B1542" s="4">
        <f t="shared" si="79"/>
        <v>4.2027397260273975</v>
      </c>
      <c r="C1542" s="4">
        <f t="shared" si="80"/>
        <v>9.9365155807673564E-2</v>
      </c>
      <c r="D1542" s="25">
        <f t="shared" si="81"/>
        <v>10.446952939660047</v>
      </c>
    </row>
    <row r="1543" spans="1:4" x14ac:dyDescent="0.2">
      <c r="A1543" s="24">
        <v>1535</v>
      </c>
      <c r="B1543" s="4">
        <f t="shared" si="79"/>
        <v>4.2054794520547949</v>
      </c>
      <c r="C1543" s="4">
        <f t="shared" si="80"/>
        <v>9.9367291551386128E-2</v>
      </c>
      <c r="D1543" s="25">
        <f t="shared" si="81"/>
        <v>10.447188826297271</v>
      </c>
    </row>
    <row r="1544" spans="1:4" x14ac:dyDescent="0.2">
      <c r="A1544" s="24">
        <v>1536</v>
      </c>
      <c r="B1544" s="4">
        <f t="shared" si="79"/>
        <v>4.2082191780821914</v>
      </c>
      <c r="C1544" s="4">
        <f t="shared" si="80"/>
        <v>9.9369427704044166E-2</v>
      </c>
      <c r="D1544" s="25">
        <f t="shared" si="81"/>
        <v>10.447424758605228</v>
      </c>
    </row>
    <row r="1545" spans="1:4" x14ac:dyDescent="0.2">
      <c r="A1545" s="24">
        <v>1537</v>
      </c>
      <c r="B1545" s="4">
        <f t="shared" si="79"/>
        <v>4.2109589041095887</v>
      </c>
      <c r="C1545" s="4">
        <f t="shared" si="80"/>
        <v>9.9371564264691389E-2</v>
      </c>
      <c r="D1545" s="25">
        <f t="shared" si="81"/>
        <v>10.447660736478648</v>
      </c>
    </row>
    <row r="1546" spans="1:4" x14ac:dyDescent="0.2">
      <c r="A1546" s="24">
        <v>1538</v>
      </c>
      <c r="B1546" s="4">
        <f t="shared" ref="B1546:B1609" si="82">A1546/365</f>
        <v>4.2136986301369861</v>
      </c>
      <c r="C1546" s="4">
        <f t="shared" ref="C1546:C1609" si="83">($A$6/100)+((($B$6+$C$6)/100)*(1-EXP(-B1546/$D$6))/(B1546/$D$6))-(($C$6/100)*(EXP(-B1546/$D$6)))</f>
        <v>9.9373701232372505E-2</v>
      </c>
      <c r="D1546" s="25">
        <f t="shared" ref="D1546:D1609" si="84">(EXP(C1546)-1)*100</f>
        <v>10.447896759812281</v>
      </c>
    </row>
    <row r="1547" spans="1:4" x14ac:dyDescent="0.2">
      <c r="A1547" s="24">
        <v>1539</v>
      </c>
      <c r="B1547" s="4">
        <f t="shared" si="82"/>
        <v>4.2164383561643834</v>
      </c>
      <c r="C1547" s="4">
        <f t="shared" si="83"/>
        <v>9.9375838606133179E-2</v>
      </c>
      <c r="D1547" s="25">
        <f t="shared" si="84"/>
        <v>10.448132828501034</v>
      </c>
    </row>
    <row r="1548" spans="1:4" x14ac:dyDescent="0.2">
      <c r="A1548" s="24">
        <v>1540</v>
      </c>
      <c r="B1548" s="4">
        <f t="shared" si="82"/>
        <v>4.2191780821917808</v>
      </c>
      <c r="C1548" s="4">
        <f t="shared" si="83"/>
        <v>9.9377976385020023E-2</v>
      </c>
      <c r="D1548" s="25">
        <f t="shared" si="84"/>
        <v>10.448368942439856</v>
      </c>
    </row>
    <row r="1549" spans="1:4" x14ac:dyDescent="0.2">
      <c r="A1549" s="24">
        <v>1541</v>
      </c>
      <c r="B1549" s="4">
        <f t="shared" si="82"/>
        <v>4.2219178082191782</v>
      </c>
      <c r="C1549" s="4">
        <f t="shared" si="83"/>
        <v>9.9380114568080671E-2</v>
      </c>
      <c r="D1549" s="25">
        <f t="shared" si="84"/>
        <v>10.448605101523878</v>
      </c>
    </row>
    <row r="1550" spans="1:4" x14ac:dyDescent="0.2">
      <c r="A1550" s="24">
        <v>1542</v>
      </c>
      <c r="B1550" s="4">
        <f t="shared" si="82"/>
        <v>4.2246575342465755</v>
      </c>
      <c r="C1550" s="4">
        <f t="shared" si="83"/>
        <v>9.9382253154363692E-2</v>
      </c>
      <c r="D1550" s="25">
        <f t="shared" si="84"/>
        <v>10.448841305648315</v>
      </c>
    </row>
    <row r="1551" spans="1:4" x14ac:dyDescent="0.2">
      <c r="A1551" s="24">
        <v>1543</v>
      </c>
      <c r="B1551" s="4">
        <f t="shared" si="82"/>
        <v>4.2273972602739729</v>
      </c>
      <c r="C1551" s="4">
        <f t="shared" si="83"/>
        <v>9.9384392142918665E-2</v>
      </c>
      <c r="D1551" s="25">
        <f t="shared" si="84"/>
        <v>10.449077554708431</v>
      </c>
    </row>
    <row r="1552" spans="1:4" x14ac:dyDescent="0.2">
      <c r="A1552" s="24">
        <v>1544</v>
      </c>
      <c r="B1552" s="4">
        <f t="shared" si="82"/>
        <v>4.2301369863013702</v>
      </c>
      <c r="C1552" s="4">
        <f t="shared" si="83"/>
        <v>9.9386531532796085E-2</v>
      </c>
      <c r="D1552" s="25">
        <f t="shared" si="84"/>
        <v>10.449313848599683</v>
      </c>
    </row>
    <row r="1553" spans="1:4" x14ac:dyDescent="0.2">
      <c r="A1553" s="24">
        <v>1545</v>
      </c>
      <c r="B1553" s="4">
        <f t="shared" si="82"/>
        <v>4.2328767123287667</v>
      </c>
      <c r="C1553" s="4">
        <f t="shared" si="83"/>
        <v>9.9388671323047489E-2</v>
      </c>
      <c r="D1553" s="25">
        <f t="shared" si="84"/>
        <v>10.449550187217604</v>
      </c>
    </row>
    <row r="1554" spans="1:4" x14ac:dyDescent="0.2">
      <c r="A1554" s="24">
        <v>1546</v>
      </c>
      <c r="B1554" s="4">
        <f t="shared" si="82"/>
        <v>4.2356164383561641</v>
      </c>
      <c r="C1554" s="4">
        <f t="shared" si="83"/>
        <v>9.9390811512725302E-2</v>
      </c>
      <c r="D1554" s="25">
        <f t="shared" si="84"/>
        <v>10.449786570457785</v>
      </c>
    </row>
    <row r="1555" spans="1:4" x14ac:dyDescent="0.2">
      <c r="A1555" s="24">
        <v>1547</v>
      </c>
      <c r="B1555" s="4">
        <f t="shared" si="82"/>
        <v>4.2383561643835614</v>
      </c>
      <c r="C1555" s="4">
        <f t="shared" si="83"/>
        <v>9.9392952100882975E-2</v>
      </c>
      <c r="D1555" s="25">
        <f t="shared" si="84"/>
        <v>10.45002299821598</v>
      </c>
    </row>
    <row r="1556" spans="1:4" x14ac:dyDescent="0.2">
      <c r="A1556" s="24">
        <v>1548</v>
      </c>
      <c r="B1556" s="4">
        <f t="shared" si="82"/>
        <v>4.2410958904109588</v>
      </c>
      <c r="C1556" s="4">
        <f t="shared" si="83"/>
        <v>9.9395093086574904E-2</v>
      </c>
      <c r="D1556" s="25">
        <f t="shared" si="84"/>
        <v>10.450259470388023</v>
      </c>
    </row>
    <row r="1557" spans="1:4" x14ac:dyDescent="0.2">
      <c r="A1557" s="24">
        <v>1549</v>
      </c>
      <c r="B1557" s="4">
        <f t="shared" si="82"/>
        <v>4.2438356164383562</v>
      </c>
      <c r="C1557" s="4">
        <f t="shared" si="83"/>
        <v>9.9397234468856469E-2</v>
      </c>
      <c r="D1557" s="25">
        <f t="shared" si="84"/>
        <v>10.450495986869889</v>
      </c>
    </row>
    <row r="1558" spans="1:4" x14ac:dyDescent="0.2">
      <c r="A1558" s="24">
        <v>1550</v>
      </c>
      <c r="B1558" s="4">
        <f t="shared" si="82"/>
        <v>4.2465753424657535</v>
      </c>
      <c r="C1558" s="4">
        <f t="shared" si="83"/>
        <v>9.939937624678398E-2</v>
      </c>
      <c r="D1558" s="25">
        <f t="shared" si="84"/>
        <v>10.450732547557596</v>
      </c>
    </row>
    <row r="1559" spans="1:4" x14ac:dyDescent="0.2">
      <c r="A1559" s="24">
        <v>1551</v>
      </c>
      <c r="B1559" s="4">
        <f t="shared" si="82"/>
        <v>4.2493150684931509</v>
      </c>
      <c r="C1559" s="4">
        <f t="shared" si="83"/>
        <v>9.9401518419414733E-2</v>
      </c>
      <c r="D1559" s="25">
        <f t="shared" si="84"/>
        <v>10.450969152347334</v>
      </c>
    </row>
    <row r="1560" spans="1:4" x14ac:dyDescent="0.2">
      <c r="A1560" s="24">
        <v>1552</v>
      </c>
      <c r="B1560" s="4">
        <f t="shared" si="82"/>
        <v>4.2520547945205482</v>
      </c>
      <c r="C1560" s="4">
        <f t="shared" si="83"/>
        <v>9.9403660985806996E-2</v>
      </c>
      <c r="D1560" s="25">
        <f t="shared" si="84"/>
        <v>10.451205801135366</v>
      </c>
    </row>
    <row r="1561" spans="1:4" x14ac:dyDescent="0.2">
      <c r="A1561" s="24">
        <v>1553</v>
      </c>
      <c r="B1561" s="4">
        <f t="shared" si="82"/>
        <v>4.2547945205479456</v>
      </c>
      <c r="C1561" s="4">
        <f t="shared" si="83"/>
        <v>9.9405803945019994E-2</v>
      </c>
      <c r="D1561" s="25">
        <f t="shared" si="84"/>
        <v>10.451442493818019</v>
      </c>
    </row>
    <row r="1562" spans="1:4" x14ac:dyDescent="0.2">
      <c r="A1562" s="24">
        <v>1554</v>
      </c>
      <c r="B1562" s="4">
        <f t="shared" si="82"/>
        <v>4.2575342465753421</v>
      </c>
      <c r="C1562" s="4">
        <f t="shared" si="83"/>
        <v>9.9407947296113894E-2</v>
      </c>
      <c r="D1562" s="25">
        <f t="shared" si="84"/>
        <v>10.451679230291822</v>
      </c>
    </row>
    <row r="1563" spans="1:4" x14ac:dyDescent="0.2">
      <c r="A1563" s="24">
        <v>1555</v>
      </c>
      <c r="B1563" s="4">
        <f t="shared" si="82"/>
        <v>4.2602739726027394</v>
      </c>
      <c r="C1563" s="4">
        <f t="shared" si="83"/>
        <v>9.9410091038149878E-2</v>
      </c>
      <c r="D1563" s="25">
        <f t="shared" si="84"/>
        <v>10.451916010453321</v>
      </c>
    </row>
    <row r="1564" spans="1:4" x14ac:dyDescent="0.2">
      <c r="A1564" s="24">
        <v>1556</v>
      </c>
      <c r="B1564" s="4">
        <f t="shared" si="82"/>
        <v>4.2630136986301368</v>
      </c>
      <c r="C1564" s="4">
        <f t="shared" si="83"/>
        <v>9.9412235170190016E-2</v>
      </c>
      <c r="D1564" s="25">
        <f t="shared" si="84"/>
        <v>10.452152834199225</v>
      </c>
    </row>
    <row r="1565" spans="1:4" x14ac:dyDescent="0.2">
      <c r="A1565" s="24">
        <v>1557</v>
      </c>
      <c r="B1565" s="4">
        <f t="shared" si="82"/>
        <v>4.2657534246575342</v>
      </c>
      <c r="C1565" s="4">
        <f t="shared" si="83"/>
        <v>9.9414379691297405E-2</v>
      </c>
      <c r="D1565" s="25">
        <f t="shared" si="84"/>
        <v>10.452389701426323</v>
      </c>
    </row>
    <row r="1566" spans="1:4" x14ac:dyDescent="0.2">
      <c r="A1566" s="24">
        <v>1558</v>
      </c>
      <c r="B1566" s="4">
        <f t="shared" si="82"/>
        <v>4.2684931506849315</v>
      </c>
      <c r="C1566" s="4">
        <f t="shared" si="83"/>
        <v>9.941652460053603E-2</v>
      </c>
      <c r="D1566" s="25">
        <f t="shared" si="84"/>
        <v>10.452626612031501</v>
      </c>
    </row>
    <row r="1567" spans="1:4" x14ac:dyDescent="0.2">
      <c r="A1567" s="24">
        <v>1559</v>
      </c>
      <c r="B1567" s="4">
        <f t="shared" si="82"/>
        <v>4.2712328767123289</v>
      </c>
      <c r="C1567" s="4">
        <f t="shared" si="83"/>
        <v>9.9418669896970902E-2</v>
      </c>
      <c r="D1567" s="25">
        <f t="shared" si="84"/>
        <v>10.452863565911752</v>
      </c>
    </row>
    <row r="1568" spans="1:4" x14ac:dyDescent="0.2">
      <c r="A1568" s="24">
        <v>1560</v>
      </c>
      <c r="B1568" s="4">
        <f t="shared" si="82"/>
        <v>4.2739726027397262</v>
      </c>
      <c r="C1568" s="4">
        <f t="shared" si="83"/>
        <v>9.9420815579667976E-2</v>
      </c>
      <c r="D1568" s="25">
        <f t="shared" si="84"/>
        <v>10.453100562964224</v>
      </c>
    </row>
    <row r="1569" spans="1:4" x14ac:dyDescent="0.2">
      <c r="A1569" s="24">
        <v>1561</v>
      </c>
      <c r="B1569" s="4">
        <f t="shared" si="82"/>
        <v>4.2767123287671236</v>
      </c>
      <c r="C1569" s="4">
        <f t="shared" si="83"/>
        <v>9.9422961647694097E-2</v>
      </c>
      <c r="D1569" s="25">
        <f t="shared" si="84"/>
        <v>10.453337603086066</v>
      </c>
    </row>
    <row r="1570" spans="1:4" x14ac:dyDescent="0.2">
      <c r="A1570" s="24">
        <v>1562</v>
      </c>
      <c r="B1570" s="4">
        <f t="shared" si="82"/>
        <v>4.279452054794521</v>
      </c>
      <c r="C1570" s="4">
        <f t="shared" si="83"/>
        <v>9.9425108100117149E-2</v>
      </c>
      <c r="D1570" s="25">
        <f t="shared" si="84"/>
        <v>10.453574686174649</v>
      </c>
    </row>
    <row r="1571" spans="1:4" x14ac:dyDescent="0.2">
      <c r="A1571" s="24">
        <v>1563</v>
      </c>
      <c r="B1571" s="4">
        <f t="shared" si="82"/>
        <v>4.2821917808219174</v>
      </c>
      <c r="C1571" s="4">
        <f t="shared" si="83"/>
        <v>9.942725493600596E-2</v>
      </c>
      <c r="D1571" s="25">
        <f t="shared" si="84"/>
        <v>10.453811812127366</v>
      </c>
    </row>
    <row r="1572" spans="1:4" x14ac:dyDescent="0.2">
      <c r="A1572" s="24">
        <v>1564</v>
      </c>
      <c r="B1572" s="4">
        <f t="shared" si="82"/>
        <v>4.2849315068493148</v>
      </c>
      <c r="C1572" s="4">
        <f t="shared" si="83"/>
        <v>9.9429402154430233E-2</v>
      </c>
      <c r="D1572" s="25">
        <f t="shared" si="84"/>
        <v>10.454048980841746</v>
      </c>
    </row>
    <row r="1573" spans="1:4" x14ac:dyDescent="0.2">
      <c r="A1573" s="24">
        <v>1565</v>
      </c>
      <c r="B1573" s="4">
        <f t="shared" si="82"/>
        <v>4.2876712328767121</v>
      </c>
      <c r="C1573" s="4">
        <f t="shared" si="83"/>
        <v>9.9431549754460738E-2</v>
      </c>
      <c r="D1573" s="25">
        <f t="shared" si="84"/>
        <v>10.454286192215424</v>
      </c>
    </row>
    <row r="1574" spans="1:4" x14ac:dyDescent="0.2">
      <c r="A1574" s="24">
        <v>1566</v>
      </c>
      <c r="B1574" s="4">
        <f t="shared" si="82"/>
        <v>4.2904109589041095</v>
      </c>
      <c r="C1574" s="4">
        <f t="shared" si="83"/>
        <v>9.9433697735169108E-2</v>
      </c>
      <c r="D1574" s="25">
        <f t="shared" si="84"/>
        <v>10.454523446146124</v>
      </c>
    </row>
    <row r="1575" spans="1:4" x14ac:dyDescent="0.2">
      <c r="A1575" s="24">
        <v>1567</v>
      </c>
      <c r="B1575" s="4">
        <f t="shared" si="82"/>
        <v>4.2931506849315069</v>
      </c>
      <c r="C1575" s="4">
        <f t="shared" si="83"/>
        <v>9.9435846095627944E-2</v>
      </c>
      <c r="D1575" s="25">
        <f t="shared" si="84"/>
        <v>10.454760742531711</v>
      </c>
    </row>
    <row r="1576" spans="1:4" x14ac:dyDescent="0.2">
      <c r="A1576" s="24">
        <v>1568</v>
      </c>
      <c r="B1576" s="4">
        <f t="shared" si="82"/>
        <v>4.2958904109589042</v>
      </c>
      <c r="C1576" s="4">
        <f t="shared" si="83"/>
        <v>9.9437994834910851E-2</v>
      </c>
      <c r="D1576" s="25">
        <f t="shared" si="84"/>
        <v>10.454998081270084</v>
      </c>
    </row>
    <row r="1577" spans="1:4" x14ac:dyDescent="0.2">
      <c r="A1577" s="24">
        <v>1569</v>
      </c>
      <c r="B1577" s="4">
        <f t="shared" si="82"/>
        <v>4.2986301369863016</v>
      </c>
      <c r="C1577" s="4">
        <f t="shared" si="83"/>
        <v>9.944014395209233E-2</v>
      </c>
      <c r="D1577" s="25">
        <f t="shared" si="84"/>
        <v>10.455235462259328</v>
      </c>
    </row>
    <row r="1578" spans="1:4" x14ac:dyDescent="0.2">
      <c r="A1578" s="24">
        <v>1570</v>
      </c>
      <c r="B1578" s="4">
        <f t="shared" si="82"/>
        <v>4.3013698630136989</v>
      </c>
      <c r="C1578" s="4">
        <f t="shared" si="83"/>
        <v>9.9442293446247831E-2</v>
      </c>
      <c r="D1578" s="25">
        <f t="shared" si="84"/>
        <v>10.455472885397565</v>
      </c>
    </row>
    <row r="1579" spans="1:4" x14ac:dyDescent="0.2">
      <c r="A1579" s="24">
        <v>1571</v>
      </c>
      <c r="B1579" s="4">
        <f t="shared" si="82"/>
        <v>4.3041095890410963</v>
      </c>
      <c r="C1579" s="4">
        <f t="shared" si="83"/>
        <v>9.9444443316453801E-2</v>
      </c>
      <c r="D1579" s="25">
        <f t="shared" si="84"/>
        <v>10.455710350583058</v>
      </c>
    </row>
    <row r="1580" spans="1:4" x14ac:dyDescent="0.2">
      <c r="A1580" s="24">
        <v>1572</v>
      </c>
      <c r="B1580" s="4">
        <f t="shared" si="82"/>
        <v>4.3068493150684928</v>
      </c>
      <c r="C1580" s="4">
        <f t="shared" si="83"/>
        <v>9.9446593561787547E-2</v>
      </c>
      <c r="D1580" s="25">
        <f t="shared" si="84"/>
        <v>10.455947857714175</v>
      </c>
    </row>
    <row r="1581" spans="1:4" x14ac:dyDescent="0.2">
      <c r="A1581" s="24">
        <v>1573</v>
      </c>
      <c r="B1581" s="4">
        <f t="shared" si="82"/>
        <v>4.3095890410958901</v>
      </c>
      <c r="C1581" s="4">
        <f t="shared" si="83"/>
        <v>9.9448744181327417E-2</v>
      </c>
      <c r="D1581" s="25">
        <f t="shared" si="84"/>
        <v>10.456185406689379</v>
      </c>
    </row>
    <row r="1582" spans="1:4" x14ac:dyDescent="0.2">
      <c r="A1582" s="24">
        <v>1574</v>
      </c>
      <c r="B1582" s="4">
        <f t="shared" si="82"/>
        <v>4.3123287671232875</v>
      </c>
      <c r="C1582" s="4">
        <f t="shared" si="83"/>
        <v>9.9450895174152648E-2</v>
      </c>
      <c r="D1582" s="25">
        <f t="shared" si="84"/>
        <v>10.456422997407211</v>
      </c>
    </row>
    <row r="1583" spans="1:4" x14ac:dyDescent="0.2">
      <c r="A1583" s="24">
        <v>1575</v>
      </c>
      <c r="B1583" s="4">
        <f t="shared" si="82"/>
        <v>4.3150684931506849</v>
      </c>
      <c r="C1583" s="4">
        <f t="shared" si="83"/>
        <v>9.9453046539343462E-2</v>
      </c>
      <c r="D1583" s="25">
        <f t="shared" si="84"/>
        <v>10.456660629766379</v>
      </c>
    </row>
    <row r="1584" spans="1:4" x14ac:dyDescent="0.2">
      <c r="A1584" s="24">
        <v>1576</v>
      </c>
      <c r="B1584" s="4">
        <f t="shared" si="82"/>
        <v>4.3178082191780822</v>
      </c>
      <c r="C1584" s="4">
        <f t="shared" si="83"/>
        <v>9.9455198275980955E-2</v>
      </c>
      <c r="D1584" s="25">
        <f t="shared" si="84"/>
        <v>10.456898303665607</v>
      </c>
    </row>
    <row r="1585" spans="1:4" x14ac:dyDescent="0.2">
      <c r="A1585" s="24">
        <v>1577</v>
      </c>
      <c r="B1585" s="4">
        <f t="shared" si="82"/>
        <v>4.3205479452054796</v>
      </c>
      <c r="C1585" s="4">
        <f t="shared" si="83"/>
        <v>9.9457350383147236E-2</v>
      </c>
      <c r="D1585" s="25">
        <f t="shared" si="84"/>
        <v>10.457136019003798</v>
      </c>
    </row>
    <row r="1586" spans="1:4" x14ac:dyDescent="0.2">
      <c r="A1586" s="24">
        <v>1578</v>
      </c>
      <c r="B1586" s="4">
        <f t="shared" si="82"/>
        <v>4.3232876712328769</v>
      </c>
      <c r="C1586" s="4">
        <f t="shared" si="83"/>
        <v>9.9459502859925331E-2</v>
      </c>
      <c r="D1586" s="25">
        <f t="shared" si="84"/>
        <v>10.457373775679946</v>
      </c>
    </row>
    <row r="1587" spans="1:4" x14ac:dyDescent="0.2">
      <c r="A1587" s="24">
        <v>1579</v>
      </c>
      <c r="B1587" s="4">
        <f t="shared" si="82"/>
        <v>4.3260273972602743</v>
      </c>
      <c r="C1587" s="4">
        <f t="shared" si="83"/>
        <v>9.9461655705399207E-2</v>
      </c>
      <c r="D1587" s="25">
        <f t="shared" si="84"/>
        <v>10.457611573593105</v>
      </c>
    </row>
    <row r="1588" spans="1:4" x14ac:dyDescent="0.2">
      <c r="A1588" s="24">
        <v>1580</v>
      </c>
      <c r="B1588" s="4">
        <f t="shared" si="82"/>
        <v>4.3287671232876717</v>
      </c>
      <c r="C1588" s="4">
        <f t="shared" si="83"/>
        <v>9.9463808918653765E-2</v>
      </c>
      <c r="D1588" s="25">
        <f t="shared" si="84"/>
        <v>10.457849412642473</v>
      </c>
    </row>
    <row r="1589" spans="1:4" x14ac:dyDescent="0.2">
      <c r="A1589" s="24">
        <v>1581</v>
      </c>
      <c r="B1589" s="4">
        <f t="shared" si="82"/>
        <v>4.3315068493150681</v>
      </c>
      <c r="C1589" s="4">
        <f t="shared" si="83"/>
        <v>9.9465962498774846E-2</v>
      </c>
      <c r="D1589" s="25">
        <f t="shared" si="84"/>
        <v>10.458087292727324</v>
      </c>
    </row>
    <row r="1590" spans="1:4" x14ac:dyDescent="0.2">
      <c r="A1590" s="24">
        <v>1582</v>
      </c>
      <c r="B1590" s="4">
        <f t="shared" si="82"/>
        <v>4.3342465753424655</v>
      </c>
      <c r="C1590" s="4">
        <f t="shared" si="83"/>
        <v>9.946811644484925E-2</v>
      </c>
      <c r="D1590" s="25">
        <f t="shared" si="84"/>
        <v>10.458325213747077</v>
      </c>
    </row>
    <row r="1591" spans="1:4" x14ac:dyDescent="0.2">
      <c r="A1591" s="24">
        <v>1583</v>
      </c>
      <c r="B1591" s="4">
        <f t="shared" si="82"/>
        <v>4.3369863013698629</v>
      </c>
      <c r="C1591" s="4">
        <f t="shared" si="83"/>
        <v>9.9470270755964707E-2</v>
      </c>
      <c r="D1591" s="25">
        <f t="shared" si="84"/>
        <v>10.45856317560121</v>
      </c>
    </row>
    <row r="1592" spans="1:4" x14ac:dyDescent="0.2">
      <c r="A1592" s="24">
        <v>1584</v>
      </c>
      <c r="B1592" s="4">
        <f t="shared" si="82"/>
        <v>4.3397260273972602</v>
      </c>
      <c r="C1592" s="4">
        <f t="shared" si="83"/>
        <v>9.9472425431209863E-2</v>
      </c>
      <c r="D1592" s="25">
        <f t="shared" si="84"/>
        <v>10.458801178189292</v>
      </c>
    </row>
    <row r="1593" spans="1:4" x14ac:dyDescent="0.2">
      <c r="A1593" s="24">
        <v>1585</v>
      </c>
      <c r="B1593" s="4">
        <f t="shared" si="82"/>
        <v>4.3424657534246576</v>
      </c>
      <c r="C1593" s="4">
        <f t="shared" si="83"/>
        <v>9.9474580469674306E-2</v>
      </c>
      <c r="D1593" s="25">
        <f t="shared" si="84"/>
        <v>10.459039221411071</v>
      </c>
    </row>
    <row r="1594" spans="1:4" x14ac:dyDescent="0.2">
      <c r="A1594" s="24">
        <v>1586</v>
      </c>
      <c r="B1594" s="4">
        <f t="shared" si="82"/>
        <v>4.3452054794520549</v>
      </c>
      <c r="C1594" s="4">
        <f t="shared" si="83"/>
        <v>9.9476735870448599E-2</v>
      </c>
      <c r="D1594" s="25">
        <f t="shared" si="84"/>
        <v>10.459277305166314</v>
      </c>
    </row>
    <row r="1595" spans="1:4" x14ac:dyDescent="0.2">
      <c r="A1595" s="24">
        <v>1587</v>
      </c>
      <c r="B1595" s="4">
        <f t="shared" si="82"/>
        <v>4.3479452054794523</v>
      </c>
      <c r="C1595" s="4">
        <f t="shared" si="83"/>
        <v>9.9478891632624203E-2</v>
      </c>
      <c r="D1595" s="25">
        <f t="shared" si="84"/>
        <v>10.459515429354948</v>
      </c>
    </row>
    <row r="1596" spans="1:4" x14ac:dyDescent="0.2">
      <c r="A1596" s="24">
        <v>1588</v>
      </c>
      <c r="B1596" s="4">
        <f t="shared" si="82"/>
        <v>4.3506849315068497</v>
      </c>
      <c r="C1596" s="4">
        <f t="shared" si="83"/>
        <v>9.9481047755293511E-2</v>
      </c>
      <c r="D1596" s="25">
        <f t="shared" si="84"/>
        <v>10.459753593876965</v>
      </c>
    </row>
    <row r="1597" spans="1:4" x14ac:dyDescent="0.2">
      <c r="A1597" s="24">
        <v>1589</v>
      </c>
      <c r="B1597" s="4">
        <f t="shared" si="82"/>
        <v>4.353424657534247</v>
      </c>
      <c r="C1597" s="4">
        <f t="shared" si="83"/>
        <v>9.9483204237549847E-2</v>
      </c>
      <c r="D1597" s="25">
        <f t="shared" si="84"/>
        <v>10.459991798632462</v>
      </c>
    </row>
    <row r="1598" spans="1:4" x14ac:dyDescent="0.2">
      <c r="A1598" s="24">
        <v>1590</v>
      </c>
      <c r="B1598" s="4">
        <f t="shared" si="82"/>
        <v>4.3561643835616435</v>
      </c>
      <c r="C1598" s="4">
        <f t="shared" si="83"/>
        <v>9.948536107848753E-2</v>
      </c>
      <c r="D1598" s="25">
        <f t="shared" si="84"/>
        <v>10.46023004352168</v>
      </c>
    </row>
    <row r="1599" spans="1:4" x14ac:dyDescent="0.2">
      <c r="A1599" s="24">
        <v>1591</v>
      </c>
      <c r="B1599" s="4">
        <f t="shared" si="82"/>
        <v>4.3589041095890408</v>
      </c>
      <c r="C1599" s="4">
        <f t="shared" si="83"/>
        <v>9.9487518277201703E-2</v>
      </c>
      <c r="D1599" s="25">
        <f t="shared" si="84"/>
        <v>10.460468328444916</v>
      </c>
    </row>
    <row r="1600" spans="1:4" x14ac:dyDescent="0.2">
      <c r="A1600" s="24">
        <v>1592</v>
      </c>
      <c r="B1600" s="4">
        <f t="shared" si="82"/>
        <v>4.3616438356164382</v>
      </c>
      <c r="C1600" s="4">
        <f t="shared" si="83"/>
        <v>9.9489675832788518E-2</v>
      </c>
      <c r="D1600" s="25">
        <f t="shared" si="84"/>
        <v>10.460706653302587</v>
      </c>
    </row>
    <row r="1601" spans="1:4" x14ac:dyDescent="0.2">
      <c r="A1601" s="24">
        <v>1593</v>
      </c>
      <c r="B1601" s="4">
        <f t="shared" si="82"/>
        <v>4.3643835616438356</v>
      </c>
      <c r="C1601" s="4">
        <f t="shared" si="83"/>
        <v>9.9491833744345032E-2</v>
      </c>
      <c r="D1601" s="25">
        <f t="shared" si="84"/>
        <v>10.460945017995193</v>
      </c>
    </row>
    <row r="1602" spans="1:4" x14ac:dyDescent="0.2">
      <c r="A1602" s="24">
        <v>1594</v>
      </c>
      <c r="B1602" s="4">
        <f t="shared" si="82"/>
        <v>4.3671232876712329</v>
      </c>
      <c r="C1602" s="4">
        <f t="shared" si="83"/>
        <v>9.9493992010969257E-2</v>
      </c>
      <c r="D1602" s="25">
        <f t="shared" si="84"/>
        <v>10.461183422423371</v>
      </c>
    </row>
    <row r="1603" spans="1:4" x14ac:dyDescent="0.2">
      <c r="A1603" s="24">
        <v>1595</v>
      </c>
      <c r="B1603" s="4">
        <f t="shared" si="82"/>
        <v>4.3698630136986303</v>
      </c>
      <c r="C1603" s="4">
        <f t="shared" si="83"/>
        <v>9.949615063176008E-2</v>
      </c>
      <c r="D1603" s="25">
        <f t="shared" si="84"/>
        <v>10.461421866487841</v>
      </c>
    </row>
    <row r="1604" spans="1:4" x14ac:dyDescent="0.2">
      <c r="A1604" s="24">
        <v>1596</v>
      </c>
      <c r="B1604" s="4">
        <f t="shared" si="82"/>
        <v>4.3726027397260276</v>
      </c>
      <c r="C1604" s="4">
        <f t="shared" si="83"/>
        <v>9.9498309605817362E-2</v>
      </c>
      <c r="D1604" s="25">
        <f t="shared" si="84"/>
        <v>10.461660350089419</v>
      </c>
    </row>
    <row r="1605" spans="1:4" x14ac:dyDescent="0.2">
      <c r="A1605" s="24">
        <v>1597</v>
      </c>
      <c r="B1605" s="4">
        <f t="shared" si="82"/>
        <v>4.375342465753425</v>
      </c>
      <c r="C1605" s="4">
        <f t="shared" si="83"/>
        <v>9.9500468932241876E-2</v>
      </c>
      <c r="D1605" s="25">
        <f t="shared" si="84"/>
        <v>10.46189887312905</v>
      </c>
    </row>
    <row r="1606" spans="1:4" x14ac:dyDescent="0.2">
      <c r="A1606" s="24">
        <v>1598</v>
      </c>
      <c r="B1606" s="4">
        <f t="shared" si="82"/>
        <v>4.3780821917808215</v>
      </c>
      <c r="C1606" s="4">
        <f t="shared" si="83"/>
        <v>9.9502628610135341E-2</v>
      </c>
      <c r="D1606" s="25">
        <f t="shared" si="84"/>
        <v>10.462137435507724</v>
      </c>
    </row>
    <row r="1607" spans="1:4" x14ac:dyDescent="0.2">
      <c r="A1607" s="24">
        <v>1599</v>
      </c>
      <c r="B1607" s="4">
        <f t="shared" si="82"/>
        <v>4.3808219178082188</v>
      </c>
      <c r="C1607" s="4">
        <f t="shared" si="83"/>
        <v>9.9504788638600336E-2</v>
      </c>
      <c r="D1607" s="25">
        <f t="shared" si="84"/>
        <v>10.462376037126564</v>
      </c>
    </row>
    <row r="1608" spans="1:4" x14ac:dyDescent="0.2">
      <c r="A1608" s="24">
        <v>1600</v>
      </c>
      <c r="B1608" s="4">
        <f t="shared" si="82"/>
        <v>4.3835616438356162</v>
      </c>
      <c r="C1608" s="4">
        <f t="shared" si="83"/>
        <v>9.950694901674044E-2</v>
      </c>
      <c r="D1608" s="25">
        <f t="shared" si="84"/>
        <v>10.462614677886851</v>
      </c>
    </row>
    <row r="1609" spans="1:4" x14ac:dyDescent="0.2">
      <c r="A1609" s="24">
        <v>1601</v>
      </c>
      <c r="B1609" s="4">
        <f t="shared" si="82"/>
        <v>4.3863013698630136</v>
      </c>
      <c r="C1609" s="4">
        <f t="shared" si="83"/>
        <v>9.9509109743660132E-2</v>
      </c>
      <c r="D1609" s="25">
        <f t="shared" si="84"/>
        <v>10.462853357689861</v>
      </c>
    </row>
    <row r="1610" spans="1:4" x14ac:dyDescent="0.2">
      <c r="A1610" s="24">
        <v>1602</v>
      </c>
      <c r="B1610" s="4">
        <f t="shared" ref="B1610:B1673" si="85">A1610/365</f>
        <v>4.3890410958904109</v>
      </c>
      <c r="C1610" s="4">
        <f t="shared" ref="C1610:C1673" si="86">($A$6/100)+((($B$6+$C$6)/100)*(1-EXP(-B1610/$D$6))/(B1610/$D$6))-(($C$6/100)*(EXP(-B1610/$D$6)))</f>
        <v>9.9511270818464767E-2</v>
      </c>
      <c r="D1610" s="25">
        <f t="shared" ref="D1610:D1673" si="87">(EXP(C1610)-1)*100</f>
        <v>10.463092076437054</v>
      </c>
    </row>
    <row r="1611" spans="1:4" x14ac:dyDescent="0.2">
      <c r="A1611" s="24">
        <v>1603</v>
      </c>
      <c r="B1611" s="4">
        <f t="shared" si="85"/>
        <v>4.3917808219178083</v>
      </c>
      <c r="C1611" s="4">
        <f t="shared" si="86"/>
        <v>9.9513432240260699E-2</v>
      </c>
      <c r="D1611" s="25">
        <f t="shared" si="87"/>
        <v>10.463330834029927</v>
      </c>
    </row>
    <row r="1612" spans="1:4" x14ac:dyDescent="0.2">
      <c r="A1612" s="24">
        <v>1604</v>
      </c>
      <c r="B1612" s="4">
        <f t="shared" si="85"/>
        <v>4.3945205479452056</v>
      </c>
      <c r="C1612" s="4">
        <f t="shared" si="86"/>
        <v>9.9515594008155156E-2</v>
      </c>
      <c r="D1612" s="25">
        <f t="shared" si="87"/>
        <v>10.463569630370163</v>
      </c>
    </row>
    <row r="1613" spans="1:4" x14ac:dyDescent="0.2">
      <c r="A1613" s="24">
        <v>1605</v>
      </c>
      <c r="B1613" s="4">
        <f t="shared" si="85"/>
        <v>4.397260273972603</v>
      </c>
      <c r="C1613" s="4">
        <f t="shared" si="86"/>
        <v>9.9517756121256296E-2</v>
      </c>
      <c r="D1613" s="25">
        <f t="shared" si="87"/>
        <v>10.463808465359437</v>
      </c>
    </row>
    <row r="1614" spans="1:4" x14ac:dyDescent="0.2">
      <c r="A1614" s="24">
        <v>1606</v>
      </c>
      <c r="B1614" s="4">
        <f t="shared" si="85"/>
        <v>4.4000000000000004</v>
      </c>
      <c r="C1614" s="4">
        <f t="shared" si="86"/>
        <v>9.9519918578673192E-2</v>
      </c>
      <c r="D1614" s="25">
        <f t="shared" si="87"/>
        <v>10.464047338899629</v>
      </c>
    </row>
    <row r="1615" spans="1:4" x14ac:dyDescent="0.2">
      <c r="A1615" s="24">
        <v>1607</v>
      </c>
      <c r="B1615" s="4">
        <f t="shared" si="85"/>
        <v>4.4027397260273968</v>
      </c>
      <c r="C1615" s="4">
        <f t="shared" si="86"/>
        <v>9.9522081379515834E-2</v>
      </c>
      <c r="D1615" s="25">
        <f t="shared" si="87"/>
        <v>10.464286250892663</v>
      </c>
    </row>
    <row r="1616" spans="1:4" x14ac:dyDescent="0.2">
      <c r="A1616" s="24">
        <v>1608</v>
      </c>
      <c r="B1616" s="4">
        <f t="shared" si="85"/>
        <v>4.4054794520547942</v>
      </c>
      <c r="C1616" s="4">
        <f t="shared" si="86"/>
        <v>9.9524244522895142E-2</v>
      </c>
      <c r="D1616" s="25">
        <f t="shared" si="87"/>
        <v>10.464525201240548</v>
      </c>
    </row>
    <row r="1617" spans="1:4" x14ac:dyDescent="0.2">
      <c r="A1617" s="24">
        <v>1609</v>
      </c>
      <c r="B1617" s="4">
        <f t="shared" si="85"/>
        <v>4.4082191780821915</v>
      </c>
      <c r="C1617" s="4">
        <f t="shared" si="86"/>
        <v>9.9526408007922951E-2</v>
      </c>
      <c r="D1617" s="25">
        <f t="shared" si="87"/>
        <v>10.464764189845454</v>
      </c>
    </row>
    <row r="1618" spans="1:4" x14ac:dyDescent="0.2">
      <c r="A1618" s="24">
        <v>1610</v>
      </c>
      <c r="B1618" s="4">
        <f t="shared" si="85"/>
        <v>4.4109589041095889</v>
      </c>
      <c r="C1618" s="4">
        <f t="shared" si="86"/>
        <v>9.9528571833712026E-2</v>
      </c>
      <c r="D1618" s="25">
        <f t="shared" si="87"/>
        <v>10.465003216609592</v>
      </c>
    </row>
    <row r="1619" spans="1:4" x14ac:dyDescent="0.2">
      <c r="A1619" s="24">
        <v>1611</v>
      </c>
      <c r="B1619" s="4">
        <f t="shared" si="85"/>
        <v>4.4136986301369863</v>
      </c>
      <c r="C1619" s="4">
        <f t="shared" si="86"/>
        <v>9.9530735999375994E-2</v>
      </c>
      <c r="D1619" s="25">
        <f t="shared" si="87"/>
        <v>10.465242281435327</v>
      </c>
    </row>
    <row r="1620" spans="1:4" x14ac:dyDescent="0.2">
      <c r="A1620" s="24">
        <v>1612</v>
      </c>
      <c r="B1620" s="4">
        <f t="shared" si="85"/>
        <v>4.4164383561643836</v>
      </c>
      <c r="C1620" s="4">
        <f t="shared" si="86"/>
        <v>9.9532900504029437E-2</v>
      </c>
      <c r="D1620" s="25">
        <f t="shared" si="87"/>
        <v>10.46548138422505</v>
      </c>
    </row>
    <row r="1621" spans="1:4" x14ac:dyDescent="0.2">
      <c r="A1621" s="24">
        <v>1613</v>
      </c>
      <c r="B1621" s="4">
        <f t="shared" si="85"/>
        <v>4.419178082191781</v>
      </c>
      <c r="C1621" s="4">
        <f t="shared" si="86"/>
        <v>9.9535065346787882E-2</v>
      </c>
      <c r="D1621" s="25">
        <f t="shared" si="87"/>
        <v>10.465720524881327</v>
      </c>
    </row>
    <row r="1622" spans="1:4" x14ac:dyDescent="0.2">
      <c r="A1622" s="24">
        <v>1614</v>
      </c>
      <c r="B1622" s="4">
        <f t="shared" si="85"/>
        <v>4.4219178082191783</v>
      </c>
      <c r="C1622" s="4">
        <f t="shared" si="86"/>
        <v>9.9537230526767689E-2</v>
      </c>
      <c r="D1622" s="25">
        <f t="shared" si="87"/>
        <v>10.465959703306794</v>
      </c>
    </row>
    <row r="1623" spans="1:4" x14ac:dyDescent="0.2">
      <c r="A1623" s="24">
        <v>1615</v>
      </c>
      <c r="B1623" s="4">
        <f t="shared" si="85"/>
        <v>4.4246575342465757</v>
      </c>
      <c r="C1623" s="4">
        <f t="shared" si="86"/>
        <v>9.9539396043086203E-2</v>
      </c>
      <c r="D1623" s="25">
        <f t="shared" si="87"/>
        <v>10.46619891940419</v>
      </c>
    </row>
    <row r="1624" spans="1:4" x14ac:dyDescent="0.2">
      <c r="A1624" s="24">
        <v>1616</v>
      </c>
      <c r="B1624" s="4">
        <f t="shared" si="85"/>
        <v>4.4273972602739722</v>
      </c>
      <c r="C1624" s="4">
        <f t="shared" si="86"/>
        <v>9.9541561894861644E-2</v>
      </c>
      <c r="D1624" s="25">
        <f t="shared" si="87"/>
        <v>10.466438173076353</v>
      </c>
    </row>
    <row r="1625" spans="1:4" x14ac:dyDescent="0.2">
      <c r="A1625" s="24">
        <v>1617</v>
      </c>
      <c r="B1625" s="4">
        <f t="shared" si="85"/>
        <v>4.4301369863013695</v>
      </c>
      <c r="C1625" s="4">
        <f t="shared" si="86"/>
        <v>9.9543728081213145E-2</v>
      </c>
      <c r="D1625" s="25">
        <f t="shared" si="87"/>
        <v>10.466677464226182</v>
      </c>
    </row>
    <row r="1626" spans="1:4" x14ac:dyDescent="0.2">
      <c r="A1626" s="24">
        <v>1618</v>
      </c>
      <c r="B1626" s="4">
        <f t="shared" si="85"/>
        <v>4.4328767123287669</v>
      </c>
      <c r="C1626" s="4">
        <f t="shared" si="86"/>
        <v>9.9545894601260787E-2</v>
      </c>
      <c r="D1626" s="25">
        <f t="shared" si="87"/>
        <v>10.466916792756775</v>
      </c>
    </row>
    <row r="1627" spans="1:4" x14ac:dyDescent="0.2">
      <c r="A1627" s="24">
        <v>1619</v>
      </c>
      <c r="B1627" s="4">
        <f t="shared" si="85"/>
        <v>4.4356164383561643</v>
      </c>
      <c r="C1627" s="4">
        <f t="shared" si="86"/>
        <v>9.9548061454125494E-2</v>
      </c>
      <c r="D1627" s="25">
        <f t="shared" si="87"/>
        <v>10.467156158571211</v>
      </c>
    </row>
    <row r="1628" spans="1:4" x14ac:dyDescent="0.2">
      <c r="A1628" s="24">
        <v>1620</v>
      </c>
      <c r="B1628" s="4">
        <f t="shared" si="85"/>
        <v>4.4383561643835616</v>
      </c>
      <c r="C1628" s="4">
        <f t="shared" si="86"/>
        <v>9.9550228638929136E-2</v>
      </c>
      <c r="D1628" s="25">
        <f t="shared" si="87"/>
        <v>10.467395561572745</v>
      </c>
    </row>
    <row r="1629" spans="1:4" x14ac:dyDescent="0.2">
      <c r="A1629" s="24">
        <v>1621</v>
      </c>
      <c r="B1629" s="4">
        <f t="shared" si="85"/>
        <v>4.441095890410959</v>
      </c>
      <c r="C1629" s="4">
        <f t="shared" si="86"/>
        <v>9.9552396154794498E-2</v>
      </c>
      <c r="D1629" s="25">
        <f t="shared" si="87"/>
        <v>10.467635001664743</v>
      </c>
    </row>
    <row r="1630" spans="1:4" x14ac:dyDescent="0.2">
      <c r="A1630" s="24">
        <v>1622</v>
      </c>
      <c r="B1630" s="4">
        <f t="shared" si="85"/>
        <v>4.4438356164383563</v>
      </c>
      <c r="C1630" s="4">
        <f t="shared" si="86"/>
        <v>9.9554564000845266E-2</v>
      </c>
      <c r="D1630" s="25">
        <f t="shared" si="87"/>
        <v>10.467874478750595</v>
      </c>
    </row>
    <row r="1631" spans="1:4" x14ac:dyDescent="0.2">
      <c r="A1631" s="24">
        <v>1623</v>
      </c>
      <c r="B1631" s="4">
        <f t="shared" si="85"/>
        <v>4.4465753424657537</v>
      </c>
      <c r="C1631" s="4">
        <f t="shared" si="86"/>
        <v>9.9556732176206017E-2</v>
      </c>
      <c r="D1631" s="25">
        <f t="shared" si="87"/>
        <v>10.468113992733841</v>
      </c>
    </row>
    <row r="1632" spans="1:4" x14ac:dyDescent="0.2">
      <c r="A1632" s="24">
        <v>1624</v>
      </c>
      <c r="B1632" s="4">
        <f t="shared" si="85"/>
        <v>4.4493150684931511</v>
      </c>
      <c r="C1632" s="4">
        <f t="shared" si="86"/>
        <v>9.9558900680002241E-2</v>
      </c>
      <c r="D1632" s="25">
        <f t="shared" si="87"/>
        <v>10.468353543518116</v>
      </c>
    </row>
    <row r="1633" spans="1:4" x14ac:dyDescent="0.2">
      <c r="A1633" s="24">
        <v>1625</v>
      </c>
      <c r="B1633" s="4">
        <f t="shared" si="85"/>
        <v>4.4520547945205475</v>
      </c>
      <c r="C1633" s="4">
        <f t="shared" si="86"/>
        <v>9.9561069511360331E-2</v>
      </c>
      <c r="D1633" s="25">
        <f t="shared" si="87"/>
        <v>10.468593131007186</v>
      </c>
    </row>
    <row r="1634" spans="1:4" x14ac:dyDescent="0.2">
      <c r="A1634" s="24">
        <v>1626</v>
      </c>
      <c r="B1634" s="4">
        <f t="shared" si="85"/>
        <v>4.4547945205479449</v>
      </c>
      <c r="C1634" s="4">
        <f t="shared" si="86"/>
        <v>9.9563238669407625E-2</v>
      </c>
      <c r="D1634" s="25">
        <f t="shared" si="87"/>
        <v>10.46883275510484</v>
      </c>
    </row>
    <row r="1635" spans="1:4" x14ac:dyDescent="0.2">
      <c r="A1635" s="24">
        <v>1627</v>
      </c>
      <c r="B1635" s="4">
        <f t="shared" si="85"/>
        <v>4.4575342465753423</v>
      </c>
      <c r="C1635" s="4">
        <f t="shared" si="86"/>
        <v>9.9565408153272264E-2</v>
      </c>
      <c r="D1635" s="25">
        <f t="shared" si="87"/>
        <v>10.469072415715019</v>
      </c>
    </row>
    <row r="1636" spans="1:4" x14ac:dyDescent="0.2">
      <c r="A1636" s="24">
        <v>1628</v>
      </c>
      <c r="B1636" s="4">
        <f t="shared" si="85"/>
        <v>4.4602739726027396</v>
      </c>
      <c r="C1636" s="4">
        <f t="shared" si="86"/>
        <v>9.9567577962083403E-2</v>
      </c>
      <c r="D1636" s="25">
        <f t="shared" si="87"/>
        <v>10.469312112741736</v>
      </c>
    </row>
    <row r="1637" spans="1:4" x14ac:dyDescent="0.2">
      <c r="A1637" s="24">
        <v>1629</v>
      </c>
      <c r="B1637" s="4">
        <f t="shared" si="85"/>
        <v>4.463013698630137</v>
      </c>
      <c r="C1637" s="4">
        <f t="shared" si="86"/>
        <v>9.9569748094971017E-2</v>
      </c>
      <c r="D1637" s="25">
        <f t="shared" si="87"/>
        <v>10.469551846089153</v>
      </c>
    </row>
    <row r="1638" spans="1:4" x14ac:dyDescent="0.2">
      <c r="A1638" s="24">
        <v>1630</v>
      </c>
      <c r="B1638" s="4">
        <f t="shared" si="85"/>
        <v>4.4657534246575343</v>
      </c>
      <c r="C1638" s="4">
        <f t="shared" si="86"/>
        <v>9.9571918551066063E-2</v>
      </c>
      <c r="D1638" s="25">
        <f t="shared" si="87"/>
        <v>10.469791615661483</v>
      </c>
    </row>
    <row r="1639" spans="1:4" x14ac:dyDescent="0.2">
      <c r="A1639" s="24">
        <v>1631</v>
      </c>
      <c r="B1639" s="4">
        <f t="shared" si="85"/>
        <v>4.4684931506849317</v>
      </c>
      <c r="C1639" s="4">
        <f t="shared" si="86"/>
        <v>9.9574089329500279E-2</v>
      </c>
      <c r="D1639" s="25">
        <f t="shared" si="87"/>
        <v>10.470031421363046</v>
      </c>
    </row>
    <row r="1640" spans="1:4" x14ac:dyDescent="0.2">
      <c r="A1640" s="24">
        <v>1632</v>
      </c>
      <c r="B1640" s="4">
        <f t="shared" si="85"/>
        <v>4.4712328767123291</v>
      </c>
      <c r="C1640" s="4">
        <f t="shared" si="86"/>
        <v>9.9576260429406413E-2</v>
      </c>
      <c r="D1640" s="25">
        <f t="shared" si="87"/>
        <v>10.470271263098251</v>
      </c>
    </row>
    <row r="1641" spans="1:4" x14ac:dyDescent="0.2">
      <c r="A1641" s="24">
        <v>1633</v>
      </c>
      <c r="B1641" s="4">
        <f t="shared" si="85"/>
        <v>4.4739726027397264</v>
      </c>
      <c r="C1641" s="4">
        <f t="shared" si="86"/>
        <v>9.9578431849918075E-2</v>
      </c>
      <c r="D1641" s="25">
        <f t="shared" si="87"/>
        <v>10.470511140771643</v>
      </c>
    </row>
    <row r="1642" spans="1:4" x14ac:dyDescent="0.2">
      <c r="A1642" s="24">
        <v>1634</v>
      </c>
      <c r="B1642" s="4">
        <f t="shared" si="85"/>
        <v>4.4767123287671229</v>
      </c>
      <c r="C1642" s="4">
        <f t="shared" si="86"/>
        <v>9.958060359016975E-2</v>
      </c>
      <c r="D1642" s="25">
        <f t="shared" si="87"/>
        <v>10.470751054287808</v>
      </c>
    </row>
    <row r="1643" spans="1:4" x14ac:dyDescent="0.2">
      <c r="A1643" s="24">
        <v>1635</v>
      </c>
      <c r="B1643" s="4">
        <f t="shared" si="85"/>
        <v>4.4794520547945202</v>
      </c>
      <c r="C1643" s="4">
        <f t="shared" si="86"/>
        <v>9.9582775649296809E-2</v>
      </c>
      <c r="D1643" s="25">
        <f t="shared" si="87"/>
        <v>10.470991003551511</v>
      </c>
    </row>
    <row r="1644" spans="1:4" x14ac:dyDescent="0.2">
      <c r="A1644" s="24">
        <v>1636</v>
      </c>
      <c r="B1644" s="4">
        <f t="shared" si="85"/>
        <v>4.4821917808219176</v>
      </c>
      <c r="C1644" s="4">
        <f t="shared" si="86"/>
        <v>9.9584948026435596E-2</v>
      </c>
      <c r="D1644" s="25">
        <f t="shared" si="87"/>
        <v>10.471230988467539</v>
      </c>
    </row>
    <row r="1645" spans="1:4" x14ac:dyDescent="0.2">
      <c r="A1645" s="24">
        <v>1637</v>
      </c>
      <c r="B1645" s="4">
        <f t="shared" si="85"/>
        <v>4.484931506849315</v>
      </c>
      <c r="C1645" s="4">
        <f t="shared" si="86"/>
        <v>9.9587120720723274E-2</v>
      </c>
      <c r="D1645" s="25">
        <f t="shared" si="87"/>
        <v>10.471471008940792</v>
      </c>
    </row>
    <row r="1646" spans="1:4" x14ac:dyDescent="0.2">
      <c r="A1646" s="24">
        <v>1638</v>
      </c>
      <c r="B1646" s="4">
        <f t="shared" si="85"/>
        <v>4.4876712328767123</v>
      </c>
      <c r="C1646" s="4">
        <f t="shared" si="86"/>
        <v>9.958929373129792E-2</v>
      </c>
      <c r="D1646" s="25">
        <f t="shared" si="87"/>
        <v>10.47171106487632</v>
      </c>
    </row>
    <row r="1647" spans="1:4" x14ac:dyDescent="0.2">
      <c r="A1647" s="24">
        <v>1639</v>
      </c>
      <c r="B1647" s="4">
        <f t="shared" si="85"/>
        <v>4.4904109589041097</v>
      </c>
      <c r="C1647" s="4">
        <f t="shared" si="86"/>
        <v>9.959146705729853E-2</v>
      </c>
      <c r="D1647" s="25">
        <f t="shared" si="87"/>
        <v>10.471951156179205</v>
      </c>
    </row>
    <row r="1648" spans="1:4" x14ac:dyDescent="0.2">
      <c r="A1648" s="24">
        <v>1640</v>
      </c>
      <c r="B1648" s="4">
        <f t="shared" si="85"/>
        <v>4.493150684931507</v>
      </c>
      <c r="C1648" s="4">
        <f t="shared" si="86"/>
        <v>9.9593640697864957E-2</v>
      </c>
      <c r="D1648" s="25">
        <f t="shared" si="87"/>
        <v>10.472191282754672</v>
      </c>
    </row>
    <row r="1649" spans="1:4" x14ac:dyDescent="0.2">
      <c r="A1649" s="24">
        <v>1641</v>
      </c>
      <c r="B1649" s="4">
        <f t="shared" si="85"/>
        <v>4.4958904109589044</v>
      </c>
      <c r="C1649" s="4">
        <f t="shared" si="86"/>
        <v>9.9595814652137959E-2</v>
      </c>
      <c r="D1649" s="25">
        <f t="shared" si="87"/>
        <v>10.472431444508</v>
      </c>
    </row>
    <row r="1650" spans="1:4" x14ac:dyDescent="0.2">
      <c r="A1650" s="24">
        <v>1642</v>
      </c>
      <c r="B1650" s="4">
        <f t="shared" si="85"/>
        <v>4.4986301369863018</v>
      </c>
      <c r="C1650" s="4">
        <f t="shared" si="86"/>
        <v>9.9597988919259209E-2</v>
      </c>
      <c r="D1650" s="25">
        <f t="shared" si="87"/>
        <v>10.472671641344622</v>
      </c>
    </row>
    <row r="1651" spans="1:4" x14ac:dyDescent="0.2">
      <c r="A1651" s="24">
        <v>1643</v>
      </c>
      <c r="B1651" s="4">
        <f t="shared" si="85"/>
        <v>4.5013698630136982</v>
      </c>
      <c r="C1651" s="4">
        <f t="shared" si="86"/>
        <v>9.9600163498371225E-2</v>
      </c>
      <c r="D1651" s="25">
        <f t="shared" si="87"/>
        <v>10.472911873170032</v>
      </c>
    </row>
    <row r="1652" spans="1:4" x14ac:dyDescent="0.2">
      <c r="A1652" s="24">
        <v>1644</v>
      </c>
      <c r="B1652" s="4">
        <f t="shared" si="85"/>
        <v>4.5041095890410956</v>
      </c>
      <c r="C1652" s="4">
        <f t="shared" si="86"/>
        <v>9.9602338388617442E-2</v>
      </c>
      <c r="D1652" s="25">
        <f t="shared" si="87"/>
        <v>10.47315213988982</v>
      </c>
    </row>
    <row r="1653" spans="1:4" x14ac:dyDescent="0.2">
      <c r="A1653" s="24">
        <v>1645</v>
      </c>
      <c r="B1653" s="4">
        <f t="shared" si="85"/>
        <v>4.506849315068493</v>
      </c>
      <c r="C1653" s="4">
        <f t="shared" si="86"/>
        <v>9.9604513589142185E-2</v>
      </c>
      <c r="D1653" s="25">
        <f t="shared" si="87"/>
        <v>10.473392441409658</v>
      </c>
    </row>
    <row r="1654" spans="1:4" x14ac:dyDescent="0.2">
      <c r="A1654" s="24">
        <v>1646</v>
      </c>
      <c r="B1654" s="4">
        <f t="shared" si="85"/>
        <v>4.5095890410958903</v>
      </c>
      <c r="C1654" s="4">
        <f t="shared" si="86"/>
        <v>9.9606689099090664E-2</v>
      </c>
      <c r="D1654" s="25">
        <f t="shared" si="87"/>
        <v>10.4736327776354</v>
      </c>
    </row>
    <row r="1655" spans="1:4" x14ac:dyDescent="0.2">
      <c r="A1655" s="24">
        <v>1647</v>
      </c>
      <c r="B1655" s="4">
        <f t="shared" si="85"/>
        <v>4.5123287671232877</v>
      </c>
      <c r="C1655" s="4">
        <f t="shared" si="86"/>
        <v>9.960886491760898E-2</v>
      </c>
      <c r="D1655" s="25">
        <f t="shared" si="87"/>
        <v>10.47387314847288</v>
      </c>
    </row>
    <row r="1656" spans="1:4" x14ac:dyDescent="0.2">
      <c r="A1656" s="24">
        <v>1648</v>
      </c>
      <c r="B1656" s="4">
        <f t="shared" si="85"/>
        <v>4.515068493150685</v>
      </c>
      <c r="C1656" s="4">
        <f t="shared" si="86"/>
        <v>9.961104104384412E-2</v>
      </c>
      <c r="D1656" s="25">
        <f t="shared" si="87"/>
        <v>10.474113553828101</v>
      </c>
    </row>
    <row r="1657" spans="1:4" x14ac:dyDescent="0.2">
      <c r="A1657" s="24">
        <v>1649</v>
      </c>
      <c r="B1657" s="4">
        <f t="shared" si="85"/>
        <v>4.5178082191780824</v>
      </c>
      <c r="C1657" s="4">
        <f t="shared" si="86"/>
        <v>9.9613217476943919E-2</v>
      </c>
      <c r="D1657" s="25">
        <f t="shared" si="87"/>
        <v>10.474353993607167</v>
      </c>
    </row>
    <row r="1658" spans="1:4" x14ac:dyDescent="0.2">
      <c r="A1658" s="24">
        <v>1650</v>
      </c>
      <c r="B1658" s="4">
        <f t="shared" si="85"/>
        <v>4.5205479452054798</v>
      </c>
      <c r="C1658" s="4">
        <f t="shared" si="86"/>
        <v>9.9615394216057154E-2</v>
      </c>
      <c r="D1658" s="25">
        <f t="shared" si="87"/>
        <v>10.474594467716237</v>
      </c>
    </row>
    <row r="1659" spans="1:4" x14ac:dyDescent="0.2">
      <c r="A1659" s="24">
        <v>1651</v>
      </c>
      <c r="B1659" s="4">
        <f t="shared" si="85"/>
        <v>4.5232876712328771</v>
      </c>
      <c r="C1659" s="4">
        <f t="shared" si="86"/>
        <v>9.9617571260333465E-2</v>
      </c>
      <c r="D1659" s="25">
        <f t="shared" si="87"/>
        <v>10.474834976061608</v>
      </c>
    </row>
    <row r="1660" spans="1:4" x14ac:dyDescent="0.2">
      <c r="A1660" s="24">
        <v>1652</v>
      </c>
      <c r="B1660" s="4">
        <f t="shared" si="85"/>
        <v>4.5260273972602736</v>
      </c>
      <c r="C1660" s="4">
        <f t="shared" si="86"/>
        <v>9.9619748608923364E-2</v>
      </c>
      <c r="D1660" s="25">
        <f t="shared" si="87"/>
        <v>10.475075518549627</v>
      </c>
    </row>
    <row r="1661" spans="1:4" x14ac:dyDescent="0.2">
      <c r="A1661" s="24">
        <v>1653</v>
      </c>
      <c r="B1661" s="4">
        <f t="shared" si="85"/>
        <v>4.5287671232876709</v>
      </c>
      <c r="C1661" s="4">
        <f t="shared" si="86"/>
        <v>9.9621926260978239E-2</v>
      </c>
      <c r="D1661" s="25">
        <f t="shared" si="87"/>
        <v>10.475316095086784</v>
      </c>
    </row>
    <row r="1662" spans="1:4" x14ac:dyDescent="0.2">
      <c r="A1662" s="24">
        <v>1654</v>
      </c>
      <c r="B1662" s="4">
        <f t="shared" si="85"/>
        <v>4.5315068493150683</v>
      </c>
      <c r="C1662" s="4">
        <f t="shared" si="86"/>
        <v>9.9624104215650405E-2</v>
      </c>
      <c r="D1662" s="25">
        <f t="shared" si="87"/>
        <v>10.47555670557967</v>
      </c>
    </row>
    <row r="1663" spans="1:4" x14ac:dyDescent="0.2">
      <c r="A1663" s="24">
        <v>1655</v>
      </c>
      <c r="B1663" s="4">
        <f t="shared" si="85"/>
        <v>4.5342465753424657</v>
      </c>
      <c r="C1663" s="4">
        <f t="shared" si="86"/>
        <v>9.9626282472093014E-2</v>
      </c>
      <c r="D1663" s="25">
        <f t="shared" si="87"/>
        <v>10.47579734993489</v>
      </c>
    </row>
    <row r="1664" spans="1:4" x14ac:dyDescent="0.2">
      <c r="A1664" s="24">
        <v>1656</v>
      </c>
      <c r="B1664" s="4">
        <f t="shared" si="85"/>
        <v>4.536986301369863</v>
      </c>
      <c r="C1664" s="4">
        <f t="shared" si="86"/>
        <v>9.9628461029460103E-2</v>
      </c>
      <c r="D1664" s="25">
        <f t="shared" si="87"/>
        <v>10.476038028059254</v>
      </c>
    </row>
    <row r="1665" spans="1:4" x14ac:dyDescent="0.2">
      <c r="A1665" s="24">
        <v>1657</v>
      </c>
      <c r="B1665" s="4">
        <f t="shared" si="85"/>
        <v>4.5397260273972604</v>
      </c>
      <c r="C1665" s="4">
        <f t="shared" si="86"/>
        <v>9.9630639886906597E-2</v>
      </c>
      <c r="D1665" s="25">
        <f t="shared" si="87"/>
        <v>10.476278739859612</v>
      </c>
    </row>
    <row r="1666" spans="1:4" x14ac:dyDescent="0.2">
      <c r="A1666" s="24">
        <v>1658</v>
      </c>
      <c r="B1666" s="4">
        <f t="shared" si="85"/>
        <v>4.5424657534246577</v>
      </c>
      <c r="C1666" s="4">
        <f t="shared" si="86"/>
        <v>9.9632819043588311E-2</v>
      </c>
      <c r="D1666" s="25">
        <f t="shared" si="87"/>
        <v>10.476519485242907</v>
      </c>
    </row>
    <row r="1667" spans="1:4" x14ac:dyDescent="0.2">
      <c r="A1667" s="24">
        <v>1659</v>
      </c>
      <c r="B1667" s="4">
        <f t="shared" si="85"/>
        <v>4.5452054794520551</v>
      </c>
      <c r="C1667" s="4">
        <f t="shared" si="86"/>
        <v>9.963499849866192E-2</v>
      </c>
      <c r="D1667" s="25">
        <f t="shared" si="87"/>
        <v>10.476760264116214</v>
      </c>
    </row>
    <row r="1668" spans="1:4" x14ac:dyDescent="0.2">
      <c r="A1668" s="24">
        <v>1660</v>
      </c>
      <c r="B1668" s="4">
        <f t="shared" si="85"/>
        <v>4.5479452054794525</v>
      </c>
      <c r="C1668" s="4">
        <f t="shared" si="86"/>
        <v>9.9637178251285E-2</v>
      </c>
      <c r="D1668" s="25">
        <f t="shared" si="87"/>
        <v>10.477001076386628</v>
      </c>
    </row>
    <row r="1669" spans="1:4" x14ac:dyDescent="0.2">
      <c r="A1669" s="24">
        <v>1661</v>
      </c>
      <c r="B1669" s="4">
        <f t="shared" si="85"/>
        <v>4.5506849315068489</v>
      </c>
      <c r="C1669" s="4">
        <f t="shared" si="86"/>
        <v>9.9639358300615946E-2</v>
      </c>
      <c r="D1669" s="25">
        <f t="shared" si="87"/>
        <v>10.477241921961443</v>
      </c>
    </row>
    <row r="1670" spans="1:4" x14ac:dyDescent="0.2">
      <c r="A1670" s="24">
        <v>1662</v>
      </c>
      <c r="B1670" s="4">
        <f t="shared" si="85"/>
        <v>4.5534246575342463</v>
      </c>
      <c r="C1670" s="4">
        <f t="shared" si="86"/>
        <v>9.9641538645814126E-2</v>
      </c>
      <c r="D1670" s="25">
        <f t="shared" si="87"/>
        <v>10.477482800747984</v>
      </c>
    </row>
    <row r="1671" spans="1:4" x14ac:dyDescent="0.2">
      <c r="A1671" s="24">
        <v>1663</v>
      </c>
      <c r="B1671" s="4">
        <f t="shared" si="85"/>
        <v>4.5561643835616437</v>
      </c>
      <c r="C1671" s="4">
        <f t="shared" si="86"/>
        <v>9.9643719286039656E-2</v>
      </c>
      <c r="D1671" s="25">
        <f t="shared" si="87"/>
        <v>10.477723712653653</v>
      </c>
    </row>
    <row r="1672" spans="1:4" x14ac:dyDescent="0.2">
      <c r="A1672" s="24">
        <v>1664</v>
      </c>
      <c r="B1672" s="4">
        <f t="shared" si="85"/>
        <v>4.558904109589041</v>
      </c>
      <c r="C1672" s="4">
        <f t="shared" si="86"/>
        <v>9.9645900220453651E-2</v>
      </c>
      <c r="D1672" s="25">
        <f t="shared" si="87"/>
        <v>10.477964657586035</v>
      </c>
    </row>
    <row r="1673" spans="1:4" x14ac:dyDescent="0.2">
      <c r="A1673" s="24">
        <v>1665</v>
      </c>
      <c r="B1673" s="4">
        <f t="shared" si="85"/>
        <v>4.5616438356164384</v>
      </c>
      <c r="C1673" s="4">
        <f t="shared" si="86"/>
        <v>9.9648081448218032E-2</v>
      </c>
      <c r="D1673" s="25">
        <f t="shared" si="87"/>
        <v>10.478205635452698</v>
      </c>
    </row>
    <row r="1674" spans="1:4" x14ac:dyDescent="0.2">
      <c r="A1674" s="24">
        <v>1666</v>
      </c>
      <c r="B1674" s="4">
        <f t="shared" ref="B1674:B1737" si="88">A1674/365</f>
        <v>4.5643835616438357</v>
      </c>
      <c r="C1674" s="4">
        <f t="shared" ref="C1674:C1737" si="89">($A$6/100)+((($B$6+$C$6)/100)*(1-EXP(-B1674/$D$6))/(B1674/$D$6))-(($C$6/100)*(EXP(-B1674/$D$6)))</f>
        <v>9.9650262968495579E-2</v>
      </c>
      <c r="D1674" s="25">
        <f t="shared" ref="D1674:D1737" si="90">(EXP(C1674)-1)*100</f>
        <v>10.478446646161398</v>
      </c>
    </row>
    <row r="1675" spans="1:4" x14ac:dyDescent="0.2">
      <c r="A1675" s="24">
        <v>1667</v>
      </c>
      <c r="B1675" s="4">
        <f t="shared" si="88"/>
        <v>4.5671232876712331</v>
      </c>
      <c r="C1675" s="4">
        <f t="shared" si="89"/>
        <v>9.9652444780450017E-2</v>
      </c>
      <c r="D1675" s="25">
        <f t="shared" si="90"/>
        <v>10.478687689619971</v>
      </c>
    </row>
    <row r="1676" spans="1:4" x14ac:dyDescent="0.2">
      <c r="A1676" s="24">
        <v>1668</v>
      </c>
      <c r="B1676" s="4">
        <f t="shared" si="88"/>
        <v>4.5698630136986305</v>
      </c>
      <c r="C1676" s="4">
        <f t="shared" si="89"/>
        <v>9.9654626883245861E-2</v>
      </c>
      <c r="D1676" s="25">
        <f t="shared" si="90"/>
        <v>10.478928765736285</v>
      </c>
    </row>
    <row r="1677" spans="1:4" x14ac:dyDescent="0.2">
      <c r="A1677" s="24">
        <v>1669</v>
      </c>
      <c r="B1677" s="4">
        <f t="shared" si="88"/>
        <v>4.5726027397260278</v>
      </c>
      <c r="C1677" s="4">
        <f t="shared" si="89"/>
        <v>9.965680927604853E-2</v>
      </c>
      <c r="D1677" s="25">
        <f t="shared" si="90"/>
        <v>10.479169874418371</v>
      </c>
    </row>
    <row r="1678" spans="1:4" x14ac:dyDescent="0.2">
      <c r="A1678" s="24">
        <v>1670</v>
      </c>
      <c r="B1678" s="4">
        <f t="shared" si="88"/>
        <v>4.5753424657534243</v>
      </c>
      <c r="C1678" s="4">
        <f t="shared" si="89"/>
        <v>9.9658991958024315E-2</v>
      </c>
      <c r="D1678" s="25">
        <f t="shared" si="90"/>
        <v>10.479411015574303</v>
      </c>
    </row>
    <row r="1679" spans="1:4" x14ac:dyDescent="0.2">
      <c r="A1679" s="24">
        <v>1671</v>
      </c>
      <c r="B1679" s="4">
        <f t="shared" si="88"/>
        <v>4.5780821917808217</v>
      </c>
      <c r="C1679" s="4">
        <f t="shared" si="89"/>
        <v>9.9661174928340396E-2</v>
      </c>
      <c r="D1679" s="25">
        <f t="shared" si="90"/>
        <v>10.479652189112333</v>
      </c>
    </row>
    <row r="1680" spans="1:4" x14ac:dyDescent="0.2">
      <c r="A1680" s="24">
        <v>1672</v>
      </c>
      <c r="B1680" s="4">
        <f t="shared" si="88"/>
        <v>4.580821917808219</v>
      </c>
      <c r="C1680" s="4">
        <f t="shared" si="89"/>
        <v>9.9663358186164772E-2</v>
      </c>
      <c r="D1680" s="25">
        <f t="shared" si="90"/>
        <v>10.47989339494071</v>
      </c>
    </row>
    <row r="1681" spans="1:4" x14ac:dyDescent="0.2">
      <c r="A1681" s="24">
        <v>1673</v>
      </c>
      <c r="B1681" s="4">
        <f t="shared" si="88"/>
        <v>4.5835616438356164</v>
      </c>
      <c r="C1681" s="4">
        <f t="shared" si="89"/>
        <v>9.9665541730666343E-2</v>
      </c>
      <c r="D1681" s="25">
        <f t="shared" si="90"/>
        <v>10.480134632967864</v>
      </c>
    </row>
    <row r="1682" spans="1:4" x14ac:dyDescent="0.2">
      <c r="A1682" s="24">
        <v>1674</v>
      </c>
      <c r="B1682" s="4">
        <f t="shared" si="88"/>
        <v>4.5863013698630137</v>
      </c>
      <c r="C1682" s="4">
        <f t="shared" si="89"/>
        <v>9.9667725561014872E-2</v>
      </c>
      <c r="D1682" s="25">
        <f t="shared" si="90"/>
        <v>10.480375903102225</v>
      </c>
    </row>
    <row r="1683" spans="1:4" x14ac:dyDescent="0.2">
      <c r="A1683" s="24">
        <v>1675</v>
      </c>
      <c r="B1683" s="4">
        <f t="shared" si="88"/>
        <v>4.5890410958904111</v>
      </c>
      <c r="C1683" s="4">
        <f t="shared" si="89"/>
        <v>9.9669909676380966E-2</v>
      </c>
      <c r="D1683" s="25">
        <f t="shared" si="90"/>
        <v>10.480617205252397</v>
      </c>
    </row>
    <row r="1684" spans="1:4" x14ac:dyDescent="0.2">
      <c r="A1684" s="24">
        <v>1676</v>
      </c>
      <c r="B1684" s="4">
        <f t="shared" si="88"/>
        <v>4.5917808219178085</v>
      </c>
      <c r="C1684" s="4">
        <f t="shared" si="89"/>
        <v>9.9672094075936163E-2</v>
      </c>
      <c r="D1684" s="25">
        <f t="shared" si="90"/>
        <v>10.480858539327054</v>
      </c>
    </row>
    <row r="1685" spans="1:4" x14ac:dyDescent="0.2">
      <c r="A1685" s="24">
        <v>1677</v>
      </c>
      <c r="B1685" s="4">
        <f t="shared" si="88"/>
        <v>4.5945205479452058</v>
      </c>
      <c r="C1685" s="4">
        <f t="shared" si="89"/>
        <v>9.9674278758852763E-2</v>
      </c>
      <c r="D1685" s="25">
        <f t="shared" si="90"/>
        <v>10.481099905234981</v>
      </c>
    </row>
    <row r="1686" spans="1:4" x14ac:dyDescent="0.2">
      <c r="A1686" s="24">
        <v>1678</v>
      </c>
      <c r="B1686" s="4">
        <f t="shared" si="88"/>
        <v>4.5972602739726032</v>
      </c>
      <c r="C1686" s="4">
        <f t="shared" si="89"/>
        <v>9.9676463724304026E-2</v>
      </c>
      <c r="D1686" s="25">
        <f t="shared" si="90"/>
        <v>10.481341302885006</v>
      </c>
    </row>
    <row r="1687" spans="1:4" x14ac:dyDescent="0.2">
      <c r="A1687" s="24">
        <v>1679</v>
      </c>
      <c r="B1687" s="4">
        <f t="shared" si="88"/>
        <v>4.5999999999999996</v>
      </c>
      <c r="C1687" s="4">
        <f t="shared" si="89"/>
        <v>9.9678648971463987E-2</v>
      </c>
      <c r="D1687" s="25">
        <f t="shared" si="90"/>
        <v>10.481582732186112</v>
      </c>
    </row>
    <row r="1688" spans="1:4" x14ac:dyDescent="0.2">
      <c r="A1688" s="24">
        <v>1680</v>
      </c>
      <c r="B1688" s="4">
        <f t="shared" si="88"/>
        <v>4.602739726027397</v>
      </c>
      <c r="C1688" s="4">
        <f t="shared" si="89"/>
        <v>9.9680834499507626E-2</v>
      </c>
      <c r="D1688" s="25">
        <f t="shared" si="90"/>
        <v>10.481824193047352</v>
      </c>
    </row>
    <row r="1689" spans="1:4" x14ac:dyDescent="0.2">
      <c r="A1689" s="24">
        <v>1681</v>
      </c>
      <c r="B1689" s="4">
        <f t="shared" si="88"/>
        <v>4.6054794520547944</v>
      </c>
      <c r="C1689" s="4">
        <f t="shared" si="89"/>
        <v>9.968302030761074E-2</v>
      </c>
      <c r="D1689" s="25">
        <f t="shared" si="90"/>
        <v>10.48206568537784</v>
      </c>
    </row>
    <row r="1690" spans="1:4" x14ac:dyDescent="0.2">
      <c r="A1690" s="24">
        <v>1682</v>
      </c>
      <c r="B1690" s="4">
        <f t="shared" si="88"/>
        <v>4.6082191780821917</v>
      </c>
      <c r="C1690" s="4">
        <f t="shared" si="89"/>
        <v>9.9685206394949974E-2</v>
      </c>
      <c r="D1690" s="25">
        <f t="shared" si="90"/>
        <v>10.48230720908685</v>
      </c>
    </row>
    <row r="1691" spans="1:4" x14ac:dyDescent="0.2">
      <c r="A1691" s="24">
        <v>1683</v>
      </c>
      <c r="B1691" s="4">
        <f t="shared" si="88"/>
        <v>4.6109589041095891</v>
      </c>
      <c r="C1691" s="4">
        <f t="shared" si="89"/>
        <v>9.9687392760702875E-2</v>
      </c>
      <c r="D1691" s="25">
        <f t="shared" si="90"/>
        <v>10.482548764083678</v>
      </c>
    </row>
    <row r="1692" spans="1:4" x14ac:dyDescent="0.2">
      <c r="A1692" s="24">
        <v>1684</v>
      </c>
      <c r="B1692" s="4">
        <f t="shared" si="88"/>
        <v>4.6136986301369864</v>
      </c>
      <c r="C1692" s="4">
        <f t="shared" si="89"/>
        <v>9.9689579404047823E-2</v>
      </c>
      <c r="D1692" s="25">
        <f t="shared" si="90"/>
        <v>10.482790350277815</v>
      </c>
    </row>
    <row r="1693" spans="1:4" x14ac:dyDescent="0.2">
      <c r="A1693" s="24">
        <v>1685</v>
      </c>
      <c r="B1693" s="4">
        <f t="shared" si="88"/>
        <v>4.6164383561643838</v>
      </c>
      <c r="C1693" s="4">
        <f t="shared" si="89"/>
        <v>9.9691766324164044E-2</v>
      </c>
      <c r="D1693" s="25">
        <f t="shared" si="90"/>
        <v>10.483031967578714</v>
      </c>
    </row>
    <row r="1694" spans="1:4" x14ac:dyDescent="0.2">
      <c r="A1694" s="24">
        <v>1686</v>
      </c>
      <c r="B1694" s="4">
        <f t="shared" si="88"/>
        <v>4.6191780821917812</v>
      </c>
      <c r="C1694" s="4">
        <f t="shared" si="89"/>
        <v>9.9693953520231637E-2</v>
      </c>
      <c r="D1694" s="25">
        <f t="shared" si="90"/>
        <v>10.483273615896049</v>
      </c>
    </row>
    <row r="1695" spans="1:4" x14ac:dyDescent="0.2">
      <c r="A1695" s="24">
        <v>1687</v>
      </c>
      <c r="B1695" s="4">
        <f t="shared" si="88"/>
        <v>4.6219178082191785</v>
      </c>
      <c r="C1695" s="4">
        <f t="shared" si="89"/>
        <v>9.9696140991431578E-2</v>
      </c>
      <c r="D1695" s="25">
        <f t="shared" si="90"/>
        <v>10.48351529513949</v>
      </c>
    </row>
    <row r="1696" spans="1:4" x14ac:dyDescent="0.2">
      <c r="A1696" s="24">
        <v>1688</v>
      </c>
      <c r="B1696" s="4">
        <f t="shared" si="88"/>
        <v>4.624657534246575</v>
      </c>
      <c r="C1696" s="4">
        <f t="shared" si="89"/>
        <v>9.9698328736945674E-2</v>
      </c>
      <c r="D1696" s="25">
        <f t="shared" si="90"/>
        <v>10.483757005218841</v>
      </c>
    </row>
    <row r="1697" spans="1:4" x14ac:dyDescent="0.2">
      <c r="A1697" s="24">
        <v>1689</v>
      </c>
      <c r="B1697" s="4">
        <f t="shared" si="88"/>
        <v>4.6273972602739724</v>
      </c>
      <c r="C1697" s="4">
        <f t="shared" si="89"/>
        <v>9.9700516755956564E-2</v>
      </c>
      <c r="D1697" s="25">
        <f t="shared" si="90"/>
        <v>10.483998746044044</v>
      </c>
    </row>
    <row r="1698" spans="1:4" x14ac:dyDescent="0.2">
      <c r="A1698" s="24">
        <v>1690</v>
      </c>
      <c r="B1698" s="4">
        <f t="shared" si="88"/>
        <v>4.6301369863013697</v>
      </c>
      <c r="C1698" s="4">
        <f t="shared" si="89"/>
        <v>9.9702705047647805E-2</v>
      </c>
      <c r="D1698" s="25">
        <f t="shared" si="90"/>
        <v>10.484240517525034</v>
      </c>
    </row>
    <row r="1699" spans="1:4" x14ac:dyDescent="0.2">
      <c r="A1699" s="24">
        <v>1691</v>
      </c>
      <c r="B1699" s="4">
        <f t="shared" si="88"/>
        <v>4.6328767123287671</v>
      </c>
      <c r="C1699" s="4">
        <f t="shared" si="89"/>
        <v>9.9704893611203743E-2</v>
      </c>
      <c r="D1699" s="25">
        <f t="shared" si="90"/>
        <v>10.484482319571953</v>
      </c>
    </row>
    <row r="1700" spans="1:4" x14ac:dyDescent="0.2">
      <c r="A1700" s="24">
        <v>1692</v>
      </c>
      <c r="B1700" s="4">
        <f t="shared" si="88"/>
        <v>4.6356164383561644</v>
      </c>
      <c r="C1700" s="4">
        <f t="shared" si="89"/>
        <v>9.9707082445809614E-2</v>
      </c>
      <c r="D1700" s="25">
        <f t="shared" si="90"/>
        <v>10.484724152094916</v>
      </c>
    </row>
    <row r="1701" spans="1:4" x14ac:dyDescent="0.2">
      <c r="A1701" s="24">
        <v>1693</v>
      </c>
      <c r="B1701" s="4">
        <f t="shared" si="88"/>
        <v>4.6383561643835618</v>
      </c>
      <c r="C1701" s="4">
        <f t="shared" si="89"/>
        <v>9.9709271550651513E-2</v>
      </c>
      <c r="D1701" s="25">
        <f t="shared" si="90"/>
        <v>10.484966015004261</v>
      </c>
    </row>
    <row r="1702" spans="1:4" x14ac:dyDescent="0.2">
      <c r="A1702" s="24">
        <v>1694</v>
      </c>
      <c r="B1702" s="4">
        <f t="shared" si="88"/>
        <v>4.6410958904109592</v>
      </c>
      <c r="C1702" s="4">
        <f t="shared" si="89"/>
        <v>9.9711460924916354E-2</v>
      </c>
      <c r="D1702" s="25">
        <f t="shared" si="90"/>
        <v>10.485207908210302</v>
      </c>
    </row>
    <row r="1703" spans="1:4" x14ac:dyDescent="0.2">
      <c r="A1703" s="24">
        <v>1695</v>
      </c>
      <c r="B1703" s="4">
        <f t="shared" si="88"/>
        <v>4.6438356164383565</v>
      </c>
      <c r="C1703" s="4">
        <f t="shared" si="89"/>
        <v>9.9713650567791912E-2</v>
      </c>
      <c r="D1703" s="25">
        <f t="shared" si="90"/>
        <v>10.485449831623516</v>
      </c>
    </row>
    <row r="1704" spans="1:4" x14ac:dyDescent="0.2">
      <c r="A1704" s="24">
        <v>1696</v>
      </c>
      <c r="B1704" s="4">
        <f t="shared" si="88"/>
        <v>4.646575342465753</v>
      </c>
      <c r="C1704" s="4">
        <f t="shared" si="89"/>
        <v>9.9715840478466836E-2</v>
      </c>
      <c r="D1704" s="25">
        <f t="shared" si="90"/>
        <v>10.485691785154438</v>
      </c>
    </row>
    <row r="1705" spans="1:4" x14ac:dyDescent="0.2">
      <c r="A1705" s="24">
        <v>1697</v>
      </c>
      <c r="B1705" s="4">
        <f t="shared" si="88"/>
        <v>4.6493150684931503</v>
      </c>
      <c r="C1705" s="4">
        <f t="shared" si="89"/>
        <v>9.9718030656130621E-2</v>
      </c>
      <c r="D1705" s="25">
        <f t="shared" si="90"/>
        <v>10.485933768713762</v>
      </c>
    </row>
    <row r="1706" spans="1:4" x14ac:dyDescent="0.2">
      <c r="A1706" s="24">
        <v>1698</v>
      </c>
      <c r="B1706" s="4">
        <f t="shared" si="88"/>
        <v>4.6520547945205477</v>
      </c>
      <c r="C1706" s="4">
        <f t="shared" si="89"/>
        <v>9.9720221099973555E-2</v>
      </c>
      <c r="D1706" s="25">
        <f t="shared" si="90"/>
        <v>10.486175782212159</v>
      </c>
    </row>
    <row r="1707" spans="1:4" x14ac:dyDescent="0.2">
      <c r="A1707" s="24">
        <v>1699</v>
      </c>
      <c r="B1707" s="4">
        <f t="shared" si="88"/>
        <v>4.6547945205479451</v>
      </c>
      <c r="C1707" s="4">
        <f t="shared" si="89"/>
        <v>9.9722411809186839E-2</v>
      </c>
      <c r="D1707" s="25">
        <f t="shared" si="90"/>
        <v>10.486417825560522</v>
      </c>
    </row>
    <row r="1708" spans="1:4" x14ac:dyDescent="0.2">
      <c r="A1708" s="24">
        <v>1700</v>
      </c>
      <c r="B1708" s="4">
        <f t="shared" si="88"/>
        <v>4.6575342465753424</v>
      </c>
      <c r="C1708" s="4">
        <f t="shared" si="89"/>
        <v>9.9724602782962524E-2</v>
      </c>
      <c r="D1708" s="25">
        <f t="shared" si="90"/>
        <v>10.486659898669725</v>
      </c>
    </row>
    <row r="1709" spans="1:4" x14ac:dyDescent="0.2">
      <c r="A1709" s="24">
        <v>1701</v>
      </c>
      <c r="B1709" s="4">
        <f t="shared" si="88"/>
        <v>4.6602739726027398</v>
      </c>
      <c r="C1709" s="4">
        <f t="shared" si="89"/>
        <v>9.972679402049342E-2</v>
      </c>
      <c r="D1709" s="25">
        <f t="shared" si="90"/>
        <v>10.486902001450815</v>
      </c>
    </row>
    <row r="1710" spans="1:4" x14ac:dyDescent="0.2">
      <c r="A1710" s="24">
        <v>1702</v>
      </c>
      <c r="B1710" s="4">
        <f t="shared" si="88"/>
        <v>4.6630136986301371</v>
      </c>
      <c r="C1710" s="4">
        <f t="shared" si="89"/>
        <v>9.9728985520973285E-2</v>
      </c>
      <c r="D1710" s="25">
        <f t="shared" si="90"/>
        <v>10.487144133814885</v>
      </c>
    </row>
    <row r="1711" spans="1:4" x14ac:dyDescent="0.2">
      <c r="A1711" s="24">
        <v>1703</v>
      </c>
      <c r="B1711" s="4">
        <f t="shared" si="88"/>
        <v>4.6657534246575345</v>
      </c>
      <c r="C1711" s="4">
        <f t="shared" si="89"/>
        <v>9.9731177283596678E-2</v>
      </c>
      <c r="D1711" s="25">
        <f t="shared" si="90"/>
        <v>10.48738629567314</v>
      </c>
    </row>
    <row r="1712" spans="1:4" x14ac:dyDescent="0.2">
      <c r="A1712" s="24">
        <v>1704</v>
      </c>
      <c r="B1712" s="4">
        <f t="shared" si="88"/>
        <v>4.6684931506849319</v>
      </c>
      <c r="C1712" s="4">
        <f t="shared" si="89"/>
        <v>9.9733369307558994E-2</v>
      </c>
      <c r="D1712" s="25">
        <f t="shared" si="90"/>
        <v>10.487628486936895</v>
      </c>
    </row>
    <row r="1713" spans="1:4" x14ac:dyDescent="0.2">
      <c r="A1713" s="24">
        <v>1705</v>
      </c>
      <c r="B1713" s="4">
        <f t="shared" si="88"/>
        <v>4.6712328767123283</v>
      </c>
      <c r="C1713" s="4">
        <f t="shared" si="89"/>
        <v>9.9735561592056488E-2</v>
      </c>
      <c r="D1713" s="25">
        <f t="shared" si="90"/>
        <v>10.487870707517487</v>
      </c>
    </row>
    <row r="1714" spans="1:4" x14ac:dyDescent="0.2">
      <c r="A1714" s="24">
        <v>1706</v>
      </c>
      <c r="B1714" s="4">
        <f t="shared" si="88"/>
        <v>4.6739726027397257</v>
      </c>
      <c r="C1714" s="4">
        <f t="shared" si="89"/>
        <v>9.973775413628623E-2</v>
      </c>
      <c r="D1714" s="25">
        <f t="shared" si="90"/>
        <v>10.488112957326434</v>
      </c>
    </row>
    <row r="1715" spans="1:4" x14ac:dyDescent="0.2">
      <c r="A1715" s="24">
        <v>1707</v>
      </c>
      <c r="B1715" s="4">
        <f t="shared" si="88"/>
        <v>4.6767123287671231</v>
      </c>
      <c r="C1715" s="4">
        <f t="shared" si="89"/>
        <v>9.9739946939446211E-2</v>
      </c>
      <c r="D1715" s="25">
        <f t="shared" si="90"/>
        <v>10.488355236275314</v>
      </c>
    </row>
    <row r="1716" spans="1:4" x14ac:dyDescent="0.2">
      <c r="A1716" s="24">
        <v>1708</v>
      </c>
      <c r="B1716" s="4">
        <f t="shared" si="88"/>
        <v>4.6794520547945204</v>
      </c>
      <c r="C1716" s="4">
        <f t="shared" si="89"/>
        <v>9.9742140000735127E-2</v>
      </c>
      <c r="D1716" s="25">
        <f t="shared" si="90"/>
        <v>10.488597544275757</v>
      </c>
    </row>
    <row r="1717" spans="1:4" x14ac:dyDescent="0.2">
      <c r="A1717" s="24">
        <v>1709</v>
      </c>
      <c r="B1717" s="4">
        <f t="shared" si="88"/>
        <v>4.6821917808219178</v>
      </c>
      <c r="C1717" s="4">
        <f t="shared" si="89"/>
        <v>9.9744333319352646E-2</v>
      </c>
      <c r="D1717" s="25">
        <f t="shared" si="90"/>
        <v>10.488839881239521</v>
      </c>
    </row>
    <row r="1718" spans="1:4" x14ac:dyDescent="0.2">
      <c r="A1718" s="24">
        <v>1710</v>
      </c>
      <c r="B1718" s="4">
        <f t="shared" si="88"/>
        <v>4.6849315068493151</v>
      </c>
      <c r="C1718" s="4">
        <f t="shared" si="89"/>
        <v>9.9746526894499199E-2</v>
      </c>
      <c r="D1718" s="25">
        <f t="shared" si="90"/>
        <v>10.489082247078496</v>
      </c>
    </row>
    <row r="1719" spans="1:4" x14ac:dyDescent="0.2">
      <c r="A1719" s="24">
        <v>1711</v>
      </c>
      <c r="B1719" s="4">
        <f t="shared" si="88"/>
        <v>4.6876712328767125</v>
      </c>
      <c r="C1719" s="4">
        <f t="shared" si="89"/>
        <v>9.9748720725376078E-2</v>
      </c>
      <c r="D1719" s="25">
        <f t="shared" si="90"/>
        <v>10.489324641704556</v>
      </c>
    </row>
    <row r="1720" spans="1:4" x14ac:dyDescent="0.2">
      <c r="A1720" s="24">
        <v>1712</v>
      </c>
      <c r="B1720" s="4">
        <f t="shared" si="88"/>
        <v>4.6904109589041099</v>
      </c>
      <c r="C1720" s="4">
        <f t="shared" si="89"/>
        <v>9.9750914811185434E-2</v>
      </c>
      <c r="D1720" s="25">
        <f t="shared" si="90"/>
        <v>10.489567065029792</v>
      </c>
    </row>
    <row r="1721" spans="1:4" x14ac:dyDescent="0.2">
      <c r="A1721" s="24">
        <v>1713</v>
      </c>
      <c r="B1721" s="4">
        <f t="shared" si="88"/>
        <v>4.6931506849315072</v>
      </c>
      <c r="C1721" s="4">
        <f t="shared" si="89"/>
        <v>9.9753109151130226E-2</v>
      </c>
      <c r="D1721" s="25">
        <f t="shared" si="90"/>
        <v>10.489809516966297</v>
      </c>
    </row>
    <row r="1722" spans="1:4" x14ac:dyDescent="0.2">
      <c r="A1722" s="24">
        <v>1714</v>
      </c>
      <c r="B1722" s="4">
        <f t="shared" si="88"/>
        <v>4.6958904109589037</v>
      </c>
      <c r="C1722" s="4">
        <f t="shared" si="89"/>
        <v>9.9755303744414242E-2</v>
      </c>
      <c r="D1722" s="25">
        <f t="shared" si="90"/>
        <v>10.490051997426297</v>
      </c>
    </row>
    <row r="1723" spans="1:4" x14ac:dyDescent="0.2">
      <c r="A1723" s="24">
        <v>1715</v>
      </c>
      <c r="B1723" s="4">
        <f t="shared" si="88"/>
        <v>4.6986301369863011</v>
      </c>
      <c r="C1723" s="4">
        <f t="shared" si="89"/>
        <v>9.9757498590242147E-2</v>
      </c>
      <c r="D1723" s="25">
        <f t="shared" si="90"/>
        <v>10.490294506322083</v>
      </c>
    </row>
    <row r="1724" spans="1:4" x14ac:dyDescent="0.2">
      <c r="A1724" s="24">
        <v>1716</v>
      </c>
      <c r="B1724" s="4">
        <f t="shared" si="88"/>
        <v>4.7013698630136984</v>
      </c>
      <c r="C1724" s="4">
        <f t="shared" si="89"/>
        <v>9.9759693687819395E-2</v>
      </c>
      <c r="D1724" s="25">
        <f t="shared" si="90"/>
        <v>10.490537043566061</v>
      </c>
    </row>
    <row r="1725" spans="1:4" x14ac:dyDescent="0.2">
      <c r="A1725" s="24">
        <v>1717</v>
      </c>
      <c r="B1725" s="4">
        <f t="shared" si="88"/>
        <v>4.7041095890410958</v>
      </c>
      <c r="C1725" s="4">
        <f t="shared" si="89"/>
        <v>9.9761889036352316E-2</v>
      </c>
      <c r="D1725" s="25">
        <f t="shared" si="90"/>
        <v>10.490779609070721</v>
      </c>
    </row>
    <row r="1726" spans="1:4" x14ac:dyDescent="0.2">
      <c r="A1726" s="24">
        <v>1718</v>
      </c>
      <c r="B1726" s="4">
        <f t="shared" si="88"/>
        <v>4.7068493150684931</v>
      </c>
      <c r="C1726" s="4">
        <f t="shared" si="89"/>
        <v>9.9764084635048045E-2</v>
      </c>
      <c r="D1726" s="25">
        <f t="shared" si="90"/>
        <v>10.491022202748624</v>
      </c>
    </row>
    <row r="1727" spans="1:4" x14ac:dyDescent="0.2">
      <c r="A1727" s="24">
        <v>1719</v>
      </c>
      <c r="B1727" s="4">
        <f t="shared" si="88"/>
        <v>4.7095890410958905</v>
      </c>
      <c r="C1727" s="4">
        <f t="shared" si="89"/>
        <v>9.9766280483114561E-2</v>
      </c>
      <c r="D1727" s="25">
        <f t="shared" si="90"/>
        <v>10.491264824512481</v>
      </c>
    </row>
    <row r="1728" spans="1:4" x14ac:dyDescent="0.2">
      <c r="A1728" s="24">
        <v>1720</v>
      </c>
      <c r="B1728" s="4">
        <f t="shared" si="88"/>
        <v>4.7123287671232879</v>
      </c>
      <c r="C1728" s="4">
        <f t="shared" si="89"/>
        <v>9.9768476579760679E-2</v>
      </c>
      <c r="D1728" s="25">
        <f t="shared" si="90"/>
        <v>10.49150747427503</v>
      </c>
    </row>
    <row r="1729" spans="1:4" x14ac:dyDescent="0.2">
      <c r="A1729" s="24">
        <v>1721</v>
      </c>
      <c r="B1729" s="4">
        <f t="shared" si="88"/>
        <v>4.7150684931506852</v>
      </c>
      <c r="C1729" s="4">
        <f t="shared" si="89"/>
        <v>9.9770672924196002E-2</v>
      </c>
      <c r="D1729" s="25">
        <f t="shared" si="90"/>
        <v>10.49175015194912</v>
      </c>
    </row>
    <row r="1730" spans="1:4" x14ac:dyDescent="0.2">
      <c r="A1730" s="24">
        <v>1722</v>
      </c>
      <c r="B1730" s="4">
        <f t="shared" si="88"/>
        <v>4.7178082191780826</v>
      </c>
      <c r="C1730" s="4">
        <f t="shared" si="89"/>
        <v>9.977286951563108E-2</v>
      </c>
      <c r="D1730" s="25">
        <f t="shared" si="90"/>
        <v>10.491992857447707</v>
      </c>
    </row>
    <row r="1731" spans="1:4" x14ac:dyDescent="0.2">
      <c r="A1731" s="24">
        <v>1723</v>
      </c>
      <c r="B1731" s="4">
        <f t="shared" si="88"/>
        <v>4.720547945205479</v>
      </c>
      <c r="C1731" s="4">
        <f t="shared" si="89"/>
        <v>9.9775066353277153E-2</v>
      </c>
      <c r="D1731" s="25">
        <f t="shared" si="90"/>
        <v>10.49223559068384</v>
      </c>
    </row>
    <row r="1732" spans="1:4" x14ac:dyDescent="0.2">
      <c r="A1732" s="24">
        <v>1724</v>
      </c>
      <c r="B1732" s="4">
        <f t="shared" si="88"/>
        <v>4.7232876712328764</v>
      </c>
      <c r="C1732" s="4">
        <f t="shared" si="89"/>
        <v>9.9777263436346353E-2</v>
      </c>
      <c r="D1732" s="25">
        <f t="shared" si="90"/>
        <v>10.492478351570611</v>
      </c>
    </row>
    <row r="1733" spans="1:4" x14ac:dyDescent="0.2">
      <c r="A1733" s="24">
        <v>1725</v>
      </c>
      <c r="B1733" s="4">
        <f t="shared" si="88"/>
        <v>4.7260273972602738</v>
      </c>
      <c r="C1733" s="4">
        <f t="shared" si="89"/>
        <v>9.977946076405167E-2</v>
      </c>
      <c r="D1733" s="25">
        <f t="shared" si="90"/>
        <v>10.492721140021267</v>
      </c>
    </row>
    <row r="1734" spans="1:4" x14ac:dyDescent="0.2">
      <c r="A1734" s="24">
        <v>1726</v>
      </c>
      <c r="B1734" s="4">
        <f t="shared" si="88"/>
        <v>4.7287671232876711</v>
      </c>
      <c r="C1734" s="4">
        <f t="shared" si="89"/>
        <v>9.9781658335606885E-2</v>
      </c>
      <c r="D1734" s="25">
        <f t="shared" si="90"/>
        <v>10.492963955949097</v>
      </c>
    </row>
    <row r="1735" spans="1:4" x14ac:dyDescent="0.2">
      <c r="A1735" s="24">
        <v>1727</v>
      </c>
      <c r="B1735" s="4">
        <f t="shared" si="88"/>
        <v>4.7315068493150685</v>
      </c>
      <c r="C1735" s="4">
        <f t="shared" si="89"/>
        <v>9.9783856150226585E-2</v>
      </c>
      <c r="D1735" s="25">
        <f t="shared" si="90"/>
        <v>10.493206799267529</v>
      </c>
    </row>
    <row r="1736" spans="1:4" x14ac:dyDescent="0.2">
      <c r="A1736" s="24">
        <v>1728</v>
      </c>
      <c r="B1736" s="4">
        <f t="shared" si="88"/>
        <v>4.7342465753424658</v>
      </c>
      <c r="C1736" s="4">
        <f t="shared" si="89"/>
        <v>9.978605420712626E-2</v>
      </c>
      <c r="D1736" s="25">
        <f t="shared" si="90"/>
        <v>10.493449669890008</v>
      </c>
    </row>
    <row r="1737" spans="1:4" x14ac:dyDescent="0.2">
      <c r="A1737" s="24">
        <v>1729</v>
      </c>
      <c r="B1737" s="4">
        <f t="shared" si="88"/>
        <v>4.7369863013698632</v>
      </c>
      <c r="C1737" s="4">
        <f t="shared" si="89"/>
        <v>9.9788252505522132E-2</v>
      </c>
      <c r="D1737" s="25">
        <f t="shared" si="90"/>
        <v>10.493692567730161</v>
      </c>
    </row>
    <row r="1738" spans="1:4" x14ac:dyDescent="0.2">
      <c r="A1738" s="24">
        <v>1730</v>
      </c>
      <c r="B1738" s="4">
        <f t="shared" ref="B1738:B1801" si="91">A1738/365</f>
        <v>4.7397260273972606</v>
      </c>
      <c r="C1738" s="4">
        <f t="shared" ref="C1738:C1801" si="92">($A$6/100)+((($B$6+$C$6)/100)*(1-EXP(-B1738/$D$6))/(B1738/$D$6))-(($C$6/100)*(EXP(-B1738/$D$6)))</f>
        <v>9.9790451044631329E-2</v>
      </c>
      <c r="D1738" s="25">
        <f t="shared" ref="D1738:D1801" si="93">(EXP(C1738)-1)*100</f>
        <v>10.493935492701635</v>
      </c>
    </row>
    <row r="1739" spans="1:4" x14ac:dyDescent="0.2">
      <c r="A1739" s="24">
        <v>1731</v>
      </c>
      <c r="B1739" s="4">
        <f t="shared" si="91"/>
        <v>4.7424657534246579</v>
      </c>
      <c r="C1739" s="4">
        <f t="shared" si="92"/>
        <v>9.9792649823671739E-2</v>
      </c>
      <c r="D1739" s="25">
        <f t="shared" si="93"/>
        <v>10.494178444718184</v>
      </c>
    </row>
    <row r="1740" spans="1:4" x14ac:dyDescent="0.2">
      <c r="A1740" s="24">
        <v>1732</v>
      </c>
      <c r="B1740" s="4">
        <f t="shared" si="91"/>
        <v>4.7452054794520544</v>
      </c>
      <c r="C1740" s="4">
        <f t="shared" si="92"/>
        <v>9.9794848841862113E-2</v>
      </c>
      <c r="D1740" s="25">
        <f t="shared" si="93"/>
        <v>10.494421423693678</v>
      </c>
    </row>
    <row r="1741" spans="1:4" x14ac:dyDescent="0.2">
      <c r="A1741" s="24">
        <v>1733</v>
      </c>
      <c r="B1741" s="4">
        <f t="shared" si="91"/>
        <v>4.7479452054794518</v>
      </c>
      <c r="C1741" s="4">
        <f t="shared" si="92"/>
        <v>9.979704809842202E-2</v>
      </c>
      <c r="D1741" s="25">
        <f t="shared" si="93"/>
        <v>10.494664429542034</v>
      </c>
    </row>
    <row r="1742" spans="1:4" x14ac:dyDescent="0.2">
      <c r="A1742" s="24">
        <v>1734</v>
      </c>
      <c r="B1742" s="4">
        <f t="shared" si="91"/>
        <v>4.7506849315068491</v>
      </c>
      <c r="C1742" s="4">
        <f t="shared" si="92"/>
        <v>9.9799247592571846E-2</v>
      </c>
      <c r="D1742" s="25">
        <f t="shared" si="93"/>
        <v>10.494907462177316</v>
      </c>
    </row>
    <row r="1743" spans="1:4" x14ac:dyDescent="0.2">
      <c r="A1743" s="24">
        <v>1735</v>
      </c>
      <c r="B1743" s="4">
        <f t="shared" si="91"/>
        <v>4.7534246575342465</v>
      </c>
      <c r="C1743" s="4">
        <f t="shared" si="92"/>
        <v>9.9801447323532799E-2</v>
      </c>
      <c r="D1743" s="25">
        <f t="shared" si="93"/>
        <v>10.495150521513619</v>
      </c>
    </row>
    <row r="1744" spans="1:4" x14ac:dyDescent="0.2">
      <c r="A1744" s="24">
        <v>1736</v>
      </c>
      <c r="B1744" s="4">
        <f t="shared" si="91"/>
        <v>4.7561643835616438</v>
      </c>
      <c r="C1744" s="4">
        <f t="shared" si="92"/>
        <v>9.9803647290526876E-2</v>
      </c>
      <c r="D1744" s="25">
        <f t="shared" si="93"/>
        <v>10.495393607465164</v>
      </c>
    </row>
    <row r="1745" spans="1:4" x14ac:dyDescent="0.2">
      <c r="A1745" s="24">
        <v>1737</v>
      </c>
      <c r="B1745" s="4">
        <f t="shared" si="91"/>
        <v>4.7589041095890412</v>
      </c>
      <c r="C1745" s="4">
        <f t="shared" si="92"/>
        <v>9.9805847492776961E-2</v>
      </c>
      <c r="D1745" s="25">
        <f t="shared" si="93"/>
        <v>10.495636719946244</v>
      </c>
    </row>
    <row r="1746" spans="1:4" x14ac:dyDescent="0.2">
      <c r="A1746" s="24">
        <v>1738</v>
      </c>
      <c r="B1746" s="4">
        <f t="shared" si="91"/>
        <v>4.7616438356164386</v>
      </c>
      <c r="C1746" s="4">
        <f t="shared" si="92"/>
        <v>9.9808047929506732E-2</v>
      </c>
      <c r="D1746" s="25">
        <f t="shared" si="93"/>
        <v>10.495879858871282</v>
      </c>
    </row>
    <row r="1747" spans="1:4" x14ac:dyDescent="0.2">
      <c r="A1747" s="24">
        <v>1739</v>
      </c>
      <c r="B1747" s="4">
        <f t="shared" si="91"/>
        <v>4.7643835616438359</v>
      </c>
      <c r="C1747" s="4">
        <f t="shared" si="92"/>
        <v>9.9810248599940615E-2</v>
      </c>
      <c r="D1747" s="25">
        <f t="shared" si="93"/>
        <v>10.496123024154702</v>
      </c>
    </row>
    <row r="1748" spans="1:4" x14ac:dyDescent="0.2">
      <c r="A1748" s="24">
        <v>1740</v>
      </c>
      <c r="B1748" s="4">
        <f t="shared" si="91"/>
        <v>4.7671232876712333</v>
      </c>
      <c r="C1748" s="4">
        <f t="shared" si="92"/>
        <v>9.9812449503303965E-2</v>
      </c>
      <c r="D1748" s="25">
        <f t="shared" si="93"/>
        <v>10.496366215711127</v>
      </c>
    </row>
    <row r="1749" spans="1:4" x14ac:dyDescent="0.2">
      <c r="A1749" s="24">
        <v>1741</v>
      </c>
      <c r="B1749" s="4">
        <f t="shared" si="91"/>
        <v>4.7698630136986298</v>
      </c>
      <c r="C1749" s="4">
        <f t="shared" si="92"/>
        <v>9.9814650638822888E-2</v>
      </c>
      <c r="D1749" s="25">
        <f t="shared" si="93"/>
        <v>10.496609433455184</v>
      </c>
    </row>
    <row r="1750" spans="1:4" x14ac:dyDescent="0.2">
      <c r="A1750" s="24">
        <v>1742</v>
      </c>
      <c r="B1750" s="4">
        <f t="shared" si="91"/>
        <v>4.7726027397260271</v>
      </c>
      <c r="C1750" s="4">
        <f t="shared" si="92"/>
        <v>9.9816852005724321E-2</v>
      </c>
      <c r="D1750" s="25">
        <f t="shared" si="93"/>
        <v>10.49685267730165</v>
      </c>
    </row>
    <row r="1751" spans="1:4" x14ac:dyDescent="0.2">
      <c r="A1751" s="24">
        <v>1743</v>
      </c>
      <c r="B1751" s="4">
        <f t="shared" si="91"/>
        <v>4.7753424657534245</v>
      </c>
      <c r="C1751" s="4">
        <f t="shared" si="92"/>
        <v>9.9819053603236008E-2</v>
      </c>
      <c r="D1751" s="25">
        <f t="shared" si="93"/>
        <v>10.497095947165347</v>
      </c>
    </row>
    <row r="1752" spans="1:4" x14ac:dyDescent="0.2">
      <c r="A1752" s="24">
        <v>1744</v>
      </c>
      <c r="B1752" s="4">
        <f t="shared" si="91"/>
        <v>4.7780821917808218</v>
      </c>
      <c r="C1752" s="4">
        <f t="shared" si="92"/>
        <v>9.9821255430586522E-2</v>
      </c>
      <c r="D1752" s="25">
        <f t="shared" si="93"/>
        <v>10.497339242961212</v>
      </c>
    </row>
    <row r="1753" spans="1:4" x14ac:dyDescent="0.2">
      <c r="A1753" s="24">
        <v>1745</v>
      </c>
      <c r="B1753" s="4">
        <f t="shared" si="91"/>
        <v>4.7808219178082192</v>
      </c>
      <c r="C1753" s="4">
        <f t="shared" si="92"/>
        <v>9.9823457487005232E-2</v>
      </c>
      <c r="D1753" s="25">
        <f t="shared" si="93"/>
        <v>10.497582564604247</v>
      </c>
    </row>
    <row r="1754" spans="1:4" x14ac:dyDescent="0.2">
      <c r="A1754" s="24">
        <v>1746</v>
      </c>
      <c r="B1754" s="4">
        <f t="shared" si="91"/>
        <v>4.7835616438356166</v>
      </c>
      <c r="C1754" s="4">
        <f t="shared" si="92"/>
        <v>9.9825659771722364E-2</v>
      </c>
      <c r="D1754" s="25">
        <f t="shared" si="93"/>
        <v>10.497825912009562</v>
      </c>
    </row>
    <row r="1755" spans="1:4" x14ac:dyDescent="0.2">
      <c r="A1755" s="24">
        <v>1747</v>
      </c>
      <c r="B1755" s="4">
        <f t="shared" si="91"/>
        <v>4.7863013698630139</v>
      </c>
      <c r="C1755" s="4">
        <f t="shared" si="92"/>
        <v>9.9827862283968893E-2</v>
      </c>
      <c r="D1755" s="25">
        <f t="shared" si="93"/>
        <v>10.49806928509236</v>
      </c>
    </row>
    <row r="1756" spans="1:4" x14ac:dyDescent="0.2">
      <c r="A1756" s="24">
        <v>1748</v>
      </c>
      <c r="B1756" s="4">
        <f t="shared" si="91"/>
        <v>4.7890410958904113</v>
      </c>
      <c r="C1756" s="4">
        <f t="shared" si="92"/>
        <v>9.9830065022976658E-2</v>
      </c>
      <c r="D1756" s="25">
        <f t="shared" si="93"/>
        <v>10.49831268376793</v>
      </c>
    </row>
    <row r="1757" spans="1:4" x14ac:dyDescent="0.2">
      <c r="A1757" s="24">
        <v>1749</v>
      </c>
      <c r="B1757" s="4">
        <f t="shared" si="91"/>
        <v>4.7917808219178086</v>
      </c>
      <c r="C1757" s="4">
        <f t="shared" si="92"/>
        <v>9.9832267987978285E-2</v>
      </c>
      <c r="D1757" s="25">
        <f t="shared" si="93"/>
        <v>10.49855610795165</v>
      </c>
    </row>
    <row r="1758" spans="1:4" x14ac:dyDescent="0.2">
      <c r="A1758" s="24">
        <v>1750</v>
      </c>
      <c r="B1758" s="4">
        <f t="shared" si="91"/>
        <v>4.7945205479452051</v>
      </c>
      <c r="C1758" s="4">
        <f t="shared" si="92"/>
        <v>9.9834471178207207E-2</v>
      </c>
      <c r="D1758" s="25">
        <f t="shared" si="93"/>
        <v>10.498799557558947</v>
      </c>
    </row>
    <row r="1759" spans="1:4" x14ac:dyDescent="0.2">
      <c r="A1759" s="24">
        <v>1751</v>
      </c>
      <c r="B1759" s="4">
        <f t="shared" si="91"/>
        <v>4.7972602739726025</v>
      </c>
      <c r="C1759" s="4">
        <f t="shared" si="92"/>
        <v>9.983667459289769E-2</v>
      </c>
      <c r="D1759" s="25">
        <f t="shared" si="93"/>
        <v>10.499043032505417</v>
      </c>
    </row>
    <row r="1760" spans="1:4" x14ac:dyDescent="0.2">
      <c r="A1760" s="24">
        <v>1752</v>
      </c>
      <c r="B1760" s="4">
        <f t="shared" si="91"/>
        <v>4.8</v>
      </c>
      <c r="C1760" s="4">
        <f t="shared" si="92"/>
        <v>9.9838878231284789E-2</v>
      </c>
      <c r="D1760" s="25">
        <f t="shared" si="93"/>
        <v>10.499286532706664</v>
      </c>
    </row>
    <row r="1761" spans="1:4" x14ac:dyDescent="0.2">
      <c r="A1761" s="24">
        <v>1753</v>
      </c>
      <c r="B1761" s="4">
        <f t="shared" si="91"/>
        <v>4.8027397260273972</v>
      </c>
      <c r="C1761" s="4">
        <f t="shared" si="92"/>
        <v>9.9841082092604366E-2</v>
      </c>
      <c r="D1761" s="25">
        <f t="shared" si="93"/>
        <v>10.499530058078443</v>
      </c>
    </row>
    <row r="1762" spans="1:4" x14ac:dyDescent="0.2">
      <c r="A1762" s="24">
        <v>1754</v>
      </c>
      <c r="B1762" s="4">
        <f t="shared" si="91"/>
        <v>4.8054794520547945</v>
      </c>
      <c r="C1762" s="4">
        <f t="shared" si="92"/>
        <v>9.9843286176093116E-2</v>
      </c>
      <c r="D1762" s="25">
        <f t="shared" si="93"/>
        <v>10.499773608536579</v>
      </c>
    </row>
    <row r="1763" spans="1:4" x14ac:dyDescent="0.2">
      <c r="A1763" s="24">
        <v>1755</v>
      </c>
      <c r="B1763" s="4">
        <f t="shared" si="91"/>
        <v>4.8082191780821919</v>
      </c>
      <c r="C1763" s="4">
        <f t="shared" si="92"/>
        <v>9.9845490480988508E-2</v>
      </c>
      <c r="D1763" s="25">
        <f t="shared" si="93"/>
        <v>10.500017183996935</v>
      </c>
    </row>
    <row r="1764" spans="1:4" x14ac:dyDescent="0.2">
      <c r="A1764" s="24">
        <v>1756</v>
      </c>
      <c r="B1764" s="4">
        <f t="shared" si="91"/>
        <v>4.8109589041095893</v>
      </c>
      <c r="C1764" s="4">
        <f t="shared" si="92"/>
        <v>9.9847695006528833E-2</v>
      </c>
      <c r="D1764" s="25">
        <f t="shared" si="93"/>
        <v>10.500260784375538</v>
      </c>
    </row>
    <row r="1765" spans="1:4" x14ac:dyDescent="0.2">
      <c r="A1765" s="24">
        <v>1757</v>
      </c>
      <c r="B1765" s="4">
        <f t="shared" si="91"/>
        <v>4.8136986301369866</v>
      </c>
      <c r="C1765" s="4">
        <f t="shared" si="92"/>
        <v>9.9849899751953186E-2</v>
      </c>
      <c r="D1765" s="25">
        <f t="shared" si="93"/>
        <v>10.500504409588451</v>
      </c>
    </row>
    <row r="1766" spans="1:4" x14ac:dyDescent="0.2">
      <c r="A1766" s="24">
        <v>1758</v>
      </c>
      <c r="B1766" s="4">
        <f t="shared" si="91"/>
        <v>4.816438356164384</v>
      </c>
      <c r="C1766" s="4">
        <f t="shared" si="92"/>
        <v>9.9852104716501466E-2</v>
      </c>
      <c r="D1766" s="25">
        <f t="shared" si="93"/>
        <v>10.500748059551857</v>
      </c>
    </row>
    <row r="1767" spans="1:4" x14ac:dyDescent="0.2">
      <c r="A1767" s="24">
        <v>1759</v>
      </c>
      <c r="B1767" s="4">
        <f t="shared" si="91"/>
        <v>4.8191780821917805</v>
      </c>
      <c r="C1767" s="4">
        <f t="shared" si="92"/>
        <v>9.9854309899414406E-2</v>
      </c>
      <c r="D1767" s="25">
        <f t="shared" si="93"/>
        <v>10.500991734182019</v>
      </c>
    </row>
    <row r="1768" spans="1:4" x14ac:dyDescent="0.2">
      <c r="A1768" s="24">
        <v>1760</v>
      </c>
      <c r="B1768" s="4">
        <f t="shared" si="91"/>
        <v>4.8219178082191778</v>
      </c>
      <c r="C1768" s="4">
        <f t="shared" si="92"/>
        <v>9.9856515299933488E-2</v>
      </c>
      <c r="D1768" s="25">
        <f t="shared" si="93"/>
        <v>10.501235433395273</v>
      </c>
    </row>
    <row r="1769" spans="1:4" x14ac:dyDescent="0.2">
      <c r="A1769" s="24">
        <v>1761</v>
      </c>
      <c r="B1769" s="4">
        <f t="shared" si="91"/>
        <v>4.8246575342465752</v>
      </c>
      <c r="C1769" s="4">
        <f t="shared" si="92"/>
        <v>9.9858720917301025E-2</v>
      </c>
      <c r="D1769" s="25">
        <f t="shared" si="93"/>
        <v>10.501479157108061</v>
      </c>
    </row>
    <row r="1770" spans="1:4" x14ac:dyDescent="0.2">
      <c r="A1770" s="24">
        <v>1762</v>
      </c>
      <c r="B1770" s="4">
        <f t="shared" si="91"/>
        <v>4.8273972602739725</v>
      </c>
      <c r="C1770" s="4">
        <f t="shared" si="92"/>
        <v>9.9860926750760137E-2</v>
      </c>
      <c r="D1770" s="25">
        <f t="shared" si="93"/>
        <v>10.5017229052369</v>
      </c>
    </row>
    <row r="1771" spans="1:4" x14ac:dyDescent="0.2">
      <c r="A1771" s="24">
        <v>1763</v>
      </c>
      <c r="B1771" s="4">
        <f t="shared" si="91"/>
        <v>4.8301369863013699</v>
      </c>
      <c r="C1771" s="4">
        <f t="shared" si="92"/>
        <v>9.9863132799554749E-2</v>
      </c>
      <c r="D1771" s="25">
        <f t="shared" si="93"/>
        <v>10.501966677698405</v>
      </c>
    </row>
    <row r="1772" spans="1:4" x14ac:dyDescent="0.2">
      <c r="A1772" s="24">
        <v>1764</v>
      </c>
      <c r="B1772" s="4">
        <f t="shared" si="91"/>
        <v>4.8328767123287673</v>
      </c>
      <c r="C1772" s="4">
        <f t="shared" si="92"/>
        <v>9.9865339062929548E-2</v>
      </c>
      <c r="D1772" s="25">
        <f t="shared" si="93"/>
        <v>10.502210474409267</v>
      </c>
    </row>
    <row r="1773" spans="1:4" x14ac:dyDescent="0.2">
      <c r="A1773" s="24">
        <v>1765</v>
      </c>
      <c r="B1773" s="4">
        <f t="shared" si="91"/>
        <v>4.8356164383561646</v>
      </c>
      <c r="C1773" s="4">
        <f t="shared" si="92"/>
        <v>9.9867545540130082E-2</v>
      </c>
      <c r="D1773" s="25">
        <f t="shared" si="93"/>
        <v>10.50245429528629</v>
      </c>
    </row>
    <row r="1774" spans="1:4" x14ac:dyDescent="0.2">
      <c r="A1774" s="24">
        <v>1766</v>
      </c>
      <c r="B1774" s="4">
        <f t="shared" si="91"/>
        <v>4.838356164383562</v>
      </c>
      <c r="C1774" s="4">
        <f t="shared" si="92"/>
        <v>9.9869752230402661E-2</v>
      </c>
      <c r="D1774" s="25">
        <f t="shared" si="93"/>
        <v>10.502698140246313</v>
      </c>
    </row>
    <row r="1775" spans="1:4" x14ac:dyDescent="0.2">
      <c r="A1775" s="24">
        <v>1767</v>
      </c>
      <c r="B1775" s="4">
        <f t="shared" si="91"/>
        <v>4.8410958904109593</v>
      </c>
      <c r="C1775" s="4">
        <f t="shared" si="92"/>
        <v>9.987195913299439E-2</v>
      </c>
      <c r="D1775" s="25">
        <f t="shared" si="93"/>
        <v>10.50294200920634</v>
      </c>
    </row>
    <row r="1776" spans="1:4" x14ac:dyDescent="0.2">
      <c r="A1776" s="24">
        <v>1768</v>
      </c>
      <c r="B1776" s="4">
        <f t="shared" si="91"/>
        <v>4.8438356164383558</v>
      </c>
      <c r="C1776" s="4">
        <f t="shared" si="92"/>
        <v>9.9874166247153187E-2</v>
      </c>
      <c r="D1776" s="25">
        <f t="shared" si="93"/>
        <v>10.50318590208339</v>
      </c>
    </row>
    <row r="1777" spans="1:4" x14ac:dyDescent="0.2">
      <c r="A1777" s="24">
        <v>1769</v>
      </c>
      <c r="B1777" s="4">
        <f t="shared" si="91"/>
        <v>4.8465753424657532</v>
      </c>
      <c r="C1777" s="4">
        <f t="shared" si="92"/>
        <v>9.9876373572127752E-2</v>
      </c>
      <c r="D1777" s="25">
        <f t="shared" si="93"/>
        <v>10.503429818794597</v>
      </c>
    </row>
    <row r="1778" spans="1:4" x14ac:dyDescent="0.2">
      <c r="A1778" s="24">
        <v>1770</v>
      </c>
      <c r="B1778" s="4">
        <f t="shared" si="91"/>
        <v>4.8493150684931505</v>
      </c>
      <c r="C1778" s="4">
        <f t="shared" si="92"/>
        <v>9.9878581107167602E-2</v>
      </c>
      <c r="D1778" s="25">
        <f t="shared" si="93"/>
        <v>10.503673759257204</v>
      </c>
    </row>
    <row r="1779" spans="1:4" x14ac:dyDescent="0.2">
      <c r="A1779" s="24">
        <v>1771</v>
      </c>
      <c r="B1779" s="4">
        <f t="shared" si="91"/>
        <v>4.8520547945205479</v>
      </c>
      <c r="C1779" s="4">
        <f t="shared" si="92"/>
        <v>9.9880788851523045E-2</v>
      </c>
      <c r="D1779" s="25">
        <f t="shared" si="93"/>
        <v>10.503917723388501</v>
      </c>
    </row>
    <row r="1780" spans="1:4" x14ac:dyDescent="0.2">
      <c r="A1780" s="24">
        <v>1772</v>
      </c>
      <c r="B1780" s="4">
        <f t="shared" si="91"/>
        <v>4.8547945205479452</v>
      </c>
      <c r="C1780" s="4">
        <f t="shared" si="92"/>
        <v>9.9882996804445151E-2</v>
      </c>
      <c r="D1780" s="25">
        <f t="shared" si="93"/>
        <v>10.504161711105908</v>
      </c>
    </row>
    <row r="1781" spans="1:4" x14ac:dyDescent="0.2">
      <c r="A1781" s="24">
        <v>1773</v>
      </c>
      <c r="B1781" s="4">
        <f t="shared" si="91"/>
        <v>4.8575342465753426</v>
      </c>
      <c r="C1781" s="4">
        <f t="shared" si="92"/>
        <v>9.9885204965185839E-2</v>
      </c>
      <c r="D1781" s="25">
        <f t="shared" si="93"/>
        <v>10.504405722326894</v>
      </c>
    </row>
    <row r="1782" spans="1:4" x14ac:dyDescent="0.2">
      <c r="A1782" s="24">
        <v>1774</v>
      </c>
      <c r="B1782" s="4">
        <f t="shared" si="91"/>
        <v>4.86027397260274</v>
      </c>
      <c r="C1782" s="4">
        <f t="shared" si="92"/>
        <v>9.9887413332997776E-2</v>
      </c>
      <c r="D1782" s="25">
        <f t="shared" si="93"/>
        <v>10.504649756969009</v>
      </c>
    </row>
    <row r="1783" spans="1:4" x14ac:dyDescent="0.2">
      <c r="A1783" s="24">
        <v>1775</v>
      </c>
      <c r="B1783" s="4">
        <f t="shared" si="91"/>
        <v>4.8630136986301373</v>
      </c>
      <c r="C1783" s="4">
        <f t="shared" si="92"/>
        <v>9.9889621907134449E-2</v>
      </c>
      <c r="D1783" s="25">
        <f t="shared" si="93"/>
        <v>10.504893814949966</v>
      </c>
    </row>
    <row r="1784" spans="1:4" x14ac:dyDescent="0.2">
      <c r="A1784" s="24">
        <v>1776</v>
      </c>
      <c r="B1784" s="4">
        <f t="shared" si="91"/>
        <v>4.8657534246575347</v>
      </c>
      <c r="C1784" s="4">
        <f t="shared" si="92"/>
        <v>9.9891830686850133E-2</v>
      </c>
      <c r="D1784" s="25">
        <f t="shared" si="93"/>
        <v>10.505137896187456</v>
      </c>
    </row>
    <row r="1785" spans="1:4" x14ac:dyDescent="0.2">
      <c r="A1785" s="24">
        <v>1777</v>
      </c>
      <c r="B1785" s="4">
        <f t="shared" si="91"/>
        <v>4.8684931506849312</v>
      </c>
      <c r="C1785" s="4">
        <f t="shared" si="92"/>
        <v>9.989403967139987E-2</v>
      </c>
      <c r="D1785" s="25">
        <f t="shared" si="93"/>
        <v>10.505382000599361</v>
      </c>
    </row>
    <row r="1786" spans="1:4" x14ac:dyDescent="0.2">
      <c r="A1786" s="24">
        <v>1778</v>
      </c>
      <c r="B1786" s="4">
        <f t="shared" si="91"/>
        <v>4.8712328767123285</v>
      </c>
      <c r="C1786" s="4">
        <f t="shared" si="92"/>
        <v>9.9896248860039533E-2</v>
      </c>
      <c r="D1786" s="25">
        <f t="shared" si="93"/>
        <v>10.50562612810355</v>
      </c>
    </row>
    <row r="1787" spans="1:4" x14ac:dyDescent="0.2">
      <c r="A1787" s="24">
        <v>1779</v>
      </c>
      <c r="B1787" s="4">
        <f t="shared" si="91"/>
        <v>4.8739726027397259</v>
      </c>
      <c r="C1787" s="4">
        <f t="shared" si="92"/>
        <v>9.9898458252025771E-2</v>
      </c>
      <c r="D1787" s="25">
        <f t="shared" si="93"/>
        <v>10.505870278618069</v>
      </c>
    </row>
    <row r="1788" spans="1:4" x14ac:dyDescent="0.2">
      <c r="A1788" s="24">
        <v>1780</v>
      </c>
      <c r="B1788" s="4">
        <f t="shared" si="91"/>
        <v>4.8767123287671232</v>
      </c>
      <c r="C1788" s="4">
        <f t="shared" si="92"/>
        <v>9.9900667846615998E-2</v>
      </c>
      <c r="D1788" s="25">
        <f t="shared" si="93"/>
        <v>10.506114452060977</v>
      </c>
    </row>
    <row r="1789" spans="1:4" x14ac:dyDescent="0.2">
      <c r="A1789" s="24">
        <v>1781</v>
      </c>
      <c r="B1789" s="4">
        <f t="shared" si="91"/>
        <v>4.8794520547945206</v>
      </c>
      <c r="C1789" s="4">
        <f t="shared" si="92"/>
        <v>9.9902877643068433E-2</v>
      </c>
      <c r="D1789" s="25">
        <f t="shared" si="93"/>
        <v>10.506358648350478</v>
      </c>
    </row>
    <row r="1790" spans="1:4" x14ac:dyDescent="0.2">
      <c r="A1790" s="24">
        <v>1782</v>
      </c>
      <c r="B1790" s="4">
        <f t="shared" si="91"/>
        <v>4.882191780821918</v>
      </c>
      <c r="C1790" s="4">
        <f t="shared" si="92"/>
        <v>9.9905087640642098E-2</v>
      </c>
      <c r="D1790" s="25">
        <f t="shared" si="93"/>
        <v>10.506602867404835</v>
      </c>
    </row>
    <row r="1791" spans="1:4" x14ac:dyDescent="0.2">
      <c r="A1791" s="24">
        <v>1783</v>
      </c>
      <c r="B1791" s="4">
        <f t="shared" si="91"/>
        <v>4.8849315068493153</v>
      </c>
      <c r="C1791" s="4">
        <f t="shared" si="92"/>
        <v>9.9907297838596809E-2</v>
      </c>
      <c r="D1791" s="25">
        <f t="shared" si="93"/>
        <v>10.506847109142381</v>
      </c>
    </row>
    <row r="1792" spans="1:4" x14ac:dyDescent="0.2">
      <c r="A1792" s="24">
        <v>1784</v>
      </c>
      <c r="B1792" s="4">
        <f t="shared" si="91"/>
        <v>4.8876712328767127</v>
      </c>
      <c r="C1792" s="4">
        <f t="shared" si="92"/>
        <v>9.9909508236193101E-2</v>
      </c>
      <c r="D1792" s="25">
        <f t="shared" si="93"/>
        <v>10.507091373481581</v>
      </c>
    </row>
    <row r="1793" spans="1:4" x14ac:dyDescent="0.2">
      <c r="A1793" s="24">
        <v>1785</v>
      </c>
      <c r="B1793" s="4">
        <f t="shared" si="91"/>
        <v>4.8904109589041092</v>
      </c>
      <c r="C1793" s="4">
        <f t="shared" si="92"/>
        <v>9.9911718832692384E-2</v>
      </c>
      <c r="D1793" s="25">
        <f t="shared" si="93"/>
        <v>10.507335660340921</v>
      </c>
    </row>
    <row r="1794" spans="1:4" x14ac:dyDescent="0.2">
      <c r="A1794" s="24">
        <v>1786</v>
      </c>
      <c r="B1794" s="4">
        <f t="shared" si="91"/>
        <v>4.8931506849315065</v>
      </c>
      <c r="C1794" s="4">
        <f t="shared" si="92"/>
        <v>9.9913929627356804E-2</v>
      </c>
      <c r="D1794" s="25">
        <f t="shared" si="93"/>
        <v>10.507579969639025</v>
      </c>
    </row>
    <row r="1795" spans="1:4" x14ac:dyDescent="0.2">
      <c r="A1795" s="24">
        <v>1787</v>
      </c>
      <c r="B1795" s="4">
        <f t="shared" si="91"/>
        <v>4.8958904109589039</v>
      </c>
      <c r="C1795" s="4">
        <f t="shared" si="92"/>
        <v>9.9916140619449284E-2</v>
      </c>
      <c r="D1795" s="25">
        <f t="shared" si="93"/>
        <v>10.507824301294622</v>
      </c>
    </row>
    <row r="1796" spans="1:4" x14ac:dyDescent="0.2">
      <c r="A1796" s="24">
        <v>1788</v>
      </c>
      <c r="B1796" s="4">
        <f t="shared" si="91"/>
        <v>4.8986301369863012</v>
      </c>
      <c r="C1796" s="4">
        <f t="shared" si="92"/>
        <v>9.991835180823358E-2</v>
      </c>
      <c r="D1796" s="25">
        <f t="shared" si="93"/>
        <v>10.508068655226444</v>
      </c>
    </row>
    <row r="1797" spans="1:4" x14ac:dyDescent="0.2">
      <c r="A1797" s="24">
        <v>1789</v>
      </c>
      <c r="B1797" s="4">
        <f t="shared" si="91"/>
        <v>4.9013698630136986</v>
      </c>
      <c r="C1797" s="4">
        <f t="shared" si="92"/>
        <v>9.9920563192974182E-2</v>
      </c>
      <c r="D1797" s="25">
        <f t="shared" si="93"/>
        <v>10.508313031353378</v>
      </c>
    </row>
    <row r="1798" spans="1:4" x14ac:dyDescent="0.2">
      <c r="A1798" s="24">
        <v>1790</v>
      </c>
      <c r="B1798" s="4">
        <f t="shared" si="91"/>
        <v>4.904109589041096</v>
      </c>
      <c r="C1798" s="4">
        <f t="shared" si="92"/>
        <v>9.9922774772936374E-2</v>
      </c>
      <c r="D1798" s="25">
        <f t="shared" si="93"/>
        <v>10.508557429594401</v>
      </c>
    </row>
    <row r="1799" spans="1:4" x14ac:dyDescent="0.2">
      <c r="A1799" s="24">
        <v>1791</v>
      </c>
      <c r="B1799" s="4">
        <f t="shared" si="91"/>
        <v>4.9068493150684933</v>
      </c>
      <c r="C1799" s="4">
        <f t="shared" si="92"/>
        <v>9.9924986547386241E-2</v>
      </c>
      <c r="D1799" s="25">
        <f t="shared" si="93"/>
        <v>10.50880184986851</v>
      </c>
    </row>
    <row r="1800" spans="1:4" x14ac:dyDescent="0.2">
      <c r="A1800" s="24">
        <v>1792</v>
      </c>
      <c r="B1800" s="4">
        <f t="shared" si="91"/>
        <v>4.9095890410958907</v>
      </c>
      <c r="C1800" s="4">
        <f t="shared" si="92"/>
        <v>9.9927198515590607E-2</v>
      </c>
      <c r="D1800" s="25">
        <f t="shared" si="93"/>
        <v>10.509046292094858</v>
      </c>
    </row>
    <row r="1801" spans="1:4" x14ac:dyDescent="0.2">
      <c r="A1801" s="24">
        <v>1793</v>
      </c>
      <c r="B1801" s="4">
        <f t="shared" si="91"/>
        <v>4.912328767123288</v>
      </c>
      <c r="C1801" s="4">
        <f t="shared" si="92"/>
        <v>9.9929410676817154E-2</v>
      </c>
      <c r="D1801" s="25">
        <f t="shared" si="93"/>
        <v>10.509290756192646</v>
      </c>
    </row>
    <row r="1802" spans="1:4" x14ac:dyDescent="0.2">
      <c r="A1802" s="24">
        <v>1794</v>
      </c>
      <c r="B1802" s="4">
        <f t="shared" ref="B1802:B1865" si="94">A1802/365</f>
        <v>4.9150684931506845</v>
      </c>
      <c r="C1802" s="4">
        <f t="shared" ref="C1802:C1865" si="95">($A$6/100)+((($B$6+$C$6)/100)*(1-EXP(-B1802/$D$6))/(B1802/$D$6))-(($C$6/100)*(EXP(-B1802/$D$6)))</f>
        <v>9.993162303033426E-2</v>
      </c>
      <c r="D1802" s="25">
        <f t="shared" ref="D1802:D1865" si="96">(EXP(C1802)-1)*100</f>
        <v>10.509535242081158</v>
      </c>
    </row>
    <row r="1803" spans="1:4" x14ac:dyDescent="0.2">
      <c r="A1803" s="24">
        <v>1795</v>
      </c>
      <c r="B1803" s="4">
        <f t="shared" si="94"/>
        <v>4.9178082191780819</v>
      </c>
      <c r="C1803" s="4">
        <f t="shared" si="95"/>
        <v>9.9933835575411134E-2</v>
      </c>
      <c r="D1803" s="25">
        <f t="shared" si="96"/>
        <v>10.509779749679794</v>
      </c>
    </row>
    <row r="1804" spans="1:4" x14ac:dyDescent="0.2">
      <c r="A1804" s="24">
        <v>1796</v>
      </c>
      <c r="B1804" s="4">
        <f t="shared" si="94"/>
        <v>4.9205479452054792</v>
      </c>
      <c r="C1804" s="4">
        <f t="shared" si="95"/>
        <v>9.9936048311317735E-2</v>
      </c>
      <c r="D1804" s="25">
        <f t="shared" si="96"/>
        <v>10.510024278908014</v>
      </c>
    </row>
    <row r="1805" spans="1:4" x14ac:dyDescent="0.2">
      <c r="A1805" s="24">
        <v>1797</v>
      </c>
      <c r="B1805" s="4">
        <f t="shared" si="94"/>
        <v>4.9232876712328766</v>
      </c>
      <c r="C1805" s="4">
        <f t="shared" si="95"/>
        <v>9.9938261237324827E-2</v>
      </c>
      <c r="D1805" s="25">
        <f t="shared" si="96"/>
        <v>10.510268829685376</v>
      </c>
    </row>
    <row r="1806" spans="1:4" x14ac:dyDescent="0.2">
      <c r="A1806" s="24">
        <v>1798</v>
      </c>
      <c r="B1806" s="4">
        <f t="shared" si="94"/>
        <v>4.9260273972602739</v>
      </c>
      <c r="C1806" s="4">
        <f t="shared" si="95"/>
        <v>9.9940474352703923E-2</v>
      </c>
      <c r="D1806" s="25">
        <f t="shared" si="96"/>
        <v>10.510513401931497</v>
      </c>
    </row>
    <row r="1807" spans="1:4" x14ac:dyDescent="0.2">
      <c r="A1807" s="24">
        <v>1799</v>
      </c>
      <c r="B1807" s="4">
        <f t="shared" si="94"/>
        <v>4.9287671232876713</v>
      </c>
      <c r="C1807" s="4">
        <f t="shared" si="95"/>
        <v>9.9942687656727328E-2</v>
      </c>
      <c r="D1807" s="25">
        <f t="shared" si="96"/>
        <v>10.510757995566134</v>
      </c>
    </row>
    <row r="1808" spans="1:4" x14ac:dyDescent="0.2">
      <c r="A1808" s="24">
        <v>1800</v>
      </c>
      <c r="B1808" s="4">
        <f t="shared" si="94"/>
        <v>4.9315068493150687</v>
      </c>
      <c r="C1808" s="4">
        <f t="shared" si="95"/>
        <v>9.9944901148668122E-2</v>
      </c>
      <c r="D1808" s="25">
        <f t="shared" si="96"/>
        <v>10.511002610509056</v>
      </c>
    </row>
    <row r="1809" spans="1:4" x14ac:dyDescent="0.2">
      <c r="A1809" s="24">
        <v>1801</v>
      </c>
      <c r="B1809" s="4">
        <f t="shared" si="94"/>
        <v>4.934246575342466</v>
      </c>
      <c r="C1809" s="4">
        <f t="shared" si="95"/>
        <v>9.9947114827800179E-2</v>
      </c>
      <c r="D1809" s="25">
        <f t="shared" si="96"/>
        <v>10.511247246680156</v>
      </c>
    </row>
    <row r="1810" spans="1:4" x14ac:dyDescent="0.2">
      <c r="A1810" s="24">
        <v>1802</v>
      </c>
      <c r="B1810" s="4">
        <f t="shared" si="94"/>
        <v>4.9369863013698634</v>
      </c>
      <c r="C1810" s="4">
        <f t="shared" si="95"/>
        <v>9.9949328693398079E-2</v>
      </c>
      <c r="D1810" s="25">
        <f t="shared" si="96"/>
        <v>10.511491903999449</v>
      </c>
    </row>
    <row r="1811" spans="1:4" x14ac:dyDescent="0.2">
      <c r="A1811" s="24">
        <v>1803</v>
      </c>
      <c r="B1811" s="4">
        <f t="shared" si="94"/>
        <v>4.9397260273972599</v>
      </c>
      <c r="C1811" s="4">
        <f t="shared" si="95"/>
        <v>9.9951542744737276E-2</v>
      </c>
      <c r="D1811" s="25">
        <f t="shared" si="96"/>
        <v>10.511736582386956</v>
      </c>
    </row>
    <row r="1812" spans="1:4" x14ac:dyDescent="0.2">
      <c r="A1812" s="24">
        <v>1804</v>
      </c>
      <c r="B1812" s="4">
        <f t="shared" si="94"/>
        <v>4.9424657534246572</v>
      </c>
      <c r="C1812" s="4">
        <f t="shared" si="95"/>
        <v>9.9953756981093919E-2</v>
      </c>
      <c r="D1812" s="25">
        <f t="shared" si="96"/>
        <v>10.51198128176285</v>
      </c>
    </row>
    <row r="1813" spans="1:4" x14ac:dyDescent="0.2">
      <c r="A1813" s="24">
        <v>1805</v>
      </c>
      <c r="B1813" s="4">
        <f t="shared" si="94"/>
        <v>4.9452054794520546</v>
      </c>
      <c r="C1813" s="4">
        <f t="shared" si="95"/>
        <v>9.9955971401744947E-2</v>
      </c>
      <c r="D1813" s="25">
        <f t="shared" si="96"/>
        <v>10.512226002047331</v>
      </c>
    </row>
    <row r="1814" spans="1:4" x14ac:dyDescent="0.2">
      <c r="A1814" s="24">
        <v>1806</v>
      </c>
      <c r="B1814" s="4">
        <f t="shared" si="94"/>
        <v>4.9479452054794519</v>
      </c>
      <c r="C1814" s="4">
        <f t="shared" si="95"/>
        <v>9.9958186005968092E-2</v>
      </c>
      <c r="D1814" s="25">
        <f t="shared" si="96"/>
        <v>10.512470743160751</v>
      </c>
    </row>
    <row r="1815" spans="1:4" x14ac:dyDescent="0.2">
      <c r="A1815" s="24">
        <v>1807</v>
      </c>
      <c r="B1815" s="4">
        <f t="shared" si="94"/>
        <v>4.9506849315068493</v>
      </c>
      <c r="C1815" s="4">
        <f t="shared" si="95"/>
        <v>9.9960400793041845E-2</v>
      </c>
      <c r="D1815" s="25">
        <f t="shared" si="96"/>
        <v>10.512715505023484</v>
      </c>
    </row>
    <row r="1816" spans="1:4" x14ac:dyDescent="0.2">
      <c r="A1816" s="24">
        <v>1808</v>
      </c>
      <c r="B1816" s="4">
        <f t="shared" si="94"/>
        <v>4.9534246575342467</v>
      </c>
      <c r="C1816" s="4">
        <f t="shared" si="95"/>
        <v>9.996261576224548E-2</v>
      </c>
      <c r="D1816" s="25">
        <f t="shared" si="96"/>
        <v>10.512960287556039</v>
      </c>
    </row>
    <row r="1817" spans="1:4" x14ac:dyDescent="0.2">
      <c r="A1817" s="24">
        <v>1809</v>
      </c>
      <c r="B1817" s="4">
        <f t="shared" si="94"/>
        <v>4.956164383561644</v>
      </c>
      <c r="C1817" s="4">
        <f t="shared" si="95"/>
        <v>9.9964830912858987E-2</v>
      </c>
      <c r="D1817" s="25">
        <f t="shared" si="96"/>
        <v>10.513205090678944</v>
      </c>
    </row>
    <row r="1818" spans="1:4" x14ac:dyDescent="0.2">
      <c r="A1818" s="24">
        <v>1810</v>
      </c>
      <c r="B1818" s="4">
        <f t="shared" si="94"/>
        <v>4.9589041095890414</v>
      </c>
      <c r="C1818" s="4">
        <f t="shared" si="95"/>
        <v>9.9967046244163194E-2</v>
      </c>
      <c r="D1818" s="25">
        <f t="shared" si="96"/>
        <v>10.513449914312911</v>
      </c>
    </row>
    <row r="1819" spans="1:4" x14ac:dyDescent="0.2">
      <c r="A1819" s="24">
        <v>1811</v>
      </c>
      <c r="B1819" s="4">
        <f t="shared" si="94"/>
        <v>4.9616438356164387</v>
      </c>
      <c r="C1819" s="4">
        <f t="shared" si="95"/>
        <v>9.9969261755439659E-2</v>
      </c>
      <c r="D1819" s="25">
        <f t="shared" si="96"/>
        <v>10.513694758378623</v>
      </c>
    </row>
    <row r="1820" spans="1:4" x14ac:dyDescent="0.2">
      <c r="A1820" s="24">
        <v>1812</v>
      </c>
      <c r="B1820" s="4">
        <f t="shared" si="94"/>
        <v>4.9643835616438352</v>
      </c>
      <c r="C1820" s="4">
        <f t="shared" si="95"/>
        <v>9.9971477445970722E-2</v>
      </c>
      <c r="D1820" s="25">
        <f t="shared" si="96"/>
        <v>10.513939622796919</v>
      </c>
    </row>
    <row r="1821" spans="1:4" x14ac:dyDescent="0.2">
      <c r="A1821" s="24">
        <v>1813</v>
      </c>
      <c r="B1821" s="4">
        <f t="shared" si="94"/>
        <v>4.9671232876712326</v>
      </c>
      <c r="C1821" s="4">
        <f t="shared" si="95"/>
        <v>9.9973693315039469E-2</v>
      </c>
      <c r="D1821" s="25">
        <f t="shared" si="96"/>
        <v>10.514184507488711</v>
      </c>
    </row>
    <row r="1822" spans="1:4" x14ac:dyDescent="0.2">
      <c r="A1822" s="24">
        <v>1814</v>
      </c>
      <c r="B1822" s="4">
        <f t="shared" si="94"/>
        <v>4.9698630136986299</v>
      </c>
      <c r="C1822" s="4">
        <f t="shared" si="95"/>
        <v>9.9975909361929793E-2</v>
      </c>
      <c r="D1822" s="25">
        <f t="shared" si="96"/>
        <v>10.514429412374993</v>
      </c>
    </row>
    <row r="1823" spans="1:4" x14ac:dyDescent="0.2">
      <c r="A1823" s="24">
        <v>1815</v>
      </c>
      <c r="B1823" s="4">
        <f t="shared" si="94"/>
        <v>4.9726027397260273</v>
      </c>
      <c r="C1823" s="4">
        <f t="shared" si="95"/>
        <v>9.9978125585926295E-2</v>
      </c>
      <c r="D1823" s="25">
        <f t="shared" si="96"/>
        <v>10.514674337376807</v>
      </c>
    </row>
    <row r="1824" spans="1:4" x14ac:dyDescent="0.2">
      <c r="A1824" s="24">
        <v>1816</v>
      </c>
      <c r="B1824" s="4">
        <f t="shared" si="94"/>
        <v>4.9753424657534246</v>
      </c>
      <c r="C1824" s="4">
        <f t="shared" si="95"/>
        <v>9.9980341986314419E-2</v>
      </c>
      <c r="D1824" s="25">
        <f t="shared" si="96"/>
        <v>10.514919282415347</v>
      </c>
    </row>
    <row r="1825" spans="1:4" x14ac:dyDescent="0.2">
      <c r="A1825" s="24">
        <v>1817</v>
      </c>
      <c r="B1825" s="4">
        <f t="shared" si="94"/>
        <v>4.978082191780822</v>
      </c>
      <c r="C1825" s="4">
        <f t="shared" si="95"/>
        <v>9.998255856238028E-2</v>
      </c>
      <c r="D1825" s="25">
        <f t="shared" si="96"/>
        <v>10.515164247411857</v>
      </c>
    </row>
    <row r="1826" spans="1:4" x14ac:dyDescent="0.2">
      <c r="A1826" s="24">
        <v>1818</v>
      </c>
      <c r="B1826" s="4">
        <f t="shared" si="94"/>
        <v>4.9808219178082194</v>
      </c>
      <c r="C1826" s="4">
        <f t="shared" si="95"/>
        <v>9.9984775313410823E-2</v>
      </c>
      <c r="D1826" s="25">
        <f t="shared" si="96"/>
        <v>10.51540923228762</v>
      </c>
    </row>
    <row r="1827" spans="1:4" x14ac:dyDescent="0.2">
      <c r="A1827" s="24">
        <v>1819</v>
      </c>
      <c r="B1827" s="4">
        <f t="shared" si="94"/>
        <v>4.9835616438356167</v>
      </c>
      <c r="C1827" s="4">
        <f t="shared" si="95"/>
        <v>9.9986992238693756E-2</v>
      </c>
      <c r="D1827" s="25">
        <f t="shared" si="96"/>
        <v>10.515654236964078</v>
      </c>
    </row>
    <row r="1828" spans="1:4" x14ac:dyDescent="0.2">
      <c r="A1828" s="24">
        <v>1820</v>
      </c>
      <c r="B1828" s="4">
        <f t="shared" si="94"/>
        <v>4.9863013698630141</v>
      </c>
      <c r="C1828" s="4">
        <f t="shared" si="95"/>
        <v>9.998920933751751E-2</v>
      </c>
      <c r="D1828" s="25">
        <f t="shared" si="96"/>
        <v>10.515899261362716</v>
      </c>
    </row>
    <row r="1829" spans="1:4" x14ac:dyDescent="0.2">
      <c r="A1829" s="24">
        <v>1821</v>
      </c>
      <c r="B1829" s="4">
        <f t="shared" si="94"/>
        <v>4.9890410958904106</v>
      </c>
      <c r="C1829" s="4">
        <f t="shared" si="95"/>
        <v>9.9991426609171277E-2</v>
      </c>
      <c r="D1829" s="25">
        <f t="shared" si="96"/>
        <v>10.516144305405106</v>
      </c>
    </row>
    <row r="1830" spans="1:4" x14ac:dyDescent="0.2">
      <c r="A1830" s="24">
        <v>1822</v>
      </c>
      <c r="B1830" s="4">
        <f t="shared" si="94"/>
        <v>4.9917808219178079</v>
      </c>
      <c r="C1830" s="4">
        <f t="shared" si="95"/>
        <v>9.9993644052945058E-2</v>
      </c>
      <c r="D1830" s="25">
        <f t="shared" si="96"/>
        <v>10.516389369012892</v>
      </c>
    </row>
    <row r="1831" spans="1:4" x14ac:dyDescent="0.2">
      <c r="A1831" s="24">
        <v>1823</v>
      </c>
      <c r="B1831" s="4">
        <f t="shared" si="94"/>
        <v>4.9945205479452053</v>
      </c>
      <c r="C1831" s="4">
        <f t="shared" si="95"/>
        <v>9.9995861668129599E-2</v>
      </c>
      <c r="D1831" s="25">
        <f t="shared" si="96"/>
        <v>10.516634452107866</v>
      </c>
    </row>
    <row r="1832" spans="1:4" x14ac:dyDescent="0.2">
      <c r="A1832" s="24">
        <v>1824</v>
      </c>
      <c r="B1832" s="4">
        <f t="shared" si="94"/>
        <v>4.9972602739726026</v>
      </c>
      <c r="C1832" s="4">
        <f t="shared" si="95"/>
        <v>9.999807945401637E-2</v>
      </c>
      <c r="D1832" s="25">
        <f t="shared" si="96"/>
        <v>10.51687955461178</v>
      </c>
    </row>
    <row r="1833" spans="1:4" x14ac:dyDescent="0.2">
      <c r="A1833" s="24">
        <v>1825</v>
      </c>
      <c r="B1833" s="4">
        <f t="shared" si="94"/>
        <v>5</v>
      </c>
      <c r="C1833" s="4">
        <f t="shared" si="95"/>
        <v>0.1000002974098976</v>
      </c>
      <c r="D1833" s="25">
        <f t="shared" si="96"/>
        <v>10.51712467644661</v>
      </c>
    </row>
    <row r="1834" spans="1:4" x14ac:dyDescent="0.2">
      <c r="A1834" s="24">
        <v>1826</v>
      </c>
      <c r="B1834" s="4">
        <f t="shared" si="94"/>
        <v>5.0027397260273974</v>
      </c>
      <c r="C1834" s="4">
        <f t="shared" si="95"/>
        <v>0.10000251553506637</v>
      </c>
      <c r="D1834" s="25">
        <f t="shared" si="96"/>
        <v>10.517369817534306</v>
      </c>
    </row>
    <row r="1835" spans="1:4" x14ac:dyDescent="0.2">
      <c r="A1835" s="24">
        <v>1827</v>
      </c>
      <c r="B1835" s="4">
        <f t="shared" si="94"/>
        <v>5.0054794520547947</v>
      </c>
      <c r="C1835" s="4">
        <f t="shared" si="95"/>
        <v>0.10000473382881638</v>
      </c>
      <c r="D1835" s="25">
        <f t="shared" si="96"/>
        <v>10.517614977796953</v>
      </c>
    </row>
    <row r="1836" spans="1:4" x14ac:dyDescent="0.2">
      <c r="A1836" s="24">
        <v>1828</v>
      </c>
      <c r="B1836" s="4">
        <f t="shared" si="94"/>
        <v>5.0082191780821921</v>
      </c>
      <c r="C1836" s="4">
        <f t="shared" si="95"/>
        <v>0.10000695229044217</v>
      </c>
      <c r="D1836" s="25">
        <f t="shared" si="96"/>
        <v>10.517860157156722</v>
      </c>
    </row>
    <row r="1837" spans="1:4" x14ac:dyDescent="0.2">
      <c r="A1837" s="24">
        <v>1829</v>
      </c>
      <c r="B1837" s="4">
        <f t="shared" si="94"/>
        <v>5.0109589041095894</v>
      </c>
      <c r="C1837" s="4">
        <f t="shared" si="95"/>
        <v>0.10000917091923904</v>
      </c>
      <c r="D1837" s="25">
        <f t="shared" si="96"/>
        <v>10.518105355535834</v>
      </c>
    </row>
    <row r="1838" spans="1:4" x14ac:dyDescent="0.2">
      <c r="A1838" s="24">
        <v>1830</v>
      </c>
      <c r="B1838" s="4">
        <f t="shared" si="94"/>
        <v>5.0136986301369859</v>
      </c>
      <c r="C1838" s="4">
        <f t="shared" si="95"/>
        <v>0.10001138971450302</v>
      </c>
      <c r="D1838" s="25">
        <f t="shared" si="96"/>
        <v>10.518350572856638</v>
      </c>
    </row>
    <row r="1839" spans="1:4" x14ac:dyDescent="0.2">
      <c r="A1839" s="24">
        <v>1831</v>
      </c>
      <c r="B1839" s="4">
        <f t="shared" si="94"/>
        <v>5.0164383561643833</v>
      </c>
      <c r="C1839" s="4">
        <f t="shared" si="95"/>
        <v>0.10001360867553089</v>
      </c>
      <c r="D1839" s="25">
        <f t="shared" si="96"/>
        <v>10.518595809041509</v>
      </c>
    </row>
    <row r="1840" spans="1:4" x14ac:dyDescent="0.2">
      <c r="A1840" s="24">
        <v>1832</v>
      </c>
      <c r="B1840" s="4">
        <f t="shared" si="94"/>
        <v>5.0191780821917806</v>
      </c>
      <c r="C1840" s="4">
        <f t="shared" si="95"/>
        <v>0.10001582780162019</v>
      </c>
      <c r="D1840" s="25">
        <f t="shared" si="96"/>
        <v>10.518841064012928</v>
      </c>
    </row>
    <row r="1841" spans="1:4" x14ac:dyDescent="0.2">
      <c r="A1841" s="24">
        <v>1833</v>
      </c>
      <c r="B1841" s="4">
        <f t="shared" si="94"/>
        <v>5.021917808219178</v>
      </c>
      <c r="C1841" s="4">
        <f t="shared" si="95"/>
        <v>0.10001804709206924</v>
      </c>
      <c r="D1841" s="25">
        <f t="shared" si="96"/>
        <v>10.519086337693517</v>
      </c>
    </row>
    <row r="1842" spans="1:4" x14ac:dyDescent="0.2">
      <c r="A1842" s="24">
        <v>1834</v>
      </c>
      <c r="B1842" s="4">
        <f t="shared" si="94"/>
        <v>5.0246575342465754</v>
      </c>
      <c r="C1842" s="4">
        <f t="shared" si="95"/>
        <v>0.10002026654617709</v>
      </c>
      <c r="D1842" s="25">
        <f t="shared" si="96"/>
        <v>10.51933163000589</v>
      </c>
    </row>
    <row r="1843" spans="1:4" x14ac:dyDescent="0.2">
      <c r="A1843" s="24">
        <v>1835</v>
      </c>
      <c r="B1843" s="4">
        <f t="shared" si="94"/>
        <v>5.0273972602739727</v>
      </c>
      <c r="C1843" s="4">
        <f t="shared" si="95"/>
        <v>0.10002248616324352</v>
      </c>
      <c r="D1843" s="25">
        <f t="shared" si="96"/>
        <v>10.519576940872799</v>
      </c>
    </row>
    <row r="1844" spans="1:4" x14ac:dyDescent="0.2">
      <c r="A1844" s="24">
        <v>1836</v>
      </c>
      <c r="B1844" s="4">
        <f t="shared" si="94"/>
        <v>5.0301369863013701</v>
      </c>
      <c r="C1844" s="4">
        <f t="shared" si="95"/>
        <v>0.1000247059425691</v>
      </c>
      <c r="D1844" s="25">
        <f t="shared" si="96"/>
        <v>10.519822270217061</v>
      </c>
    </row>
    <row r="1845" spans="1:4" x14ac:dyDescent="0.2">
      <c r="A1845" s="24">
        <v>1837</v>
      </c>
      <c r="B1845" s="4">
        <f t="shared" si="94"/>
        <v>5.0328767123287674</v>
      </c>
      <c r="C1845" s="4">
        <f t="shared" si="95"/>
        <v>0.10002692588345515</v>
      </c>
      <c r="D1845" s="25">
        <f t="shared" si="96"/>
        <v>10.520067617961558</v>
      </c>
    </row>
    <row r="1846" spans="1:4" x14ac:dyDescent="0.2">
      <c r="A1846" s="24">
        <v>1838</v>
      </c>
      <c r="B1846" s="4">
        <f t="shared" si="94"/>
        <v>5.0356164383561648</v>
      </c>
      <c r="C1846" s="4">
        <f t="shared" si="95"/>
        <v>0.1000291459852037</v>
      </c>
      <c r="D1846" s="25">
        <f t="shared" si="96"/>
        <v>10.520312984029289</v>
      </c>
    </row>
    <row r="1847" spans="1:4" x14ac:dyDescent="0.2">
      <c r="A1847" s="24">
        <v>1839</v>
      </c>
      <c r="B1847" s="4">
        <f t="shared" si="94"/>
        <v>5.0383561643835613</v>
      </c>
      <c r="C1847" s="4">
        <f t="shared" si="95"/>
        <v>0.10003136624711756</v>
      </c>
      <c r="D1847" s="25">
        <f t="shared" si="96"/>
        <v>10.520558368343336</v>
      </c>
    </row>
    <row r="1848" spans="1:4" x14ac:dyDescent="0.2">
      <c r="A1848" s="24">
        <v>1840</v>
      </c>
      <c r="B1848" s="4">
        <f t="shared" si="94"/>
        <v>5.0410958904109586</v>
      </c>
      <c r="C1848" s="4">
        <f t="shared" si="95"/>
        <v>0.10003358666850029</v>
      </c>
      <c r="D1848" s="25">
        <f t="shared" si="96"/>
        <v>10.520803770826802</v>
      </c>
    </row>
    <row r="1849" spans="1:4" x14ac:dyDescent="0.2">
      <c r="A1849" s="24">
        <v>1841</v>
      </c>
      <c r="B1849" s="4">
        <f t="shared" si="94"/>
        <v>5.043835616438356</v>
      </c>
      <c r="C1849" s="4">
        <f t="shared" si="95"/>
        <v>0.1000358072486562</v>
      </c>
      <c r="D1849" s="25">
        <f t="shared" si="96"/>
        <v>10.521049191402977</v>
      </c>
    </row>
    <row r="1850" spans="1:4" x14ac:dyDescent="0.2">
      <c r="A1850" s="24">
        <v>1842</v>
      </c>
      <c r="B1850" s="4">
        <f t="shared" si="94"/>
        <v>5.0465753424657533</v>
      </c>
      <c r="C1850" s="4">
        <f t="shared" si="95"/>
        <v>0.10003802798689033</v>
      </c>
      <c r="D1850" s="25">
        <f t="shared" si="96"/>
        <v>10.521294629995115</v>
      </c>
    </row>
    <row r="1851" spans="1:4" x14ac:dyDescent="0.2">
      <c r="A1851" s="24">
        <v>1843</v>
      </c>
      <c r="B1851" s="4">
        <f t="shared" si="94"/>
        <v>5.0493150684931507</v>
      </c>
      <c r="C1851" s="4">
        <f t="shared" si="95"/>
        <v>0.1000402488825085</v>
      </c>
      <c r="D1851" s="25">
        <f t="shared" si="96"/>
        <v>10.521540086526638</v>
      </c>
    </row>
    <row r="1852" spans="1:4" x14ac:dyDescent="0.2">
      <c r="A1852" s="24">
        <v>1844</v>
      </c>
      <c r="B1852" s="4">
        <f t="shared" si="94"/>
        <v>5.0520547945205481</v>
      </c>
      <c r="C1852" s="4">
        <f t="shared" si="95"/>
        <v>0.10004246993481722</v>
      </c>
      <c r="D1852" s="25">
        <f t="shared" si="96"/>
        <v>10.521785560921003</v>
      </c>
    </row>
    <row r="1853" spans="1:4" x14ac:dyDescent="0.2">
      <c r="A1853" s="24">
        <v>1845</v>
      </c>
      <c r="B1853" s="4">
        <f t="shared" si="94"/>
        <v>5.0547945205479454</v>
      </c>
      <c r="C1853" s="4">
        <f t="shared" si="95"/>
        <v>0.10004469114312378</v>
      </c>
      <c r="D1853" s="25">
        <f t="shared" si="96"/>
        <v>10.522031053101809</v>
      </c>
    </row>
    <row r="1854" spans="1:4" x14ac:dyDescent="0.2">
      <c r="A1854" s="24">
        <v>1846</v>
      </c>
      <c r="B1854" s="4">
        <f t="shared" si="94"/>
        <v>5.0575342465753428</v>
      </c>
      <c r="C1854" s="4">
        <f t="shared" si="95"/>
        <v>0.10004691250673624</v>
      </c>
      <c r="D1854" s="25">
        <f t="shared" si="96"/>
        <v>10.52227656299265</v>
      </c>
    </row>
    <row r="1855" spans="1:4" x14ac:dyDescent="0.2">
      <c r="A1855" s="24">
        <v>1847</v>
      </c>
      <c r="B1855" s="4">
        <f t="shared" si="94"/>
        <v>5.0602739726027401</v>
      </c>
      <c r="C1855" s="4">
        <f t="shared" si="95"/>
        <v>0.10004913402496335</v>
      </c>
      <c r="D1855" s="25">
        <f t="shared" si="96"/>
        <v>10.522522090517249</v>
      </c>
    </row>
    <row r="1856" spans="1:4" x14ac:dyDescent="0.2">
      <c r="A1856" s="24">
        <v>1848</v>
      </c>
      <c r="B1856" s="4">
        <f t="shared" si="94"/>
        <v>5.0630136986301366</v>
      </c>
      <c r="C1856" s="4">
        <f t="shared" si="95"/>
        <v>0.10005135569711467</v>
      </c>
      <c r="D1856" s="25">
        <f t="shared" si="96"/>
        <v>10.522767635599429</v>
      </c>
    </row>
    <row r="1857" spans="1:4" x14ac:dyDescent="0.2">
      <c r="A1857" s="24">
        <v>1849</v>
      </c>
      <c r="B1857" s="4">
        <f t="shared" si="94"/>
        <v>5.065753424657534</v>
      </c>
      <c r="C1857" s="4">
        <f t="shared" si="95"/>
        <v>0.10005357752250042</v>
      </c>
      <c r="D1857" s="25">
        <f t="shared" si="96"/>
        <v>10.523013198163067</v>
      </c>
    </row>
    <row r="1858" spans="1:4" x14ac:dyDescent="0.2">
      <c r="A1858" s="24">
        <v>1850</v>
      </c>
      <c r="B1858" s="4">
        <f t="shared" si="94"/>
        <v>5.0684931506849313</v>
      </c>
      <c r="C1858" s="4">
        <f t="shared" si="95"/>
        <v>0.10005579950043163</v>
      </c>
      <c r="D1858" s="25">
        <f t="shared" si="96"/>
        <v>10.523258778132117</v>
      </c>
    </row>
    <row r="1859" spans="1:4" x14ac:dyDescent="0.2">
      <c r="A1859" s="24">
        <v>1851</v>
      </c>
      <c r="B1859" s="4">
        <f t="shared" si="94"/>
        <v>5.0712328767123287</v>
      </c>
      <c r="C1859" s="4">
        <f t="shared" si="95"/>
        <v>0.10005802163022004</v>
      </c>
      <c r="D1859" s="25">
        <f t="shared" si="96"/>
        <v>10.523504375430637</v>
      </c>
    </row>
    <row r="1860" spans="1:4" x14ac:dyDescent="0.2">
      <c r="A1860" s="24">
        <v>1852</v>
      </c>
      <c r="B1860" s="4">
        <f t="shared" si="94"/>
        <v>5.0739726027397261</v>
      </c>
      <c r="C1860" s="4">
        <f t="shared" si="95"/>
        <v>0.10006024391117815</v>
      </c>
      <c r="D1860" s="25">
        <f t="shared" si="96"/>
        <v>10.523749989982756</v>
      </c>
    </row>
    <row r="1861" spans="1:4" x14ac:dyDescent="0.2">
      <c r="A1861" s="24">
        <v>1853</v>
      </c>
      <c r="B1861" s="4">
        <f t="shared" si="94"/>
        <v>5.0767123287671234</v>
      </c>
      <c r="C1861" s="4">
        <f t="shared" si="95"/>
        <v>0.10006246634261919</v>
      </c>
      <c r="D1861" s="25">
        <f t="shared" si="96"/>
        <v>10.523995621712645</v>
      </c>
    </row>
    <row r="1862" spans="1:4" x14ac:dyDescent="0.2">
      <c r="A1862" s="24">
        <v>1854</v>
      </c>
      <c r="B1862" s="4">
        <f t="shared" si="94"/>
        <v>5.0794520547945208</v>
      </c>
      <c r="C1862" s="4">
        <f t="shared" si="95"/>
        <v>0.10006468892385711</v>
      </c>
      <c r="D1862" s="25">
        <f t="shared" si="96"/>
        <v>10.524241270544653</v>
      </c>
    </row>
    <row r="1863" spans="1:4" x14ac:dyDescent="0.2">
      <c r="A1863" s="24">
        <v>1855</v>
      </c>
      <c r="B1863" s="4">
        <f t="shared" si="94"/>
        <v>5.0821917808219181</v>
      </c>
      <c r="C1863" s="4">
        <f t="shared" si="95"/>
        <v>0.10006691165420664</v>
      </c>
      <c r="D1863" s="25">
        <f t="shared" si="96"/>
        <v>10.524486936403111</v>
      </c>
    </row>
    <row r="1864" spans="1:4" x14ac:dyDescent="0.2">
      <c r="A1864" s="24">
        <v>1856</v>
      </c>
      <c r="B1864" s="4">
        <f t="shared" si="94"/>
        <v>5.0849315068493155</v>
      </c>
      <c r="C1864" s="4">
        <f t="shared" si="95"/>
        <v>0.1000691345329832</v>
      </c>
      <c r="D1864" s="25">
        <f t="shared" si="96"/>
        <v>10.524732619212473</v>
      </c>
    </row>
    <row r="1865" spans="1:4" x14ac:dyDescent="0.2">
      <c r="A1865" s="24">
        <v>1857</v>
      </c>
      <c r="B1865" s="4">
        <f t="shared" si="94"/>
        <v>5.087671232876712</v>
      </c>
      <c r="C1865" s="4">
        <f t="shared" si="95"/>
        <v>0.10007135755950301</v>
      </c>
      <c r="D1865" s="25">
        <f t="shared" si="96"/>
        <v>10.524978318897272</v>
      </c>
    </row>
    <row r="1866" spans="1:4" x14ac:dyDescent="0.2">
      <c r="A1866" s="24">
        <v>1858</v>
      </c>
      <c r="B1866" s="4">
        <f t="shared" ref="B1866:B1929" si="97">A1866/365</f>
        <v>5.0904109589041093</v>
      </c>
      <c r="C1866" s="4">
        <f t="shared" ref="C1866:C1929" si="98">($A$6/100)+((($B$6+$C$6)/100)*(1-EXP(-B1866/$D$6))/(B1866/$D$6))-(($C$6/100)*(EXP(-B1866/$D$6)))</f>
        <v>0.10007358073308298</v>
      </c>
      <c r="D1866" s="25">
        <f t="shared" ref="D1866:D1929" si="99">(EXP(C1866)-1)*100</f>
        <v>10.525224035382141</v>
      </c>
    </row>
    <row r="1867" spans="1:4" x14ac:dyDescent="0.2">
      <c r="A1867" s="24">
        <v>1859</v>
      </c>
      <c r="B1867" s="4">
        <f t="shared" si="97"/>
        <v>5.0931506849315067</v>
      </c>
      <c r="C1867" s="4">
        <f t="shared" si="98"/>
        <v>0.10007580405304074</v>
      </c>
      <c r="D1867" s="25">
        <f t="shared" si="99"/>
        <v>10.525469768591744</v>
      </c>
    </row>
    <row r="1868" spans="1:4" x14ac:dyDescent="0.2">
      <c r="A1868" s="24">
        <v>1860</v>
      </c>
      <c r="B1868" s="4">
        <f t="shared" si="97"/>
        <v>5.095890410958904</v>
      </c>
      <c r="C1868" s="4">
        <f t="shared" si="98"/>
        <v>0.1000780275186947</v>
      </c>
      <c r="D1868" s="25">
        <f t="shared" si="99"/>
        <v>10.525715518450873</v>
      </c>
    </row>
    <row r="1869" spans="1:4" x14ac:dyDescent="0.2">
      <c r="A1869" s="24">
        <v>1861</v>
      </c>
      <c r="B1869" s="4">
        <f t="shared" si="97"/>
        <v>5.0986301369863014</v>
      </c>
      <c r="C1869" s="4">
        <f t="shared" si="98"/>
        <v>0.100080251129364</v>
      </c>
      <c r="D1869" s="25">
        <f t="shared" si="99"/>
        <v>10.525961284884367</v>
      </c>
    </row>
    <row r="1870" spans="1:4" x14ac:dyDescent="0.2">
      <c r="A1870" s="24">
        <v>1862</v>
      </c>
      <c r="B1870" s="4">
        <f t="shared" si="97"/>
        <v>5.1013698630136988</v>
      </c>
      <c r="C1870" s="4">
        <f t="shared" si="98"/>
        <v>0.1000824748843685</v>
      </c>
      <c r="D1870" s="25">
        <f t="shared" si="99"/>
        <v>10.526207067817195</v>
      </c>
    </row>
    <row r="1871" spans="1:4" x14ac:dyDescent="0.2">
      <c r="A1871" s="24">
        <v>1863</v>
      </c>
      <c r="B1871" s="4">
        <f t="shared" si="97"/>
        <v>5.1041095890410961</v>
      </c>
      <c r="C1871" s="4">
        <f t="shared" si="98"/>
        <v>0.10008469878302878</v>
      </c>
      <c r="D1871" s="25">
        <f t="shared" si="99"/>
        <v>10.52645286717433</v>
      </c>
    </row>
    <row r="1872" spans="1:4" x14ac:dyDescent="0.2">
      <c r="A1872" s="24">
        <v>1864</v>
      </c>
      <c r="B1872" s="4">
        <f t="shared" si="97"/>
        <v>5.1068493150684935</v>
      </c>
      <c r="C1872" s="4">
        <f t="shared" si="98"/>
        <v>0.10008692282466619</v>
      </c>
      <c r="D1872" s="25">
        <f t="shared" si="99"/>
        <v>10.526698682880898</v>
      </c>
    </row>
    <row r="1873" spans="1:4" x14ac:dyDescent="0.2">
      <c r="A1873" s="24">
        <v>1865</v>
      </c>
      <c r="B1873" s="4">
        <f t="shared" si="97"/>
        <v>5.1095890410958908</v>
      </c>
      <c r="C1873" s="4">
        <f t="shared" si="98"/>
        <v>0.10008914700860277</v>
      </c>
      <c r="D1873" s="25">
        <f t="shared" si="99"/>
        <v>10.526944514862047</v>
      </c>
    </row>
    <row r="1874" spans="1:4" x14ac:dyDescent="0.2">
      <c r="A1874" s="24">
        <v>1866</v>
      </c>
      <c r="B1874" s="4">
        <f t="shared" si="97"/>
        <v>5.1123287671232873</v>
      </c>
      <c r="C1874" s="4">
        <f t="shared" si="98"/>
        <v>0.10009137133416135</v>
      </c>
      <c r="D1874" s="25">
        <f t="shared" si="99"/>
        <v>10.52719036304306</v>
      </c>
    </row>
    <row r="1875" spans="1:4" x14ac:dyDescent="0.2">
      <c r="A1875" s="24">
        <v>1867</v>
      </c>
      <c r="B1875" s="4">
        <f t="shared" si="97"/>
        <v>5.1150684931506847</v>
      </c>
      <c r="C1875" s="4">
        <f t="shared" si="98"/>
        <v>0.10009359580066542</v>
      </c>
      <c r="D1875" s="25">
        <f t="shared" si="99"/>
        <v>10.527436227349284</v>
      </c>
    </row>
    <row r="1876" spans="1:4" x14ac:dyDescent="0.2">
      <c r="A1876" s="24">
        <v>1868</v>
      </c>
      <c r="B1876" s="4">
        <f t="shared" si="97"/>
        <v>5.117808219178082</v>
      </c>
      <c r="C1876" s="4">
        <f t="shared" si="98"/>
        <v>0.10009582040743924</v>
      </c>
      <c r="D1876" s="25">
        <f t="shared" si="99"/>
        <v>10.527682107706093</v>
      </c>
    </row>
    <row r="1877" spans="1:4" x14ac:dyDescent="0.2">
      <c r="A1877" s="24">
        <v>1869</v>
      </c>
      <c r="B1877" s="4">
        <f t="shared" si="97"/>
        <v>5.1205479452054794</v>
      </c>
      <c r="C1877" s="4">
        <f t="shared" si="98"/>
        <v>0.10009804515380781</v>
      </c>
      <c r="D1877" s="25">
        <f t="shared" si="99"/>
        <v>10.527928004039012</v>
      </c>
    </row>
    <row r="1878" spans="1:4" x14ac:dyDescent="0.2">
      <c r="A1878" s="24">
        <v>1870</v>
      </c>
      <c r="B1878" s="4">
        <f t="shared" si="97"/>
        <v>5.1232876712328768</v>
      </c>
      <c r="C1878" s="4">
        <f t="shared" si="98"/>
        <v>0.10010027003909683</v>
      </c>
      <c r="D1878" s="25">
        <f t="shared" si="99"/>
        <v>10.52817391627363</v>
      </c>
    </row>
    <row r="1879" spans="1:4" x14ac:dyDescent="0.2">
      <c r="A1879" s="24">
        <v>1871</v>
      </c>
      <c r="B1879" s="4">
        <f t="shared" si="97"/>
        <v>5.1260273972602741</v>
      </c>
      <c r="C1879" s="4">
        <f t="shared" si="98"/>
        <v>0.10010249506263276</v>
      </c>
      <c r="D1879" s="25">
        <f t="shared" si="99"/>
        <v>10.528419844335568</v>
      </c>
    </row>
    <row r="1880" spans="1:4" x14ac:dyDescent="0.2">
      <c r="A1880" s="24">
        <v>1872</v>
      </c>
      <c r="B1880" s="4">
        <f t="shared" si="97"/>
        <v>5.1287671232876715</v>
      </c>
      <c r="C1880" s="4">
        <f t="shared" si="98"/>
        <v>0.10010472022374277</v>
      </c>
      <c r="D1880" s="25">
        <f t="shared" si="99"/>
        <v>10.528665788150594</v>
      </c>
    </row>
    <row r="1881" spans="1:4" x14ac:dyDescent="0.2">
      <c r="A1881" s="24">
        <v>1873</v>
      </c>
      <c r="B1881" s="4">
        <f t="shared" si="97"/>
        <v>5.1315068493150688</v>
      </c>
      <c r="C1881" s="4">
        <f t="shared" si="98"/>
        <v>0.10010694552175473</v>
      </c>
      <c r="D1881" s="25">
        <f t="shared" si="99"/>
        <v>10.528911747644498</v>
      </c>
    </row>
    <row r="1882" spans="1:4" x14ac:dyDescent="0.2">
      <c r="A1882" s="24">
        <v>1874</v>
      </c>
      <c r="B1882" s="4">
        <f t="shared" si="97"/>
        <v>5.1342465753424653</v>
      </c>
      <c r="C1882" s="4">
        <f t="shared" si="98"/>
        <v>0.10010917095599731</v>
      </c>
      <c r="D1882" s="25">
        <f t="shared" si="99"/>
        <v>10.529157722743211</v>
      </c>
    </row>
    <row r="1883" spans="1:4" x14ac:dyDescent="0.2">
      <c r="A1883" s="24">
        <v>1875</v>
      </c>
      <c r="B1883" s="4">
        <f t="shared" si="97"/>
        <v>5.1369863013698627</v>
      </c>
      <c r="C1883" s="4">
        <f t="shared" si="98"/>
        <v>0.10011139652579981</v>
      </c>
      <c r="D1883" s="25">
        <f t="shared" si="99"/>
        <v>10.529403713372654</v>
      </c>
    </row>
    <row r="1884" spans="1:4" x14ac:dyDescent="0.2">
      <c r="A1884" s="24">
        <v>1876</v>
      </c>
      <c r="B1884" s="4">
        <f t="shared" si="97"/>
        <v>5.13972602739726</v>
      </c>
      <c r="C1884" s="4">
        <f t="shared" si="98"/>
        <v>0.10011362223049236</v>
      </c>
      <c r="D1884" s="25">
        <f t="shared" si="99"/>
        <v>10.529649719458934</v>
      </c>
    </row>
    <row r="1885" spans="1:4" x14ac:dyDescent="0.2">
      <c r="A1885" s="24">
        <v>1877</v>
      </c>
      <c r="B1885" s="4">
        <f t="shared" si="97"/>
        <v>5.1424657534246574</v>
      </c>
      <c r="C1885" s="4">
        <f t="shared" si="98"/>
        <v>0.10011584806940574</v>
      </c>
      <c r="D1885" s="25">
        <f t="shared" si="99"/>
        <v>10.529895740928175</v>
      </c>
    </row>
    <row r="1886" spans="1:4" x14ac:dyDescent="0.2">
      <c r="A1886" s="24">
        <v>1878</v>
      </c>
      <c r="B1886" s="4">
        <f t="shared" si="97"/>
        <v>5.1452054794520548</v>
      </c>
      <c r="C1886" s="4">
        <f t="shared" si="98"/>
        <v>0.10011807404187145</v>
      </c>
      <c r="D1886" s="25">
        <f t="shared" si="99"/>
        <v>10.53014177770657</v>
      </c>
    </row>
    <row r="1887" spans="1:4" x14ac:dyDescent="0.2">
      <c r="A1887" s="24">
        <v>1879</v>
      </c>
      <c r="B1887" s="4">
        <f t="shared" si="97"/>
        <v>5.1479452054794521</v>
      </c>
      <c r="C1887" s="4">
        <f t="shared" si="98"/>
        <v>0.10012030014722179</v>
      </c>
      <c r="D1887" s="25">
        <f t="shared" si="99"/>
        <v>10.530387829720421</v>
      </c>
    </row>
    <row r="1888" spans="1:4" x14ac:dyDescent="0.2">
      <c r="A1888" s="24">
        <v>1880</v>
      </c>
      <c r="B1888" s="4">
        <f t="shared" si="97"/>
        <v>5.1506849315068495</v>
      </c>
      <c r="C1888" s="4">
        <f t="shared" si="98"/>
        <v>0.10012252638478968</v>
      </c>
      <c r="D1888" s="25">
        <f t="shared" si="99"/>
        <v>10.530633896896102</v>
      </c>
    </row>
    <row r="1889" spans="1:4" x14ac:dyDescent="0.2">
      <c r="A1889" s="24">
        <v>1881</v>
      </c>
      <c r="B1889" s="4">
        <f t="shared" si="97"/>
        <v>5.1534246575342468</v>
      </c>
      <c r="C1889" s="4">
        <f t="shared" si="98"/>
        <v>0.10012475275390884</v>
      </c>
      <c r="D1889" s="25">
        <f t="shared" si="99"/>
        <v>10.530879979160069</v>
      </c>
    </row>
    <row r="1890" spans="1:4" x14ac:dyDescent="0.2">
      <c r="A1890" s="24">
        <v>1882</v>
      </c>
      <c r="B1890" s="4">
        <f t="shared" si="97"/>
        <v>5.1561643835616442</v>
      </c>
      <c r="C1890" s="4">
        <f t="shared" si="98"/>
        <v>0.10012697925391369</v>
      </c>
      <c r="D1890" s="25">
        <f t="shared" si="99"/>
        <v>10.531126076438845</v>
      </c>
    </row>
    <row r="1891" spans="1:4" x14ac:dyDescent="0.2">
      <c r="A1891" s="24">
        <v>1883</v>
      </c>
      <c r="B1891" s="4">
        <f t="shared" si="97"/>
        <v>5.1589041095890407</v>
      </c>
      <c r="C1891" s="4">
        <f t="shared" si="98"/>
        <v>0.10012920588413936</v>
      </c>
      <c r="D1891" s="25">
        <f t="shared" si="99"/>
        <v>10.531372188659027</v>
      </c>
    </row>
    <row r="1892" spans="1:4" x14ac:dyDescent="0.2">
      <c r="A1892" s="24">
        <v>1884</v>
      </c>
      <c r="B1892" s="4">
        <f t="shared" si="97"/>
        <v>5.161643835616438</v>
      </c>
      <c r="C1892" s="4">
        <f t="shared" si="98"/>
        <v>0.10013143264392171</v>
      </c>
      <c r="D1892" s="25">
        <f t="shared" si="99"/>
        <v>10.531618315747338</v>
      </c>
    </row>
    <row r="1893" spans="1:4" x14ac:dyDescent="0.2">
      <c r="A1893" s="24">
        <v>1885</v>
      </c>
      <c r="B1893" s="4">
        <f t="shared" si="97"/>
        <v>5.1643835616438354</v>
      </c>
      <c r="C1893" s="4">
        <f t="shared" si="98"/>
        <v>0.10013365953259731</v>
      </c>
      <c r="D1893" s="25">
        <f t="shared" si="99"/>
        <v>10.531864457630524</v>
      </c>
    </row>
    <row r="1894" spans="1:4" x14ac:dyDescent="0.2">
      <c r="A1894" s="24">
        <v>1886</v>
      </c>
      <c r="B1894" s="4">
        <f t="shared" si="97"/>
        <v>5.1671232876712327</v>
      </c>
      <c r="C1894" s="4">
        <f t="shared" si="98"/>
        <v>0.10013588654950346</v>
      </c>
      <c r="D1894" s="25">
        <f t="shared" si="99"/>
        <v>10.532110614235446</v>
      </c>
    </row>
    <row r="1895" spans="1:4" x14ac:dyDescent="0.2">
      <c r="A1895" s="24">
        <v>1887</v>
      </c>
      <c r="B1895" s="4">
        <f t="shared" si="97"/>
        <v>5.1698630136986301</v>
      </c>
      <c r="C1895" s="4">
        <f t="shared" si="98"/>
        <v>0.10013811369397818</v>
      </c>
      <c r="D1895" s="25">
        <f t="shared" si="99"/>
        <v>10.532356785489005</v>
      </c>
    </row>
    <row r="1896" spans="1:4" x14ac:dyDescent="0.2">
      <c r="A1896" s="24">
        <v>1888</v>
      </c>
      <c r="B1896" s="4">
        <f t="shared" si="97"/>
        <v>5.1726027397260275</v>
      </c>
      <c r="C1896" s="4">
        <f t="shared" si="98"/>
        <v>0.10014034096536016</v>
      </c>
      <c r="D1896" s="25">
        <f t="shared" si="99"/>
        <v>10.532602971318216</v>
      </c>
    </row>
    <row r="1897" spans="1:4" x14ac:dyDescent="0.2">
      <c r="A1897" s="24">
        <v>1889</v>
      </c>
      <c r="B1897" s="4">
        <f t="shared" si="97"/>
        <v>5.1753424657534248</v>
      </c>
      <c r="C1897" s="4">
        <f t="shared" si="98"/>
        <v>0.10014256836298893</v>
      </c>
      <c r="D1897" s="25">
        <f t="shared" si="99"/>
        <v>10.532849171650183</v>
      </c>
    </row>
    <row r="1898" spans="1:4" x14ac:dyDescent="0.2">
      <c r="A1898" s="24">
        <v>1890</v>
      </c>
      <c r="B1898" s="4">
        <f t="shared" si="97"/>
        <v>5.1780821917808222</v>
      </c>
      <c r="C1898" s="4">
        <f t="shared" si="98"/>
        <v>0.10014479588620458</v>
      </c>
      <c r="D1898" s="25">
        <f t="shared" si="99"/>
        <v>10.533095386412029</v>
      </c>
    </row>
    <row r="1899" spans="1:4" x14ac:dyDescent="0.2">
      <c r="A1899" s="24">
        <v>1891</v>
      </c>
      <c r="B1899" s="4">
        <f t="shared" si="97"/>
        <v>5.1808219178082195</v>
      </c>
      <c r="C1899" s="4">
        <f t="shared" si="98"/>
        <v>0.10014702353434803</v>
      </c>
      <c r="D1899" s="25">
        <f t="shared" si="99"/>
        <v>10.533341615531011</v>
      </c>
    </row>
    <row r="1900" spans="1:4" x14ac:dyDescent="0.2">
      <c r="A1900" s="24">
        <v>1892</v>
      </c>
      <c r="B1900" s="4">
        <f t="shared" si="97"/>
        <v>5.183561643835616</v>
      </c>
      <c r="C1900" s="4">
        <f t="shared" si="98"/>
        <v>0.10014925130676086</v>
      </c>
      <c r="D1900" s="25">
        <f t="shared" si="99"/>
        <v>10.533587858934435</v>
      </c>
    </row>
    <row r="1901" spans="1:4" x14ac:dyDescent="0.2">
      <c r="A1901" s="24">
        <v>1893</v>
      </c>
      <c r="B1901" s="4">
        <f t="shared" si="97"/>
        <v>5.1863013698630134</v>
      </c>
      <c r="C1901" s="4">
        <f t="shared" si="98"/>
        <v>0.10015147920278539</v>
      </c>
      <c r="D1901" s="25">
        <f t="shared" si="99"/>
        <v>10.533834116549734</v>
      </c>
    </row>
    <row r="1902" spans="1:4" x14ac:dyDescent="0.2">
      <c r="A1902" s="24">
        <v>1894</v>
      </c>
      <c r="B1902" s="4">
        <f t="shared" si="97"/>
        <v>5.1890410958904107</v>
      </c>
      <c r="C1902" s="4">
        <f t="shared" si="98"/>
        <v>0.10015370722176462</v>
      </c>
      <c r="D1902" s="25">
        <f t="shared" si="99"/>
        <v>10.534080388304323</v>
      </c>
    </row>
    <row r="1903" spans="1:4" x14ac:dyDescent="0.2">
      <c r="A1903" s="24">
        <v>1895</v>
      </c>
      <c r="B1903" s="4">
        <f t="shared" si="97"/>
        <v>5.1917808219178081</v>
      </c>
      <c r="C1903" s="4">
        <f t="shared" si="98"/>
        <v>0.10015593536304232</v>
      </c>
      <c r="D1903" s="25">
        <f t="shared" si="99"/>
        <v>10.534326674125815</v>
      </c>
    </row>
    <row r="1904" spans="1:4" x14ac:dyDescent="0.2">
      <c r="A1904" s="24">
        <v>1896</v>
      </c>
      <c r="B1904" s="4">
        <f t="shared" si="97"/>
        <v>5.1945205479452055</v>
      </c>
      <c r="C1904" s="4">
        <f t="shared" si="98"/>
        <v>0.10015816362596293</v>
      </c>
      <c r="D1904" s="25">
        <f t="shared" si="99"/>
        <v>10.534572973941803</v>
      </c>
    </row>
    <row r="1905" spans="1:4" x14ac:dyDescent="0.2">
      <c r="A1905" s="24">
        <v>1897</v>
      </c>
      <c r="B1905" s="4">
        <f t="shared" si="97"/>
        <v>5.1972602739726028</v>
      </c>
      <c r="C1905" s="4">
        <f t="shared" si="98"/>
        <v>0.1001603920098716</v>
      </c>
      <c r="D1905" s="25">
        <f t="shared" si="99"/>
        <v>10.53481928768003</v>
      </c>
    </row>
    <row r="1906" spans="1:4" x14ac:dyDescent="0.2">
      <c r="A1906" s="24">
        <v>1898</v>
      </c>
      <c r="B1906" s="4">
        <f t="shared" si="97"/>
        <v>5.2</v>
      </c>
      <c r="C1906" s="4">
        <f t="shared" si="98"/>
        <v>0.10016262051411423</v>
      </c>
      <c r="D1906" s="25">
        <f t="shared" si="99"/>
        <v>10.535065615268223</v>
      </c>
    </row>
    <row r="1907" spans="1:4" x14ac:dyDescent="0.2">
      <c r="A1907" s="24">
        <v>1899</v>
      </c>
      <c r="B1907" s="4">
        <f t="shared" si="97"/>
        <v>5.2027397260273975</v>
      </c>
      <c r="C1907" s="4">
        <f t="shared" si="98"/>
        <v>0.10016484913803739</v>
      </c>
      <c r="D1907" s="25">
        <f t="shared" si="99"/>
        <v>10.535311956634308</v>
      </c>
    </row>
    <row r="1908" spans="1:4" x14ac:dyDescent="0.2">
      <c r="A1908" s="24">
        <v>1900</v>
      </c>
      <c r="B1908" s="4">
        <f t="shared" si="97"/>
        <v>5.2054794520547949</v>
      </c>
      <c r="C1908" s="4">
        <f t="shared" si="98"/>
        <v>0.10016707788098834</v>
      </c>
      <c r="D1908" s="25">
        <f t="shared" si="99"/>
        <v>10.535558311706206</v>
      </c>
    </row>
    <row r="1909" spans="1:4" x14ac:dyDescent="0.2">
      <c r="A1909" s="24">
        <v>1901</v>
      </c>
      <c r="B1909" s="4">
        <f t="shared" si="97"/>
        <v>5.2082191780821914</v>
      </c>
      <c r="C1909" s="4">
        <f t="shared" si="98"/>
        <v>0.10016930674231515</v>
      </c>
      <c r="D1909" s="25">
        <f t="shared" si="99"/>
        <v>10.535804680411909</v>
      </c>
    </row>
    <row r="1910" spans="1:4" x14ac:dyDescent="0.2">
      <c r="A1910" s="24">
        <v>1902</v>
      </c>
      <c r="B1910" s="4">
        <f t="shared" si="97"/>
        <v>5.2109589041095887</v>
      </c>
      <c r="C1910" s="4">
        <f t="shared" si="98"/>
        <v>0.10017153572136649</v>
      </c>
      <c r="D1910" s="25">
        <f t="shared" si="99"/>
        <v>10.536051062679563</v>
      </c>
    </row>
    <row r="1911" spans="1:4" x14ac:dyDescent="0.2">
      <c r="A1911" s="24">
        <v>1903</v>
      </c>
      <c r="B1911" s="4">
        <f t="shared" si="97"/>
        <v>5.2136986301369861</v>
      </c>
      <c r="C1911" s="4">
        <f t="shared" si="98"/>
        <v>0.10017376481749179</v>
      </c>
      <c r="D1911" s="25">
        <f t="shared" si="99"/>
        <v>10.536297458437316</v>
      </c>
    </row>
    <row r="1912" spans="1:4" x14ac:dyDescent="0.2">
      <c r="A1912" s="24">
        <v>1904</v>
      </c>
      <c r="B1912" s="4">
        <f t="shared" si="97"/>
        <v>5.2164383561643834</v>
      </c>
      <c r="C1912" s="4">
        <f t="shared" si="98"/>
        <v>0.10017599403004118</v>
      </c>
      <c r="D1912" s="25">
        <f t="shared" si="99"/>
        <v>10.536543867613425</v>
      </c>
    </row>
    <row r="1913" spans="1:4" x14ac:dyDescent="0.2">
      <c r="A1913" s="24">
        <v>1905</v>
      </c>
      <c r="B1913" s="4">
        <f t="shared" si="97"/>
        <v>5.2191780821917808</v>
      </c>
      <c r="C1913" s="4">
        <f t="shared" si="98"/>
        <v>0.1001782233583655</v>
      </c>
      <c r="D1913" s="25">
        <f t="shared" si="99"/>
        <v>10.53679029013621</v>
      </c>
    </row>
    <row r="1914" spans="1:4" x14ac:dyDescent="0.2">
      <c r="A1914" s="24">
        <v>1906</v>
      </c>
      <c r="B1914" s="4">
        <f t="shared" si="97"/>
        <v>5.2219178082191782</v>
      </c>
      <c r="C1914" s="4">
        <f t="shared" si="98"/>
        <v>0.10018045280181628</v>
      </c>
      <c r="D1914" s="25">
        <f t="shared" si="99"/>
        <v>10.537036725934112</v>
      </c>
    </row>
    <row r="1915" spans="1:4" x14ac:dyDescent="0.2">
      <c r="A1915" s="24">
        <v>1907</v>
      </c>
      <c r="B1915" s="4">
        <f t="shared" si="97"/>
        <v>5.2246575342465755</v>
      </c>
      <c r="C1915" s="4">
        <f t="shared" si="98"/>
        <v>0.1001826823597458</v>
      </c>
      <c r="D1915" s="25">
        <f t="shared" si="99"/>
        <v>10.537283174935585</v>
      </c>
    </row>
    <row r="1916" spans="1:4" x14ac:dyDescent="0.2">
      <c r="A1916" s="24">
        <v>1908</v>
      </c>
      <c r="B1916" s="4">
        <f t="shared" si="97"/>
        <v>5.2273972602739729</v>
      </c>
      <c r="C1916" s="4">
        <f t="shared" si="98"/>
        <v>0.10018491203150695</v>
      </c>
      <c r="D1916" s="25">
        <f t="shared" si="99"/>
        <v>10.537529637069198</v>
      </c>
    </row>
    <row r="1917" spans="1:4" x14ac:dyDescent="0.2">
      <c r="A1917" s="24">
        <v>1909</v>
      </c>
      <c r="B1917" s="4">
        <f t="shared" si="97"/>
        <v>5.2301369863013702</v>
      </c>
      <c r="C1917" s="4">
        <f t="shared" si="98"/>
        <v>0.10018714181645345</v>
      </c>
      <c r="D1917" s="25">
        <f t="shared" si="99"/>
        <v>10.537776112263586</v>
      </c>
    </row>
    <row r="1918" spans="1:4" x14ac:dyDescent="0.2">
      <c r="A1918" s="24">
        <v>1910</v>
      </c>
      <c r="B1918" s="4">
        <f t="shared" si="97"/>
        <v>5.2328767123287667</v>
      </c>
      <c r="C1918" s="4">
        <f t="shared" si="98"/>
        <v>0.10018937171393963</v>
      </c>
      <c r="D1918" s="25">
        <f t="shared" si="99"/>
        <v>10.538022600447494</v>
      </c>
    </row>
    <row r="1919" spans="1:4" x14ac:dyDescent="0.2">
      <c r="A1919" s="24">
        <v>1911</v>
      </c>
      <c r="B1919" s="4">
        <f t="shared" si="97"/>
        <v>5.2356164383561641</v>
      </c>
      <c r="C1919" s="4">
        <f t="shared" si="98"/>
        <v>0.10019160172332056</v>
      </c>
      <c r="D1919" s="25">
        <f t="shared" si="99"/>
        <v>10.538269101549691</v>
      </c>
    </row>
    <row r="1920" spans="1:4" x14ac:dyDescent="0.2">
      <c r="A1920" s="24">
        <v>1912</v>
      </c>
      <c r="B1920" s="4">
        <f t="shared" si="97"/>
        <v>5.2383561643835614</v>
      </c>
      <c r="C1920" s="4">
        <f t="shared" si="98"/>
        <v>0.10019383184395202</v>
      </c>
      <c r="D1920" s="25">
        <f t="shared" si="99"/>
        <v>10.538515615499055</v>
      </c>
    </row>
    <row r="1921" spans="1:4" x14ac:dyDescent="0.2">
      <c r="A1921" s="24">
        <v>1913</v>
      </c>
      <c r="B1921" s="4">
        <f t="shared" si="97"/>
        <v>5.2410958904109588</v>
      </c>
      <c r="C1921" s="4">
        <f t="shared" si="98"/>
        <v>0.10019606207519047</v>
      </c>
      <c r="D1921" s="25">
        <f t="shared" si="99"/>
        <v>10.538762142224535</v>
      </c>
    </row>
    <row r="1922" spans="1:4" x14ac:dyDescent="0.2">
      <c r="A1922" s="24">
        <v>1914</v>
      </c>
      <c r="B1922" s="4">
        <f t="shared" si="97"/>
        <v>5.2438356164383562</v>
      </c>
      <c r="C1922" s="4">
        <f t="shared" si="98"/>
        <v>0.10019829241639307</v>
      </c>
      <c r="D1922" s="25">
        <f t="shared" si="99"/>
        <v>10.53900868165516</v>
      </c>
    </row>
    <row r="1923" spans="1:4" x14ac:dyDescent="0.2">
      <c r="A1923" s="24">
        <v>1915</v>
      </c>
      <c r="B1923" s="4">
        <f t="shared" si="97"/>
        <v>5.2465753424657535</v>
      </c>
      <c r="C1923" s="4">
        <f t="shared" si="98"/>
        <v>0.10020052286691769</v>
      </c>
      <c r="D1923" s="25">
        <f t="shared" si="99"/>
        <v>10.539255233720034</v>
      </c>
    </row>
    <row r="1924" spans="1:4" x14ac:dyDescent="0.2">
      <c r="A1924" s="24">
        <v>1916</v>
      </c>
      <c r="B1924" s="4">
        <f t="shared" si="97"/>
        <v>5.2493150684931509</v>
      </c>
      <c r="C1924" s="4">
        <f t="shared" si="98"/>
        <v>0.10020275342612292</v>
      </c>
      <c r="D1924" s="25">
        <f t="shared" si="99"/>
        <v>10.539501798348327</v>
      </c>
    </row>
    <row r="1925" spans="1:4" x14ac:dyDescent="0.2">
      <c r="A1925" s="24">
        <v>1917</v>
      </c>
      <c r="B1925" s="4">
        <f t="shared" si="97"/>
        <v>5.2520547945205482</v>
      </c>
      <c r="C1925" s="4">
        <f t="shared" si="98"/>
        <v>0.10020498409336802</v>
      </c>
      <c r="D1925" s="25">
        <f t="shared" si="99"/>
        <v>10.539748375469294</v>
      </c>
    </row>
    <row r="1926" spans="1:4" x14ac:dyDescent="0.2">
      <c r="A1926" s="24">
        <v>1918</v>
      </c>
      <c r="B1926" s="4">
        <f t="shared" si="97"/>
        <v>5.2547945205479456</v>
      </c>
      <c r="C1926" s="4">
        <f t="shared" si="98"/>
        <v>0.10020721486801297</v>
      </c>
      <c r="D1926" s="25">
        <f t="shared" si="99"/>
        <v>10.539994965012255</v>
      </c>
    </row>
    <row r="1927" spans="1:4" x14ac:dyDescent="0.2">
      <c r="A1927" s="24">
        <v>1919</v>
      </c>
      <c r="B1927" s="4">
        <f t="shared" si="97"/>
        <v>5.2575342465753421</v>
      </c>
      <c r="C1927" s="4">
        <f t="shared" si="98"/>
        <v>0.10020944574941842</v>
      </c>
      <c r="D1927" s="25">
        <f t="shared" si="99"/>
        <v>10.540241566906673</v>
      </c>
    </row>
    <row r="1928" spans="1:4" x14ac:dyDescent="0.2">
      <c r="A1928" s="24">
        <v>1920</v>
      </c>
      <c r="B1928" s="4">
        <f t="shared" si="97"/>
        <v>5.2602739726027394</v>
      </c>
      <c r="C1928" s="4">
        <f t="shared" si="98"/>
        <v>0.10021167673694575</v>
      </c>
      <c r="D1928" s="25">
        <f t="shared" si="99"/>
        <v>10.540488181081953</v>
      </c>
    </row>
    <row r="1929" spans="1:4" x14ac:dyDescent="0.2">
      <c r="A1929" s="24">
        <v>1921</v>
      </c>
      <c r="B1929" s="4">
        <f t="shared" si="97"/>
        <v>5.2630136986301368</v>
      </c>
      <c r="C1929" s="4">
        <f t="shared" si="98"/>
        <v>0.10021390782995701</v>
      </c>
      <c r="D1929" s="25">
        <f t="shared" si="99"/>
        <v>10.540734807467732</v>
      </c>
    </row>
    <row r="1930" spans="1:4" x14ac:dyDescent="0.2">
      <c r="A1930" s="24">
        <v>1922</v>
      </c>
      <c r="B1930" s="4">
        <f t="shared" ref="B1930:B1993" si="100">A1930/365</f>
        <v>5.2657534246575342</v>
      </c>
      <c r="C1930" s="4">
        <f t="shared" ref="C1930:C1993" si="101">($A$6/100)+((($B$6+$C$6)/100)*(1-EXP(-B1930/$D$6))/(B1930/$D$6))-(($C$6/100)*(EXP(-B1930/$D$6)))</f>
        <v>0.10021613902781498</v>
      </c>
      <c r="D1930" s="25">
        <f t="shared" ref="D1930:D1993" si="102">(EXP(C1930)-1)*100</f>
        <v>10.540981445993602</v>
      </c>
    </row>
    <row r="1931" spans="1:4" x14ac:dyDescent="0.2">
      <c r="A1931" s="24">
        <v>1923</v>
      </c>
      <c r="B1931" s="4">
        <f t="shared" si="100"/>
        <v>5.2684931506849315</v>
      </c>
      <c r="C1931" s="4">
        <f t="shared" si="101"/>
        <v>0.10021837032988309</v>
      </c>
      <c r="D1931" s="25">
        <f t="shared" si="102"/>
        <v>10.541228096589283</v>
      </c>
    </row>
    <row r="1932" spans="1:4" x14ac:dyDescent="0.2">
      <c r="A1932" s="24">
        <v>1924</v>
      </c>
      <c r="B1932" s="4">
        <f t="shared" si="100"/>
        <v>5.2712328767123289</v>
      </c>
      <c r="C1932" s="4">
        <f t="shared" si="101"/>
        <v>0.10022060173552551</v>
      </c>
      <c r="D1932" s="25">
        <f t="shared" si="102"/>
        <v>10.541474759184588</v>
      </c>
    </row>
    <row r="1933" spans="1:4" x14ac:dyDescent="0.2">
      <c r="A1933" s="24">
        <v>1925</v>
      </c>
      <c r="B1933" s="4">
        <f t="shared" si="100"/>
        <v>5.2739726027397262</v>
      </c>
      <c r="C1933" s="4">
        <f t="shared" si="101"/>
        <v>0.10022283324410707</v>
      </c>
      <c r="D1933" s="25">
        <f t="shared" si="102"/>
        <v>10.54172143370935</v>
      </c>
    </row>
    <row r="1934" spans="1:4" x14ac:dyDescent="0.2">
      <c r="A1934" s="24">
        <v>1926</v>
      </c>
      <c r="B1934" s="4">
        <f t="shared" si="100"/>
        <v>5.2767123287671236</v>
      </c>
      <c r="C1934" s="4">
        <f t="shared" si="101"/>
        <v>0.1002250648549933</v>
      </c>
      <c r="D1934" s="25">
        <f t="shared" si="102"/>
        <v>10.541968120093536</v>
      </c>
    </row>
    <row r="1935" spans="1:4" x14ac:dyDescent="0.2">
      <c r="A1935" s="24">
        <v>1927</v>
      </c>
      <c r="B1935" s="4">
        <f t="shared" si="100"/>
        <v>5.279452054794521</v>
      </c>
      <c r="C1935" s="4">
        <f t="shared" si="101"/>
        <v>0.10022729656755047</v>
      </c>
      <c r="D1935" s="25">
        <f t="shared" si="102"/>
        <v>10.542214818267158</v>
      </c>
    </row>
    <row r="1936" spans="1:4" x14ac:dyDescent="0.2">
      <c r="A1936" s="24">
        <v>1928</v>
      </c>
      <c r="B1936" s="4">
        <f t="shared" si="100"/>
        <v>5.2821917808219174</v>
      </c>
      <c r="C1936" s="4">
        <f t="shared" si="101"/>
        <v>0.10022952838114545</v>
      </c>
      <c r="D1936" s="25">
        <f t="shared" si="102"/>
        <v>10.542461528160318</v>
      </c>
    </row>
    <row r="1937" spans="1:4" x14ac:dyDescent="0.2">
      <c r="A1937" s="24">
        <v>1929</v>
      </c>
      <c r="B1937" s="4">
        <f t="shared" si="100"/>
        <v>5.2849315068493148</v>
      </c>
      <c r="C1937" s="4">
        <f t="shared" si="101"/>
        <v>0.10023176029514591</v>
      </c>
      <c r="D1937" s="25">
        <f t="shared" si="102"/>
        <v>10.542708249703182</v>
      </c>
    </row>
    <row r="1938" spans="1:4" x14ac:dyDescent="0.2">
      <c r="A1938" s="24">
        <v>1930</v>
      </c>
      <c r="B1938" s="4">
        <f t="shared" si="100"/>
        <v>5.2876712328767121</v>
      </c>
      <c r="C1938" s="4">
        <f t="shared" si="101"/>
        <v>0.10023399230892012</v>
      </c>
      <c r="D1938" s="25">
        <f t="shared" si="102"/>
        <v>10.542954982826004</v>
      </c>
    </row>
    <row r="1939" spans="1:4" x14ac:dyDescent="0.2">
      <c r="A1939" s="24">
        <v>1931</v>
      </c>
      <c r="B1939" s="4">
        <f t="shared" si="100"/>
        <v>5.2904109589041095</v>
      </c>
      <c r="C1939" s="4">
        <f t="shared" si="101"/>
        <v>0.10023622442183709</v>
      </c>
      <c r="D1939" s="25">
        <f t="shared" si="102"/>
        <v>10.543201727459062</v>
      </c>
    </row>
    <row r="1940" spans="1:4" x14ac:dyDescent="0.2">
      <c r="A1940" s="24">
        <v>1932</v>
      </c>
      <c r="B1940" s="4">
        <f t="shared" si="100"/>
        <v>5.2931506849315069</v>
      </c>
      <c r="C1940" s="4">
        <f t="shared" si="101"/>
        <v>0.10023845663326651</v>
      </c>
      <c r="D1940" s="25">
        <f t="shared" si="102"/>
        <v>10.543448483532813</v>
      </c>
    </row>
    <row r="1941" spans="1:4" x14ac:dyDescent="0.2">
      <c r="A1941" s="24">
        <v>1933</v>
      </c>
      <c r="B1941" s="4">
        <f t="shared" si="100"/>
        <v>5.2958904109589042</v>
      </c>
      <c r="C1941" s="4">
        <f t="shared" si="101"/>
        <v>0.10024068894257877</v>
      </c>
      <c r="D1941" s="25">
        <f t="shared" si="102"/>
        <v>10.543695250977713</v>
      </c>
    </row>
    <row r="1942" spans="1:4" x14ac:dyDescent="0.2">
      <c r="A1942" s="24">
        <v>1934</v>
      </c>
      <c r="B1942" s="4">
        <f t="shared" si="100"/>
        <v>5.2986301369863016</v>
      </c>
      <c r="C1942" s="4">
        <f t="shared" si="101"/>
        <v>0.10024292134914493</v>
      </c>
      <c r="D1942" s="25">
        <f t="shared" si="102"/>
        <v>10.543942029724285</v>
      </c>
    </row>
    <row r="1943" spans="1:4" x14ac:dyDescent="0.2">
      <c r="A1943" s="24">
        <v>1935</v>
      </c>
      <c r="B1943" s="4">
        <f t="shared" si="100"/>
        <v>5.3013698630136989</v>
      </c>
      <c r="C1943" s="4">
        <f t="shared" si="101"/>
        <v>0.10024515385233673</v>
      </c>
      <c r="D1943" s="25">
        <f t="shared" si="102"/>
        <v>10.544188819703182</v>
      </c>
    </row>
    <row r="1944" spans="1:4" x14ac:dyDescent="0.2">
      <c r="A1944" s="24">
        <v>1936</v>
      </c>
      <c r="B1944" s="4">
        <f t="shared" si="100"/>
        <v>5.3041095890410963</v>
      </c>
      <c r="C1944" s="4">
        <f t="shared" si="101"/>
        <v>0.10024738645152664</v>
      </c>
      <c r="D1944" s="25">
        <f t="shared" si="102"/>
        <v>10.544435620845105</v>
      </c>
    </row>
    <row r="1945" spans="1:4" x14ac:dyDescent="0.2">
      <c r="A1945" s="24">
        <v>1937</v>
      </c>
      <c r="B1945" s="4">
        <f t="shared" si="100"/>
        <v>5.3068493150684928</v>
      </c>
      <c r="C1945" s="4">
        <f t="shared" si="101"/>
        <v>0.10024961914608777</v>
      </c>
      <c r="D1945" s="25">
        <f t="shared" si="102"/>
        <v>10.544682433080798</v>
      </c>
    </row>
    <row r="1946" spans="1:4" x14ac:dyDescent="0.2">
      <c r="A1946" s="24">
        <v>1938</v>
      </c>
      <c r="B1946" s="4">
        <f t="shared" si="100"/>
        <v>5.3095890410958901</v>
      </c>
      <c r="C1946" s="4">
        <f t="shared" si="101"/>
        <v>0.10025185193539393</v>
      </c>
      <c r="D1946" s="25">
        <f t="shared" si="102"/>
        <v>10.54492925634114</v>
      </c>
    </row>
    <row r="1947" spans="1:4" x14ac:dyDescent="0.2">
      <c r="A1947" s="24">
        <v>1939</v>
      </c>
      <c r="B1947" s="4">
        <f t="shared" si="100"/>
        <v>5.3123287671232875</v>
      </c>
      <c r="C1947" s="4">
        <f t="shared" si="101"/>
        <v>0.10025408481881966</v>
      </c>
      <c r="D1947" s="25">
        <f t="shared" si="102"/>
        <v>10.545176090557051</v>
      </c>
    </row>
    <row r="1948" spans="1:4" x14ac:dyDescent="0.2">
      <c r="A1948" s="24">
        <v>1940</v>
      </c>
      <c r="B1948" s="4">
        <f t="shared" si="100"/>
        <v>5.3150684931506849</v>
      </c>
      <c r="C1948" s="4">
        <f t="shared" si="101"/>
        <v>0.10025631779574011</v>
      </c>
      <c r="D1948" s="25">
        <f t="shared" si="102"/>
        <v>10.54542293565952</v>
      </c>
    </row>
    <row r="1949" spans="1:4" x14ac:dyDescent="0.2">
      <c r="A1949" s="24">
        <v>1941</v>
      </c>
      <c r="B1949" s="4">
        <f t="shared" si="100"/>
        <v>5.3178082191780822</v>
      </c>
      <c r="C1949" s="4">
        <f t="shared" si="101"/>
        <v>0.10025855086553118</v>
      </c>
      <c r="D1949" s="25">
        <f t="shared" si="102"/>
        <v>10.545669791579648</v>
      </c>
    </row>
    <row r="1950" spans="1:4" x14ac:dyDescent="0.2">
      <c r="A1950" s="24">
        <v>1942</v>
      </c>
      <c r="B1950" s="4">
        <f t="shared" si="100"/>
        <v>5.3205479452054796</v>
      </c>
      <c r="C1950" s="4">
        <f t="shared" si="101"/>
        <v>0.10026078402756941</v>
      </c>
      <c r="D1950" s="25">
        <f t="shared" si="102"/>
        <v>10.545916658248554</v>
      </c>
    </row>
    <row r="1951" spans="1:4" x14ac:dyDescent="0.2">
      <c r="A1951" s="24">
        <v>1943</v>
      </c>
      <c r="B1951" s="4">
        <f t="shared" si="100"/>
        <v>5.3232876712328769</v>
      </c>
      <c r="C1951" s="4">
        <f t="shared" si="101"/>
        <v>0.10026301728123206</v>
      </c>
      <c r="D1951" s="25">
        <f t="shared" si="102"/>
        <v>10.546163535597497</v>
      </c>
    </row>
    <row r="1952" spans="1:4" x14ac:dyDescent="0.2">
      <c r="A1952" s="24">
        <v>1944</v>
      </c>
      <c r="B1952" s="4">
        <f t="shared" si="100"/>
        <v>5.3260273972602743</v>
      </c>
      <c r="C1952" s="4">
        <f t="shared" si="101"/>
        <v>0.10026525062589703</v>
      </c>
      <c r="D1952" s="25">
        <f t="shared" si="102"/>
        <v>10.54641042355775</v>
      </c>
    </row>
    <row r="1953" spans="1:4" x14ac:dyDescent="0.2">
      <c r="A1953" s="24">
        <v>1945</v>
      </c>
      <c r="B1953" s="4">
        <f t="shared" si="100"/>
        <v>5.3287671232876717</v>
      </c>
      <c r="C1953" s="4">
        <f t="shared" si="101"/>
        <v>0.10026748406094295</v>
      </c>
      <c r="D1953" s="25">
        <f t="shared" si="102"/>
        <v>10.546657322060726</v>
      </c>
    </row>
    <row r="1954" spans="1:4" x14ac:dyDescent="0.2">
      <c r="A1954" s="24">
        <v>1946</v>
      </c>
      <c r="B1954" s="4">
        <f t="shared" si="100"/>
        <v>5.3315068493150681</v>
      </c>
      <c r="C1954" s="4">
        <f t="shared" si="101"/>
        <v>0.10026971758574908</v>
      </c>
      <c r="D1954" s="25">
        <f t="shared" si="102"/>
        <v>10.546904231037812</v>
      </c>
    </row>
    <row r="1955" spans="1:4" x14ac:dyDescent="0.2">
      <c r="A1955" s="24">
        <v>1947</v>
      </c>
      <c r="B1955" s="4">
        <f t="shared" si="100"/>
        <v>5.3342465753424655</v>
      </c>
      <c r="C1955" s="4">
        <f t="shared" si="101"/>
        <v>0.10027195119969542</v>
      </c>
      <c r="D1955" s="25">
        <f t="shared" si="102"/>
        <v>10.547151150420596</v>
      </c>
    </row>
    <row r="1956" spans="1:4" x14ac:dyDescent="0.2">
      <c r="A1956" s="24">
        <v>1948</v>
      </c>
      <c r="B1956" s="4">
        <f t="shared" si="100"/>
        <v>5.3369863013698629</v>
      </c>
      <c r="C1956" s="4">
        <f t="shared" si="101"/>
        <v>0.10027418490216261</v>
      </c>
      <c r="D1956" s="25">
        <f t="shared" si="102"/>
        <v>10.547398080140646</v>
      </c>
    </row>
    <row r="1957" spans="1:4" x14ac:dyDescent="0.2">
      <c r="A1957" s="24">
        <v>1949</v>
      </c>
      <c r="B1957" s="4">
        <f t="shared" si="100"/>
        <v>5.3397260273972602</v>
      </c>
      <c r="C1957" s="4">
        <f t="shared" si="101"/>
        <v>0.10027641869253195</v>
      </c>
      <c r="D1957" s="25">
        <f t="shared" si="102"/>
        <v>10.547645020129636</v>
      </c>
    </row>
    <row r="1958" spans="1:4" x14ac:dyDescent="0.2">
      <c r="A1958" s="24">
        <v>1950</v>
      </c>
      <c r="B1958" s="4">
        <f t="shared" si="100"/>
        <v>5.3424657534246576</v>
      </c>
      <c r="C1958" s="4">
        <f t="shared" si="101"/>
        <v>0.10027865257018549</v>
      </c>
      <c r="D1958" s="25">
        <f t="shared" si="102"/>
        <v>10.547891970319334</v>
      </c>
    </row>
    <row r="1959" spans="1:4" x14ac:dyDescent="0.2">
      <c r="A1959" s="24">
        <v>1951</v>
      </c>
      <c r="B1959" s="4">
        <f t="shared" si="100"/>
        <v>5.3452054794520549</v>
      </c>
      <c r="C1959" s="4">
        <f t="shared" si="101"/>
        <v>0.10028088653450591</v>
      </c>
      <c r="D1959" s="25">
        <f t="shared" si="102"/>
        <v>10.548138930641526</v>
      </c>
    </row>
    <row r="1960" spans="1:4" x14ac:dyDescent="0.2">
      <c r="A1960" s="24">
        <v>1952</v>
      </c>
      <c r="B1960" s="4">
        <f t="shared" si="100"/>
        <v>5.3479452054794523</v>
      </c>
      <c r="C1960" s="4">
        <f t="shared" si="101"/>
        <v>0.10028312058487655</v>
      </c>
      <c r="D1960" s="25">
        <f t="shared" si="102"/>
        <v>10.548385901028157</v>
      </c>
    </row>
    <row r="1961" spans="1:4" x14ac:dyDescent="0.2">
      <c r="A1961" s="24">
        <v>1953</v>
      </c>
      <c r="B1961" s="4">
        <f t="shared" si="100"/>
        <v>5.3506849315068497</v>
      </c>
      <c r="C1961" s="4">
        <f t="shared" si="101"/>
        <v>0.10028535472068148</v>
      </c>
      <c r="D1961" s="25">
        <f t="shared" si="102"/>
        <v>10.548632881411169</v>
      </c>
    </row>
    <row r="1962" spans="1:4" x14ac:dyDescent="0.2">
      <c r="A1962" s="24">
        <v>1954</v>
      </c>
      <c r="B1962" s="4">
        <f t="shared" si="100"/>
        <v>5.353424657534247</v>
      </c>
      <c r="C1962" s="4">
        <f t="shared" si="101"/>
        <v>0.10028758894130539</v>
      </c>
      <c r="D1962" s="25">
        <f t="shared" si="102"/>
        <v>10.548879871722615</v>
      </c>
    </row>
    <row r="1963" spans="1:4" x14ac:dyDescent="0.2">
      <c r="A1963" s="24">
        <v>1955</v>
      </c>
      <c r="B1963" s="4">
        <f t="shared" si="100"/>
        <v>5.3561643835616435</v>
      </c>
      <c r="C1963" s="4">
        <f t="shared" si="101"/>
        <v>0.1002898232461337</v>
      </c>
      <c r="D1963" s="25">
        <f t="shared" si="102"/>
        <v>10.549126871894622</v>
      </c>
    </row>
    <row r="1964" spans="1:4" x14ac:dyDescent="0.2">
      <c r="A1964" s="24">
        <v>1956</v>
      </c>
      <c r="B1964" s="4">
        <f t="shared" si="100"/>
        <v>5.3589041095890408</v>
      </c>
      <c r="C1964" s="4">
        <f t="shared" si="101"/>
        <v>0.10029205763455247</v>
      </c>
      <c r="D1964" s="25">
        <f t="shared" si="102"/>
        <v>10.549373881859371</v>
      </c>
    </row>
    <row r="1965" spans="1:4" x14ac:dyDescent="0.2">
      <c r="A1965" s="24">
        <v>1957</v>
      </c>
      <c r="B1965" s="4">
        <f t="shared" si="100"/>
        <v>5.3616438356164382</v>
      </c>
      <c r="C1965" s="4">
        <f t="shared" si="101"/>
        <v>0.10029429210594847</v>
      </c>
      <c r="D1965" s="25">
        <f t="shared" si="102"/>
        <v>10.549620901549117</v>
      </c>
    </row>
    <row r="1966" spans="1:4" x14ac:dyDescent="0.2">
      <c r="A1966" s="24">
        <v>1958</v>
      </c>
      <c r="B1966" s="4">
        <f t="shared" si="100"/>
        <v>5.3643835616438356</v>
      </c>
      <c r="C1966" s="4">
        <f t="shared" si="101"/>
        <v>0.1002965266597091</v>
      </c>
      <c r="D1966" s="25">
        <f t="shared" si="102"/>
        <v>10.549867930896252</v>
      </c>
    </row>
    <row r="1967" spans="1:4" x14ac:dyDescent="0.2">
      <c r="A1967" s="24">
        <v>1959</v>
      </c>
      <c r="B1967" s="4">
        <f t="shared" si="100"/>
        <v>5.3671232876712329</v>
      </c>
      <c r="C1967" s="4">
        <f t="shared" si="101"/>
        <v>0.10029876129522246</v>
      </c>
      <c r="D1967" s="25">
        <f t="shared" si="102"/>
        <v>10.550114969833135</v>
      </c>
    </row>
    <row r="1968" spans="1:4" x14ac:dyDescent="0.2">
      <c r="A1968" s="24">
        <v>1960</v>
      </c>
      <c r="B1968" s="4">
        <f t="shared" si="100"/>
        <v>5.3698630136986303</v>
      </c>
      <c r="C1968" s="4">
        <f t="shared" si="101"/>
        <v>0.10030099601187731</v>
      </c>
      <c r="D1968" s="25">
        <f t="shared" si="102"/>
        <v>10.550362018292315</v>
      </c>
    </row>
    <row r="1969" spans="1:4" x14ac:dyDescent="0.2">
      <c r="A1969" s="24">
        <v>1961</v>
      </c>
      <c r="B1969" s="4">
        <f t="shared" si="100"/>
        <v>5.3726027397260276</v>
      </c>
      <c r="C1969" s="4">
        <f t="shared" si="101"/>
        <v>0.10030323080906309</v>
      </c>
      <c r="D1969" s="25">
        <f t="shared" si="102"/>
        <v>10.550609076206285</v>
      </c>
    </row>
    <row r="1970" spans="1:4" x14ac:dyDescent="0.2">
      <c r="A1970" s="24">
        <v>1962</v>
      </c>
      <c r="B1970" s="4">
        <f t="shared" si="100"/>
        <v>5.375342465753425</v>
      </c>
      <c r="C1970" s="4">
        <f t="shared" si="101"/>
        <v>0.10030546568616994</v>
      </c>
      <c r="D1970" s="25">
        <f t="shared" si="102"/>
        <v>10.550856143507747</v>
      </c>
    </row>
    <row r="1971" spans="1:4" x14ac:dyDescent="0.2">
      <c r="A1971" s="24">
        <v>1963</v>
      </c>
      <c r="B1971" s="4">
        <f t="shared" si="100"/>
        <v>5.3780821917808215</v>
      </c>
      <c r="C1971" s="4">
        <f t="shared" si="101"/>
        <v>0.10030770064258861</v>
      </c>
      <c r="D1971" s="25">
        <f t="shared" si="102"/>
        <v>10.551103220129377</v>
      </c>
    </row>
    <row r="1972" spans="1:4" x14ac:dyDescent="0.2">
      <c r="A1972" s="24">
        <v>1964</v>
      </c>
      <c r="B1972" s="4">
        <f t="shared" si="100"/>
        <v>5.3808219178082188</v>
      </c>
      <c r="C1972" s="4">
        <f t="shared" si="101"/>
        <v>0.10030993567771057</v>
      </c>
      <c r="D1972" s="25">
        <f t="shared" si="102"/>
        <v>10.551350306003959</v>
      </c>
    </row>
    <row r="1973" spans="1:4" x14ac:dyDescent="0.2">
      <c r="A1973" s="24">
        <v>1965</v>
      </c>
      <c r="B1973" s="4">
        <f t="shared" si="100"/>
        <v>5.3835616438356162</v>
      </c>
      <c r="C1973" s="4">
        <f t="shared" si="101"/>
        <v>0.10031217079092795</v>
      </c>
      <c r="D1973" s="25">
        <f t="shared" si="102"/>
        <v>10.551597401064372</v>
      </c>
    </row>
    <row r="1974" spans="1:4" x14ac:dyDescent="0.2">
      <c r="A1974" s="24">
        <v>1966</v>
      </c>
      <c r="B1974" s="4">
        <f t="shared" si="100"/>
        <v>5.3863013698630136</v>
      </c>
      <c r="C1974" s="4">
        <f t="shared" si="101"/>
        <v>0.10031440598163355</v>
      </c>
      <c r="D1974" s="25">
        <f t="shared" si="102"/>
        <v>10.551844505243535</v>
      </c>
    </row>
    <row r="1975" spans="1:4" x14ac:dyDescent="0.2">
      <c r="A1975" s="24">
        <v>1967</v>
      </c>
      <c r="B1975" s="4">
        <f t="shared" si="100"/>
        <v>5.3890410958904109</v>
      </c>
      <c r="C1975" s="4">
        <f t="shared" si="101"/>
        <v>0.10031664124922081</v>
      </c>
      <c r="D1975" s="25">
        <f t="shared" si="102"/>
        <v>10.552091618474456</v>
      </c>
    </row>
    <row r="1976" spans="1:4" x14ac:dyDescent="0.2">
      <c r="A1976" s="24">
        <v>1968</v>
      </c>
      <c r="B1976" s="4">
        <f t="shared" si="100"/>
        <v>5.3917808219178083</v>
      </c>
      <c r="C1976" s="4">
        <f t="shared" si="101"/>
        <v>0.10031887659308387</v>
      </c>
      <c r="D1976" s="25">
        <f t="shared" si="102"/>
        <v>10.552338740690214</v>
      </c>
    </row>
    <row r="1977" spans="1:4" x14ac:dyDescent="0.2">
      <c r="A1977" s="24">
        <v>1969</v>
      </c>
      <c r="B1977" s="4">
        <f t="shared" si="100"/>
        <v>5.3945205479452056</v>
      </c>
      <c r="C1977" s="4">
        <f t="shared" si="101"/>
        <v>0.10032111201261755</v>
      </c>
      <c r="D1977" s="25">
        <f t="shared" si="102"/>
        <v>10.55258587182395</v>
      </c>
    </row>
    <row r="1978" spans="1:4" x14ac:dyDescent="0.2">
      <c r="A1978" s="24">
        <v>1970</v>
      </c>
      <c r="B1978" s="4">
        <f t="shared" si="100"/>
        <v>5.397260273972603</v>
      </c>
      <c r="C1978" s="4">
        <f t="shared" si="101"/>
        <v>0.10032334750721732</v>
      </c>
      <c r="D1978" s="25">
        <f t="shared" si="102"/>
        <v>10.552833011808893</v>
      </c>
    </row>
    <row r="1979" spans="1:4" x14ac:dyDescent="0.2">
      <c r="A1979" s="24">
        <v>1971</v>
      </c>
      <c r="B1979" s="4">
        <f t="shared" si="100"/>
        <v>5.4</v>
      </c>
      <c r="C1979" s="4">
        <f t="shared" si="101"/>
        <v>0.10032558307627928</v>
      </c>
      <c r="D1979" s="25">
        <f t="shared" si="102"/>
        <v>10.553080160578343</v>
      </c>
    </row>
    <row r="1980" spans="1:4" x14ac:dyDescent="0.2">
      <c r="A1980" s="24">
        <v>1972</v>
      </c>
      <c r="B1980" s="4">
        <f t="shared" si="100"/>
        <v>5.4027397260273968</v>
      </c>
      <c r="C1980" s="4">
        <f t="shared" si="101"/>
        <v>0.10032781871920025</v>
      </c>
      <c r="D1980" s="25">
        <f t="shared" si="102"/>
        <v>10.553327318065664</v>
      </c>
    </row>
    <row r="1981" spans="1:4" x14ac:dyDescent="0.2">
      <c r="A1981" s="24">
        <v>1973</v>
      </c>
      <c r="B1981" s="4">
        <f t="shared" si="100"/>
        <v>5.4054794520547942</v>
      </c>
      <c r="C1981" s="4">
        <f t="shared" si="101"/>
        <v>0.10033005443537771</v>
      </c>
      <c r="D1981" s="25">
        <f t="shared" si="102"/>
        <v>10.553574484204331</v>
      </c>
    </row>
    <row r="1982" spans="1:4" x14ac:dyDescent="0.2">
      <c r="A1982" s="24">
        <v>1974</v>
      </c>
      <c r="B1982" s="4">
        <f t="shared" si="100"/>
        <v>5.4082191780821915</v>
      </c>
      <c r="C1982" s="4">
        <f t="shared" si="101"/>
        <v>0.10033229022420978</v>
      </c>
      <c r="D1982" s="25">
        <f t="shared" si="102"/>
        <v>10.55382165892782</v>
      </c>
    </row>
    <row r="1983" spans="1:4" x14ac:dyDescent="0.2">
      <c r="A1983" s="24">
        <v>1975</v>
      </c>
      <c r="B1983" s="4">
        <f t="shared" si="100"/>
        <v>5.4109589041095889</v>
      </c>
      <c r="C1983" s="4">
        <f t="shared" si="101"/>
        <v>0.10033452608509524</v>
      </c>
      <c r="D1983" s="25">
        <f t="shared" si="102"/>
        <v>10.554068842169739</v>
      </c>
    </row>
    <row r="1984" spans="1:4" x14ac:dyDescent="0.2">
      <c r="A1984" s="24">
        <v>1976</v>
      </c>
      <c r="B1984" s="4">
        <f t="shared" si="100"/>
        <v>5.4136986301369863</v>
      </c>
      <c r="C1984" s="4">
        <f t="shared" si="101"/>
        <v>0.10033676201743356</v>
      </c>
      <c r="D1984" s="25">
        <f t="shared" si="102"/>
        <v>10.554316033863742</v>
      </c>
    </row>
    <row r="1985" spans="1:4" x14ac:dyDescent="0.2">
      <c r="A1985" s="24">
        <v>1977</v>
      </c>
      <c r="B1985" s="4">
        <f t="shared" si="100"/>
        <v>5.4164383561643836</v>
      </c>
      <c r="C1985" s="4">
        <f t="shared" si="101"/>
        <v>0.10033899802062489</v>
      </c>
      <c r="D1985" s="25">
        <f t="shared" si="102"/>
        <v>10.554563233943593</v>
      </c>
    </row>
    <row r="1986" spans="1:4" x14ac:dyDescent="0.2">
      <c r="A1986" s="24">
        <v>1978</v>
      </c>
      <c r="B1986" s="4">
        <f t="shared" si="100"/>
        <v>5.419178082191781</v>
      </c>
      <c r="C1986" s="4">
        <f t="shared" si="101"/>
        <v>0.10034123409406996</v>
      </c>
      <c r="D1986" s="25">
        <f t="shared" si="102"/>
        <v>10.554810442343054</v>
      </c>
    </row>
    <row r="1987" spans="1:4" x14ac:dyDescent="0.2">
      <c r="A1987" s="24">
        <v>1979</v>
      </c>
      <c r="B1987" s="4">
        <f t="shared" si="100"/>
        <v>5.4219178082191783</v>
      </c>
      <c r="C1987" s="4">
        <f t="shared" si="101"/>
        <v>0.10034347023717026</v>
      </c>
      <c r="D1987" s="25">
        <f t="shared" si="102"/>
        <v>10.555057658996025</v>
      </c>
    </row>
    <row r="1988" spans="1:4" x14ac:dyDescent="0.2">
      <c r="A1988" s="24">
        <v>1980</v>
      </c>
      <c r="B1988" s="4">
        <f t="shared" si="100"/>
        <v>5.4246575342465757</v>
      </c>
      <c r="C1988" s="4">
        <f t="shared" si="101"/>
        <v>0.1003457064493279</v>
      </c>
      <c r="D1988" s="25">
        <f t="shared" si="102"/>
        <v>10.55530488383647</v>
      </c>
    </row>
    <row r="1989" spans="1:4" x14ac:dyDescent="0.2">
      <c r="A1989" s="24">
        <v>1981</v>
      </c>
      <c r="B1989" s="4">
        <f t="shared" si="100"/>
        <v>5.4273972602739722</v>
      </c>
      <c r="C1989" s="4">
        <f t="shared" si="101"/>
        <v>0.1003479427299456</v>
      </c>
      <c r="D1989" s="25">
        <f t="shared" si="102"/>
        <v>10.555552116798417</v>
      </c>
    </row>
    <row r="1990" spans="1:4" x14ac:dyDescent="0.2">
      <c r="A1990" s="24">
        <v>1982</v>
      </c>
      <c r="B1990" s="4">
        <f t="shared" si="100"/>
        <v>5.4301369863013695</v>
      </c>
      <c r="C1990" s="4">
        <f t="shared" si="101"/>
        <v>0.10035017907842685</v>
      </c>
      <c r="D1990" s="25">
        <f t="shared" si="102"/>
        <v>10.555799357815943</v>
      </c>
    </row>
    <row r="1991" spans="1:4" x14ac:dyDescent="0.2">
      <c r="A1991" s="24">
        <v>1983</v>
      </c>
      <c r="B1991" s="4">
        <f t="shared" si="100"/>
        <v>5.4328767123287669</v>
      </c>
      <c r="C1991" s="4">
        <f t="shared" si="101"/>
        <v>0.10035241549417569</v>
      </c>
      <c r="D1991" s="25">
        <f t="shared" si="102"/>
        <v>10.556046606823234</v>
      </c>
    </row>
    <row r="1992" spans="1:4" x14ac:dyDescent="0.2">
      <c r="A1992" s="24">
        <v>1984</v>
      </c>
      <c r="B1992" s="4">
        <f t="shared" si="100"/>
        <v>5.4356164383561643</v>
      </c>
      <c r="C1992" s="4">
        <f t="shared" si="101"/>
        <v>0.1003546519765969</v>
      </c>
      <c r="D1992" s="25">
        <f t="shared" si="102"/>
        <v>10.556293863754519</v>
      </c>
    </row>
    <row r="1993" spans="1:4" x14ac:dyDescent="0.2">
      <c r="A1993" s="24">
        <v>1985</v>
      </c>
      <c r="B1993" s="4">
        <f t="shared" si="100"/>
        <v>5.4383561643835616</v>
      </c>
      <c r="C1993" s="4">
        <f t="shared" si="101"/>
        <v>0.10035688852509587</v>
      </c>
      <c r="D1993" s="25">
        <f t="shared" si="102"/>
        <v>10.556541128544117</v>
      </c>
    </row>
    <row r="1994" spans="1:4" x14ac:dyDescent="0.2">
      <c r="A1994" s="24">
        <v>1986</v>
      </c>
      <c r="B1994" s="4">
        <f t="shared" ref="B1994:B2057" si="103">A1994/365</f>
        <v>5.441095890410959</v>
      </c>
      <c r="C1994" s="4">
        <f t="shared" ref="C1994:C2057" si="104">($A$6/100)+((($B$6+$C$6)/100)*(1-EXP(-B1994/$D$6))/(B1994/$D$6))-(($C$6/100)*(EXP(-B1994/$D$6)))</f>
        <v>0.10035912513907867</v>
      </c>
      <c r="D1994" s="25">
        <f t="shared" ref="D1994:D2057" si="105">(EXP(C1994)-1)*100</f>
        <v>10.556788401126415</v>
      </c>
    </row>
    <row r="1995" spans="1:4" x14ac:dyDescent="0.2">
      <c r="A1995" s="24">
        <v>1987</v>
      </c>
      <c r="B1995" s="4">
        <f t="shared" si="103"/>
        <v>5.4438356164383563</v>
      </c>
      <c r="C1995" s="4">
        <f t="shared" si="104"/>
        <v>0.10036136181795202</v>
      </c>
      <c r="D1995" s="25">
        <f t="shared" si="105"/>
        <v>10.557035681435888</v>
      </c>
    </row>
    <row r="1996" spans="1:4" x14ac:dyDescent="0.2">
      <c r="A1996" s="24">
        <v>1988</v>
      </c>
      <c r="B1996" s="4">
        <f t="shared" si="103"/>
        <v>5.4465753424657537</v>
      </c>
      <c r="C1996" s="4">
        <f t="shared" si="104"/>
        <v>0.1003635985611233</v>
      </c>
      <c r="D1996" s="25">
        <f t="shared" si="105"/>
        <v>10.557282969407055</v>
      </c>
    </row>
    <row r="1997" spans="1:4" x14ac:dyDescent="0.2">
      <c r="A1997" s="24">
        <v>1989</v>
      </c>
      <c r="B1997" s="4">
        <f t="shared" si="103"/>
        <v>5.4493150684931511</v>
      </c>
      <c r="C1997" s="4">
        <f t="shared" si="104"/>
        <v>0.10036583536800055</v>
      </c>
      <c r="D1997" s="25">
        <f t="shared" si="105"/>
        <v>10.557530264974503</v>
      </c>
    </row>
    <row r="1998" spans="1:4" x14ac:dyDescent="0.2">
      <c r="A1998" s="24">
        <v>1990</v>
      </c>
      <c r="B1998" s="4">
        <f t="shared" si="103"/>
        <v>5.4520547945205475</v>
      </c>
      <c r="C1998" s="4">
        <f t="shared" si="104"/>
        <v>0.10036807223799243</v>
      </c>
      <c r="D1998" s="25">
        <f t="shared" si="105"/>
        <v>10.557777568072924</v>
      </c>
    </row>
    <row r="1999" spans="1:4" x14ac:dyDescent="0.2">
      <c r="A1999" s="24">
        <v>1991</v>
      </c>
      <c r="B1999" s="4">
        <f t="shared" si="103"/>
        <v>5.4547945205479449</v>
      </c>
      <c r="C1999" s="4">
        <f t="shared" si="104"/>
        <v>0.10037030917050832</v>
      </c>
      <c r="D1999" s="25">
        <f t="shared" si="105"/>
        <v>10.558024878637063</v>
      </c>
    </row>
    <row r="2000" spans="1:4" x14ac:dyDescent="0.2">
      <c r="A2000" s="24">
        <v>1992</v>
      </c>
      <c r="B2000" s="4">
        <f t="shared" si="103"/>
        <v>5.4575342465753423</v>
      </c>
      <c r="C2000" s="4">
        <f t="shared" si="104"/>
        <v>0.10037254616495821</v>
      </c>
      <c r="D2000" s="25">
        <f t="shared" si="105"/>
        <v>10.558272196601726</v>
      </c>
    </row>
    <row r="2001" spans="1:4" x14ac:dyDescent="0.2">
      <c r="A2001" s="24">
        <v>1993</v>
      </c>
      <c r="B2001" s="4">
        <f t="shared" si="103"/>
        <v>5.4602739726027396</v>
      </c>
      <c r="C2001" s="4">
        <f t="shared" si="104"/>
        <v>0.10037478322075273</v>
      </c>
      <c r="D2001" s="25">
        <f t="shared" si="105"/>
        <v>10.558519521901811</v>
      </c>
    </row>
    <row r="2002" spans="1:4" x14ac:dyDescent="0.2">
      <c r="A2002" s="24">
        <v>1994</v>
      </c>
      <c r="B2002" s="4">
        <f t="shared" si="103"/>
        <v>5.463013698630137</v>
      </c>
      <c r="C2002" s="4">
        <f t="shared" si="104"/>
        <v>0.10037702033730318</v>
      </c>
      <c r="D2002" s="25">
        <f t="shared" si="105"/>
        <v>10.558766854472278</v>
      </c>
    </row>
    <row r="2003" spans="1:4" x14ac:dyDescent="0.2">
      <c r="A2003" s="24">
        <v>1995</v>
      </c>
      <c r="B2003" s="4">
        <f t="shared" si="103"/>
        <v>5.4657534246575343</v>
      </c>
      <c r="C2003" s="4">
        <f t="shared" si="104"/>
        <v>0.10037925751402157</v>
      </c>
      <c r="D2003" s="25">
        <f t="shared" si="105"/>
        <v>10.559014194248185</v>
      </c>
    </row>
    <row r="2004" spans="1:4" x14ac:dyDescent="0.2">
      <c r="A2004" s="24">
        <v>1996</v>
      </c>
      <c r="B2004" s="4">
        <f t="shared" si="103"/>
        <v>5.4684931506849317</v>
      </c>
      <c r="C2004" s="4">
        <f t="shared" si="104"/>
        <v>0.10038149475032049</v>
      </c>
      <c r="D2004" s="25">
        <f t="shared" si="105"/>
        <v>10.559261541164599</v>
      </c>
    </row>
    <row r="2005" spans="1:4" x14ac:dyDescent="0.2">
      <c r="A2005" s="24">
        <v>1997</v>
      </c>
      <c r="B2005" s="4">
        <f t="shared" si="103"/>
        <v>5.4712328767123291</v>
      </c>
      <c r="C2005" s="4">
        <f t="shared" si="104"/>
        <v>0.10038373204561316</v>
      </c>
      <c r="D2005" s="25">
        <f t="shared" si="105"/>
        <v>10.559508895156689</v>
      </c>
    </row>
    <row r="2006" spans="1:4" x14ac:dyDescent="0.2">
      <c r="A2006" s="24">
        <v>1998</v>
      </c>
      <c r="B2006" s="4">
        <f t="shared" si="103"/>
        <v>5.4739726027397264</v>
      </c>
      <c r="C2006" s="4">
        <f t="shared" si="104"/>
        <v>0.10038596939931353</v>
      </c>
      <c r="D2006" s="25">
        <f t="shared" si="105"/>
        <v>10.559756256159748</v>
      </c>
    </row>
    <row r="2007" spans="1:4" x14ac:dyDescent="0.2">
      <c r="A2007" s="24">
        <v>1999</v>
      </c>
      <c r="B2007" s="4">
        <f t="shared" si="103"/>
        <v>5.4767123287671229</v>
      </c>
      <c r="C2007" s="4">
        <f t="shared" si="104"/>
        <v>0.10038820681083616</v>
      </c>
      <c r="D2007" s="25">
        <f t="shared" si="105"/>
        <v>10.560003624109072</v>
      </c>
    </row>
    <row r="2008" spans="1:4" x14ac:dyDescent="0.2">
      <c r="A2008" s="24">
        <v>2000</v>
      </c>
      <c r="B2008" s="4">
        <f t="shared" si="103"/>
        <v>5.4794520547945202</v>
      </c>
      <c r="C2008" s="4">
        <f t="shared" si="104"/>
        <v>0.10039044427959627</v>
      </c>
      <c r="D2008" s="25">
        <f t="shared" si="105"/>
        <v>10.560250998940045</v>
      </c>
    </row>
    <row r="2009" spans="1:4" x14ac:dyDescent="0.2">
      <c r="A2009" s="24">
        <v>2001</v>
      </c>
      <c r="B2009" s="4">
        <f t="shared" si="103"/>
        <v>5.4821917808219176</v>
      </c>
      <c r="C2009" s="4">
        <f t="shared" si="104"/>
        <v>0.1003926818050097</v>
      </c>
      <c r="D2009" s="25">
        <f t="shared" si="105"/>
        <v>10.560498380588124</v>
      </c>
    </row>
    <row r="2010" spans="1:4" x14ac:dyDescent="0.2">
      <c r="A2010" s="24">
        <v>2002</v>
      </c>
      <c r="B2010" s="4">
        <f t="shared" si="103"/>
        <v>5.484931506849315</v>
      </c>
      <c r="C2010" s="4">
        <f t="shared" si="104"/>
        <v>0.10039491938649295</v>
      </c>
      <c r="D2010" s="25">
        <f t="shared" si="105"/>
        <v>10.560745768988866</v>
      </c>
    </row>
    <row r="2011" spans="1:4" x14ac:dyDescent="0.2">
      <c r="A2011" s="24">
        <v>2003</v>
      </c>
      <c r="B2011" s="4">
        <f t="shared" si="103"/>
        <v>5.4876712328767123</v>
      </c>
      <c r="C2011" s="4">
        <f t="shared" si="104"/>
        <v>0.1003971570234632</v>
      </c>
      <c r="D2011" s="25">
        <f t="shared" si="105"/>
        <v>10.560993164077836</v>
      </c>
    </row>
    <row r="2012" spans="1:4" x14ac:dyDescent="0.2">
      <c r="A2012" s="24">
        <v>2004</v>
      </c>
      <c r="B2012" s="4">
        <f t="shared" si="103"/>
        <v>5.4904109589041097</v>
      </c>
      <c r="C2012" s="4">
        <f t="shared" si="104"/>
        <v>0.10039939471533826</v>
      </c>
      <c r="D2012" s="25">
        <f t="shared" si="105"/>
        <v>10.561240565790753</v>
      </c>
    </row>
    <row r="2013" spans="1:4" x14ac:dyDescent="0.2">
      <c r="A2013" s="24">
        <v>2005</v>
      </c>
      <c r="B2013" s="4">
        <f t="shared" si="103"/>
        <v>5.493150684931507</v>
      </c>
      <c r="C2013" s="4">
        <f t="shared" si="104"/>
        <v>0.10040163246153659</v>
      </c>
      <c r="D2013" s="25">
        <f t="shared" si="105"/>
        <v>10.561487974063333</v>
      </c>
    </row>
    <row r="2014" spans="1:4" x14ac:dyDescent="0.2">
      <c r="A2014" s="24">
        <v>2006</v>
      </c>
      <c r="B2014" s="4">
        <f t="shared" si="103"/>
        <v>5.4958904109589044</v>
      </c>
      <c r="C2014" s="4">
        <f t="shared" si="104"/>
        <v>0.10040387026147725</v>
      </c>
      <c r="D2014" s="25">
        <f t="shared" si="105"/>
        <v>10.561735388831384</v>
      </c>
    </row>
    <row r="2015" spans="1:4" x14ac:dyDescent="0.2">
      <c r="A2015" s="24">
        <v>2007</v>
      </c>
      <c r="B2015" s="4">
        <f t="shared" si="103"/>
        <v>5.4986301369863018</v>
      </c>
      <c r="C2015" s="4">
        <f t="shared" si="104"/>
        <v>0.10040610811458001</v>
      </c>
      <c r="D2015" s="25">
        <f t="shared" si="105"/>
        <v>10.561982810030823</v>
      </c>
    </row>
    <row r="2016" spans="1:4" x14ac:dyDescent="0.2">
      <c r="A2016" s="24">
        <v>2008</v>
      </c>
      <c r="B2016" s="4">
        <f t="shared" si="103"/>
        <v>5.5013698630136982</v>
      </c>
      <c r="C2016" s="4">
        <f t="shared" si="104"/>
        <v>0.10040834602026526</v>
      </c>
      <c r="D2016" s="25">
        <f t="shared" si="105"/>
        <v>10.562230237597593</v>
      </c>
    </row>
    <row r="2017" spans="1:4" x14ac:dyDescent="0.2">
      <c r="A2017" s="24">
        <v>2009</v>
      </c>
      <c r="B2017" s="4">
        <f t="shared" si="103"/>
        <v>5.5041095890410956</v>
      </c>
      <c r="C2017" s="4">
        <f t="shared" si="104"/>
        <v>0.10041058397795402</v>
      </c>
      <c r="D2017" s="25">
        <f t="shared" si="105"/>
        <v>10.562477671467697</v>
      </c>
    </row>
    <row r="2018" spans="1:4" x14ac:dyDescent="0.2">
      <c r="A2018" s="24">
        <v>2010</v>
      </c>
      <c r="B2018" s="4">
        <f t="shared" si="103"/>
        <v>5.506849315068493</v>
      </c>
      <c r="C2018" s="4">
        <f t="shared" si="104"/>
        <v>0.10041282198706797</v>
      </c>
      <c r="D2018" s="25">
        <f t="shared" si="105"/>
        <v>10.562725111577276</v>
      </c>
    </row>
    <row r="2019" spans="1:4" x14ac:dyDescent="0.2">
      <c r="A2019" s="24">
        <v>2011</v>
      </c>
      <c r="B2019" s="4">
        <f t="shared" si="103"/>
        <v>5.5095890410958903</v>
      </c>
      <c r="C2019" s="4">
        <f t="shared" si="104"/>
        <v>0.10041506004702944</v>
      </c>
      <c r="D2019" s="25">
        <f t="shared" si="105"/>
        <v>10.562972557862471</v>
      </c>
    </row>
    <row r="2020" spans="1:4" x14ac:dyDescent="0.2">
      <c r="A2020" s="24">
        <v>2012</v>
      </c>
      <c r="B2020" s="4">
        <f t="shared" si="103"/>
        <v>5.5123287671232877</v>
      </c>
      <c r="C2020" s="4">
        <f t="shared" si="104"/>
        <v>0.10041729815726139</v>
      </c>
      <c r="D2020" s="25">
        <f t="shared" si="105"/>
        <v>10.563220010259556</v>
      </c>
    </row>
    <row r="2021" spans="1:4" x14ac:dyDescent="0.2">
      <c r="A2021" s="24">
        <v>2013</v>
      </c>
      <c r="B2021" s="4">
        <f t="shared" si="103"/>
        <v>5.515068493150685</v>
      </c>
      <c r="C2021" s="4">
        <f t="shared" si="104"/>
        <v>0.10041953631718742</v>
      </c>
      <c r="D2021" s="25">
        <f t="shared" si="105"/>
        <v>10.5634674687048</v>
      </c>
    </row>
    <row r="2022" spans="1:4" x14ac:dyDescent="0.2">
      <c r="A2022" s="24">
        <v>2014</v>
      </c>
      <c r="B2022" s="4">
        <f t="shared" si="103"/>
        <v>5.5178082191780824</v>
      </c>
      <c r="C2022" s="4">
        <f t="shared" si="104"/>
        <v>0.10042177452623177</v>
      </c>
      <c r="D2022" s="25">
        <f t="shared" si="105"/>
        <v>10.563714933134595</v>
      </c>
    </row>
    <row r="2023" spans="1:4" x14ac:dyDescent="0.2">
      <c r="A2023" s="24">
        <v>2015</v>
      </c>
      <c r="B2023" s="4">
        <f t="shared" si="103"/>
        <v>5.5205479452054798</v>
      </c>
      <c r="C2023" s="4">
        <f t="shared" si="104"/>
        <v>0.10042401278381935</v>
      </c>
      <c r="D2023" s="25">
        <f t="shared" si="105"/>
        <v>10.563962403485405</v>
      </c>
    </row>
    <row r="2024" spans="1:4" x14ac:dyDescent="0.2">
      <c r="A2024" s="24">
        <v>2016</v>
      </c>
      <c r="B2024" s="4">
        <f t="shared" si="103"/>
        <v>5.5232876712328771</v>
      </c>
      <c r="C2024" s="4">
        <f t="shared" si="104"/>
        <v>0.10042625108937567</v>
      </c>
      <c r="D2024" s="25">
        <f t="shared" si="105"/>
        <v>10.564209879693752</v>
      </c>
    </row>
    <row r="2025" spans="1:4" x14ac:dyDescent="0.2">
      <c r="A2025" s="24">
        <v>2017</v>
      </c>
      <c r="B2025" s="4">
        <f t="shared" si="103"/>
        <v>5.5260273972602736</v>
      </c>
      <c r="C2025" s="4">
        <f t="shared" si="104"/>
        <v>0.10042848944232691</v>
      </c>
      <c r="D2025" s="25">
        <f t="shared" si="105"/>
        <v>10.564457361696199</v>
      </c>
    </row>
    <row r="2026" spans="1:4" x14ac:dyDescent="0.2">
      <c r="A2026" s="24">
        <v>2018</v>
      </c>
      <c r="B2026" s="4">
        <f t="shared" si="103"/>
        <v>5.5287671232876709</v>
      </c>
      <c r="C2026" s="4">
        <f t="shared" si="104"/>
        <v>0.10043072784209986</v>
      </c>
      <c r="D2026" s="25">
        <f t="shared" si="105"/>
        <v>10.564704849429463</v>
      </c>
    </row>
    <row r="2027" spans="1:4" x14ac:dyDescent="0.2">
      <c r="A2027" s="24">
        <v>2019</v>
      </c>
      <c r="B2027" s="4">
        <f t="shared" si="103"/>
        <v>5.5315068493150683</v>
      </c>
      <c r="C2027" s="4">
        <f t="shared" si="104"/>
        <v>0.10043296628812198</v>
      </c>
      <c r="D2027" s="25">
        <f t="shared" si="105"/>
        <v>10.564952342830214</v>
      </c>
    </row>
    <row r="2028" spans="1:4" x14ac:dyDescent="0.2">
      <c r="A2028" s="24">
        <v>2020</v>
      </c>
      <c r="B2028" s="4">
        <f t="shared" si="103"/>
        <v>5.5342465753424657</v>
      </c>
      <c r="C2028" s="4">
        <f t="shared" si="104"/>
        <v>0.10043520477982135</v>
      </c>
      <c r="D2028" s="25">
        <f t="shared" si="105"/>
        <v>10.565199841835282</v>
      </c>
    </row>
    <row r="2029" spans="1:4" x14ac:dyDescent="0.2">
      <c r="A2029" s="24">
        <v>2021</v>
      </c>
      <c r="B2029" s="4">
        <f t="shared" si="103"/>
        <v>5.536986301369863</v>
      </c>
      <c r="C2029" s="4">
        <f t="shared" si="104"/>
        <v>0.1004374433166267</v>
      </c>
      <c r="D2029" s="25">
        <f t="shared" si="105"/>
        <v>10.565447346381539</v>
      </c>
    </row>
    <row r="2030" spans="1:4" x14ac:dyDescent="0.2">
      <c r="A2030" s="24">
        <v>2022</v>
      </c>
      <c r="B2030" s="4">
        <f t="shared" si="103"/>
        <v>5.5397260273972604</v>
      </c>
      <c r="C2030" s="4">
        <f t="shared" si="104"/>
        <v>0.10043968189796738</v>
      </c>
      <c r="D2030" s="25">
        <f t="shared" si="105"/>
        <v>10.565694856405926</v>
      </c>
    </row>
    <row r="2031" spans="1:4" x14ac:dyDescent="0.2">
      <c r="A2031" s="24">
        <v>2023</v>
      </c>
      <c r="B2031" s="4">
        <f t="shared" si="103"/>
        <v>5.5424657534246577</v>
      </c>
      <c r="C2031" s="4">
        <f t="shared" si="104"/>
        <v>0.10044192052327339</v>
      </c>
      <c r="D2031" s="25">
        <f t="shared" si="105"/>
        <v>10.565942371845471</v>
      </c>
    </row>
    <row r="2032" spans="1:4" x14ac:dyDescent="0.2">
      <c r="A2032" s="24">
        <v>2024</v>
      </c>
      <c r="B2032" s="4">
        <f t="shared" si="103"/>
        <v>5.5452054794520551</v>
      </c>
      <c r="C2032" s="4">
        <f t="shared" si="104"/>
        <v>0.10044415919197536</v>
      </c>
      <c r="D2032" s="25">
        <f t="shared" si="105"/>
        <v>10.566189892637201</v>
      </c>
    </row>
    <row r="2033" spans="1:4" x14ac:dyDescent="0.2">
      <c r="A2033" s="24">
        <v>2025</v>
      </c>
      <c r="B2033" s="4">
        <f t="shared" si="103"/>
        <v>5.5479452054794525</v>
      </c>
      <c r="C2033" s="4">
        <f t="shared" si="104"/>
        <v>0.10044639790350456</v>
      </c>
      <c r="D2033" s="25">
        <f t="shared" si="105"/>
        <v>10.566437418718344</v>
      </c>
    </row>
    <row r="2034" spans="1:4" x14ac:dyDescent="0.2">
      <c r="A2034" s="24">
        <v>2026</v>
      </c>
      <c r="B2034" s="4">
        <f t="shared" si="103"/>
        <v>5.5506849315068489</v>
      </c>
      <c r="C2034" s="4">
        <f t="shared" si="104"/>
        <v>0.10044863665729288</v>
      </c>
      <c r="D2034" s="25">
        <f t="shared" si="105"/>
        <v>10.56668495002604</v>
      </c>
    </row>
    <row r="2035" spans="1:4" x14ac:dyDescent="0.2">
      <c r="A2035" s="24">
        <v>2027</v>
      </c>
      <c r="B2035" s="4">
        <f t="shared" si="103"/>
        <v>5.5534246575342463</v>
      </c>
      <c r="C2035" s="4">
        <f t="shared" si="104"/>
        <v>0.10045087545277287</v>
      </c>
      <c r="D2035" s="25">
        <f t="shared" si="105"/>
        <v>10.566932486497649</v>
      </c>
    </row>
    <row r="2036" spans="1:4" x14ac:dyDescent="0.2">
      <c r="A2036" s="24">
        <v>2028</v>
      </c>
      <c r="B2036" s="4">
        <f t="shared" si="103"/>
        <v>5.5561643835616437</v>
      </c>
      <c r="C2036" s="4">
        <f t="shared" si="104"/>
        <v>0.10045311428937768</v>
      </c>
      <c r="D2036" s="25">
        <f t="shared" si="105"/>
        <v>10.567180028070467</v>
      </c>
    </row>
    <row r="2037" spans="1:4" x14ac:dyDescent="0.2">
      <c r="A2037" s="24">
        <v>2029</v>
      </c>
      <c r="B2037" s="4">
        <f t="shared" si="103"/>
        <v>5.558904109589041</v>
      </c>
      <c r="C2037" s="4">
        <f t="shared" si="104"/>
        <v>0.10045535316654113</v>
      </c>
      <c r="D2037" s="25">
        <f t="shared" si="105"/>
        <v>10.567427574681986</v>
      </c>
    </row>
    <row r="2038" spans="1:4" x14ac:dyDescent="0.2">
      <c r="A2038" s="24">
        <v>2030</v>
      </c>
      <c r="B2038" s="4">
        <f t="shared" si="103"/>
        <v>5.5616438356164384</v>
      </c>
      <c r="C2038" s="4">
        <f t="shared" si="104"/>
        <v>0.10045759208369766</v>
      </c>
      <c r="D2038" s="25">
        <f t="shared" si="105"/>
        <v>10.567675126269659</v>
      </c>
    </row>
    <row r="2039" spans="1:4" x14ac:dyDescent="0.2">
      <c r="A2039" s="24">
        <v>2031</v>
      </c>
      <c r="B2039" s="4">
        <f t="shared" si="103"/>
        <v>5.5643835616438357</v>
      </c>
      <c r="C2039" s="4">
        <f t="shared" si="104"/>
        <v>0.10045983104028232</v>
      </c>
      <c r="D2039" s="25">
        <f t="shared" si="105"/>
        <v>10.567922682771069</v>
      </c>
    </row>
    <row r="2040" spans="1:4" x14ac:dyDescent="0.2">
      <c r="A2040" s="24">
        <v>2032</v>
      </c>
      <c r="B2040" s="4">
        <f t="shared" si="103"/>
        <v>5.5671232876712331</v>
      </c>
      <c r="C2040" s="4">
        <f t="shared" si="104"/>
        <v>0.10046207003573081</v>
      </c>
      <c r="D2040" s="25">
        <f t="shared" si="105"/>
        <v>10.568170244123841</v>
      </c>
    </row>
    <row r="2041" spans="1:4" x14ac:dyDescent="0.2">
      <c r="A2041" s="24">
        <v>2033</v>
      </c>
      <c r="B2041" s="4">
        <f t="shared" si="103"/>
        <v>5.5698630136986305</v>
      </c>
      <c r="C2041" s="4">
        <f t="shared" si="104"/>
        <v>0.10046430906947947</v>
      </c>
      <c r="D2041" s="25">
        <f t="shared" si="105"/>
        <v>10.568417810265696</v>
      </c>
    </row>
    <row r="2042" spans="1:4" x14ac:dyDescent="0.2">
      <c r="A2042" s="24">
        <v>2034</v>
      </c>
      <c r="B2042" s="4">
        <f t="shared" si="103"/>
        <v>5.5726027397260278</v>
      </c>
      <c r="C2042" s="4">
        <f t="shared" si="104"/>
        <v>0.10046654814096523</v>
      </c>
      <c r="D2042" s="25">
        <f t="shared" si="105"/>
        <v>10.568665381134412</v>
      </c>
    </row>
    <row r="2043" spans="1:4" x14ac:dyDescent="0.2">
      <c r="A2043" s="24">
        <v>2035</v>
      </c>
      <c r="B2043" s="4">
        <f t="shared" si="103"/>
        <v>5.5753424657534243</v>
      </c>
      <c r="C2043" s="4">
        <f t="shared" si="104"/>
        <v>0.10046878724962573</v>
      </c>
      <c r="D2043" s="25">
        <f t="shared" si="105"/>
        <v>10.56891295666782</v>
      </c>
    </row>
    <row r="2044" spans="1:4" x14ac:dyDescent="0.2">
      <c r="A2044" s="24">
        <v>2036</v>
      </c>
      <c r="B2044" s="4">
        <f t="shared" si="103"/>
        <v>5.5780821917808217</v>
      </c>
      <c r="C2044" s="4">
        <f t="shared" si="104"/>
        <v>0.10047102639489915</v>
      </c>
      <c r="D2044" s="25">
        <f t="shared" si="105"/>
        <v>10.569160536803835</v>
      </c>
    </row>
    <row r="2045" spans="1:4" x14ac:dyDescent="0.2">
      <c r="A2045" s="24">
        <v>2037</v>
      </c>
      <c r="B2045" s="4">
        <f t="shared" si="103"/>
        <v>5.580821917808219</v>
      </c>
      <c r="C2045" s="4">
        <f t="shared" si="104"/>
        <v>0.10047326557622435</v>
      </c>
      <c r="D2045" s="25">
        <f t="shared" si="105"/>
        <v>10.569408121480439</v>
      </c>
    </row>
    <row r="2046" spans="1:4" x14ac:dyDescent="0.2">
      <c r="A2046" s="24">
        <v>2038</v>
      </c>
      <c r="B2046" s="4">
        <f t="shared" si="103"/>
        <v>5.5835616438356164</v>
      </c>
      <c r="C2046" s="4">
        <f t="shared" si="104"/>
        <v>0.10047550479304078</v>
      </c>
      <c r="D2046" s="25">
        <f t="shared" si="105"/>
        <v>10.569655710635706</v>
      </c>
    </row>
    <row r="2047" spans="1:4" x14ac:dyDescent="0.2">
      <c r="A2047" s="24">
        <v>2039</v>
      </c>
      <c r="B2047" s="4">
        <f t="shared" si="103"/>
        <v>5.5863013698630137</v>
      </c>
      <c r="C2047" s="4">
        <f t="shared" si="104"/>
        <v>0.10047774404478857</v>
      </c>
      <c r="D2047" s="25">
        <f t="shared" si="105"/>
        <v>10.569903304207706</v>
      </c>
    </row>
    <row r="2048" spans="1:4" x14ac:dyDescent="0.2">
      <c r="A2048" s="24">
        <v>2040</v>
      </c>
      <c r="B2048" s="4">
        <f t="shared" si="103"/>
        <v>5.5890410958904111</v>
      </c>
      <c r="C2048" s="4">
        <f t="shared" si="104"/>
        <v>0.10047998333090846</v>
      </c>
      <c r="D2048" s="25">
        <f t="shared" si="105"/>
        <v>10.570150902134689</v>
      </c>
    </row>
    <row r="2049" spans="1:4" x14ac:dyDescent="0.2">
      <c r="A2049" s="24">
        <v>2041</v>
      </c>
      <c r="B2049" s="4">
        <f t="shared" si="103"/>
        <v>5.5917808219178085</v>
      </c>
      <c r="C2049" s="4">
        <f t="shared" si="104"/>
        <v>0.10048222265084177</v>
      </c>
      <c r="D2049" s="25">
        <f t="shared" si="105"/>
        <v>10.570398504354861</v>
      </c>
    </row>
    <row r="2050" spans="1:4" x14ac:dyDescent="0.2">
      <c r="A2050" s="24">
        <v>2042</v>
      </c>
      <c r="B2050" s="4">
        <f t="shared" si="103"/>
        <v>5.5945205479452058</v>
      </c>
      <c r="C2050" s="4">
        <f t="shared" si="104"/>
        <v>0.10048446200403049</v>
      </c>
      <c r="D2050" s="25">
        <f t="shared" si="105"/>
        <v>10.570646110806559</v>
      </c>
    </row>
    <row r="2051" spans="1:4" x14ac:dyDescent="0.2">
      <c r="A2051" s="24">
        <v>2043</v>
      </c>
      <c r="B2051" s="4">
        <f t="shared" si="103"/>
        <v>5.5972602739726032</v>
      </c>
      <c r="C2051" s="4">
        <f t="shared" si="104"/>
        <v>0.10048670138991724</v>
      </c>
      <c r="D2051" s="25">
        <f t="shared" si="105"/>
        <v>10.570893721428209</v>
      </c>
    </row>
    <row r="2052" spans="1:4" x14ac:dyDescent="0.2">
      <c r="A2052" s="24">
        <v>2044</v>
      </c>
      <c r="B2052" s="4">
        <f t="shared" si="103"/>
        <v>5.6</v>
      </c>
      <c r="C2052" s="4">
        <f t="shared" si="104"/>
        <v>0.10048894080794524</v>
      </c>
      <c r="D2052" s="25">
        <f t="shared" si="105"/>
        <v>10.571141336158242</v>
      </c>
    </row>
    <row r="2053" spans="1:4" x14ac:dyDescent="0.2">
      <c r="A2053" s="24">
        <v>2045</v>
      </c>
      <c r="B2053" s="4">
        <f t="shared" si="103"/>
        <v>5.602739726027397</v>
      </c>
      <c r="C2053" s="4">
        <f t="shared" si="104"/>
        <v>0.10049118025755832</v>
      </c>
      <c r="D2053" s="25">
        <f t="shared" si="105"/>
        <v>10.571388954935168</v>
      </c>
    </row>
    <row r="2054" spans="1:4" x14ac:dyDescent="0.2">
      <c r="A2054" s="24">
        <v>2046</v>
      </c>
      <c r="B2054" s="4">
        <f t="shared" si="103"/>
        <v>5.6054794520547944</v>
      </c>
      <c r="C2054" s="4">
        <f t="shared" si="104"/>
        <v>0.10049341973820101</v>
      </c>
      <c r="D2054" s="25">
        <f t="shared" si="105"/>
        <v>10.571636577697664</v>
      </c>
    </row>
    <row r="2055" spans="1:4" x14ac:dyDescent="0.2">
      <c r="A2055" s="24">
        <v>2047</v>
      </c>
      <c r="B2055" s="4">
        <f t="shared" si="103"/>
        <v>5.6082191780821917</v>
      </c>
      <c r="C2055" s="4">
        <f t="shared" si="104"/>
        <v>0.10049565924931839</v>
      </c>
      <c r="D2055" s="25">
        <f t="shared" si="105"/>
        <v>10.571884204384308</v>
      </c>
    </row>
    <row r="2056" spans="1:4" x14ac:dyDescent="0.2">
      <c r="A2056" s="24">
        <v>2048</v>
      </c>
      <c r="B2056" s="4">
        <f t="shared" si="103"/>
        <v>5.6109589041095891</v>
      </c>
      <c r="C2056" s="4">
        <f t="shared" si="104"/>
        <v>0.10049789879035616</v>
      </c>
      <c r="D2056" s="25">
        <f t="shared" si="105"/>
        <v>10.572131834933906</v>
      </c>
    </row>
    <row r="2057" spans="1:4" x14ac:dyDescent="0.2">
      <c r="A2057" s="24">
        <v>2049</v>
      </c>
      <c r="B2057" s="4">
        <f t="shared" si="103"/>
        <v>5.6136986301369864</v>
      </c>
      <c r="C2057" s="4">
        <f t="shared" si="104"/>
        <v>0.10050013836076069</v>
      </c>
      <c r="D2057" s="25">
        <f t="shared" si="105"/>
        <v>10.57237946928522</v>
      </c>
    </row>
    <row r="2058" spans="1:4" x14ac:dyDescent="0.2">
      <c r="A2058" s="24">
        <v>2050</v>
      </c>
      <c r="B2058" s="4">
        <f t="shared" ref="B2058:B2121" si="106">A2058/365</f>
        <v>5.6164383561643838</v>
      </c>
      <c r="C2058" s="4">
        <f t="shared" ref="C2058:C2121" si="107">($A$6/100)+((($B$6+$C$6)/100)*(1-EXP(-B2058/$D$6))/(B2058/$D$6))-(($C$6/100)*(EXP(-B2058/$D$6)))</f>
        <v>0.10050237795997893</v>
      </c>
      <c r="D2058" s="25">
        <f t="shared" ref="D2058:D2121" si="108">(EXP(C2058)-1)*100</f>
        <v>10.572627107377141</v>
      </c>
    </row>
    <row r="2059" spans="1:4" x14ac:dyDescent="0.2">
      <c r="A2059" s="24">
        <v>2051</v>
      </c>
      <c r="B2059" s="4">
        <f t="shared" si="106"/>
        <v>5.6191780821917812</v>
      </c>
      <c r="C2059" s="4">
        <f t="shared" si="107"/>
        <v>0.10050461758745849</v>
      </c>
      <c r="D2059" s="25">
        <f t="shared" si="108"/>
        <v>10.572874749148609</v>
      </c>
    </row>
    <row r="2060" spans="1:4" x14ac:dyDescent="0.2">
      <c r="A2060" s="24">
        <v>2052</v>
      </c>
      <c r="B2060" s="4">
        <f t="shared" si="106"/>
        <v>5.6219178082191785</v>
      </c>
      <c r="C2060" s="4">
        <f t="shared" si="107"/>
        <v>0.10050685724264756</v>
      </c>
      <c r="D2060" s="25">
        <f t="shared" si="108"/>
        <v>10.573122394538647</v>
      </c>
    </row>
    <row r="2061" spans="1:4" x14ac:dyDescent="0.2">
      <c r="A2061" s="24">
        <v>2053</v>
      </c>
      <c r="B2061" s="4">
        <f t="shared" si="106"/>
        <v>5.624657534246575</v>
      </c>
      <c r="C2061" s="4">
        <f t="shared" si="107"/>
        <v>0.10050909692499496</v>
      </c>
      <c r="D2061" s="25">
        <f t="shared" si="108"/>
        <v>10.573370043486285</v>
      </c>
    </row>
    <row r="2062" spans="1:4" x14ac:dyDescent="0.2">
      <c r="A2062" s="24">
        <v>2054</v>
      </c>
      <c r="B2062" s="4">
        <f t="shared" si="106"/>
        <v>5.6273972602739724</v>
      </c>
      <c r="C2062" s="4">
        <f t="shared" si="107"/>
        <v>0.10051133663395015</v>
      </c>
      <c r="D2062" s="25">
        <f t="shared" si="108"/>
        <v>10.573617695930725</v>
      </c>
    </row>
    <row r="2063" spans="1:4" x14ac:dyDescent="0.2">
      <c r="A2063" s="24">
        <v>2055</v>
      </c>
      <c r="B2063" s="4">
        <f t="shared" si="106"/>
        <v>5.6301369863013697</v>
      </c>
      <c r="C2063" s="4">
        <f t="shared" si="107"/>
        <v>0.1005135763689632</v>
      </c>
      <c r="D2063" s="25">
        <f t="shared" si="108"/>
        <v>10.573865351811129</v>
      </c>
    </row>
    <row r="2064" spans="1:4" x14ac:dyDescent="0.2">
      <c r="A2064" s="24">
        <v>2056</v>
      </c>
      <c r="B2064" s="4">
        <f t="shared" si="106"/>
        <v>5.6328767123287671</v>
      </c>
      <c r="C2064" s="4">
        <f t="shared" si="107"/>
        <v>0.10051581612948476</v>
      </c>
      <c r="D2064" s="25">
        <f t="shared" si="108"/>
        <v>10.57411301106681</v>
      </c>
    </row>
    <row r="2065" spans="1:4" x14ac:dyDescent="0.2">
      <c r="A2065" s="24">
        <v>2057</v>
      </c>
      <c r="B2065" s="4">
        <f t="shared" si="106"/>
        <v>5.6356164383561644</v>
      </c>
      <c r="C2065" s="4">
        <f t="shared" si="107"/>
        <v>0.10051805591496618</v>
      </c>
      <c r="D2065" s="25">
        <f t="shared" si="108"/>
        <v>10.574360673637106</v>
      </c>
    </row>
    <row r="2066" spans="1:4" x14ac:dyDescent="0.2">
      <c r="A2066" s="24">
        <v>2058</v>
      </c>
      <c r="B2066" s="4">
        <f t="shared" si="106"/>
        <v>5.6383561643835618</v>
      </c>
      <c r="C2066" s="4">
        <f t="shared" si="107"/>
        <v>0.10052029572485932</v>
      </c>
      <c r="D2066" s="25">
        <f t="shared" si="108"/>
        <v>10.574608339461445</v>
      </c>
    </row>
    <row r="2067" spans="1:4" x14ac:dyDescent="0.2">
      <c r="A2067" s="24">
        <v>2059</v>
      </c>
      <c r="B2067" s="4">
        <f t="shared" si="106"/>
        <v>5.6410958904109592</v>
      </c>
      <c r="C2067" s="4">
        <f t="shared" si="107"/>
        <v>0.10052253555861676</v>
      </c>
      <c r="D2067" s="25">
        <f t="shared" si="108"/>
        <v>10.574856008479273</v>
      </c>
    </row>
    <row r="2068" spans="1:4" x14ac:dyDescent="0.2">
      <c r="A2068" s="24">
        <v>2060</v>
      </c>
      <c r="B2068" s="4">
        <f t="shared" si="106"/>
        <v>5.6438356164383565</v>
      </c>
      <c r="C2068" s="4">
        <f t="shared" si="107"/>
        <v>0.10052477541569162</v>
      </c>
      <c r="D2068" s="25">
        <f t="shared" si="108"/>
        <v>10.575103680630193</v>
      </c>
    </row>
    <row r="2069" spans="1:4" x14ac:dyDescent="0.2">
      <c r="A2069" s="24">
        <v>2061</v>
      </c>
      <c r="B2069" s="4">
        <f t="shared" si="106"/>
        <v>5.646575342465753</v>
      </c>
      <c r="C2069" s="4">
        <f t="shared" si="107"/>
        <v>0.10052701529553768</v>
      </c>
      <c r="D2069" s="25">
        <f t="shared" si="108"/>
        <v>10.575351355853769</v>
      </c>
    </row>
    <row r="2070" spans="1:4" x14ac:dyDescent="0.2">
      <c r="A2070" s="24">
        <v>2062</v>
      </c>
      <c r="B2070" s="4">
        <f t="shared" si="106"/>
        <v>5.6493150684931503</v>
      </c>
      <c r="C2070" s="4">
        <f t="shared" si="107"/>
        <v>0.10052925519760929</v>
      </c>
      <c r="D2070" s="25">
        <f t="shared" si="108"/>
        <v>10.575599034089734</v>
      </c>
    </row>
    <row r="2071" spans="1:4" x14ac:dyDescent="0.2">
      <c r="A2071" s="24">
        <v>2063</v>
      </c>
      <c r="B2071" s="4">
        <f t="shared" si="106"/>
        <v>5.6520547945205477</v>
      </c>
      <c r="C2071" s="4">
        <f t="shared" si="107"/>
        <v>0.10053149512136147</v>
      </c>
      <c r="D2071" s="25">
        <f t="shared" si="108"/>
        <v>10.575846715277827</v>
      </c>
    </row>
    <row r="2072" spans="1:4" x14ac:dyDescent="0.2">
      <c r="A2072" s="24">
        <v>2064</v>
      </c>
      <c r="B2072" s="4">
        <f t="shared" si="106"/>
        <v>5.6547945205479451</v>
      </c>
      <c r="C2072" s="4">
        <f t="shared" si="107"/>
        <v>0.10053373506624984</v>
      </c>
      <c r="D2072" s="25">
        <f t="shared" si="108"/>
        <v>10.576094399357849</v>
      </c>
    </row>
    <row r="2073" spans="1:4" x14ac:dyDescent="0.2">
      <c r="A2073" s="24">
        <v>2065</v>
      </c>
      <c r="B2073" s="4">
        <f t="shared" si="106"/>
        <v>5.6575342465753424</v>
      </c>
      <c r="C2073" s="4">
        <f t="shared" si="107"/>
        <v>0.10053597503173058</v>
      </c>
      <c r="D2073" s="25">
        <f t="shared" si="108"/>
        <v>10.576342086269698</v>
      </c>
    </row>
    <row r="2074" spans="1:4" x14ac:dyDescent="0.2">
      <c r="A2074" s="24">
        <v>2066</v>
      </c>
      <c r="B2074" s="4">
        <f t="shared" si="106"/>
        <v>5.6602739726027398</v>
      </c>
      <c r="C2074" s="4">
        <f t="shared" si="107"/>
        <v>0.10053821501726053</v>
      </c>
      <c r="D2074" s="25">
        <f t="shared" si="108"/>
        <v>10.576589775953327</v>
      </c>
    </row>
    <row r="2075" spans="1:4" x14ac:dyDescent="0.2">
      <c r="A2075" s="24">
        <v>2067</v>
      </c>
      <c r="B2075" s="4">
        <f t="shared" si="106"/>
        <v>5.6630136986301371</v>
      </c>
      <c r="C2075" s="4">
        <f t="shared" si="107"/>
        <v>0.10054045502229715</v>
      </c>
      <c r="D2075" s="25">
        <f t="shared" si="108"/>
        <v>10.576837468348788</v>
      </c>
    </row>
    <row r="2076" spans="1:4" x14ac:dyDescent="0.2">
      <c r="A2076" s="24">
        <v>2068</v>
      </c>
      <c r="B2076" s="4">
        <f t="shared" si="106"/>
        <v>5.6657534246575345</v>
      </c>
      <c r="C2076" s="4">
        <f t="shared" si="107"/>
        <v>0.10054269504629849</v>
      </c>
      <c r="D2076" s="25">
        <f t="shared" si="108"/>
        <v>10.577085163396127</v>
      </c>
    </row>
    <row r="2077" spans="1:4" x14ac:dyDescent="0.2">
      <c r="A2077" s="24">
        <v>2069</v>
      </c>
      <c r="B2077" s="4">
        <f t="shared" si="106"/>
        <v>5.6684931506849319</v>
      </c>
      <c r="C2077" s="4">
        <f t="shared" si="107"/>
        <v>0.1005449350887232</v>
      </c>
      <c r="D2077" s="25">
        <f t="shared" si="108"/>
        <v>10.577332861035526</v>
      </c>
    </row>
    <row r="2078" spans="1:4" x14ac:dyDescent="0.2">
      <c r="A2078" s="24">
        <v>2070</v>
      </c>
      <c r="B2078" s="4">
        <f t="shared" si="106"/>
        <v>5.6712328767123283</v>
      </c>
      <c r="C2078" s="4">
        <f t="shared" si="107"/>
        <v>0.10054717514903058</v>
      </c>
      <c r="D2078" s="25">
        <f t="shared" si="108"/>
        <v>10.577580561207188</v>
      </c>
    </row>
    <row r="2079" spans="1:4" x14ac:dyDescent="0.2">
      <c r="A2079" s="24">
        <v>2071</v>
      </c>
      <c r="B2079" s="4">
        <f t="shared" si="106"/>
        <v>5.6739726027397257</v>
      </c>
      <c r="C2079" s="4">
        <f t="shared" si="107"/>
        <v>0.10054941522668048</v>
      </c>
      <c r="D2079" s="25">
        <f t="shared" si="108"/>
        <v>10.57782826385143</v>
      </c>
    </row>
    <row r="2080" spans="1:4" x14ac:dyDescent="0.2">
      <c r="A2080" s="24">
        <v>2072</v>
      </c>
      <c r="B2080" s="4">
        <f t="shared" si="106"/>
        <v>5.6767123287671231</v>
      </c>
      <c r="C2080" s="4">
        <f t="shared" si="107"/>
        <v>0.10055165532113344</v>
      </c>
      <c r="D2080" s="25">
        <f t="shared" si="108"/>
        <v>10.578075968908585</v>
      </c>
    </row>
    <row r="2081" spans="1:4" x14ac:dyDescent="0.2">
      <c r="A2081" s="24">
        <v>2073</v>
      </c>
      <c r="B2081" s="4">
        <f t="shared" si="106"/>
        <v>5.6794520547945204</v>
      </c>
      <c r="C2081" s="4">
        <f t="shared" si="107"/>
        <v>0.10055389543185052</v>
      </c>
      <c r="D2081" s="25">
        <f t="shared" si="108"/>
        <v>10.57832367631908</v>
      </c>
    </row>
    <row r="2082" spans="1:4" x14ac:dyDescent="0.2">
      <c r="A2082" s="24">
        <v>2074</v>
      </c>
      <c r="B2082" s="4">
        <f t="shared" si="106"/>
        <v>5.6821917808219178</v>
      </c>
      <c r="C2082" s="4">
        <f t="shared" si="107"/>
        <v>0.10055613555829346</v>
      </c>
      <c r="D2082" s="25">
        <f t="shared" si="108"/>
        <v>10.578571386023405</v>
      </c>
    </row>
    <row r="2083" spans="1:4" x14ac:dyDescent="0.2">
      <c r="A2083" s="24">
        <v>2075</v>
      </c>
      <c r="B2083" s="4">
        <f t="shared" si="106"/>
        <v>5.6849315068493151</v>
      </c>
      <c r="C2083" s="4">
        <f t="shared" si="107"/>
        <v>0.10055837569992454</v>
      </c>
      <c r="D2083" s="25">
        <f t="shared" si="108"/>
        <v>10.578819097962121</v>
      </c>
    </row>
    <row r="2084" spans="1:4" x14ac:dyDescent="0.2">
      <c r="A2084" s="24">
        <v>2076</v>
      </c>
      <c r="B2084" s="4">
        <f t="shared" si="106"/>
        <v>5.6876712328767125</v>
      </c>
      <c r="C2084" s="4">
        <f t="shared" si="107"/>
        <v>0.10056061585620674</v>
      </c>
      <c r="D2084" s="25">
        <f t="shared" si="108"/>
        <v>10.579066812075876</v>
      </c>
    </row>
    <row r="2085" spans="1:4" x14ac:dyDescent="0.2">
      <c r="A2085" s="24">
        <v>2077</v>
      </c>
      <c r="B2085" s="4">
        <f t="shared" si="106"/>
        <v>5.6904109589041099</v>
      </c>
      <c r="C2085" s="4">
        <f t="shared" si="107"/>
        <v>0.10056285602660356</v>
      </c>
      <c r="D2085" s="25">
        <f t="shared" si="108"/>
        <v>10.579314528305318</v>
      </c>
    </row>
    <row r="2086" spans="1:4" x14ac:dyDescent="0.2">
      <c r="A2086" s="24">
        <v>2078</v>
      </c>
      <c r="B2086" s="4">
        <f t="shared" si="106"/>
        <v>5.6931506849315072</v>
      </c>
      <c r="C2086" s="4">
        <f t="shared" si="107"/>
        <v>0.10056509621057913</v>
      </c>
      <c r="D2086" s="25">
        <f t="shared" si="108"/>
        <v>10.579562246591223</v>
      </c>
    </row>
    <row r="2087" spans="1:4" x14ac:dyDescent="0.2">
      <c r="A2087" s="24">
        <v>2079</v>
      </c>
      <c r="B2087" s="4">
        <f t="shared" si="106"/>
        <v>5.6958904109589037</v>
      </c>
      <c r="C2087" s="4">
        <f t="shared" si="107"/>
        <v>0.1005673364075982</v>
      </c>
      <c r="D2087" s="25">
        <f t="shared" si="108"/>
        <v>10.579809966874398</v>
      </c>
    </row>
    <row r="2088" spans="1:4" x14ac:dyDescent="0.2">
      <c r="A2088" s="24">
        <v>2080</v>
      </c>
      <c r="B2088" s="4">
        <f t="shared" si="106"/>
        <v>5.6986301369863011</v>
      </c>
      <c r="C2088" s="4">
        <f t="shared" si="107"/>
        <v>0.10056957661712612</v>
      </c>
      <c r="D2088" s="25">
        <f t="shared" si="108"/>
        <v>10.580057689095757</v>
      </c>
    </row>
    <row r="2089" spans="1:4" x14ac:dyDescent="0.2">
      <c r="A2089" s="24">
        <v>2081</v>
      </c>
      <c r="B2089" s="4">
        <f t="shared" si="106"/>
        <v>5.7013698630136984</v>
      </c>
      <c r="C2089" s="4">
        <f t="shared" si="107"/>
        <v>0.10057181683862886</v>
      </c>
      <c r="D2089" s="25">
        <f t="shared" si="108"/>
        <v>10.580305413196257</v>
      </c>
    </row>
    <row r="2090" spans="1:4" x14ac:dyDescent="0.2">
      <c r="A2090" s="24">
        <v>2082</v>
      </c>
      <c r="B2090" s="4">
        <f t="shared" si="106"/>
        <v>5.7041095890410958</v>
      </c>
      <c r="C2090" s="4">
        <f t="shared" si="107"/>
        <v>0.10057405707157294</v>
      </c>
      <c r="D2090" s="25">
        <f t="shared" si="108"/>
        <v>10.580553139116876</v>
      </c>
    </row>
    <row r="2091" spans="1:4" x14ac:dyDescent="0.2">
      <c r="A2091" s="24">
        <v>2083</v>
      </c>
      <c r="B2091" s="4">
        <f t="shared" si="106"/>
        <v>5.7068493150684931</v>
      </c>
      <c r="C2091" s="4">
        <f t="shared" si="107"/>
        <v>0.10057629731542556</v>
      </c>
      <c r="D2091" s="25">
        <f t="shared" si="108"/>
        <v>10.580800866798757</v>
      </c>
    </row>
    <row r="2092" spans="1:4" x14ac:dyDescent="0.2">
      <c r="A2092" s="24">
        <v>2084</v>
      </c>
      <c r="B2092" s="4">
        <f t="shared" si="106"/>
        <v>5.7095890410958905</v>
      </c>
      <c r="C2092" s="4">
        <f t="shared" si="107"/>
        <v>0.10057853756965444</v>
      </c>
      <c r="D2092" s="25">
        <f t="shared" si="108"/>
        <v>10.581048596183029</v>
      </c>
    </row>
    <row r="2093" spans="1:4" x14ac:dyDescent="0.2">
      <c r="A2093" s="24">
        <v>2085</v>
      </c>
      <c r="B2093" s="4">
        <f t="shared" si="106"/>
        <v>5.7123287671232879</v>
      </c>
      <c r="C2093" s="4">
        <f t="shared" si="107"/>
        <v>0.10058077783372796</v>
      </c>
      <c r="D2093" s="25">
        <f t="shared" si="108"/>
        <v>10.581296327210898</v>
      </c>
    </row>
    <row r="2094" spans="1:4" x14ac:dyDescent="0.2">
      <c r="A2094" s="24">
        <v>2086</v>
      </c>
      <c r="B2094" s="4">
        <f t="shared" si="106"/>
        <v>5.7150684931506852</v>
      </c>
      <c r="C2094" s="4">
        <f t="shared" si="107"/>
        <v>0.10058301810711508</v>
      </c>
      <c r="D2094" s="25">
        <f t="shared" si="108"/>
        <v>10.581544059823656</v>
      </c>
    </row>
    <row r="2095" spans="1:4" x14ac:dyDescent="0.2">
      <c r="A2095" s="24">
        <v>2087</v>
      </c>
      <c r="B2095" s="4">
        <f t="shared" si="106"/>
        <v>5.7178082191780826</v>
      </c>
      <c r="C2095" s="4">
        <f t="shared" si="107"/>
        <v>0.10058525838928539</v>
      </c>
      <c r="D2095" s="25">
        <f t="shared" si="108"/>
        <v>10.58179179396268</v>
      </c>
    </row>
    <row r="2096" spans="1:4" x14ac:dyDescent="0.2">
      <c r="A2096" s="24">
        <v>2088</v>
      </c>
      <c r="B2096" s="4">
        <f t="shared" si="106"/>
        <v>5.720547945205479</v>
      </c>
      <c r="C2096" s="4">
        <f t="shared" si="107"/>
        <v>0.10058749867970902</v>
      </c>
      <c r="D2096" s="25">
        <f t="shared" si="108"/>
        <v>10.582039529569375</v>
      </c>
    </row>
    <row r="2097" spans="1:4" x14ac:dyDescent="0.2">
      <c r="A2097" s="24">
        <v>2089</v>
      </c>
      <c r="B2097" s="4">
        <f t="shared" si="106"/>
        <v>5.7232876712328764</v>
      </c>
      <c r="C2097" s="4">
        <f t="shared" si="107"/>
        <v>0.10058973897785675</v>
      </c>
      <c r="D2097" s="25">
        <f t="shared" si="108"/>
        <v>10.582287266585212</v>
      </c>
    </row>
    <row r="2098" spans="1:4" x14ac:dyDescent="0.2">
      <c r="A2098" s="24">
        <v>2090</v>
      </c>
      <c r="B2098" s="4">
        <f t="shared" si="106"/>
        <v>5.7260273972602738</v>
      </c>
      <c r="C2098" s="4">
        <f t="shared" si="107"/>
        <v>0.10059197928319998</v>
      </c>
      <c r="D2098" s="25">
        <f t="shared" si="108"/>
        <v>10.582535004951744</v>
      </c>
    </row>
    <row r="2099" spans="1:4" x14ac:dyDescent="0.2">
      <c r="A2099" s="24">
        <v>2091</v>
      </c>
      <c r="B2099" s="4">
        <f t="shared" si="106"/>
        <v>5.7287671232876711</v>
      </c>
      <c r="C2099" s="4">
        <f t="shared" si="107"/>
        <v>0.10059421959521062</v>
      </c>
      <c r="D2099" s="25">
        <f t="shared" si="108"/>
        <v>10.582782744610576</v>
      </c>
    </row>
    <row r="2100" spans="1:4" x14ac:dyDescent="0.2">
      <c r="A2100" s="24">
        <v>2092</v>
      </c>
      <c r="B2100" s="4">
        <f t="shared" si="106"/>
        <v>5.7315068493150685</v>
      </c>
      <c r="C2100" s="4">
        <f t="shared" si="107"/>
        <v>0.10059645991336125</v>
      </c>
      <c r="D2100" s="25">
        <f t="shared" si="108"/>
        <v>10.58303048550342</v>
      </c>
    </row>
    <row r="2101" spans="1:4" x14ac:dyDescent="0.2">
      <c r="A2101" s="24">
        <v>2093</v>
      </c>
      <c r="B2101" s="4">
        <f t="shared" si="106"/>
        <v>5.7342465753424658</v>
      </c>
      <c r="C2101" s="4">
        <f t="shared" si="107"/>
        <v>0.10059870023712504</v>
      </c>
      <c r="D2101" s="25">
        <f t="shared" si="108"/>
        <v>10.583278227571991</v>
      </c>
    </row>
    <row r="2102" spans="1:4" x14ac:dyDescent="0.2">
      <c r="A2102" s="24">
        <v>2094</v>
      </c>
      <c r="B2102" s="4">
        <f t="shared" si="106"/>
        <v>5.7369863013698632</v>
      </c>
      <c r="C2102" s="4">
        <f t="shared" si="107"/>
        <v>0.10060094056597575</v>
      </c>
      <c r="D2102" s="25">
        <f t="shared" si="108"/>
        <v>10.583525970758135</v>
      </c>
    </row>
    <row r="2103" spans="1:4" x14ac:dyDescent="0.2">
      <c r="A2103" s="24">
        <v>2095</v>
      </c>
      <c r="B2103" s="4">
        <f t="shared" si="106"/>
        <v>5.7397260273972606</v>
      </c>
      <c r="C2103" s="4">
        <f t="shared" si="107"/>
        <v>0.10060318089938773</v>
      </c>
      <c r="D2103" s="25">
        <f t="shared" si="108"/>
        <v>10.583773715003698</v>
      </c>
    </row>
    <row r="2104" spans="1:4" x14ac:dyDescent="0.2">
      <c r="A2104" s="24">
        <v>2096</v>
      </c>
      <c r="B2104" s="4">
        <f t="shared" si="106"/>
        <v>5.7424657534246579</v>
      </c>
      <c r="C2104" s="4">
        <f t="shared" si="107"/>
        <v>0.10060542123683591</v>
      </c>
      <c r="D2104" s="25">
        <f t="shared" si="108"/>
        <v>10.584021460250614</v>
      </c>
    </row>
    <row r="2105" spans="1:4" x14ac:dyDescent="0.2">
      <c r="A2105" s="24">
        <v>2097</v>
      </c>
      <c r="B2105" s="4">
        <f t="shared" si="106"/>
        <v>5.7452054794520544</v>
      </c>
      <c r="C2105" s="4">
        <f t="shared" si="107"/>
        <v>0.10060766157779587</v>
      </c>
      <c r="D2105" s="25">
        <f t="shared" si="108"/>
        <v>10.584269206440933</v>
      </c>
    </row>
    <row r="2106" spans="1:4" x14ac:dyDescent="0.2">
      <c r="A2106" s="24">
        <v>2098</v>
      </c>
      <c r="B2106" s="4">
        <f t="shared" si="106"/>
        <v>5.7479452054794518</v>
      </c>
      <c r="C2106" s="4">
        <f t="shared" si="107"/>
        <v>0.10060990192174374</v>
      </c>
      <c r="D2106" s="25">
        <f t="shared" si="108"/>
        <v>10.584516953516697</v>
      </c>
    </row>
    <row r="2107" spans="1:4" x14ac:dyDescent="0.2">
      <c r="A2107" s="24">
        <v>2099</v>
      </c>
      <c r="B2107" s="4">
        <f t="shared" si="106"/>
        <v>5.7506849315068491</v>
      </c>
      <c r="C2107" s="4">
        <f t="shared" si="107"/>
        <v>0.10061214226815622</v>
      </c>
      <c r="D2107" s="25">
        <f t="shared" si="108"/>
        <v>10.584764701420045</v>
      </c>
    </row>
    <row r="2108" spans="1:4" x14ac:dyDescent="0.2">
      <c r="A2108" s="24">
        <v>2100</v>
      </c>
      <c r="B2108" s="4">
        <f t="shared" si="106"/>
        <v>5.7534246575342465</v>
      </c>
      <c r="C2108" s="4">
        <f t="shared" si="107"/>
        <v>0.10061438261651071</v>
      </c>
      <c r="D2108" s="25">
        <f t="shared" si="108"/>
        <v>10.585012450093201</v>
      </c>
    </row>
    <row r="2109" spans="1:4" x14ac:dyDescent="0.2">
      <c r="A2109" s="24">
        <v>2101</v>
      </c>
      <c r="B2109" s="4">
        <f t="shared" si="106"/>
        <v>5.7561643835616438</v>
      </c>
      <c r="C2109" s="4">
        <f t="shared" si="107"/>
        <v>0.10061662296628507</v>
      </c>
      <c r="D2109" s="25">
        <f t="shared" si="108"/>
        <v>10.58526019947843</v>
      </c>
    </row>
    <row r="2110" spans="1:4" x14ac:dyDescent="0.2">
      <c r="A2110" s="24">
        <v>2102</v>
      </c>
      <c r="B2110" s="4">
        <f t="shared" si="106"/>
        <v>5.7589041095890412</v>
      </c>
      <c r="C2110" s="4">
        <f t="shared" si="107"/>
        <v>0.10061886331695785</v>
      </c>
      <c r="D2110" s="25">
        <f t="shared" si="108"/>
        <v>10.585507949518025</v>
      </c>
    </row>
    <row r="2111" spans="1:4" x14ac:dyDescent="0.2">
      <c r="A2111" s="24">
        <v>2103</v>
      </c>
      <c r="B2111" s="4">
        <f t="shared" si="106"/>
        <v>5.7616438356164386</v>
      </c>
      <c r="C2111" s="4">
        <f t="shared" si="107"/>
        <v>0.10062110366800815</v>
      </c>
      <c r="D2111" s="25">
        <f t="shared" si="108"/>
        <v>10.585755700154431</v>
      </c>
    </row>
    <row r="2112" spans="1:4" x14ac:dyDescent="0.2">
      <c r="A2112" s="24">
        <v>2104</v>
      </c>
      <c r="B2112" s="4">
        <f t="shared" si="106"/>
        <v>5.7643835616438359</v>
      </c>
      <c r="C2112" s="4">
        <f t="shared" si="107"/>
        <v>0.10062334401891565</v>
      </c>
      <c r="D2112" s="25">
        <f t="shared" si="108"/>
        <v>10.586003451330095</v>
      </c>
    </row>
    <row r="2113" spans="1:4" x14ac:dyDescent="0.2">
      <c r="A2113" s="24">
        <v>2105</v>
      </c>
      <c r="B2113" s="4">
        <f t="shared" si="106"/>
        <v>5.7671232876712333</v>
      </c>
      <c r="C2113" s="4">
        <f t="shared" si="107"/>
        <v>0.10062558436916069</v>
      </c>
      <c r="D2113" s="25">
        <f t="shared" si="108"/>
        <v>10.586251202987551</v>
      </c>
    </row>
    <row r="2114" spans="1:4" x14ac:dyDescent="0.2">
      <c r="A2114" s="24">
        <v>2106</v>
      </c>
      <c r="B2114" s="4">
        <f t="shared" si="106"/>
        <v>5.7698630136986298</v>
      </c>
      <c r="C2114" s="4">
        <f t="shared" si="107"/>
        <v>0.10062782471822408</v>
      </c>
      <c r="D2114" s="25">
        <f t="shared" si="108"/>
        <v>10.586498955069379</v>
      </c>
    </row>
    <row r="2115" spans="1:4" x14ac:dyDescent="0.2">
      <c r="A2115" s="24">
        <v>2107</v>
      </c>
      <c r="B2115" s="4">
        <f t="shared" si="106"/>
        <v>5.7726027397260271</v>
      </c>
      <c r="C2115" s="4">
        <f t="shared" si="107"/>
        <v>0.10063006506558736</v>
      </c>
      <c r="D2115" s="25">
        <f t="shared" si="108"/>
        <v>10.58674670751827</v>
      </c>
    </row>
    <row r="2116" spans="1:4" x14ac:dyDescent="0.2">
      <c r="A2116" s="24">
        <v>2108</v>
      </c>
      <c r="B2116" s="4">
        <f t="shared" si="106"/>
        <v>5.7753424657534245</v>
      </c>
      <c r="C2116" s="4">
        <f t="shared" si="107"/>
        <v>0.10063230541073258</v>
      </c>
      <c r="D2116" s="25">
        <f t="shared" si="108"/>
        <v>10.586994460276911</v>
      </c>
    </row>
    <row r="2117" spans="1:4" x14ac:dyDescent="0.2">
      <c r="A2117" s="24">
        <v>2109</v>
      </c>
      <c r="B2117" s="4">
        <f t="shared" si="106"/>
        <v>5.7780821917808218</v>
      </c>
      <c r="C2117" s="4">
        <f t="shared" si="107"/>
        <v>0.10063454575314236</v>
      </c>
      <c r="D2117" s="25">
        <f t="shared" si="108"/>
        <v>10.587242213288084</v>
      </c>
    </row>
    <row r="2118" spans="1:4" x14ac:dyDescent="0.2">
      <c r="A2118" s="24">
        <v>2110</v>
      </c>
      <c r="B2118" s="4">
        <f t="shared" si="106"/>
        <v>5.7808219178082192</v>
      </c>
      <c r="C2118" s="4">
        <f t="shared" si="107"/>
        <v>0.10063678609229997</v>
      </c>
      <c r="D2118" s="25">
        <f t="shared" si="108"/>
        <v>10.58748996649468</v>
      </c>
    </row>
    <row r="2119" spans="1:4" x14ac:dyDescent="0.2">
      <c r="A2119" s="24">
        <v>2111</v>
      </c>
      <c r="B2119" s="4">
        <f t="shared" si="106"/>
        <v>5.7835616438356166</v>
      </c>
      <c r="C2119" s="4">
        <f t="shared" si="107"/>
        <v>0.10063902642768921</v>
      </c>
      <c r="D2119" s="25">
        <f t="shared" si="108"/>
        <v>10.587737719839584</v>
      </c>
    </row>
    <row r="2120" spans="1:4" x14ac:dyDescent="0.2">
      <c r="A2120" s="24">
        <v>2112</v>
      </c>
      <c r="B2120" s="4">
        <f t="shared" si="106"/>
        <v>5.7863013698630139</v>
      </c>
      <c r="C2120" s="4">
        <f t="shared" si="107"/>
        <v>0.10064126675879452</v>
      </c>
      <c r="D2120" s="25">
        <f t="shared" si="108"/>
        <v>10.587985473265782</v>
      </c>
    </row>
    <row r="2121" spans="1:4" x14ac:dyDescent="0.2">
      <c r="A2121" s="24">
        <v>2113</v>
      </c>
      <c r="B2121" s="4">
        <f t="shared" si="106"/>
        <v>5.7890410958904113</v>
      </c>
      <c r="C2121" s="4">
        <f t="shared" si="107"/>
        <v>0.10064350708510091</v>
      </c>
      <c r="D2121" s="25">
        <f t="shared" si="108"/>
        <v>10.588233226716337</v>
      </c>
    </row>
    <row r="2122" spans="1:4" x14ac:dyDescent="0.2">
      <c r="A2122" s="24">
        <v>2114</v>
      </c>
      <c r="B2122" s="4">
        <f t="shared" ref="B2122:B2185" si="109">A2122/365</f>
        <v>5.7917808219178086</v>
      </c>
      <c r="C2122" s="4">
        <f t="shared" ref="C2122:C2185" si="110">($A$6/100)+((($B$6+$C$6)/100)*(1-EXP(-B2122/$D$6))/(B2122/$D$6))-(($C$6/100)*(EXP(-B2122/$D$6)))</f>
        <v>0.10064574740609394</v>
      </c>
      <c r="D2122" s="25">
        <f t="shared" ref="D2122:D2185" si="111">(EXP(C2122)-1)*100</f>
        <v>10.58848098013434</v>
      </c>
    </row>
    <row r="2123" spans="1:4" x14ac:dyDescent="0.2">
      <c r="A2123" s="24">
        <v>2115</v>
      </c>
      <c r="B2123" s="4">
        <f t="shared" si="109"/>
        <v>5.7945205479452051</v>
      </c>
      <c r="C2123" s="4">
        <f t="shared" si="110"/>
        <v>0.10064798772125982</v>
      </c>
      <c r="D2123" s="25">
        <f t="shared" si="111"/>
        <v>10.588728733462972</v>
      </c>
    </row>
    <row r="2124" spans="1:4" x14ac:dyDescent="0.2">
      <c r="A2124" s="24">
        <v>2116</v>
      </c>
      <c r="B2124" s="4">
        <f t="shared" si="109"/>
        <v>5.7972602739726025</v>
      </c>
      <c r="C2124" s="4">
        <f t="shared" si="110"/>
        <v>0.10065022803008528</v>
      </c>
      <c r="D2124" s="25">
        <f t="shared" si="111"/>
        <v>10.588976486645475</v>
      </c>
    </row>
    <row r="2125" spans="1:4" x14ac:dyDescent="0.2">
      <c r="A2125" s="24">
        <v>2117</v>
      </c>
      <c r="B2125" s="4">
        <f t="shared" si="109"/>
        <v>5.8</v>
      </c>
      <c r="C2125" s="4">
        <f t="shared" si="110"/>
        <v>0.10065246833205768</v>
      </c>
      <c r="D2125" s="25">
        <f t="shared" si="111"/>
        <v>10.589224239625139</v>
      </c>
    </row>
    <row r="2126" spans="1:4" x14ac:dyDescent="0.2">
      <c r="A2126" s="24">
        <v>2118</v>
      </c>
      <c r="B2126" s="4">
        <f t="shared" si="109"/>
        <v>5.8027397260273972</v>
      </c>
      <c r="C2126" s="4">
        <f t="shared" si="110"/>
        <v>0.10065470862666498</v>
      </c>
      <c r="D2126" s="25">
        <f t="shared" si="111"/>
        <v>10.589471992345345</v>
      </c>
    </row>
    <row r="2127" spans="1:4" x14ac:dyDescent="0.2">
      <c r="A2127" s="24">
        <v>2119</v>
      </c>
      <c r="B2127" s="4">
        <f t="shared" si="109"/>
        <v>5.8054794520547945</v>
      </c>
      <c r="C2127" s="4">
        <f t="shared" si="110"/>
        <v>0.10065694891339562</v>
      </c>
      <c r="D2127" s="25">
        <f t="shared" si="111"/>
        <v>10.589719744749516</v>
      </c>
    </row>
    <row r="2128" spans="1:4" x14ac:dyDescent="0.2">
      <c r="A2128" s="24">
        <v>2120</v>
      </c>
      <c r="B2128" s="4">
        <f t="shared" si="109"/>
        <v>5.8082191780821919</v>
      </c>
      <c r="C2128" s="4">
        <f t="shared" si="110"/>
        <v>0.10065918919173877</v>
      </c>
      <c r="D2128" s="25">
        <f t="shared" si="111"/>
        <v>10.58996749678116</v>
      </c>
    </row>
    <row r="2129" spans="1:4" x14ac:dyDescent="0.2">
      <c r="A2129" s="24">
        <v>2121</v>
      </c>
      <c r="B2129" s="4">
        <f t="shared" si="109"/>
        <v>5.8109589041095893</v>
      </c>
      <c r="C2129" s="4">
        <f t="shared" si="110"/>
        <v>0.10066142946118409</v>
      </c>
      <c r="D2129" s="25">
        <f t="shared" si="111"/>
        <v>10.590215248383817</v>
      </c>
    </row>
    <row r="2130" spans="1:4" x14ac:dyDescent="0.2">
      <c r="A2130" s="24">
        <v>2122</v>
      </c>
      <c r="B2130" s="4">
        <f t="shared" si="109"/>
        <v>5.8136986301369866</v>
      </c>
      <c r="C2130" s="4">
        <f t="shared" si="110"/>
        <v>0.10066366972122183</v>
      </c>
      <c r="D2130" s="25">
        <f t="shared" si="111"/>
        <v>10.590462999501105</v>
      </c>
    </row>
    <row r="2131" spans="1:4" x14ac:dyDescent="0.2">
      <c r="A2131" s="24">
        <v>2123</v>
      </c>
      <c r="B2131" s="4">
        <f t="shared" si="109"/>
        <v>5.816438356164384</v>
      </c>
      <c r="C2131" s="4">
        <f t="shared" si="110"/>
        <v>0.10066590997134285</v>
      </c>
      <c r="D2131" s="25">
        <f t="shared" si="111"/>
        <v>10.590710750076738</v>
      </c>
    </row>
    <row r="2132" spans="1:4" x14ac:dyDescent="0.2">
      <c r="A2132" s="24">
        <v>2124</v>
      </c>
      <c r="B2132" s="4">
        <f t="shared" si="109"/>
        <v>5.8191780821917805</v>
      </c>
      <c r="C2132" s="4">
        <f t="shared" si="110"/>
        <v>0.10066815021103857</v>
      </c>
      <c r="D2132" s="25">
        <f t="shared" si="111"/>
        <v>10.590958500054448</v>
      </c>
    </row>
    <row r="2133" spans="1:4" x14ac:dyDescent="0.2">
      <c r="A2133" s="24">
        <v>2125</v>
      </c>
      <c r="B2133" s="4">
        <f t="shared" si="109"/>
        <v>5.8219178082191778</v>
      </c>
      <c r="C2133" s="4">
        <f t="shared" si="110"/>
        <v>0.10067039043980099</v>
      </c>
      <c r="D2133" s="25">
        <f t="shared" si="111"/>
        <v>10.591206249378061</v>
      </c>
    </row>
    <row r="2134" spans="1:4" x14ac:dyDescent="0.2">
      <c r="A2134" s="24">
        <v>2126</v>
      </c>
      <c r="B2134" s="4">
        <f t="shared" si="109"/>
        <v>5.8246575342465752</v>
      </c>
      <c r="C2134" s="4">
        <f t="shared" si="110"/>
        <v>0.1006726306571227</v>
      </c>
      <c r="D2134" s="25">
        <f t="shared" si="111"/>
        <v>10.591453997991419</v>
      </c>
    </row>
    <row r="2135" spans="1:4" x14ac:dyDescent="0.2">
      <c r="A2135" s="24">
        <v>2127</v>
      </c>
      <c r="B2135" s="4">
        <f t="shared" si="109"/>
        <v>5.8273972602739725</v>
      </c>
      <c r="C2135" s="4">
        <f t="shared" si="110"/>
        <v>0.10067487086249689</v>
      </c>
      <c r="D2135" s="25">
        <f t="shared" si="111"/>
        <v>10.591701745838522</v>
      </c>
    </row>
    <row r="2136" spans="1:4" x14ac:dyDescent="0.2">
      <c r="A2136" s="24">
        <v>2128</v>
      </c>
      <c r="B2136" s="4">
        <f t="shared" si="109"/>
        <v>5.8301369863013699</v>
      </c>
      <c r="C2136" s="4">
        <f t="shared" si="110"/>
        <v>0.1006771110554173</v>
      </c>
      <c r="D2136" s="25">
        <f t="shared" si="111"/>
        <v>10.591949492863328</v>
      </c>
    </row>
    <row r="2137" spans="1:4" x14ac:dyDescent="0.2">
      <c r="A2137" s="24">
        <v>2129</v>
      </c>
      <c r="B2137" s="4">
        <f t="shared" si="109"/>
        <v>5.8328767123287673</v>
      </c>
      <c r="C2137" s="4">
        <f t="shared" si="110"/>
        <v>0.1006793512353782</v>
      </c>
      <c r="D2137" s="25">
        <f t="shared" si="111"/>
        <v>10.592197239009904</v>
      </c>
    </row>
    <row r="2138" spans="1:4" x14ac:dyDescent="0.2">
      <c r="A2138" s="24">
        <v>2130</v>
      </c>
      <c r="B2138" s="4">
        <f t="shared" si="109"/>
        <v>5.8356164383561646</v>
      </c>
      <c r="C2138" s="4">
        <f t="shared" si="110"/>
        <v>0.10068159140187459</v>
      </c>
      <c r="D2138" s="25">
        <f t="shared" si="111"/>
        <v>10.592444984222427</v>
      </c>
    </row>
    <row r="2139" spans="1:4" x14ac:dyDescent="0.2">
      <c r="A2139" s="24">
        <v>2131</v>
      </c>
      <c r="B2139" s="4">
        <f t="shared" si="109"/>
        <v>5.838356164383562</v>
      </c>
      <c r="C2139" s="4">
        <f t="shared" si="110"/>
        <v>0.10068383155440187</v>
      </c>
      <c r="D2139" s="25">
        <f t="shared" si="111"/>
        <v>10.592692728445051</v>
      </c>
    </row>
    <row r="2140" spans="1:4" x14ac:dyDescent="0.2">
      <c r="A2140" s="24">
        <v>2132</v>
      </c>
      <c r="B2140" s="4">
        <f t="shared" si="109"/>
        <v>5.8410958904109593</v>
      </c>
      <c r="C2140" s="4">
        <f t="shared" si="110"/>
        <v>0.10068607169245614</v>
      </c>
      <c r="D2140" s="25">
        <f t="shared" si="111"/>
        <v>10.592940471622047</v>
      </c>
    </row>
    <row r="2141" spans="1:4" x14ac:dyDescent="0.2">
      <c r="A2141" s="24">
        <v>2133</v>
      </c>
      <c r="B2141" s="4">
        <f t="shared" si="109"/>
        <v>5.8438356164383558</v>
      </c>
      <c r="C2141" s="4">
        <f t="shared" si="110"/>
        <v>0.10068831181553402</v>
      </c>
      <c r="D2141" s="25">
        <f t="shared" si="111"/>
        <v>10.593188213697724</v>
      </c>
    </row>
    <row r="2142" spans="1:4" x14ac:dyDescent="0.2">
      <c r="A2142" s="24">
        <v>2134</v>
      </c>
      <c r="B2142" s="4">
        <f t="shared" si="109"/>
        <v>5.8465753424657532</v>
      </c>
      <c r="C2142" s="4">
        <f t="shared" si="110"/>
        <v>0.10069055192313271</v>
      </c>
      <c r="D2142" s="25">
        <f t="shared" si="111"/>
        <v>10.593435954616503</v>
      </c>
    </row>
    <row r="2143" spans="1:4" x14ac:dyDescent="0.2">
      <c r="A2143" s="24">
        <v>2135</v>
      </c>
      <c r="B2143" s="4">
        <f t="shared" si="109"/>
        <v>5.8493150684931505</v>
      </c>
      <c r="C2143" s="4">
        <f t="shared" si="110"/>
        <v>0.10069279201475002</v>
      </c>
      <c r="D2143" s="25">
        <f t="shared" si="111"/>
        <v>10.593683694322786</v>
      </c>
    </row>
    <row r="2144" spans="1:4" x14ac:dyDescent="0.2">
      <c r="A2144" s="24">
        <v>2136</v>
      </c>
      <c r="B2144" s="4">
        <f t="shared" si="109"/>
        <v>5.8520547945205479</v>
      </c>
      <c r="C2144" s="4">
        <f t="shared" si="110"/>
        <v>0.10069503208988431</v>
      </c>
      <c r="D2144" s="25">
        <f t="shared" si="111"/>
        <v>10.593931432761106</v>
      </c>
    </row>
    <row r="2145" spans="1:4" x14ac:dyDescent="0.2">
      <c r="A2145" s="24">
        <v>2137</v>
      </c>
      <c r="B2145" s="4">
        <f t="shared" si="109"/>
        <v>5.8547945205479452</v>
      </c>
      <c r="C2145" s="4">
        <f t="shared" si="110"/>
        <v>0.10069727214803451</v>
      </c>
      <c r="D2145" s="25">
        <f t="shared" si="111"/>
        <v>10.59417916987606</v>
      </c>
    </row>
    <row r="2146" spans="1:4" x14ac:dyDescent="0.2">
      <c r="A2146" s="24">
        <v>2138</v>
      </c>
      <c r="B2146" s="4">
        <f t="shared" si="109"/>
        <v>5.8575342465753426</v>
      </c>
      <c r="C2146" s="4">
        <f t="shared" si="110"/>
        <v>0.10069951218870013</v>
      </c>
      <c r="D2146" s="25">
        <f t="shared" si="111"/>
        <v>10.594426905612252</v>
      </c>
    </row>
    <row r="2147" spans="1:4" x14ac:dyDescent="0.2">
      <c r="A2147" s="24">
        <v>2139</v>
      </c>
      <c r="B2147" s="4">
        <f t="shared" si="109"/>
        <v>5.86027397260274</v>
      </c>
      <c r="C2147" s="4">
        <f t="shared" si="110"/>
        <v>0.10070175221138124</v>
      </c>
      <c r="D2147" s="25">
        <f t="shared" si="111"/>
        <v>10.594674639914391</v>
      </c>
    </row>
    <row r="2148" spans="1:4" x14ac:dyDescent="0.2">
      <c r="A2148" s="24">
        <v>2140</v>
      </c>
      <c r="B2148" s="4">
        <f t="shared" si="109"/>
        <v>5.8630136986301373</v>
      </c>
      <c r="C2148" s="4">
        <f t="shared" si="110"/>
        <v>0.10070399221557851</v>
      </c>
      <c r="D2148" s="25">
        <f t="shared" si="111"/>
        <v>10.594922372727233</v>
      </c>
    </row>
    <row r="2149" spans="1:4" x14ac:dyDescent="0.2">
      <c r="A2149" s="24">
        <v>2141</v>
      </c>
      <c r="B2149" s="4">
        <f t="shared" si="109"/>
        <v>5.8657534246575347</v>
      </c>
      <c r="C2149" s="4">
        <f t="shared" si="110"/>
        <v>0.10070623220079318</v>
      </c>
      <c r="D2149" s="25">
        <f t="shared" si="111"/>
        <v>10.595170103995621</v>
      </c>
    </row>
    <row r="2150" spans="1:4" x14ac:dyDescent="0.2">
      <c r="A2150" s="24">
        <v>2142</v>
      </c>
      <c r="B2150" s="4">
        <f t="shared" si="109"/>
        <v>5.8684931506849312</v>
      </c>
      <c r="C2150" s="4">
        <f t="shared" si="110"/>
        <v>0.10070847216652704</v>
      </c>
      <c r="D2150" s="25">
        <f t="shared" si="111"/>
        <v>10.595417833664445</v>
      </c>
    </row>
    <row r="2151" spans="1:4" x14ac:dyDescent="0.2">
      <c r="A2151" s="24">
        <v>2143</v>
      </c>
      <c r="B2151" s="4">
        <f t="shared" si="109"/>
        <v>5.8712328767123285</v>
      </c>
      <c r="C2151" s="4">
        <f t="shared" si="110"/>
        <v>0.10071071211228246</v>
      </c>
      <c r="D2151" s="25">
        <f t="shared" si="111"/>
        <v>10.595665561678636</v>
      </c>
    </row>
    <row r="2152" spans="1:4" x14ac:dyDescent="0.2">
      <c r="A2152" s="24">
        <v>2144</v>
      </c>
      <c r="B2152" s="4">
        <f t="shared" si="109"/>
        <v>5.8739726027397259</v>
      </c>
      <c r="C2152" s="4">
        <f t="shared" si="110"/>
        <v>0.10071295203756238</v>
      </c>
      <c r="D2152" s="25">
        <f t="shared" si="111"/>
        <v>10.595913287983215</v>
      </c>
    </row>
    <row r="2153" spans="1:4" x14ac:dyDescent="0.2">
      <c r="A2153" s="24">
        <v>2145</v>
      </c>
      <c r="B2153" s="4">
        <f t="shared" si="109"/>
        <v>5.8767123287671232</v>
      </c>
      <c r="C2153" s="4">
        <f t="shared" si="110"/>
        <v>0.10071519194187033</v>
      </c>
      <c r="D2153" s="25">
        <f t="shared" si="111"/>
        <v>10.596161012523275</v>
      </c>
    </row>
    <row r="2154" spans="1:4" x14ac:dyDescent="0.2">
      <c r="A2154" s="24">
        <v>2146</v>
      </c>
      <c r="B2154" s="4">
        <f t="shared" si="109"/>
        <v>5.8794520547945206</v>
      </c>
      <c r="C2154" s="4">
        <f t="shared" si="110"/>
        <v>0.10071743182471038</v>
      </c>
      <c r="D2154" s="25">
        <f t="shared" si="111"/>
        <v>10.596408735243944</v>
      </c>
    </row>
    <row r="2155" spans="1:4" x14ac:dyDescent="0.2">
      <c r="A2155" s="24">
        <v>2147</v>
      </c>
      <c r="B2155" s="4">
        <f t="shared" si="109"/>
        <v>5.882191780821918</v>
      </c>
      <c r="C2155" s="4">
        <f t="shared" si="110"/>
        <v>0.10071967168558719</v>
      </c>
      <c r="D2155" s="25">
        <f t="shared" si="111"/>
        <v>10.596656456090404</v>
      </c>
    </row>
    <row r="2156" spans="1:4" x14ac:dyDescent="0.2">
      <c r="A2156" s="24">
        <v>2148</v>
      </c>
      <c r="B2156" s="4">
        <f t="shared" si="109"/>
        <v>5.8849315068493153</v>
      </c>
      <c r="C2156" s="4">
        <f t="shared" si="110"/>
        <v>0.10072191152400597</v>
      </c>
      <c r="D2156" s="25">
        <f t="shared" si="111"/>
        <v>10.59690417500796</v>
      </c>
    </row>
    <row r="2157" spans="1:4" x14ac:dyDescent="0.2">
      <c r="A2157" s="24">
        <v>2149</v>
      </c>
      <c r="B2157" s="4">
        <f t="shared" si="109"/>
        <v>5.8876712328767127</v>
      </c>
      <c r="C2157" s="4">
        <f t="shared" si="110"/>
        <v>0.10072415133947253</v>
      </c>
      <c r="D2157" s="25">
        <f t="shared" si="111"/>
        <v>10.597151891941902</v>
      </c>
    </row>
    <row r="2158" spans="1:4" x14ac:dyDescent="0.2">
      <c r="A2158" s="24">
        <v>2150</v>
      </c>
      <c r="B2158" s="4">
        <f t="shared" si="109"/>
        <v>5.8904109589041092</v>
      </c>
      <c r="C2158" s="4">
        <f t="shared" si="110"/>
        <v>0.10072639113149323</v>
      </c>
      <c r="D2158" s="25">
        <f t="shared" si="111"/>
        <v>10.597399606837632</v>
      </c>
    </row>
    <row r="2159" spans="1:4" x14ac:dyDescent="0.2">
      <c r="A2159" s="24">
        <v>2151</v>
      </c>
      <c r="B2159" s="4">
        <f t="shared" si="109"/>
        <v>5.8931506849315065</v>
      </c>
      <c r="C2159" s="4">
        <f t="shared" si="110"/>
        <v>0.10072863089957497</v>
      </c>
      <c r="D2159" s="25">
        <f t="shared" si="111"/>
        <v>10.597647319640613</v>
      </c>
    </row>
    <row r="2160" spans="1:4" x14ac:dyDescent="0.2">
      <c r="A2160" s="24">
        <v>2152</v>
      </c>
      <c r="B2160" s="4">
        <f t="shared" si="109"/>
        <v>5.8958904109589039</v>
      </c>
      <c r="C2160" s="4">
        <f t="shared" si="110"/>
        <v>0.10073087064322526</v>
      </c>
      <c r="D2160" s="25">
        <f t="shared" si="111"/>
        <v>10.597895030296334</v>
      </c>
    </row>
    <row r="2161" spans="1:4" x14ac:dyDescent="0.2">
      <c r="A2161" s="24">
        <v>2153</v>
      </c>
      <c r="B2161" s="4">
        <f t="shared" si="109"/>
        <v>5.8986301369863012</v>
      </c>
      <c r="C2161" s="4">
        <f t="shared" si="110"/>
        <v>0.10073311036195216</v>
      </c>
      <c r="D2161" s="25">
        <f t="shared" si="111"/>
        <v>10.598142738750372</v>
      </c>
    </row>
    <row r="2162" spans="1:4" x14ac:dyDescent="0.2">
      <c r="A2162" s="24">
        <v>2154</v>
      </c>
      <c r="B2162" s="4">
        <f t="shared" si="109"/>
        <v>5.9013698630136986</v>
      </c>
      <c r="C2162" s="4">
        <f t="shared" si="110"/>
        <v>0.10073535005526429</v>
      </c>
      <c r="D2162" s="25">
        <f t="shared" si="111"/>
        <v>10.598390444948391</v>
      </c>
    </row>
    <row r="2163" spans="1:4" x14ac:dyDescent="0.2">
      <c r="A2163" s="24">
        <v>2155</v>
      </c>
      <c r="B2163" s="4">
        <f t="shared" si="109"/>
        <v>5.904109589041096</v>
      </c>
      <c r="C2163" s="4">
        <f t="shared" si="110"/>
        <v>0.10073758972267086</v>
      </c>
      <c r="D2163" s="25">
        <f t="shared" si="111"/>
        <v>10.598638148836081</v>
      </c>
    </row>
    <row r="2164" spans="1:4" x14ac:dyDescent="0.2">
      <c r="A2164" s="24">
        <v>2156</v>
      </c>
      <c r="B2164" s="4">
        <f t="shared" si="109"/>
        <v>5.9068493150684933</v>
      </c>
      <c r="C2164" s="4">
        <f t="shared" si="110"/>
        <v>0.10073982936368159</v>
      </c>
      <c r="D2164" s="25">
        <f t="shared" si="111"/>
        <v>10.598885850359196</v>
      </c>
    </row>
    <row r="2165" spans="1:4" x14ac:dyDescent="0.2">
      <c r="A2165" s="24">
        <v>2157</v>
      </c>
      <c r="B2165" s="4">
        <f t="shared" si="109"/>
        <v>5.9095890410958907</v>
      </c>
      <c r="C2165" s="4">
        <f t="shared" si="110"/>
        <v>0.10074206897780681</v>
      </c>
      <c r="D2165" s="25">
        <f t="shared" si="111"/>
        <v>10.599133549463557</v>
      </c>
    </row>
    <row r="2166" spans="1:4" x14ac:dyDescent="0.2">
      <c r="A2166" s="24">
        <v>2158</v>
      </c>
      <c r="B2166" s="4">
        <f t="shared" si="109"/>
        <v>5.912328767123288</v>
      </c>
      <c r="C2166" s="4">
        <f t="shared" si="110"/>
        <v>0.10074430856455742</v>
      </c>
      <c r="D2166" s="25">
        <f t="shared" si="111"/>
        <v>10.599381246095053</v>
      </c>
    </row>
    <row r="2167" spans="1:4" x14ac:dyDescent="0.2">
      <c r="A2167" s="24">
        <v>2159</v>
      </c>
      <c r="B2167" s="4">
        <f t="shared" si="109"/>
        <v>5.9150684931506845</v>
      </c>
      <c r="C2167" s="4">
        <f t="shared" si="110"/>
        <v>0.10074654812344484</v>
      </c>
      <c r="D2167" s="25">
        <f t="shared" si="111"/>
        <v>10.599628940199635</v>
      </c>
    </row>
    <row r="2168" spans="1:4" x14ac:dyDescent="0.2">
      <c r="A2168" s="24">
        <v>2160</v>
      </c>
      <c r="B2168" s="4">
        <f t="shared" si="109"/>
        <v>5.9178082191780819</v>
      </c>
      <c r="C2168" s="4">
        <f t="shared" si="110"/>
        <v>0.10074878765398111</v>
      </c>
      <c r="D2168" s="25">
        <f t="shared" si="111"/>
        <v>10.599876631723305</v>
      </c>
    </row>
    <row r="2169" spans="1:4" x14ac:dyDescent="0.2">
      <c r="A2169" s="24">
        <v>2161</v>
      </c>
      <c r="B2169" s="4">
        <f t="shared" si="109"/>
        <v>5.9205479452054792</v>
      </c>
      <c r="C2169" s="4">
        <f t="shared" si="110"/>
        <v>0.10075102715567878</v>
      </c>
      <c r="D2169" s="25">
        <f t="shared" si="111"/>
        <v>10.600124320612125</v>
      </c>
    </row>
    <row r="2170" spans="1:4" x14ac:dyDescent="0.2">
      <c r="A2170" s="24">
        <v>2162</v>
      </c>
      <c r="B2170" s="4">
        <f t="shared" si="109"/>
        <v>5.9232876712328766</v>
      </c>
      <c r="C2170" s="4">
        <f t="shared" si="110"/>
        <v>0.10075326662805098</v>
      </c>
      <c r="D2170" s="25">
        <f t="shared" si="111"/>
        <v>10.600372006812254</v>
      </c>
    </row>
    <row r="2171" spans="1:4" x14ac:dyDescent="0.2">
      <c r="A2171" s="24">
        <v>2163</v>
      </c>
      <c r="B2171" s="4">
        <f t="shared" si="109"/>
        <v>5.9260273972602739</v>
      </c>
      <c r="C2171" s="4">
        <f t="shared" si="110"/>
        <v>0.10075550607061143</v>
      </c>
      <c r="D2171" s="25">
        <f t="shared" si="111"/>
        <v>10.600619690269863</v>
      </c>
    </row>
    <row r="2172" spans="1:4" x14ac:dyDescent="0.2">
      <c r="A2172" s="24">
        <v>2164</v>
      </c>
      <c r="B2172" s="4">
        <f t="shared" si="109"/>
        <v>5.9287671232876713</v>
      </c>
      <c r="C2172" s="4">
        <f t="shared" si="110"/>
        <v>0.10075774548287435</v>
      </c>
      <c r="D2172" s="25">
        <f t="shared" si="111"/>
        <v>10.6008673709312</v>
      </c>
    </row>
    <row r="2173" spans="1:4" x14ac:dyDescent="0.2">
      <c r="A2173" s="24">
        <v>2165</v>
      </c>
      <c r="B2173" s="4">
        <f t="shared" si="109"/>
        <v>5.9315068493150687</v>
      </c>
      <c r="C2173" s="4">
        <f t="shared" si="110"/>
        <v>0.10075998486435457</v>
      </c>
      <c r="D2173" s="25">
        <f t="shared" si="111"/>
        <v>10.601115048742615</v>
      </c>
    </row>
    <row r="2174" spans="1:4" x14ac:dyDescent="0.2">
      <c r="A2174" s="24">
        <v>2166</v>
      </c>
      <c r="B2174" s="4">
        <f t="shared" si="109"/>
        <v>5.934246575342466</v>
      </c>
      <c r="C2174" s="4">
        <f t="shared" si="110"/>
        <v>0.10076222421456749</v>
      </c>
      <c r="D2174" s="25">
        <f t="shared" si="111"/>
        <v>10.601362723650464</v>
      </c>
    </row>
    <row r="2175" spans="1:4" x14ac:dyDescent="0.2">
      <c r="A2175" s="24">
        <v>2167</v>
      </c>
      <c r="B2175" s="4">
        <f t="shared" si="109"/>
        <v>5.9369863013698634</v>
      </c>
      <c r="C2175" s="4">
        <f t="shared" si="110"/>
        <v>0.10076446353302899</v>
      </c>
      <c r="D2175" s="25">
        <f t="shared" si="111"/>
        <v>10.601610395601192</v>
      </c>
    </row>
    <row r="2176" spans="1:4" x14ac:dyDescent="0.2">
      <c r="A2176" s="24">
        <v>2168</v>
      </c>
      <c r="B2176" s="4">
        <f t="shared" si="109"/>
        <v>5.9397260273972599</v>
      </c>
      <c r="C2176" s="4">
        <f t="shared" si="110"/>
        <v>0.10076670281925561</v>
      </c>
      <c r="D2176" s="25">
        <f t="shared" si="111"/>
        <v>10.601858064541281</v>
      </c>
    </row>
    <row r="2177" spans="1:4" x14ac:dyDescent="0.2">
      <c r="A2177" s="24">
        <v>2169</v>
      </c>
      <c r="B2177" s="4">
        <f t="shared" si="109"/>
        <v>5.9424657534246572</v>
      </c>
      <c r="C2177" s="4">
        <f t="shared" si="110"/>
        <v>0.10076894207276439</v>
      </c>
      <c r="D2177" s="25">
        <f t="shared" si="111"/>
        <v>10.602105730417332</v>
      </c>
    </row>
    <row r="2178" spans="1:4" x14ac:dyDescent="0.2">
      <c r="A2178" s="24">
        <v>2170</v>
      </c>
      <c r="B2178" s="4">
        <f t="shared" si="109"/>
        <v>5.9452054794520546</v>
      </c>
      <c r="C2178" s="4">
        <f t="shared" si="110"/>
        <v>0.10077118129307293</v>
      </c>
      <c r="D2178" s="25">
        <f t="shared" si="111"/>
        <v>10.602353393175923</v>
      </c>
    </row>
    <row r="2179" spans="1:4" x14ac:dyDescent="0.2">
      <c r="A2179" s="24">
        <v>2171</v>
      </c>
      <c r="B2179" s="4">
        <f t="shared" si="109"/>
        <v>5.9479452054794519</v>
      </c>
      <c r="C2179" s="4">
        <f t="shared" si="110"/>
        <v>0.10077342047969938</v>
      </c>
      <c r="D2179" s="25">
        <f t="shared" si="111"/>
        <v>10.602601052763783</v>
      </c>
    </row>
    <row r="2180" spans="1:4" x14ac:dyDescent="0.2">
      <c r="A2180" s="24">
        <v>2172</v>
      </c>
      <c r="B2180" s="4">
        <f t="shared" si="109"/>
        <v>5.9506849315068493</v>
      </c>
      <c r="C2180" s="4">
        <f t="shared" si="110"/>
        <v>0.10077565963216249</v>
      </c>
      <c r="D2180" s="25">
        <f t="shared" si="111"/>
        <v>10.60284870912762</v>
      </c>
    </row>
    <row r="2181" spans="1:4" x14ac:dyDescent="0.2">
      <c r="A2181" s="24">
        <v>2173</v>
      </c>
      <c r="B2181" s="4">
        <f t="shared" si="109"/>
        <v>5.9534246575342467</v>
      </c>
      <c r="C2181" s="4">
        <f t="shared" si="110"/>
        <v>0.10077789874998154</v>
      </c>
      <c r="D2181" s="25">
        <f t="shared" si="111"/>
        <v>10.603096362214259</v>
      </c>
    </row>
    <row r="2182" spans="1:4" x14ac:dyDescent="0.2">
      <c r="A2182" s="24">
        <v>2174</v>
      </c>
      <c r="B2182" s="4">
        <f t="shared" si="109"/>
        <v>5.956164383561644</v>
      </c>
      <c r="C2182" s="4">
        <f t="shared" si="110"/>
        <v>0.10078013783267635</v>
      </c>
      <c r="D2182" s="25">
        <f t="shared" si="111"/>
        <v>10.603344011970584</v>
      </c>
    </row>
    <row r="2183" spans="1:4" x14ac:dyDescent="0.2">
      <c r="A2183" s="24">
        <v>2175</v>
      </c>
      <c r="B2183" s="4">
        <f t="shared" si="109"/>
        <v>5.9589041095890414</v>
      </c>
      <c r="C2183" s="4">
        <f t="shared" si="110"/>
        <v>0.10078237687976731</v>
      </c>
      <c r="D2183" s="25">
        <f t="shared" si="111"/>
        <v>10.603591658343481</v>
      </c>
    </row>
    <row r="2184" spans="1:4" x14ac:dyDescent="0.2">
      <c r="A2184" s="24">
        <v>2176</v>
      </c>
      <c r="B2184" s="4">
        <f t="shared" si="109"/>
        <v>5.9616438356164387</v>
      </c>
      <c r="C2184" s="4">
        <f t="shared" si="110"/>
        <v>0.10078461589077538</v>
      </c>
      <c r="D2184" s="25">
        <f t="shared" si="111"/>
        <v>10.603839301279972</v>
      </c>
    </row>
    <row r="2185" spans="1:4" x14ac:dyDescent="0.2">
      <c r="A2185" s="24">
        <v>2177</v>
      </c>
      <c r="B2185" s="4">
        <f t="shared" si="109"/>
        <v>5.9643835616438352</v>
      </c>
      <c r="C2185" s="4">
        <f t="shared" si="110"/>
        <v>0.10078685486522203</v>
      </c>
      <c r="D2185" s="25">
        <f t="shared" si="111"/>
        <v>10.604086940727097</v>
      </c>
    </row>
    <row r="2186" spans="1:4" x14ac:dyDescent="0.2">
      <c r="A2186" s="24">
        <v>2178</v>
      </c>
      <c r="B2186" s="4">
        <f t="shared" ref="B2186:B2249" si="112">A2186/365</f>
        <v>5.9671232876712326</v>
      </c>
      <c r="C2186" s="4">
        <f t="shared" ref="C2186:C2249" si="113">($A$6/100)+((($B$6+$C$6)/100)*(1-EXP(-B2186/$D$6))/(B2186/$D$6))-(($C$6/100)*(EXP(-B2186/$D$6)))</f>
        <v>0.10078909380262933</v>
      </c>
      <c r="D2186" s="25">
        <f t="shared" ref="D2186:D2249" si="114">(EXP(C2186)-1)*100</f>
        <v>10.604334576631969</v>
      </c>
    </row>
    <row r="2187" spans="1:4" x14ac:dyDescent="0.2">
      <c r="A2187" s="24">
        <v>2179</v>
      </c>
      <c r="B2187" s="4">
        <f t="shared" si="112"/>
        <v>5.9698630136986299</v>
      </c>
      <c r="C2187" s="4">
        <f t="shared" si="113"/>
        <v>0.1007913327025199</v>
      </c>
      <c r="D2187" s="25">
        <f t="shared" si="114"/>
        <v>10.604582208941782</v>
      </c>
    </row>
    <row r="2188" spans="1:4" x14ac:dyDescent="0.2">
      <c r="A2188" s="24">
        <v>2180</v>
      </c>
      <c r="B2188" s="4">
        <f t="shared" si="112"/>
        <v>5.9726027397260273</v>
      </c>
      <c r="C2188" s="4">
        <f t="shared" si="113"/>
        <v>0.10079357156441686</v>
      </c>
      <c r="D2188" s="25">
        <f t="shared" si="114"/>
        <v>10.604829837603713</v>
      </c>
    </row>
    <row r="2189" spans="1:4" x14ac:dyDescent="0.2">
      <c r="A2189" s="24">
        <v>2181</v>
      </c>
      <c r="B2189" s="4">
        <f t="shared" si="112"/>
        <v>5.9753424657534246</v>
      </c>
      <c r="C2189" s="4">
        <f t="shared" si="113"/>
        <v>0.10079581038784395</v>
      </c>
      <c r="D2189" s="25">
        <f t="shared" si="114"/>
        <v>10.605077462565093</v>
      </c>
    </row>
    <row r="2190" spans="1:4" x14ac:dyDescent="0.2">
      <c r="A2190" s="24">
        <v>2182</v>
      </c>
      <c r="B2190" s="4">
        <f t="shared" si="112"/>
        <v>5.978082191780822</v>
      </c>
      <c r="C2190" s="4">
        <f t="shared" si="113"/>
        <v>0.10079804917232543</v>
      </c>
      <c r="D2190" s="25">
        <f t="shared" si="114"/>
        <v>10.605325083773277</v>
      </c>
    </row>
    <row r="2191" spans="1:4" x14ac:dyDescent="0.2">
      <c r="A2191" s="24">
        <v>2183</v>
      </c>
      <c r="B2191" s="4">
        <f t="shared" si="112"/>
        <v>5.9808219178082194</v>
      </c>
      <c r="C2191" s="4">
        <f t="shared" si="113"/>
        <v>0.1008002879173861</v>
      </c>
      <c r="D2191" s="25">
        <f t="shared" si="114"/>
        <v>10.605572701175658</v>
      </c>
    </row>
    <row r="2192" spans="1:4" x14ac:dyDescent="0.2">
      <c r="A2192" s="24">
        <v>2184</v>
      </c>
      <c r="B2192" s="4">
        <f t="shared" si="112"/>
        <v>5.9835616438356167</v>
      </c>
      <c r="C2192" s="4">
        <f t="shared" si="113"/>
        <v>0.10080252662255133</v>
      </c>
      <c r="D2192" s="25">
        <f t="shared" si="114"/>
        <v>10.60582031471975</v>
      </c>
    </row>
    <row r="2193" spans="1:4" x14ac:dyDescent="0.2">
      <c r="A2193" s="24">
        <v>2185</v>
      </c>
      <c r="B2193" s="4">
        <f t="shared" si="112"/>
        <v>5.9863013698630141</v>
      </c>
      <c r="C2193" s="4">
        <f t="shared" si="113"/>
        <v>0.10080476528734704</v>
      </c>
      <c r="D2193" s="25">
        <f t="shared" si="114"/>
        <v>10.606067924353034</v>
      </c>
    </row>
    <row r="2194" spans="1:4" x14ac:dyDescent="0.2">
      <c r="A2194" s="24">
        <v>2186</v>
      </c>
      <c r="B2194" s="4">
        <f t="shared" si="112"/>
        <v>5.9890410958904106</v>
      </c>
      <c r="C2194" s="4">
        <f t="shared" si="113"/>
        <v>0.10080700391129968</v>
      </c>
      <c r="D2194" s="25">
        <f t="shared" si="114"/>
        <v>10.606315530023158</v>
      </c>
    </row>
    <row r="2195" spans="1:4" x14ac:dyDescent="0.2">
      <c r="A2195" s="24">
        <v>2187</v>
      </c>
      <c r="B2195" s="4">
        <f t="shared" si="112"/>
        <v>5.9917808219178079</v>
      </c>
      <c r="C2195" s="4">
        <f t="shared" si="113"/>
        <v>0.10080924249393627</v>
      </c>
      <c r="D2195" s="25">
        <f t="shared" si="114"/>
        <v>10.606563131677738</v>
      </c>
    </row>
    <row r="2196" spans="1:4" x14ac:dyDescent="0.2">
      <c r="A2196" s="24">
        <v>2188</v>
      </c>
      <c r="B2196" s="4">
        <f t="shared" si="112"/>
        <v>5.9945205479452053</v>
      </c>
      <c r="C2196" s="4">
        <f t="shared" si="113"/>
        <v>0.10081148103478436</v>
      </c>
      <c r="D2196" s="25">
        <f t="shared" si="114"/>
        <v>10.606810729264504</v>
      </c>
    </row>
    <row r="2197" spans="1:4" x14ac:dyDescent="0.2">
      <c r="A2197" s="24">
        <v>2189</v>
      </c>
      <c r="B2197" s="4">
        <f t="shared" si="112"/>
        <v>5.9972602739726026</v>
      </c>
      <c r="C2197" s="4">
        <f t="shared" si="113"/>
        <v>0.10081371953337209</v>
      </c>
      <c r="D2197" s="25">
        <f t="shared" si="114"/>
        <v>10.607058322731234</v>
      </c>
    </row>
    <row r="2198" spans="1:4" x14ac:dyDescent="0.2">
      <c r="A2198" s="24">
        <v>2190</v>
      </c>
      <c r="B2198" s="4">
        <f t="shared" si="112"/>
        <v>6</v>
      </c>
      <c r="C2198" s="4">
        <f t="shared" si="113"/>
        <v>0.10081595798922809</v>
      </c>
      <c r="D2198" s="25">
        <f t="shared" si="114"/>
        <v>10.607305912025744</v>
      </c>
    </row>
    <row r="2199" spans="1:4" x14ac:dyDescent="0.2">
      <c r="A2199" s="24">
        <v>2191</v>
      </c>
      <c r="B2199" s="4">
        <f t="shared" si="112"/>
        <v>6.0027397260273974</v>
      </c>
      <c r="C2199" s="4">
        <f t="shared" si="113"/>
        <v>0.10081819640188158</v>
      </c>
      <c r="D2199" s="25">
        <f t="shared" si="114"/>
        <v>10.607553497095967</v>
      </c>
    </row>
    <row r="2200" spans="1:4" x14ac:dyDescent="0.2">
      <c r="A2200" s="24">
        <v>2192</v>
      </c>
      <c r="B2200" s="4">
        <f t="shared" si="112"/>
        <v>6.0054794520547947</v>
      </c>
      <c r="C2200" s="4">
        <f t="shared" si="113"/>
        <v>0.1008204347708623</v>
      </c>
      <c r="D2200" s="25">
        <f t="shared" si="114"/>
        <v>10.607801077889834</v>
      </c>
    </row>
    <row r="2201" spans="1:4" x14ac:dyDescent="0.2">
      <c r="A2201" s="24">
        <v>2193</v>
      </c>
      <c r="B2201" s="4">
        <f t="shared" si="112"/>
        <v>6.0082191780821921</v>
      </c>
      <c r="C2201" s="4">
        <f t="shared" si="113"/>
        <v>0.10082267309570055</v>
      </c>
      <c r="D2201" s="25">
        <f t="shared" si="114"/>
        <v>10.608048654355384</v>
      </c>
    </row>
    <row r="2202" spans="1:4" x14ac:dyDescent="0.2">
      <c r="A2202" s="24">
        <v>2194</v>
      </c>
      <c r="B2202" s="4">
        <f t="shared" si="112"/>
        <v>6.0109589041095894</v>
      </c>
      <c r="C2202" s="4">
        <f t="shared" si="113"/>
        <v>0.10082491137592718</v>
      </c>
      <c r="D2202" s="25">
        <f t="shared" si="114"/>
        <v>10.608296226440661</v>
      </c>
    </row>
    <row r="2203" spans="1:4" x14ac:dyDescent="0.2">
      <c r="A2203" s="24">
        <v>2195</v>
      </c>
      <c r="B2203" s="4">
        <f t="shared" si="112"/>
        <v>6.0136986301369859</v>
      </c>
      <c r="C2203" s="4">
        <f t="shared" si="113"/>
        <v>0.10082714961107356</v>
      </c>
      <c r="D2203" s="25">
        <f t="shared" si="114"/>
        <v>10.608543794093816</v>
      </c>
    </row>
    <row r="2204" spans="1:4" x14ac:dyDescent="0.2">
      <c r="A2204" s="24">
        <v>2196</v>
      </c>
      <c r="B2204" s="4">
        <f t="shared" si="112"/>
        <v>6.0164383561643833</v>
      </c>
      <c r="C2204" s="4">
        <f t="shared" si="113"/>
        <v>0.10082938780067165</v>
      </c>
      <c r="D2204" s="25">
        <f t="shared" si="114"/>
        <v>10.608791357263026</v>
      </c>
    </row>
    <row r="2205" spans="1:4" x14ac:dyDescent="0.2">
      <c r="A2205" s="24">
        <v>2197</v>
      </c>
      <c r="B2205" s="4">
        <f t="shared" si="112"/>
        <v>6.0191780821917806</v>
      </c>
      <c r="C2205" s="4">
        <f t="shared" si="113"/>
        <v>0.10083162594425389</v>
      </c>
      <c r="D2205" s="25">
        <f t="shared" si="114"/>
        <v>10.609038915896596</v>
      </c>
    </row>
    <row r="2206" spans="1:4" x14ac:dyDescent="0.2">
      <c r="A2206" s="24">
        <v>2198</v>
      </c>
      <c r="B2206" s="4">
        <f t="shared" si="112"/>
        <v>6.021917808219178</v>
      </c>
      <c r="C2206" s="4">
        <f t="shared" si="113"/>
        <v>0.10083386404135335</v>
      </c>
      <c r="D2206" s="25">
        <f t="shared" si="114"/>
        <v>10.609286469942791</v>
      </c>
    </row>
    <row r="2207" spans="1:4" x14ac:dyDescent="0.2">
      <c r="A2207" s="24">
        <v>2199</v>
      </c>
      <c r="B2207" s="4">
        <f t="shared" si="112"/>
        <v>6.0246575342465754</v>
      </c>
      <c r="C2207" s="4">
        <f t="shared" si="113"/>
        <v>0.10083610209150355</v>
      </c>
      <c r="D2207" s="25">
        <f t="shared" si="114"/>
        <v>10.609534019349987</v>
      </c>
    </row>
    <row r="2208" spans="1:4" x14ac:dyDescent="0.2">
      <c r="A2208" s="24">
        <v>2200</v>
      </c>
      <c r="B2208" s="4">
        <f t="shared" si="112"/>
        <v>6.0273972602739727</v>
      </c>
      <c r="C2208" s="4">
        <f t="shared" si="113"/>
        <v>0.10083834009423863</v>
      </c>
      <c r="D2208" s="25">
        <f t="shared" si="114"/>
        <v>10.609781564066667</v>
      </c>
    </row>
    <row r="2209" spans="1:4" x14ac:dyDescent="0.2">
      <c r="A2209" s="24">
        <v>2201</v>
      </c>
      <c r="B2209" s="4">
        <f t="shared" si="112"/>
        <v>6.0301369863013701</v>
      </c>
      <c r="C2209" s="4">
        <f t="shared" si="113"/>
        <v>0.10084057804909322</v>
      </c>
      <c r="D2209" s="25">
        <f t="shared" si="114"/>
        <v>10.610029104041274</v>
      </c>
    </row>
    <row r="2210" spans="1:4" x14ac:dyDescent="0.2">
      <c r="A2210" s="24">
        <v>2202</v>
      </c>
      <c r="B2210" s="4">
        <f t="shared" si="112"/>
        <v>6.0328767123287674</v>
      </c>
      <c r="C2210" s="4">
        <f t="shared" si="113"/>
        <v>0.10084281595560252</v>
      </c>
      <c r="D2210" s="25">
        <f t="shared" si="114"/>
        <v>10.610276639222359</v>
      </c>
    </row>
    <row r="2211" spans="1:4" x14ac:dyDescent="0.2">
      <c r="A2211" s="24">
        <v>2203</v>
      </c>
      <c r="B2211" s="4">
        <f t="shared" si="112"/>
        <v>6.0356164383561648</v>
      </c>
      <c r="C2211" s="4">
        <f t="shared" si="113"/>
        <v>0.10084505381330225</v>
      </c>
      <c r="D2211" s="25">
        <f t="shared" si="114"/>
        <v>10.610524169558587</v>
      </c>
    </row>
    <row r="2212" spans="1:4" x14ac:dyDescent="0.2">
      <c r="A2212" s="24">
        <v>2204</v>
      </c>
      <c r="B2212" s="4">
        <f t="shared" si="112"/>
        <v>6.0383561643835613</v>
      </c>
      <c r="C2212" s="4">
        <f t="shared" si="113"/>
        <v>0.10084729162172869</v>
      </c>
      <c r="D2212" s="25">
        <f t="shared" si="114"/>
        <v>10.610771694998578</v>
      </c>
    </row>
    <row r="2213" spans="1:4" x14ac:dyDescent="0.2">
      <c r="A2213" s="24">
        <v>2205</v>
      </c>
      <c r="B2213" s="4">
        <f t="shared" si="112"/>
        <v>6.0410958904109586</v>
      </c>
      <c r="C2213" s="4">
        <f t="shared" si="113"/>
        <v>0.10084952938041865</v>
      </c>
      <c r="D2213" s="25">
        <f t="shared" si="114"/>
        <v>10.611019215491101</v>
      </c>
    </row>
    <row r="2214" spans="1:4" x14ac:dyDescent="0.2">
      <c r="A2214" s="24">
        <v>2206</v>
      </c>
      <c r="B2214" s="4">
        <f t="shared" si="112"/>
        <v>6.043835616438356</v>
      </c>
      <c r="C2214" s="4">
        <f t="shared" si="113"/>
        <v>0.1008517670889095</v>
      </c>
      <c r="D2214" s="25">
        <f t="shared" si="114"/>
        <v>10.611266730984914</v>
      </c>
    </row>
    <row r="2215" spans="1:4" x14ac:dyDescent="0.2">
      <c r="A2215" s="24">
        <v>2207</v>
      </c>
      <c r="B2215" s="4">
        <f t="shared" si="112"/>
        <v>6.0465753424657533</v>
      </c>
      <c r="C2215" s="4">
        <f t="shared" si="113"/>
        <v>0.10085400474673913</v>
      </c>
      <c r="D2215" s="25">
        <f t="shared" si="114"/>
        <v>10.611514241428877</v>
      </c>
    </row>
    <row r="2216" spans="1:4" x14ac:dyDescent="0.2">
      <c r="A2216" s="24">
        <v>2208</v>
      </c>
      <c r="B2216" s="4">
        <f t="shared" si="112"/>
        <v>6.0493150684931507</v>
      </c>
      <c r="C2216" s="4">
        <f t="shared" si="113"/>
        <v>0.10085624235344595</v>
      </c>
      <c r="D2216" s="25">
        <f t="shared" si="114"/>
        <v>10.611761746771897</v>
      </c>
    </row>
    <row r="2217" spans="1:4" x14ac:dyDescent="0.2">
      <c r="A2217" s="24">
        <v>2209</v>
      </c>
      <c r="B2217" s="4">
        <f t="shared" si="112"/>
        <v>6.0520547945205481</v>
      </c>
      <c r="C2217" s="4">
        <f t="shared" si="113"/>
        <v>0.10085847990856894</v>
      </c>
      <c r="D2217" s="25">
        <f t="shared" si="114"/>
        <v>10.61200924696295</v>
      </c>
    </row>
    <row r="2218" spans="1:4" x14ac:dyDescent="0.2">
      <c r="A2218" s="24">
        <v>2210</v>
      </c>
      <c r="B2218" s="4">
        <f t="shared" si="112"/>
        <v>6.0547945205479454</v>
      </c>
      <c r="C2218" s="4">
        <f t="shared" si="113"/>
        <v>0.10086071741164762</v>
      </c>
      <c r="D2218" s="25">
        <f t="shared" si="114"/>
        <v>10.612256741951075</v>
      </c>
    </row>
    <row r="2219" spans="1:4" x14ac:dyDescent="0.2">
      <c r="A2219" s="24">
        <v>2211</v>
      </c>
      <c r="B2219" s="4">
        <f t="shared" si="112"/>
        <v>6.0575342465753428</v>
      </c>
      <c r="C2219" s="4">
        <f t="shared" si="113"/>
        <v>0.10086295486222203</v>
      </c>
      <c r="D2219" s="25">
        <f t="shared" si="114"/>
        <v>10.612504231685339</v>
      </c>
    </row>
    <row r="2220" spans="1:4" x14ac:dyDescent="0.2">
      <c r="A2220" s="24">
        <v>2212</v>
      </c>
      <c r="B2220" s="4">
        <f t="shared" si="112"/>
        <v>6.0602739726027401</v>
      </c>
      <c r="C2220" s="4">
        <f t="shared" si="113"/>
        <v>0.10086519225983274</v>
      </c>
      <c r="D2220" s="25">
        <f t="shared" si="114"/>
        <v>10.612751716114865</v>
      </c>
    </row>
    <row r="2221" spans="1:4" x14ac:dyDescent="0.2">
      <c r="A2221" s="24">
        <v>2213</v>
      </c>
      <c r="B2221" s="4">
        <f t="shared" si="112"/>
        <v>6.0630136986301366</v>
      </c>
      <c r="C2221" s="4">
        <f t="shared" si="113"/>
        <v>0.10086742960402087</v>
      </c>
      <c r="D2221" s="25">
        <f t="shared" si="114"/>
        <v>10.612999195188898</v>
      </c>
    </row>
    <row r="2222" spans="1:4" x14ac:dyDescent="0.2">
      <c r="A2222" s="24">
        <v>2214</v>
      </c>
      <c r="B2222" s="4">
        <f t="shared" si="112"/>
        <v>6.065753424657534</v>
      </c>
      <c r="C2222" s="4">
        <f t="shared" si="113"/>
        <v>0.10086966689432811</v>
      </c>
      <c r="D2222" s="25">
        <f t="shared" si="114"/>
        <v>10.613246668856702</v>
      </c>
    </row>
    <row r="2223" spans="1:4" x14ac:dyDescent="0.2">
      <c r="A2223" s="24">
        <v>2215</v>
      </c>
      <c r="B2223" s="4">
        <f t="shared" si="112"/>
        <v>6.0684931506849313</v>
      </c>
      <c r="C2223" s="4">
        <f t="shared" si="113"/>
        <v>0.10087190413029659</v>
      </c>
      <c r="D2223" s="25">
        <f t="shared" si="114"/>
        <v>10.613494137067558</v>
      </c>
    </row>
    <row r="2224" spans="1:4" x14ac:dyDescent="0.2">
      <c r="A2224" s="24">
        <v>2216</v>
      </c>
      <c r="B2224" s="4">
        <f t="shared" si="112"/>
        <v>6.0712328767123287</v>
      </c>
      <c r="C2224" s="4">
        <f t="shared" si="113"/>
        <v>0.10087414131146907</v>
      </c>
      <c r="D2224" s="25">
        <f t="shared" si="114"/>
        <v>10.613741599770865</v>
      </c>
    </row>
    <row r="2225" spans="1:4" x14ac:dyDescent="0.2">
      <c r="A2225" s="24">
        <v>2217</v>
      </c>
      <c r="B2225" s="4">
        <f t="shared" si="112"/>
        <v>6.0739726027397261</v>
      </c>
      <c r="C2225" s="4">
        <f t="shared" si="113"/>
        <v>0.10087637843738884</v>
      </c>
      <c r="D2225" s="25">
        <f t="shared" si="114"/>
        <v>10.613989056916084</v>
      </c>
    </row>
    <row r="2226" spans="1:4" x14ac:dyDescent="0.2">
      <c r="A2226" s="24">
        <v>2218</v>
      </c>
      <c r="B2226" s="4">
        <f t="shared" si="112"/>
        <v>6.0767123287671234</v>
      </c>
      <c r="C2226" s="4">
        <f t="shared" si="113"/>
        <v>0.10087861550759962</v>
      </c>
      <c r="D2226" s="25">
        <f t="shared" si="114"/>
        <v>10.614236508452679</v>
      </c>
    </row>
    <row r="2227" spans="1:4" x14ac:dyDescent="0.2">
      <c r="A2227" s="24">
        <v>2219</v>
      </c>
      <c r="B2227" s="4">
        <f t="shared" si="112"/>
        <v>6.0794520547945208</v>
      </c>
      <c r="C2227" s="4">
        <f t="shared" si="113"/>
        <v>0.10088085252164579</v>
      </c>
      <c r="D2227" s="25">
        <f t="shared" si="114"/>
        <v>10.614483954330222</v>
      </c>
    </row>
    <row r="2228" spans="1:4" x14ac:dyDescent="0.2">
      <c r="A2228" s="24">
        <v>2220</v>
      </c>
      <c r="B2228" s="4">
        <f t="shared" si="112"/>
        <v>6.0821917808219181</v>
      </c>
      <c r="C2228" s="4">
        <f t="shared" si="113"/>
        <v>0.10088308947907219</v>
      </c>
      <c r="D2228" s="25">
        <f t="shared" si="114"/>
        <v>10.614731394498333</v>
      </c>
    </row>
    <row r="2229" spans="1:4" x14ac:dyDescent="0.2">
      <c r="A2229" s="24">
        <v>2221</v>
      </c>
      <c r="B2229" s="4">
        <f t="shared" si="112"/>
        <v>6.0849315068493155</v>
      </c>
      <c r="C2229" s="4">
        <f t="shared" si="113"/>
        <v>0.10088532637942423</v>
      </c>
      <c r="D2229" s="25">
        <f t="shared" si="114"/>
        <v>10.614978828906674</v>
      </c>
    </row>
    <row r="2230" spans="1:4" x14ac:dyDescent="0.2">
      <c r="A2230" s="24">
        <v>2222</v>
      </c>
      <c r="B2230" s="4">
        <f t="shared" si="112"/>
        <v>6.087671232876712</v>
      </c>
      <c r="C2230" s="4">
        <f t="shared" si="113"/>
        <v>0.10088756322224779</v>
      </c>
      <c r="D2230" s="25">
        <f t="shared" si="114"/>
        <v>10.615226257504972</v>
      </c>
    </row>
    <row r="2231" spans="1:4" x14ac:dyDescent="0.2">
      <c r="A2231" s="24">
        <v>2223</v>
      </c>
      <c r="B2231" s="4">
        <f t="shared" si="112"/>
        <v>6.0904109589041093</v>
      </c>
      <c r="C2231" s="4">
        <f t="shared" si="113"/>
        <v>0.10088980000708939</v>
      </c>
      <c r="D2231" s="25">
        <f t="shared" si="114"/>
        <v>10.615473680243026</v>
      </c>
    </row>
    <row r="2232" spans="1:4" x14ac:dyDescent="0.2">
      <c r="A2232" s="24">
        <v>2224</v>
      </c>
      <c r="B2232" s="4">
        <f t="shared" si="112"/>
        <v>6.0931506849315067</v>
      </c>
      <c r="C2232" s="4">
        <f t="shared" si="113"/>
        <v>0.10089203673349598</v>
      </c>
      <c r="D2232" s="25">
        <f t="shared" si="114"/>
        <v>10.615721097070697</v>
      </c>
    </row>
    <row r="2233" spans="1:4" x14ac:dyDescent="0.2">
      <c r="A2233" s="24">
        <v>2225</v>
      </c>
      <c r="B2233" s="4">
        <f t="shared" si="112"/>
        <v>6.095890410958904</v>
      </c>
      <c r="C2233" s="4">
        <f t="shared" si="113"/>
        <v>0.10089427340101506</v>
      </c>
      <c r="D2233" s="25">
        <f t="shared" si="114"/>
        <v>10.615968507937845</v>
      </c>
    </row>
    <row r="2234" spans="1:4" x14ac:dyDescent="0.2">
      <c r="A2234" s="24">
        <v>2226</v>
      </c>
      <c r="B2234" s="4">
        <f t="shared" si="112"/>
        <v>6.0986301369863014</v>
      </c>
      <c r="C2234" s="4">
        <f t="shared" si="113"/>
        <v>0.10089651000919474</v>
      </c>
      <c r="D2234" s="25">
        <f t="shared" si="114"/>
        <v>10.616215912794491</v>
      </c>
    </row>
    <row r="2235" spans="1:4" x14ac:dyDescent="0.2">
      <c r="A2235" s="24">
        <v>2227</v>
      </c>
      <c r="B2235" s="4">
        <f t="shared" si="112"/>
        <v>6.1013698630136988</v>
      </c>
      <c r="C2235" s="4">
        <f t="shared" si="113"/>
        <v>0.10089874655758352</v>
      </c>
      <c r="D2235" s="25">
        <f t="shared" si="114"/>
        <v>10.616463311590628</v>
      </c>
    </row>
    <row r="2236" spans="1:4" x14ac:dyDescent="0.2">
      <c r="A2236" s="24">
        <v>2228</v>
      </c>
      <c r="B2236" s="4">
        <f t="shared" si="112"/>
        <v>6.1041095890410961</v>
      </c>
      <c r="C2236" s="4">
        <f t="shared" si="113"/>
        <v>0.10090098304573057</v>
      </c>
      <c r="D2236" s="25">
        <f t="shared" si="114"/>
        <v>10.616710704276343</v>
      </c>
    </row>
    <row r="2237" spans="1:4" x14ac:dyDescent="0.2">
      <c r="A2237" s="24">
        <v>2229</v>
      </c>
      <c r="B2237" s="4">
        <f t="shared" si="112"/>
        <v>6.1068493150684935</v>
      </c>
      <c r="C2237" s="4">
        <f t="shared" si="113"/>
        <v>0.10090321947318549</v>
      </c>
      <c r="D2237" s="25">
        <f t="shared" si="114"/>
        <v>10.616958090801765</v>
      </c>
    </row>
    <row r="2238" spans="1:4" x14ac:dyDescent="0.2">
      <c r="A2238" s="24">
        <v>2230</v>
      </c>
      <c r="B2238" s="4">
        <f t="shared" si="112"/>
        <v>6.1095890410958908</v>
      </c>
      <c r="C2238" s="4">
        <f t="shared" si="113"/>
        <v>0.10090545583949846</v>
      </c>
      <c r="D2238" s="25">
        <f t="shared" si="114"/>
        <v>10.617205471117085</v>
      </c>
    </row>
    <row r="2239" spans="1:4" x14ac:dyDescent="0.2">
      <c r="A2239" s="24">
        <v>2231</v>
      </c>
      <c r="B2239" s="4">
        <f t="shared" si="112"/>
        <v>6.1123287671232873</v>
      </c>
      <c r="C2239" s="4">
        <f t="shared" si="113"/>
        <v>0.10090769214422016</v>
      </c>
      <c r="D2239" s="25">
        <f t="shared" si="114"/>
        <v>10.617452845172593</v>
      </c>
    </row>
    <row r="2240" spans="1:4" x14ac:dyDescent="0.2">
      <c r="A2240" s="24">
        <v>2232</v>
      </c>
      <c r="B2240" s="4">
        <f t="shared" si="112"/>
        <v>6.1150684931506847</v>
      </c>
      <c r="C2240" s="4">
        <f t="shared" si="113"/>
        <v>0.10090992838690181</v>
      </c>
      <c r="D2240" s="25">
        <f t="shared" si="114"/>
        <v>10.617700212918567</v>
      </c>
    </row>
    <row r="2241" spans="1:4" x14ac:dyDescent="0.2">
      <c r="A2241" s="24">
        <v>2233</v>
      </c>
      <c r="B2241" s="4">
        <f t="shared" si="112"/>
        <v>6.117808219178082</v>
      </c>
      <c r="C2241" s="4">
        <f t="shared" si="113"/>
        <v>0.10091216456709516</v>
      </c>
      <c r="D2241" s="25">
        <f t="shared" si="114"/>
        <v>10.617947574305386</v>
      </c>
    </row>
    <row r="2242" spans="1:4" x14ac:dyDescent="0.2">
      <c r="A2242" s="24">
        <v>2234</v>
      </c>
      <c r="B2242" s="4">
        <f t="shared" si="112"/>
        <v>6.1205479452054794</v>
      </c>
      <c r="C2242" s="4">
        <f t="shared" si="113"/>
        <v>0.10091440068435249</v>
      </c>
      <c r="D2242" s="25">
        <f t="shared" si="114"/>
        <v>10.618194929283487</v>
      </c>
    </row>
    <row r="2243" spans="1:4" x14ac:dyDescent="0.2">
      <c r="A2243" s="24">
        <v>2235</v>
      </c>
      <c r="B2243" s="4">
        <f t="shared" si="112"/>
        <v>6.1232876712328768</v>
      </c>
      <c r="C2243" s="4">
        <f t="shared" si="113"/>
        <v>0.10091663673822657</v>
      </c>
      <c r="D2243" s="25">
        <f t="shared" si="114"/>
        <v>10.618442277803354</v>
      </c>
    </row>
    <row r="2244" spans="1:4" x14ac:dyDescent="0.2">
      <c r="A2244" s="24">
        <v>2236</v>
      </c>
      <c r="B2244" s="4">
        <f t="shared" si="112"/>
        <v>6.1260273972602741</v>
      </c>
      <c r="C2244" s="4">
        <f t="shared" si="113"/>
        <v>0.10091887272827076</v>
      </c>
      <c r="D2244" s="25">
        <f t="shared" si="114"/>
        <v>10.618689619815513</v>
      </c>
    </row>
    <row r="2245" spans="1:4" x14ac:dyDescent="0.2">
      <c r="A2245" s="24">
        <v>2237</v>
      </c>
      <c r="B2245" s="4">
        <f t="shared" si="112"/>
        <v>6.1287671232876715</v>
      </c>
      <c r="C2245" s="4">
        <f t="shared" si="113"/>
        <v>0.10092110865403887</v>
      </c>
      <c r="D2245" s="25">
        <f t="shared" si="114"/>
        <v>10.618936955270586</v>
      </c>
    </row>
    <row r="2246" spans="1:4" x14ac:dyDescent="0.2">
      <c r="A2246" s="24">
        <v>2238</v>
      </c>
      <c r="B2246" s="4">
        <f t="shared" si="112"/>
        <v>6.1315068493150688</v>
      </c>
      <c r="C2246" s="4">
        <f t="shared" si="113"/>
        <v>0.10092334451508529</v>
      </c>
      <c r="D2246" s="25">
        <f t="shared" si="114"/>
        <v>10.619184284119211</v>
      </c>
    </row>
    <row r="2247" spans="1:4" x14ac:dyDescent="0.2">
      <c r="A2247" s="24">
        <v>2239</v>
      </c>
      <c r="B2247" s="4">
        <f t="shared" si="112"/>
        <v>6.1342465753424653</v>
      </c>
      <c r="C2247" s="4">
        <f t="shared" si="113"/>
        <v>0.10092558031096492</v>
      </c>
      <c r="D2247" s="25">
        <f t="shared" si="114"/>
        <v>10.619431606312112</v>
      </c>
    </row>
    <row r="2248" spans="1:4" x14ac:dyDescent="0.2">
      <c r="A2248" s="24">
        <v>2240</v>
      </c>
      <c r="B2248" s="4">
        <f t="shared" si="112"/>
        <v>6.1369863013698627</v>
      </c>
      <c r="C2248" s="4">
        <f t="shared" si="113"/>
        <v>0.10092781604123319</v>
      </c>
      <c r="D2248" s="25">
        <f t="shared" si="114"/>
        <v>10.619678921800091</v>
      </c>
    </row>
    <row r="2249" spans="1:4" x14ac:dyDescent="0.2">
      <c r="A2249" s="24">
        <v>2241</v>
      </c>
      <c r="B2249" s="4">
        <f t="shared" si="112"/>
        <v>6.13972602739726</v>
      </c>
      <c r="C2249" s="4">
        <f t="shared" si="113"/>
        <v>0.10093005170544601</v>
      </c>
      <c r="D2249" s="25">
        <f t="shared" si="114"/>
        <v>10.619926230533938</v>
      </c>
    </row>
    <row r="2250" spans="1:4" x14ac:dyDescent="0.2">
      <c r="A2250" s="24">
        <v>2242</v>
      </c>
      <c r="B2250" s="4">
        <f t="shared" ref="B2250:B2313" si="115">A2250/365</f>
        <v>6.1424657534246574</v>
      </c>
      <c r="C2250" s="4">
        <f t="shared" ref="C2250:C2313" si="116">($A$6/100)+((($B$6+$C$6)/100)*(1-EXP(-B2250/$D$6))/(B2250/$D$6))-(($C$6/100)*(EXP(-B2250/$D$6)))</f>
        <v>0.10093228730315987</v>
      </c>
      <c r="D2250" s="25">
        <f t="shared" ref="D2250:D2313" si="117">(EXP(C2250)-1)*100</f>
        <v>10.620173532464561</v>
      </c>
    </row>
    <row r="2251" spans="1:4" x14ac:dyDescent="0.2">
      <c r="A2251" s="24">
        <v>2243</v>
      </c>
      <c r="B2251" s="4">
        <f t="shared" si="115"/>
        <v>6.1452054794520548</v>
      </c>
      <c r="C2251" s="4">
        <f t="shared" si="116"/>
        <v>0.10093452283393174</v>
      </c>
      <c r="D2251" s="25">
        <f t="shared" si="117"/>
        <v>10.620420827542908</v>
      </c>
    </row>
    <row r="2252" spans="1:4" x14ac:dyDescent="0.2">
      <c r="A2252" s="24">
        <v>2244</v>
      </c>
      <c r="B2252" s="4">
        <f t="shared" si="115"/>
        <v>6.1479452054794521</v>
      </c>
      <c r="C2252" s="4">
        <f t="shared" si="116"/>
        <v>0.10093675829731913</v>
      </c>
      <c r="D2252" s="25">
        <f t="shared" si="117"/>
        <v>10.620668115719955</v>
      </c>
    </row>
    <row r="2253" spans="1:4" x14ac:dyDescent="0.2">
      <c r="A2253" s="24">
        <v>2245</v>
      </c>
      <c r="B2253" s="4">
        <f t="shared" si="115"/>
        <v>6.1506849315068495</v>
      </c>
      <c r="C2253" s="4">
        <f t="shared" si="116"/>
        <v>0.10093899369288009</v>
      </c>
      <c r="D2253" s="25">
        <f t="shared" si="117"/>
        <v>10.620915396946806</v>
      </c>
    </row>
    <row r="2254" spans="1:4" x14ac:dyDescent="0.2">
      <c r="A2254" s="24">
        <v>2246</v>
      </c>
      <c r="B2254" s="4">
        <f t="shared" si="115"/>
        <v>6.1534246575342468</v>
      </c>
      <c r="C2254" s="4">
        <f t="shared" si="116"/>
        <v>0.10094122902017315</v>
      </c>
      <c r="D2254" s="25">
        <f t="shared" si="117"/>
        <v>10.621162671174545</v>
      </c>
    </row>
    <row r="2255" spans="1:4" x14ac:dyDescent="0.2">
      <c r="A2255" s="24">
        <v>2247</v>
      </c>
      <c r="B2255" s="4">
        <f t="shared" si="115"/>
        <v>6.1561643835616442</v>
      </c>
      <c r="C2255" s="4">
        <f t="shared" si="116"/>
        <v>0.10094346427875739</v>
      </c>
      <c r="D2255" s="25">
        <f t="shared" si="117"/>
        <v>10.621409938354343</v>
      </c>
    </row>
    <row r="2256" spans="1:4" x14ac:dyDescent="0.2">
      <c r="A2256" s="24">
        <v>2248</v>
      </c>
      <c r="B2256" s="4">
        <f t="shared" si="115"/>
        <v>6.1589041095890407</v>
      </c>
      <c r="C2256" s="4">
        <f t="shared" si="116"/>
        <v>0.1009456994681924</v>
      </c>
      <c r="D2256" s="25">
        <f t="shared" si="117"/>
        <v>10.621657198437461</v>
      </c>
    </row>
    <row r="2257" spans="1:4" x14ac:dyDescent="0.2">
      <c r="A2257" s="24">
        <v>2249</v>
      </c>
      <c r="B2257" s="4">
        <f t="shared" si="115"/>
        <v>6.161643835616438</v>
      </c>
      <c r="C2257" s="4">
        <f t="shared" si="116"/>
        <v>0.10094793458803827</v>
      </c>
      <c r="D2257" s="25">
        <f t="shared" si="117"/>
        <v>10.621904451375187</v>
      </c>
    </row>
    <row r="2258" spans="1:4" x14ac:dyDescent="0.2">
      <c r="A2258" s="24">
        <v>2250</v>
      </c>
      <c r="B2258" s="4">
        <f t="shared" si="115"/>
        <v>6.1643835616438354</v>
      </c>
      <c r="C2258" s="4">
        <f t="shared" si="116"/>
        <v>0.10095016963785565</v>
      </c>
      <c r="D2258" s="25">
        <f t="shared" si="117"/>
        <v>10.62215169711882</v>
      </c>
    </row>
    <row r="2259" spans="1:4" x14ac:dyDescent="0.2">
      <c r="A2259" s="24">
        <v>2251</v>
      </c>
      <c r="B2259" s="4">
        <f t="shared" si="115"/>
        <v>6.1671232876712327</v>
      </c>
      <c r="C2259" s="4">
        <f t="shared" si="116"/>
        <v>0.10095240461720567</v>
      </c>
      <c r="D2259" s="25">
        <f t="shared" si="117"/>
        <v>10.622398935619803</v>
      </c>
    </row>
    <row r="2260" spans="1:4" x14ac:dyDescent="0.2">
      <c r="A2260" s="24">
        <v>2252</v>
      </c>
      <c r="B2260" s="4">
        <f t="shared" si="115"/>
        <v>6.1698630136986301</v>
      </c>
      <c r="C2260" s="4">
        <f t="shared" si="116"/>
        <v>0.10095463952565001</v>
      </c>
      <c r="D2260" s="25">
        <f t="shared" si="117"/>
        <v>10.622646166829597</v>
      </c>
    </row>
    <row r="2261" spans="1:4" x14ac:dyDescent="0.2">
      <c r="A2261" s="24">
        <v>2253</v>
      </c>
      <c r="B2261" s="4">
        <f t="shared" si="115"/>
        <v>6.1726027397260275</v>
      </c>
      <c r="C2261" s="4">
        <f t="shared" si="116"/>
        <v>0.10095687436275085</v>
      </c>
      <c r="D2261" s="25">
        <f t="shared" si="117"/>
        <v>10.622893390699684</v>
      </c>
    </row>
    <row r="2262" spans="1:4" x14ac:dyDescent="0.2">
      <c r="A2262" s="24">
        <v>2254</v>
      </c>
      <c r="B2262" s="4">
        <f t="shared" si="115"/>
        <v>6.1753424657534248</v>
      </c>
      <c r="C2262" s="4">
        <f t="shared" si="116"/>
        <v>0.10095910912807086</v>
      </c>
      <c r="D2262" s="25">
        <f t="shared" si="117"/>
        <v>10.62314060718168</v>
      </c>
    </row>
    <row r="2263" spans="1:4" x14ac:dyDescent="0.2">
      <c r="A2263" s="24">
        <v>2255</v>
      </c>
      <c r="B2263" s="4">
        <f t="shared" si="115"/>
        <v>6.1780821917808222</v>
      </c>
      <c r="C2263" s="4">
        <f t="shared" si="116"/>
        <v>0.1009613438211733</v>
      </c>
      <c r="D2263" s="25">
        <f t="shared" si="117"/>
        <v>10.623387816227181</v>
      </c>
    </row>
    <row r="2264" spans="1:4" x14ac:dyDescent="0.2">
      <c r="A2264" s="24">
        <v>2256</v>
      </c>
      <c r="B2264" s="4">
        <f t="shared" si="115"/>
        <v>6.1808219178082195</v>
      </c>
      <c r="C2264" s="4">
        <f t="shared" si="116"/>
        <v>0.10096357844162185</v>
      </c>
      <c r="D2264" s="25">
        <f t="shared" si="117"/>
        <v>10.623635017787869</v>
      </c>
    </row>
    <row r="2265" spans="1:4" x14ac:dyDescent="0.2">
      <c r="A2265" s="24">
        <v>2257</v>
      </c>
      <c r="B2265" s="4">
        <f t="shared" si="115"/>
        <v>6.183561643835616</v>
      </c>
      <c r="C2265" s="4">
        <f t="shared" si="116"/>
        <v>0.10096581298898079</v>
      </c>
      <c r="D2265" s="25">
        <f t="shared" si="117"/>
        <v>10.623882211815516</v>
      </c>
    </row>
    <row r="2266" spans="1:4" x14ac:dyDescent="0.2">
      <c r="A2266" s="24">
        <v>2258</v>
      </c>
      <c r="B2266" s="4">
        <f t="shared" si="115"/>
        <v>6.1863013698630134</v>
      </c>
      <c r="C2266" s="4">
        <f t="shared" si="116"/>
        <v>0.10096804746281486</v>
      </c>
      <c r="D2266" s="25">
        <f t="shared" si="117"/>
        <v>10.624129398261918</v>
      </c>
    </row>
    <row r="2267" spans="1:4" x14ac:dyDescent="0.2">
      <c r="A2267" s="24">
        <v>2259</v>
      </c>
      <c r="B2267" s="4">
        <f t="shared" si="115"/>
        <v>6.1890410958904107</v>
      </c>
      <c r="C2267" s="4">
        <f t="shared" si="116"/>
        <v>0.10097028186268937</v>
      </c>
      <c r="D2267" s="25">
        <f t="shared" si="117"/>
        <v>10.624376577078909</v>
      </c>
    </row>
    <row r="2268" spans="1:4" x14ac:dyDescent="0.2">
      <c r="A2268" s="24">
        <v>2260</v>
      </c>
      <c r="B2268" s="4">
        <f t="shared" si="115"/>
        <v>6.1917808219178081</v>
      </c>
      <c r="C2268" s="4">
        <f t="shared" si="116"/>
        <v>0.10097251618817006</v>
      </c>
      <c r="D2268" s="25">
        <f t="shared" si="117"/>
        <v>10.62462374821842</v>
      </c>
    </row>
    <row r="2269" spans="1:4" x14ac:dyDescent="0.2">
      <c r="A2269" s="24">
        <v>2261</v>
      </c>
      <c r="B2269" s="4">
        <f t="shared" si="115"/>
        <v>6.1945205479452055</v>
      </c>
      <c r="C2269" s="4">
        <f t="shared" si="116"/>
        <v>0.10097475043882326</v>
      </c>
      <c r="D2269" s="25">
        <f t="shared" si="117"/>
        <v>10.624870911632399</v>
      </c>
    </row>
    <row r="2270" spans="1:4" x14ac:dyDescent="0.2">
      <c r="A2270" s="24">
        <v>2262</v>
      </c>
      <c r="B2270" s="4">
        <f t="shared" si="115"/>
        <v>6.1972602739726028</v>
      </c>
      <c r="C2270" s="4">
        <f t="shared" si="116"/>
        <v>0.10097698461421578</v>
      </c>
      <c r="D2270" s="25">
        <f t="shared" si="117"/>
        <v>10.625118067272886</v>
      </c>
    </row>
    <row r="2271" spans="1:4" x14ac:dyDescent="0.2">
      <c r="A2271" s="24">
        <v>2263</v>
      </c>
      <c r="B2271" s="4">
        <f t="shared" si="115"/>
        <v>6.2</v>
      </c>
      <c r="C2271" s="4">
        <f t="shared" si="116"/>
        <v>0.10097921871391494</v>
      </c>
      <c r="D2271" s="25">
        <f t="shared" si="117"/>
        <v>10.625365215091943</v>
      </c>
    </row>
    <row r="2272" spans="1:4" x14ac:dyDescent="0.2">
      <c r="A2272" s="24">
        <v>2264</v>
      </c>
      <c r="B2272" s="4">
        <f t="shared" si="115"/>
        <v>6.2027397260273975</v>
      </c>
      <c r="C2272" s="4">
        <f t="shared" si="116"/>
        <v>0.1009814527374886</v>
      </c>
      <c r="D2272" s="25">
        <f t="shared" si="117"/>
        <v>10.625612355041735</v>
      </c>
    </row>
    <row r="2273" spans="1:4" x14ac:dyDescent="0.2">
      <c r="A2273" s="24">
        <v>2265</v>
      </c>
      <c r="B2273" s="4">
        <f t="shared" si="115"/>
        <v>6.2054794520547949</v>
      </c>
      <c r="C2273" s="4">
        <f t="shared" si="116"/>
        <v>0.10098368668450508</v>
      </c>
      <c r="D2273" s="25">
        <f t="shared" si="117"/>
        <v>10.62585948707444</v>
      </c>
    </row>
    <row r="2274" spans="1:4" x14ac:dyDescent="0.2">
      <c r="A2274" s="24">
        <v>2266</v>
      </c>
      <c r="B2274" s="4">
        <f t="shared" si="115"/>
        <v>6.2082191780821914</v>
      </c>
      <c r="C2274" s="4">
        <f t="shared" si="116"/>
        <v>0.10098592055453329</v>
      </c>
      <c r="D2274" s="25">
        <f t="shared" si="117"/>
        <v>10.626106611142315</v>
      </c>
    </row>
    <row r="2275" spans="1:4" x14ac:dyDescent="0.2">
      <c r="A2275" s="24">
        <v>2267</v>
      </c>
      <c r="B2275" s="4">
        <f t="shared" si="115"/>
        <v>6.2109589041095887</v>
      </c>
      <c r="C2275" s="4">
        <f t="shared" si="116"/>
        <v>0.10098815434714255</v>
      </c>
      <c r="D2275" s="25">
        <f t="shared" si="117"/>
        <v>10.626353727197667</v>
      </c>
    </row>
    <row r="2276" spans="1:4" x14ac:dyDescent="0.2">
      <c r="A2276" s="24">
        <v>2268</v>
      </c>
      <c r="B2276" s="4">
        <f t="shared" si="115"/>
        <v>6.2136986301369861</v>
      </c>
      <c r="C2276" s="4">
        <f t="shared" si="116"/>
        <v>0.10099038806190277</v>
      </c>
      <c r="D2276" s="25">
        <f t="shared" si="117"/>
        <v>10.626600835192846</v>
      </c>
    </row>
    <row r="2277" spans="1:4" x14ac:dyDescent="0.2">
      <c r="A2277" s="24">
        <v>2269</v>
      </c>
      <c r="B2277" s="4">
        <f t="shared" si="115"/>
        <v>6.2164383561643834</v>
      </c>
      <c r="C2277" s="4">
        <f t="shared" si="116"/>
        <v>0.10099262169838437</v>
      </c>
      <c r="D2277" s="25">
        <f t="shared" si="117"/>
        <v>10.626847935080264</v>
      </c>
    </row>
    <row r="2278" spans="1:4" x14ac:dyDescent="0.2">
      <c r="A2278" s="24">
        <v>2270</v>
      </c>
      <c r="B2278" s="4">
        <f t="shared" si="115"/>
        <v>6.2191780821917808</v>
      </c>
      <c r="C2278" s="4">
        <f t="shared" si="116"/>
        <v>0.10099485525615821</v>
      </c>
      <c r="D2278" s="25">
        <f t="shared" si="117"/>
        <v>10.627095026812405</v>
      </c>
    </row>
    <row r="2279" spans="1:4" x14ac:dyDescent="0.2">
      <c r="A2279" s="24">
        <v>2271</v>
      </c>
      <c r="B2279" s="4">
        <f t="shared" si="115"/>
        <v>6.2219178082191782</v>
      </c>
      <c r="C2279" s="4">
        <f t="shared" si="116"/>
        <v>0.10099708873479574</v>
      </c>
      <c r="D2279" s="25">
        <f t="shared" si="117"/>
        <v>10.62734211034182</v>
      </c>
    </row>
    <row r="2280" spans="1:4" x14ac:dyDescent="0.2">
      <c r="A2280" s="24">
        <v>2272</v>
      </c>
      <c r="B2280" s="4">
        <f t="shared" si="115"/>
        <v>6.2246575342465755</v>
      </c>
      <c r="C2280" s="4">
        <f t="shared" si="116"/>
        <v>0.10099932213386884</v>
      </c>
      <c r="D2280" s="25">
        <f t="shared" si="117"/>
        <v>10.627589185621055</v>
      </c>
    </row>
    <row r="2281" spans="1:4" x14ac:dyDescent="0.2">
      <c r="A2281" s="24">
        <v>2273</v>
      </c>
      <c r="B2281" s="4">
        <f t="shared" si="115"/>
        <v>6.2273972602739729</v>
      </c>
      <c r="C2281" s="4">
        <f t="shared" si="116"/>
        <v>0.10100155545294995</v>
      </c>
      <c r="D2281" s="25">
        <f t="shared" si="117"/>
        <v>10.627836252602773</v>
      </c>
    </row>
    <row r="2282" spans="1:4" x14ac:dyDescent="0.2">
      <c r="A2282" s="24">
        <v>2274</v>
      </c>
      <c r="B2282" s="4">
        <f t="shared" si="115"/>
        <v>6.2301369863013702</v>
      </c>
      <c r="C2282" s="4">
        <f t="shared" si="116"/>
        <v>0.10100378869161203</v>
      </c>
      <c r="D2282" s="25">
        <f t="shared" si="117"/>
        <v>10.628083311239656</v>
      </c>
    </row>
    <row r="2283" spans="1:4" x14ac:dyDescent="0.2">
      <c r="A2283" s="24">
        <v>2275</v>
      </c>
      <c r="B2283" s="4">
        <f t="shared" si="115"/>
        <v>6.2328767123287667</v>
      </c>
      <c r="C2283" s="4">
        <f t="shared" si="116"/>
        <v>0.10100602184942849</v>
      </c>
      <c r="D2283" s="25">
        <f t="shared" si="117"/>
        <v>10.628330361484473</v>
      </c>
    </row>
    <row r="2284" spans="1:4" x14ac:dyDescent="0.2">
      <c r="A2284" s="24">
        <v>2276</v>
      </c>
      <c r="B2284" s="4">
        <f t="shared" si="115"/>
        <v>6.2356164383561641</v>
      </c>
      <c r="C2284" s="4">
        <f t="shared" si="116"/>
        <v>0.10100825492597332</v>
      </c>
      <c r="D2284" s="25">
        <f t="shared" si="117"/>
        <v>10.628577403290041</v>
      </c>
    </row>
    <row r="2285" spans="1:4" x14ac:dyDescent="0.2">
      <c r="A2285" s="24">
        <v>2277</v>
      </c>
      <c r="B2285" s="4">
        <f t="shared" si="115"/>
        <v>6.2383561643835614</v>
      </c>
      <c r="C2285" s="4">
        <f t="shared" si="116"/>
        <v>0.10101048792082093</v>
      </c>
      <c r="D2285" s="25">
        <f t="shared" si="117"/>
        <v>10.628824436609197</v>
      </c>
    </row>
    <row r="2286" spans="1:4" x14ac:dyDescent="0.2">
      <c r="A2286" s="24">
        <v>2278</v>
      </c>
      <c r="B2286" s="4">
        <f t="shared" si="115"/>
        <v>6.2410958904109588</v>
      </c>
      <c r="C2286" s="4">
        <f t="shared" si="116"/>
        <v>0.10101272083354632</v>
      </c>
      <c r="D2286" s="25">
        <f t="shared" si="117"/>
        <v>10.629071461394869</v>
      </c>
    </row>
    <row r="2287" spans="1:4" x14ac:dyDescent="0.2">
      <c r="A2287" s="24">
        <v>2279</v>
      </c>
      <c r="B2287" s="4">
        <f t="shared" si="115"/>
        <v>6.2438356164383562</v>
      </c>
      <c r="C2287" s="4">
        <f t="shared" si="116"/>
        <v>0.10101495366372493</v>
      </c>
      <c r="D2287" s="25">
        <f t="shared" si="117"/>
        <v>10.629318477600025</v>
      </c>
    </row>
    <row r="2288" spans="1:4" x14ac:dyDescent="0.2">
      <c r="A2288" s="24">
        <v>2280</v>
      </c>
      <c r="B2288" s="4">
        <f t="shared" si="115"/>
        <v>6.2465753424657535</v>
      </c>
      <c r="C2288" s="4">
        <f t="shared" si="116"/>
        <v>0.10101718641093273</v>
      </c>
      <c r="D2288" s="25">
        <f t="shared" si="117"/>
        <v>10.629565485177705</v>
      </c>
    </row>
    <row r="2289" spans="1:4" x14ac:dyDescent="0.2">
      <c r="A2289" s="24">
        <v>2281</v>
      </c>
      <c r="B2289" s="4">
        <f t="shared" si="115"/>
        <v>6.2493150684931509</v>
      </c>
      <c r="C2289" s="4">
        <f t="shared" si="116"/>
        <v>0.10101941907474621</v>
      </c>
      <c r="D2289" s="25">
        <f t="shared" si="117"/>
        <v>10.629812484080992</v>
      </c>
    </row>
    <row r="2290" spans="1:4" x14ac:dyDescent="0.2">
      <c r="A2290" s="24">
        <v>2282</v>
      </c>
      <c r="B2290" s="4">
        <f t="shared" si="115"/>
        <v>6.2520547945205482</v>
      </c>
      <c r="C2290" s="4">
        <f t="shared" si="116"/>
        <v>0.10102165165474236</v>
      </c>
      <c r="D2290" s="25">
        <f t="shared" si="117"/>
        <v>10.630059474263032</v>
      </c>
    </row>
    <row r="2291" spans="1:4" x14ac:dyDescent="0.2">
      <c r="A2291" s="24">
        <v>2283</v>
      </c>
      <c r="B2291" s="4">
        <f t="shared" si="115"/>
        <v>6.2547945205479456</v>
      </c>
      <c r="C2291" s="4">
        <f t="shared" si="116"/>
        <v>0.10102388415049864</v>
      </c>
      <c r="D2291" s="25">
        <f t="shared" si="117"/>
        <v>10.630306455677019</v>
      </c>
    </row>
    <row r="2292" spans="1:4" x14ac:dyDescent="0.2">
      <c r="A2292" s="24">
        <v>2284</v>
      </c>
      <c r="B2292" s="4">
        <f t="shared" si="115"/>
        <v>6.2575342465753421</v>
      </c>
      <c r="C2292" s="4">
        <f t="shared" si="116"/>
        <v>0.10102611656159304</v>
      </c>
      <c r="D2292" s="25">
        <f t="shared" si="117"/>
        <v>10.630553428276212</v>
      </c>
    </row>
    <row r="2293" spans="1:4" x14ac:dyDescent="0.2">
      <c r="A2293" s="24">
        <v>2285</v>
      </c>
      <c r="B2293" s="4">
        <f t="shared" si="115"/>
        <v>6.2602739726027394</v>
      </c>
      <c r="C2293" s="4">
        <f t="shared" si="116"/>
        <v>0.10102834888760406</v>
      </c>
      <c r="D2293" s="25">
        <f t="shared" si="117"/>
        <v>10.630800392013896</v>
      </c>
    </row>
    <row r="2294" spans="1:4" x14ac:dyDescent="0.2">
      <c r="A2294" s="24">
        <v>2286</v>
      </c>
      <c r="B2294" s="4">
        <f t="shared" si="115"/>
        <v>6.2630136986301368</v>
      </c>
      <c r="C2294" s="4">
        <f t="shared" si="116"/>
        <v>0.10103058112811067</v>
      </c>
      <c r="D2294" s="25">
        <f t="shared" si="117"/>
        <v>10.631047346843436</v>
      </c>
    </row>
    <row r="2295" spans="1:4" x14ac:dyDescent="0.2">
      <c r="A2295" s="24">
        <v>2287</v>
      </c>
      <c r="B2295" s="4">
        <f t="shared" si="115"/>
        <v>6.2657534246575342</v>
      </c>
      <c r="C2295" s="4">
        <f t="shared" si="116"/>
        <v>0.10103281328269237</v>
      </c>
      <c r="D2295" s="25">
        <f t="shared" si="117"/>
        <v>10.631294292718252</v>
      </c>
    </row>
    <row r="2296" spans="1:4" x14ac:dyDescent="0.2">
      <c r="A2296" s="24">
        <v>2288</v>
      </c>
      <c r="B2296" s="4">
        <f t="shared" si="115"/>
        <v>6.2684931506849315</v>
      </c>
      <c r="C2296" s="4">
        <f t="shared" si="116"/>
        <v>0.10103504535092916</v>
      </c>
      <c r="D2296" s="25">
        <f t="shared" si="117"/>
        <v>10.631541229591846</v>
      </c>
    </row>
    <row r="2297" spans="1:4" x14ac:dyDescent="0.2">
      <c r="A2297" s="24">
        <v>2289</v>
      </c>
      <c r="B2297" s="4">
        <f t="shared" si="115"/>
        <v>6.2712328767123289</v>
      </c>
      <c r="C2297" s="4">
        <f t="shared" si="116"/>
        <v>0.10103727733240155</v>
      </c>
      <c r="D2297" s="25">
        <f t="shared" si="117"/>
        <v>10.631788157417699</v>
      </c>
    </row>
    <row r="2298" spans="1:4" x14ac:dyDescent="0.2">
      <c r="A2298" s="24">
        <v>2290</v>
      </c>
      <c r="B2298" s="4">
        <f t="shared" si="115"/>
        <v>6.2739726027397262</v>
      </c>
      <c r="C2298" s="4">
        <f t="shared" si="116"/>
        <v>0.10103950922669049</v>
      </c>
      <c r="D2298" s="25">
        <f t="shared" si="117"/>
        <v>10.632035076149403</v>
      </c>
    </row>
    <row r="2299" spans="1:4" x14ac:dyDescent="0.2">
      <c r="A2299" s="24">
        <v>2291</v>
      </c>
      <c r="B2299" s="4">
        <f t="shared" si="115"/>
        <v>6.2767123287671236</v>
      </c>
      <c r="C2299" s="4">
        <f t="shared" si="116"/>
        <v>0.10104174103337749</v>
      </c>
      <c r="D2299" s="25">
        <f t="shared" si="117"/>
        <v>10.632281985740599</v>
      </c>
    </row>
    <row r="2300" spans="1:4" x14ac:dyDescent="0.2">
      <c r="A2300" s="24">
        <v>2292</v>
      </c>
      <c r="B2300" s="4">
        <f t="shared" si="115"/>
        <v>6.279452054794521</v>
      </c>
      <c r="C2300" s="4">
        <f t="shared" si="116"/>
        <v>0.10104397275204456</v>
      </c>
      <c r="D2300" s="25">
        <f t="shared" si="117"/>
        <v>10.63252888614501</v>
      </c>
    </row>
    <row r="2301" spans="1:4" x14ac:dyDescent="0.2">
      <c r="A2301" s="24">
        <v>2293</v>
      </c>
      <c r="B2301" s="4">
        <f t="shared" si="115"/>
        <v>6.2821917808219174</v>
      </c>
      <c r="C2301" s="4">
        <f t="shared" si="116"/>
        <v>0.10104620438227414</v>
      </c>
      <c r="D2301" s="25">
        <f t="shared" si="117"/>
        <v>10.632775777316317</v>
      </c>
    </row>
    <row r="2302" spans="1:4" x14ac:dyDescent="0.2">
      <c r="A2302" s="24">
        <v>2294</v>
      </c>
      <c r="B2302" s="4">
        <f t="shared" si="115"/>
        <v>6.2849315068493148</v>
      </c>
      <c r="C2302" s="4">
        <f t="shared" si="116"/>
        <v>0.1010484359236493</v>
      </c>
      <c r="D2302" s="25">
        <f t="shared" si="117"/>
        <v>10.633022659208379</v>
      </c>
    </row>
    <row r="2303" spans="1:4" x14ac:dyDescent="0.2">
      <c r="A2303" s="24">
        <v>2295</v>
      </c>
      <c r="B2303" s="4">
        <f t="shared" si="115"/>
        <v>6.2876712328767121</v>
      </c>
      <c r="C2303" s="4">
        <f t="shared" si="116"/>
        <v>0.10105066737575348</v>
      </c>
      <c r="D2303" s="25">
        <f t="shared" si="117"/>
        <v>10.633269531775035</v>
      </c>
    </row>
    <row r="2304" spans="1:4" x14ac:dyDescent="0.2">
      <c r="A2304" s="24">
        <v>2296</v>
      </c>
      <c r="B2304" s="4">
        <f t="shared" si="115"/>
        <v>6.2904109589041095</v>
      </c>
      <c r="C2304" s="4">
        <f t="shared" si="116"/>
        <v>0.10105289873817065</v>
      </c>
      <c r="D2304" s="25">
        <f t="shared" si="117"/>
        <v>10.633516394970165</v>
      </c>
    </row>
    <row r="2305" spans="1:4" x14ac:dyDescent="0.2">
      <c r="A2305" s="24">
        <v>2297</v>
      </c>
      <c r="B2305" s="4">
        <f t="shared" si="115"/>
        <v>6.2931506849315069</v>
      </c>
      <c r="C2305" s="4">
        <f t="shared" si="116"/>
        <v>0.10105513001048533</v>
      </c>
      <c r="D2305" s="25">
        <f t="shared" si="117"/>
        <v>10.633763248747785</v>
      </c>
    </row>
    <row r="2306" spans="1:4" x14ac:dyDescent="0.2">
      <c r="A2306" s="24">
        <v>2298</v>
      </c>
      <c r="B2306" s="4">
        <f t="shared" si="115"/>
        <v>6.2958904109589042</v>
      </c>
      <c r="C2306" s="4">
        <f t="shared" si="116"/>
        <v>0.10105736119228247</v>
      </c>
      <c r="D2306" s="25">
        <f t="shared" si="117"/>
        <v>10.634010093061864</v>
      </c>
    </row>
    <row r="2307" spans="1:4" x14ac:dyDescent="0.2">
      <c r="A2307" s="24">
        <v>2299</v>
      </c>
      <c r="B2307" s="4">
        <f t="shared" si="115"/>
        <v>6.2986301369863016</v>
      </c>
      <c r="C2307" s="4">
        <f t="shared" si="116"/>
        <v>0.10105959228314755</v>
      </c>
      <c r="D2307" s="25">
        <f t="shared" si="117"/>
        <v>10.634256927866502</v>
      </c>
    </row>
    <row r="2308" spans="1:4" x14ac:dyDescent="0.2">
      <c r="A2308" s="24">
        <v>2300</v>
      </c>
      <c r="B2308" s="4">
        <f t="shared" si="115"/>
        <v>6.3013698630136989</v>
      </c>
      <c r="C2308" s="4">
        <f t="shared" si="116"/>
        <v>0.10106182328266654</v>
      </c>
      <c r="D2308" s="25">
        <f t="shared" si="117"/>
        <v>10.634503753115832</v>
      </c>
    </row>
    <row r="2309" spans="1:4" x14ac:dyDescent="0.2">
      <c r="A2309" s="24">
        <v>2301</v>
      </c>
      <c r="B2309" s="4">
        <f t="shared" si="115"/>
        <v>6.3041095890410963</v>
      </c>
      <c r="C2309" s="4">
        <f t="shared" si="116"/>
        <v>0.10106405419042591</v>
      </c>
      <c r="D2309" s="25">
        <f t="shared" si="117"/>
        <v>10.634750568764018</v>
      </c>
    </row>
    <row r="2310" spans="1:4" x14ac:dyDescent="0.2">
      <c r="A2310" s="24">
        <v>2302</v>
      </c>
      <c r="B2310" s="4">
        <f t="shared" si="115"/>
        <v>6.3068493150684928</v>
      </c>
      <c r="C2310" s="4">
        <f t="shared" si="116"/>
        <v>0.10106628500601263</v>
      </c>
      <c r="D2310" s="25">
        <f t="shared" si="117"/>
        <v>10.634997374765319</v>
      </c>
    </row>
    <row r="2311" spans="1:4" x14ac:dyDescent="0.2">
      <c r="A2311" s="24">
        <v>2303</v>
      </c>
      <c r="B2311" s="4">
        <f t="shared" si="115"/>
        <v>6.3095890410958901</v>
      </c>
      <c r="C2311" s="4">
        <f t="shared" si="116"/>
        <v>0.10106851572901412</v>
      </c>
      <c r="D2311" s="25">
        <f t="shared" si="117"/>
        <v>10.635244171074</v>
      </c>
    </row>
    <row r="2312" spans="1:4" x14ac:dyDescent="0.2">
      <c r="A2312" s="24">
        <v>2304</v>
      </c>
      <c r="B2312" s="4">
        <f t="shared" si="115"/>
        <v>6.3123287671232875</v>
      </c>
      <c r="C2312" s="4">
        <f t="shared" si="116"/>
        <v>0.10107074635901837</v>
      </c>
      <c r="D2312" s="25">
        <f t="shared" si="117"/>
        <v>10.635490957644421</v>
      </c>
    </row>
    <row r="2313" spans="1:4" x14ac:dyDescent="0.2">
      <c r="A2313" s="24">
        <v>2305</v>
      </c>
      <c r="B2313" s="4">
        <f t="shared" si="115"/>
        <v>6.3150684931506849</v>
      </c>
      <c r="C2313" s="4">
        <f t="shared" si="116"/>
        <v>0.10107297689561377</v>
      </c>
      <c r="D2313" s="25">
        <f t="shared" si="117"/>
        <v>10.635737734430961</v>
      </c>
    </row>
    <row r="2314" spans="1:4" x14ac:dyDescent="0.2">
      <c r="A2314" s="24">
        <v>2306</v>
      </c>
      <c r="B2314" s="4">
        <f t="shared" ref="B2314:B2377" si="118">A2314/365</f>
        <v>6.3178082191780822</v>
      </c>
      <c r="C2314" s="4">
        <f t="shared" ref="C2314:C2377" si="119">($A$6/100)+((($B$6+$C$6)/100)*(1-EXP(-B2314/$D$6))/(B2314/$D$6))-(($C$6/100)*(EXP(-B2314/$D$6)))</f>
        <v>0.10107520733838932</v>
      </c>
      <c r="D2314" s="25">
        <f t="shared" ref="D2314:D2377" si="120">(EXP(C2314)-1)*100</f>
        <v>10.635984501388119</v>
      </c>
    </row>
    <row r="2315" spans="1:4" x14ac:dyDescent="0.2">
      <c r="A2315" s="24">
        <v>2307</v>
      </c>
      <c r="B2315" s="4">
        <f t="shared" si="118"/>
        <v>6.3205479452054796</v>
      </c>
      <c r="C2315" s="4">
        <f t="shared" si="119"/>
        <v>0.10107743768693439</v>
      </c>
      <c r="D2315" s="25">
        <f t="shared" si="120"/>
        <v>10.636231258470353</v>
      </c>
    </row>
    <row r="2316" spans="1:4" x14ac:dyDescent="0.2">
      <c r="A2316" s="24">
        <v>2308</v>
      </c>
      <c r="B2316" s="4">
        <f t="shared" si="118"/>
        <v>6.3232876712328769</v>
      </c>
      <c r="C2316" s="4">
        <f t="shared" si="119"/>
        <v>0.10107966794083892</v>
      </c>
      <c r="D2316" s="25">
        <f t="shared" si="120"/>
        <v>10.636478005632256</v>
      </c>
    </row>
    <row r="2317" spans="1:4" x14ac:dyDescent="0.2">
      <c r="A2317" s="24">
        <v>2309</v>
      </c>
      <c r="B2317" s="4">
        <f t="shared" si="118"/>
        <v>6.3260273972602743</v>
      </c>
      <c r="C2317" s="4">
        <f t="shared" si="119"/>
        <v>0.10108189809969331</v>
      </c>
      <c r="D2317" s="25">
        <f t="shared" si="120"/>
        <v>10.636724742828418</v>
      </c>
    </row>
    <row r="2318" spans="1:4" x14ac:dyDescent="0.2">
      <c r="A2318" s="24">
        <v>2310</v>
      </c>
      <c r="B2318" s="4">
        <f t="shared" si="118"/>
        <v>6.3287671232876717</v>
      </c>
      <c r="C2318" s="4">
        <f t="shared" si="119"/>
        <v>0.10108412816308848</v>
      </c>
      <c r="D2318" s="25">
        <f t="shared" si="120"/>
        <v>10.636971470013545</v>
      </c>
    </row>
    <row r="2319" spans="1:4" x14ac:dyDescent="0.2">
      <c r="A2319" s="24">
        <v>2311</v>
      </c>
      <c r="B2319" s="4">
        <f t="shared" si="118"/>
        <v>6.3315068493150681</v>
      </c>
      <c r="C2319" s="4">
        <f t="shared" si="119"/>
        <v>0.10108635813061581</v>
      </c>
      <c r="D2319" s="25">
        <f t="shared" si="120"/>
        <v>10.637218187142338</v>
      </c>
    </row>
    <row r="2320" spans="1:4" x14ac:dyDescent="0.2">
      <c r="A2320" s="24">
        <v>2312</v>
      </c>
      <c r="B2320" s="4">
        <f t="shared" si="118"/>
        <v>6.3342465753424655</v>
      </c>
      <c r="C2320" s="4">
        <f t="shared" si="119"/>
        <v>0.10108858800186719</v>
      </c>
      <c r="D2320" s="25">
        <f t="shared" si="120"/>
        <v>10.637464894169568</v>
      </c>
    </row>
    <row r="2321" spans="1:4" x14ac:dyDescent="0.2">
      <c r="A2321" s="24">
        <v>2313</v>
      </c>
      <c r="B2321" s="4">
        <f t="shared" si="118"/>
        <v>6.3369863013698629</v>
      </c>
      <c r="C2321" s="4">
        <f t="shared" si="119"/>
        <v>0.10109081777643499</v>
      </c>
      <c r="D2321" s="25">
        <f t="shared" si="120"/>
        <v>10.637711591050071</v>
      </c>
    </row>
    <row r="2322" spans="1:4" x14ac:dyDescent="0.2">
      <c r="A2322" s="24">
        <v>2314</v>
      </c>
      <c r="B2322" s="4">
        <f t="shared" si="118"/>
        <v>6.3397260273972602</v>
      </c>
      <c r="C2322" s="4">
        <f t="shared" si="119"/>
        <v>0.10109304745391205</v>
      </c>
      <c r="D2322" s="25">
        <f t="shared" si="120"/>
        <v>10.637958277738724</v>
      </c>
    </row>
    <row r="2323" spans="1:4" x14ac:dyDescent="0.2">
      <c r="A2323" s="24">
        <v>2315</v>
      </c>
      <c r="B2323" s="4">
        <f t="shared" si="118"/>
        <v>6.3424657534246576</v>
      </c>
      <c r="C2323" s="4">
        <f t="shared" si="119"/>
        <v>0.10109527703389175</v>
      </c>
      <c r="D2323" s="25">
        <f t="shared" si="120"/>
        <v>10.638204954190499</v>
      </c>
    </row>
    <row r="2324" spans="1:4" x14ac:dyDescent="0.2">
      <c r="A2324" s="24">
        <v>2316</v>
      </c>
      <c r="B2324" s="4">
        <f t="shared" si="118"/>
        <v>6.3452054794520549</v>
      </c>
      <c r="C2324" s="4">
        <f t="shared" si="119"/>
        <v>0.1010975065159679</v>
      </c>
      <c r="D2324" s="25">
        <f t="shared" si="120"/>
        <v>10.638451620360346</v>
      </c>
    </row>
    <row r="2325" spans="1:4" x14ac:dyDescent="0.2">
      <c r="A2325" s="24">
        <v>2317</v>
      </c>
      <c r="B2325" s="4">
        <f t="shared" si="118"/>
        <v>6.3479452054794523</v>
      </c>
      <c r="C2325" s="4">
        <f t="shared" si="119"/>
        <v>0.10109973589973485</v>
      </c>
      <c r="D2325" s="25">
        <f t="shared" si="120"/>
        <v>10.638698276203339</v>
      </c>
    </row>
    <row r="2326" spans="1:4" x14ac:dyDescent="0.2">
      <c r="A2326" s="24">
        <v>2318</v>
      </c>
      <c r="B2326" s="4">
        <f t="shared" si="118"/>
        <v>6.3506849315068497</v>
      </c>
      <c r="C2326" s="4">
        <f t="shared" si="119"/>
        <v>0.10110196518478741</v>
      </c>
      <c r="D2326" s="25">
        <f t="shared" si="120"/>
        <v>10.638944921674565</v>
      </c>
    </row>
    <row r="2327" spans="1:4" x14ac:dyDescent="0.2">
      <c r="A2327" s="24">
        <v>2319</v>
      </c>
      <c r="B2327" s="4">
        <f t="shared" si="118"/>
        <v>6.353424657534247</v>
      </c>
      <c r="C2327" s="4">
        <f t="shared" si="119"/>
        <v>0.10110419437072087</v>
      </c>
      <c r="D2327" s="25">
        <f t="shared" si="120"/>
        <v>10.639191556729166</v>
      </c>
    </row>
    <row r="2328" spans="1:4" x14ac:dyDescent="0.2">
      <c r="A2328" s="24">
        <v>2320</v>
      </c>
      <c r="B2328" s="4">
        <f t="shared" si="118"/>
        <v>6.3561643835616435</v>
      </c>
      <c r="C2328" s="4">
        <f t="shared" si="119"/>
        <v>0.10110642345713103</v>
      </c>
      <c r="D2328" s="25">
        <f t="shared" si="120"/>
        <v>10.63943818132238</v>
      </c>
    </row>
    <row r="2329" spans="1:4" x14ac:dyDescent="0.2">
      <c r="A2329" s="24">
        <v>2321</v>
      </c>
      <c r="B2329" s="4">
        <f t="shared" si="118"/>
        <v>6.3589041095890408</v>
      </c>
      <c r="C2329" s="4">
        <f t="shared" si="119"/>
        <v>0.10110865244361414</v>
      </c>
      <c r="D2329" s="25">
        <f t="shared" si="120"/>
        <v>10.639684795409421</v>
      </c>
    </row>
    <row r="2330" spans="1:4" x14ac:dyDescent="0.2">
      <c r="A2330" s="24">
        <v>2322</v>
      </c>
      <c r="B2330" s="4">
        <f t="shared" si="118"/>
        <v>6.3616438356164382</v>
      </c>
      <c r="C2330" s="4">
        <f t="shared" si="119"/>
        <v>0.10111088132976699</v>
      </c>
      <c r="D2330" s="25">
        <f t="shared" si="120"/>
        <v>10.639931398945656</v>
      </c>
    </row>
    <row r="2331" spans="1:4" x14ac:dyDescent="0.2">
      <c r="A2331" s="24">
        <v>2323</v>
      </c>
      <c r="B2331" s="4">
        <f t="shared" si="118"/>
        <v>6.3643835616438356</v>
      </c>
      <c r="C2331" s="4">
        <f t="shared" si="119"/>
        <v>0.10111311011518681</v>
      </c>
      <c r="D2331" s="25">
        <f t="shared" si="120"/>
        <v>10.640177991886413</v>
      </c>
    </row>
    <row r="2332" spans="1:4" x14ac:dyDescent="0.2">
      <c r="A2332" s="24">
        <v>2324</v>
      </c>
      <c r="B2332" s="4">
        <f t="shared" si="118"/>
        <v>6.3671232876712329</v>
      </c>
      <c r="C2332" s="4">
        <f t="shared" si="119"/>
        <v>0.10111533879947134</v>
      </c>
      <c r="D2332" s="25">
        <f t="shared" si="120"/>
        <v>10.640424574187101</v>
      </c>
    </row>
    <row r="2333" spans="1:4" x14ac:dyDescent="0.2">
      <c r="A2333" s="24">
        <v>2325</v>
      </c>
      <c r="B2333" s="4">
        <f t="shared" si="118"/>
        <v>6.3698630136986303</v>
      </c>
      <c r="C2333" s="4">
        <f t="shared" si="119"/>
        <v>0.10111756738221879</v>
      </c>
      <c r="D2333" s="25">
        <f t="shared" si="120"/>
        <v>10.640671145803227</v>
      </c>
    </row>
    <row r="2334" spans="1:4" x14ac:dyDescent="0.2">
      <c r="A2334" s="24">
        <v>2326</v>
      </c>
      <c r="B2334" s="4">
        <f t="shared" si="118"/>
        <v>6.3726027397260276</v>
      </c>
      <c r="C2334" s="4">
        <f t="shared" si="119"/>
        <v>0.10111979586302784</v>
      </c>
      <c r="D2334" s="25">
        <f t="shared" si="120"/>
        <v>10.640917706690312</v>
      </c>
    </row>
    <row r="2335" spans="1:4" x14ac:dyDescent="0.2">
      <c r="A2335" s="24">
        <v>2327</v>
      </c>
      <c r="B2335" s="4">
        <f t="shared" si="118"/>
        <v>6.375342465753425</v>
      </c>
      <c r="C2335" s="4">
        <f t="shared" si="119"/>
        <v>0.10112202424149769</v>
      </c>
      <c r="D2335" s="25">
        <f t="shared" si="120"/>
        <v>10.641164256803926</v>
      </c>
    </row>
    <row r="2336" spans="1:4" x14ac:dyDescent="0.2">
      <c r="A2336" s="24">
        <v>2328</v>
      </c>
      <c r="B2336" s="4">
        <f t="shared" si="118"/>
        <v>6.3780821917808215</v>
      </c>
      <c r="C2336" s="4">
        <f t="shared" si="119"/>
        <v>0.10112425251722799</v>
      </c>
      <c r="D2336" s="25">
        <f t="shared" si="120"/>
        <v>10.641410796099681</v>
      </c>
    </row>
    <row r="2337" spans="1:4" x14ac:dyDescent="0.2">
      <c r="A2337" s="24">
        <v>2329</v>
      </c>
      <c r="B2337" s="4">
        <f t="shared" si="118"/>
        <v>6.3808219178082188</v>
      </c>
      <c r="C2337" s="4">
        <f t="shared" si="119"/>
        <v>0.10112648068981892</v>
      </c>
      <c r="D2337" s="25">
        <f t="shared" si="120"/>
        <v>10.641657324533305</v>
      </c>
    </row>
    <row r="2338" spans="1:4" x14ac:dyDescent="0.2">
      <c r="A2338" s="24">
        <v>2330</v>
      </c>
      <c r="B2338" s="4">
        <f t="shared" si="118"/>
        <v>6.3835616438356162</v>
      </c>
      <c r="C2338" s="4">
        <f t="shared" si="119"/>
        <v>0.10112870875887109</v>
      </c>
      <c r="D2338" s="25">
        <f t="shared" si="120"/>
        <v>10.641903842060497</v>
      </c>
    </row>
    <row r="2339" spans="1:4" x14ac:dyDescent="0.2">
      <c r="A2339" s="24">
        <v>2331</v>
      </c>
      <c r="B2339" s="4">
        <f t="shared" si="118"/>
        <v>6.3863013698630136</v>
      </c>
      <c r="C2339" s="4">
        <f t="shared" si="119"/>
        <v>0.10113093672398557</v>
      </c>
      <c r="D2339" s="25">
        <f t="shared" si="120"/>
        <v>10.642150348637047</v>
      </c>
    </row>
    <row r="2340" spans="1:4" x14ac:dyDescent="0.2">
      <c r="A2340" s="24">
        <v>2332</v>
      </c>
      <c r="B2340" s="4">
        <f t="shared" si="118"/>
        <v>6.3890410958904109</v>
      </c>
      <c r="C2340" s="4">
        <f t="shared" si="119"/>
        <v>0.10113316458476403</v>
      </c>
      <c r="D2340" s="25">
        <f t="shared" si="120"/>
        <v>10.642396844218837</v>
      </c>
    </row>
    <row r="2341" spans="1:4" x14ac:dyDescent="0.2">
      <c r="A2341" s="24">
        <v>2333</v>
      </c>
      <c r="B2341" s="4">
        <f t="shared" si="118"/>
        <v>6.3917808219178083</v>
      </c>
      <c r="C2341" s="4">
        <f t="shared" si="119"/>
        <v>0.10113539234080848</v>
      </c>
      <c r="D2341" s="25">
        <f t="shared" si="120"/>
        <v>10.642643328761725</v>
      </c>
    </row>
    <row r="2342" spans="1:4" x14ac:dyDescent="0.2">
      <c r="A2342" s="24">
        <v>2334</v>
      </c>
      <c r="B2342" s="4">
        <f t="shared" si="118"/>
        <v>6.3945205479452056</v>
      </c>
      <c r="C2342" s="4">
        <f t="shared" si="119"/>
        <v>0.10113761999172154</v>
      </c>
      <c r="D2342" s="25">
        <f t="shared" si="120"/>
        <v>10.642889802221699</v>
      </c>
    </row>
    <row r="2343" spans="1:4" x14ac:dyDescent="0.2">
      <c r="A2343" s="24">
        <v>2335</v>
      </c>
      <c r="B2343" s="4">
        <f t="shared" si="118"/>
        <v>6.397260273972603</v>
      </c>
      <c r="C2343" s="4">
        <f t="shared" si="119"/>
        <v>0.10113984753710617</v>
      </c>
      <c r="D2343" s="25">
        <f t="shared" si="120"/>
        <v>10.64313626455473</v>
      </c>
    </row>
    <row r="2344" spans="1:4" x14ac:dyDescent="0.2">
      <c r="A2344" s="24">
        <v>2336</v>
      </c>
      <c r="B2344" s="4">
        <f t="shared" si="118"/>
        <v>6.4</v>
      </c>
      <c r="C2344" s="4">
        <f t="shared" si="119"/>
        <v>0.10114207497656594</v>
      </c>
      <c r="D2344" s="25">
        <f t="shared" si="120"/>
        <v>10.643382715716875</v>
      </c>
    </row>
    <row r="2345" spans="1:4" x14ac:dyDescent="0.2">
      <c r="A2345" s="24">
        <v>2337</v>
      </c>
      <c r="B2345" s="4">
        <f t="shared" si="118"/>
        <v>6.4027397260273968</v>
      </c>
      <c r="C2345" s="4">
        <f t="shared" si="119"/>
        <v>0.10114430230970479</v>
      </c>
      <c r="D2345" s="25">
        <f t="shared" si="120"/>
        <v>10.643629155664236</v>
      </c>
    </row>
    <row r="2346" spans="1:4" x14ac:dyDescent="0.2">
      <c r="A2346" s="24">
        <v>2338</v>
      </c>
      <c r="B2346" s="4">
        <f t="shared" si="118"/>
        <v>6.4054794520547942</v>
      </c>
      <c r="C2346" s="4">
        <f t="shared" si="119"/>
        <v>0.10114652953612725</v>
      </c>
      <c r="D2346" s="25">
        <f t="shared" si="120"/>
        <v>10.643875584353001</v>
      </c>
    </row>
    <row r="2347" spans="1:4" x14ac:dyDescent="0.2">
      <c r="A2347" s="24">
        <v>2339</v>
      </c>
      <c r="B2347" s="4">
        <f t="shared" si="118"/>
        <v>6.4082191780821915</v>
      </c>
      <c r="C2347" s="4">
        <f t="shared" si="119"/>
        <v>0.10114875665543824</v>
      </c>
      <c r="D2347" s="25">
        <f t="shared" si="120"/>
        <v>10.644122001739342</v>
      </c>
    </row>
    <row r="2348" spans="1:4" x14ac:dyDescent="0.2">
      <c r="A2348" s="24">
        <v>2340</v>
      </c>
      <c r="B2348" s="4">
        <f t="shared" si="118"/>
        <v>6.4109589041095889</v>
      </c>
      <c r="C2348" s="4">
        <f t="shared" si="119"/>
        <v>0.10115098366724318</v>
      </c>
      <c r="D2348" s="25">
        <f t="shared" si="120"/>
        <v>10.644368407779581</v>
      </c>
    </row>
    <row r="2349" spans="1:4" x14ac:dyDescent="0.2">
      <c r="A2349" s="24">
        <v>2341</v>
      </c>
      <c r="B2349" s="4">
        <f t="shared" si="118"/>
        <v>6.4136986301369863</v>
      </c>
      <c r="C2349" s="4">
        <f t="shared" si="119"/>
        <v>0.10115321057114798</v>
      </c>
      <c r="D2349" s="25">
        <f t="shared" si="120"/>
        <v>10.644614802429974</v>
      </c>
    </row>
    <row r="2350" spans="1:4" x14ac:dyDescent="0.2">
      <c r="A2350" s="24">
        <v>2342</v>
      </c>
      <c r="B2350" s="4">
        <f t="shared" si="118"/>
        <v>6.4164383561643836</v>
      </c>
      <c r="C2350" s="4">
        <f t="shared" si="119"/>
        <v>0.10115543736675904</v>
      </c>
      <c r="D2350" s="25">
        <f t="shared" si="120"/>
        <v>10.644861185646914</v>
      </c>
    </row>
    <row r="2351" spans="1:4" x14ac:dyDescent="0.2">
      <c r="A2351" s="24">
        <v>2343</v>
      </c>
      <c r="B2351" s="4">
        <f t="shared" si="118"/>
        <v>6.419178082191781</v>
      </c>
      <c r="C2351" s="4">
        <f t="shared" si="119"/>
        <v>0.10115766405368321</v>
      </c>
      <c r="D2351" s="25">
        <f t="shared" si="120"/>
        <v>10.645107557386858</v>
      </c>
    </row>
    <row r="2352" spans="1:4" x14ac:dyDescent="0.2">
      <c r="A2352" s="24">
        <v>2344</v>
      </c>
      <c r="B2352" s="4">
        <f t="shared" si="118"/>
        <v>6.4219178082191783</v>
      </c>
      <c r="C2352" s="4">
        <f t="shared" si="119"/>
        <v>0.10115989063152779</v>
      </c>
      <c r="D2352" s="25">
        <f t="shared" si="120"/>
        <v>10.645353917606215</v>
      </c>
    </row>
    <row r="2353" spans="1:4" x14ac:dyDescent="0.2">
      <c r="A2353" s="24">
        <v>2345</v>
      </c>
      <c r="B2353" s="4">
        <f t="shared" si="118"/>
        <v>6.4246575342465757</v>
      </c>
      <c r="C2353" s="4">
        <f t="shared" si="119"/>
        <v>0.10116211709990065</v>
      </c>
      <c r="D2353" s="25">
        <f t="shared" si="120"/>
        <v>10.645600266261557</v>
      </c>
    </row>
    <row r="2354" spans="1:4" x14ac:dyDescent="0.2">
      <c r="A2354" s="24">
        <v>2346</v>
      </c>
      <c r="B2354" s="4">
        <f t="shared" si="118"/>
        <v>6.4273972602739722</v>
      </c>
      <c r="C2354" s="4">
        <f t="shared" si="119"/>
        <v>0.10116434345841004</v>
      </c>
      <c r="D2354" s="25">
        <f t="shared" si="120"/>
        <v>10.645846603309451</v>
      </c>
    </row>
    <row r="2355" spans="1:4" x14ac:dyDescent="0.2">
      <c r="A2355" s="24">
        <v>2347</v>
      </c>
      <c r="B2355" s="4">
        <f t="shared" si="118"/>
        <v>6.4301369863013695</v>
      </c>
      <c r="C2355" s="4">
        <f t="shared" si="119"/>
        <v>0.10116656970666474</v>
      </c>
      <c r="D2355" s="25">
        <f t="shared" si="120"/>
        <v>10.64609292870653</v>
      </c>
    </row>
    <row r="2356" spans="1:4" x14ac:dyDescent="0.2">
      <c r="A2356" s="24">
        <v>2348</v>
      </c>
      <c r="B2356" s="4">
        <f t="shared" si="118"/>
        <v>6.4328767123287669</v>
      </c>
      <c r="C2356" s="4">
        <f t="shared" si="119"/>
        <v>0.10116879584427393</v>
      </c>
      <c r="D2356" s="25">
        <f t="shared" si="120"/>
        <v>10.646339242409475</v>
      </c>
    </row>
    <row r="2357" spans="1:4" x14ac:dyDescent="0.2">
      <c r="A2357" s="24">
        <v>2349</v>
      </c>
      <c r="B2357" s="4">
        <f t="shared" si="118"/>
        <v>6.4356164383561643</v>
      </c>
      <c r="C2357" s="4">
        <f t="shared" si="119"/>
        <v>0.10117102187084739</v>
      </c>
      <c r="D2357" s="25">
        <f t="shared" si="120"/>
        <v>10.646585544375032</v>
      </c>
    </row>
    <row r="2358" spans="1:4" x14ac:dyDescent="0.2">
      <c r="A2358" s="24">
        <v>2350</v>
      </c>
      <c r="B2358" s="4">
        <f t="shared" si="118"/>
        <v>6.4383561643835616</v>
      </c>
      <c r="C2358" s="4">
        <f t="shared" si="119"/>
        <v>0.10117324778599528</v>
      </c>
      <c r="D2358" s="25">
        <f t="shared" si="120"/>
        <v>10.646831834559967</v>
      </c>
    </row>
    <row r="2359" spans="1:4" x14ac:dyDescent="0.2">
      <c r="A2359" s="24">
        <v>2351</v>
      </c>
      <c r="B2359" s="4">
        <f t="shared" si="118"/>
        <v>6.441095890410959</v>
      </c>
      <c r="C2359" s="4">
        <f t="shared" si="119"/>
        <v>0.10117547358932823</v>
      </c>
      <c r="D2359" s="25">
        <f t="shared" si="120"/>
        <v>10.647078112921115</v>
      </c>
    </row>
    <row r="2360" spans="1:4" x14ac:dyDescent="0.2">
      <c r="A2360" s="24">
        <v>2352</v>
      </c>
      <c r="B2360" s="4">
        <f t="shared" si="118"/>
        <v>6.4438356164383563</v>
      </c>
      <c r="C2360" s="4">
        <f t="shared" si="119"/>
        <v>0.10117769928045736</v>
      </c>
      <c r="D2360" s="25">
        <f t="shared" si="120"/>
        <v>10.647324379415402</v>
      </c>
    </row>
    <row r="2361" spans="1:4" x14ac:dyDescent="0.2">
      <c r="A2361" s="24">
        <v>2353</v>
      </c>
      <c r="B2361" s="4">
        <f t="shared" si="118"/>
        <v>6.4465753424657537</v>
      </c>
      <c r="C2361" s="4">
        <f t="shared" si="119"/>
        <v>0.10117992485899432</v>
      </c>
      <c r="D2361" s="25">
        <f t="shared" si="120"/>
        <v>10.647570633999749</v>
      </c>
    </row>
    <row r="2362" spans="1:4" x14ac:dyDescent="0.2">
      <c r="A2362" s="24">
        <v>2354</v>
      </c>
      <c r="B2362" s="4">
        <f t="shared" si="118"/>
        <v>6.4493150684931511</v>
      </c>
      <c r="C2362" s="4">
        <f t="shared" si="119"/>
        <v>0.10118215032455116</v>
      </c>
      <c r="D2362" s="25">
        <f t="shared" si="120"/>
        <v>10.647816876631143</v>
      </c>
    </row>
    <row r="2363" spans="1:4" x14ac:dyDescent="0.2">
      <c r="A2363" s="24">
        <v>2355</v>
      </c>
      <c r="B2363" s="4">
        <f t="shared" si="118"/>
        <v>6.4520547945205475</v>
      </c>
      <c r="C2363" s="4">
        <f t="shared" si="119"/>
        <v>0.10118437567674041</v>
      </c>
      <c r="D2363" s="25">
        <f t="shared" si="120"/>
        <v>10.648063107266626</v>
      </c>
    </row>
    <row r="2364" spans="1:4" x14ac:dyDescent="0.2">
      <c r="A2364" s="24">
        <v>2356</v>
      </c>
      <c r="B2364" s="4">
        <f t="shared" si="118"/>
        <v>6.4547945205479449</v>
      </c>
      <c r="C2364" s="4">
        <f t="shared" si="119"/>
        <v>0.10118660091517509</v>
      </c>
      <c r="D2364" s="25">
        <f t="shared" si="120"/>
        <v>10.648309325863337</v>
      </c>
    </row>
    <row r="2365" spans="1:4" x14ac:dyDescent="0.2">
      <c r="A2365" s="24">
        <v>2357</v>
      </c>
      <c r="B2365" s="4">
        <f t="shared" si="118"/>
        <v>6.4575342465753423</v>
      </c>
      <c r="C2365" s="4">
        <f t="shared" si="119"/>
        <v>0.10118882603946869</v>
      </c>
      <c r="D2365" s="25">
        <f t="shared" si="120"/>
        <v>10.648555532378378</v>
      </c>
    </row>
    <row r="2366" spans="1:4" x14ac:dyDescent="0.2">
      <c r="A2366" s="24">
        <v>2358</v>
      </c>
      <c r="B2366" s="4">
        <f t="shared" si="118"/>
        <v>6.4602739726027396</v>
      </c>
      <c r="C2366" s="4">
        <f t="shared" si="119"/>
        <v>0.10119105104923515</v>
      </c>
      <c r="D2366" s="25">
        <f t="shared" si="120"/>
        <v>10.648801726768987</v>
      </c>
    </row>
    <row r="2367" spans="1:4" x14ac:dyDescent="0.2">
      <c r="A2367" s="24">
        <v>2359</v>
      </c>
      <c r="B2367" s="4">
        <f t="shared" si="118"/>
        <v>6.463013698630137</v>
      </c>
      <c r="C2367" s="4">
        <f t="shared" si="119"/>
        <v>0.1011932759440889</v>
      </c>
      <c r="D2367" s="25">
        <f t="shared" si="120"/>
        <v>10.649047908992371</v>
      </c>
    </row>
    <row r="2368" spans="1:4" x14ac:dyDescent="0.2">
      <c r="A2368" s="24">
        <v>2360</v>
      </c>
      <c r="B2368" s="4">
        <f t="shared" si="118"/>
        <v>6.4657534246575343</v>
      </c>
      <c r="C2368" s="4">
        <f t="shared" si="119"/>
        <v>0.10119550072364486</v>
      </c>
      <c r="D2368" s="25">
        <f t="shared" si="120"/>
        <v>10.649294079005877</v>
      </c>
    </row>
    <row r="2369" spans="1:4" x14ac:dyDescent="0.2">
      <c r="A2369" s="24">
        <v>2361</v>
      </c>
      <c r="B2369" s="4">
        <f t="shared" si="118"/>
        <v>6.4684931506849317</v>
      </c>
      <c r="C2369" s="4">
        <f t="shared" si="119"/>
        <v>0.10119772538751834</v>
      </c>
      <c r="D2369" s="25">
        <f t="shared" si="120"/>
        <v>10.649540236766853</v>
      </c>
    </row>
    <row r="2370" spans="1:4" x14ac:dyDescent="0.2">
      <c r="A2370" s="24">
        <v>2362</v>
      </c>
      <c r="B2370" s="4">
        <f t="shared" si="118"/>
        <v>6.4712328767123291</v>
      </c>
      <c r="C2370" s="4">
        <f t="shared" si="119"/>
        <v>0.1011999499353252</v>
      </c>
      <c r="D2370" s="25">
        <f t="shared" si="120"/>
        <v>10.649786382232707</v>
      </c>
    </row>
    <row r="2371" spans="1:4" x14ac:dyDescent="0.2">
      <c r="A2371" s="24">
        <v>2363</v>
      </c>
      <c r="B2371" s="4">
        <f t="shared" si="118"/>
        <v>6.4739726027397264</v>
      </c>
      <c r="C2371" s="4">
        <f t="shared" si="119"/>
        <v>0.10120217436668175</v>
      </c>
      <c r="D2371" s="25">
        <f t="shared" si="120"/>
        <v>10.650032515360873</v>
      </c>
    </row>
    <row r="2372" spans="1:4" x14ac:dyDescent="0.2">
      <c r="A2372" s="24">
        <v>2364</v>
      </c>
      <c r="B2372" s="4">
        <f t="shared" si="118"/>
        <v>6.4767123287671229</v>
      </c>
      <c r="C2372" s="4">
        <f t="shared" si="119"/>
        <v>0.10120439868120473</v>
      </c>
      <c r="D2372" s="25">
        <f t="shared" si="120"/>
        <v>10.650278636108901</v>
      </c>
    </row>
    <row r="2373" spans="1:4" x14ac:dyDescent="0.2">
      <c r="A2373" s="24">
        <v>2365</v>
      </c>
      <c r="B2373" s="4">
        <f t="shared" si="118"/>
        <v>6.4794520547945202</v>
      </c>
      <c r="C2373" s="4">
        <f t="shared" si="119"/>
        <v>0.10120662287851138</v>
      </c>
      <c r="D2373" s="25">
        <f t="shared" si="120"/>
        <v>10.650524744434309</v>
      </c>
    </row>
    <row r="2374" spans="1:4" x14ac:dyDescent="0.2">
      <c r="A2374" s="24">
        <v>2366</v>
      </c>
      <c r="B2374" s="4">
        <f t="shared" si="118"/>
        <v>6.4821917808219176</v>
      </c>
      <c r="C2374" s="4">
        <f t="shared" si="119"/>
        <v>0.10120884695821941</v>
      </c>
      <c r="D2374" s="25">
        <f t="shared" si="120"/>
        <v>10.650770840294754</v>
      </c>
    </row>
    <row r="2375" spans="1:4" x14ac:dyDescent="0.2">
      <c r="A2375" s="24">
        <v>2367</v>
      </c>
      <c r="B2375" s="4">
        <f t="shared" si="118"/>
        <v>6.484931506849315</v>
      </c>
      <c r="C2375" s="4">
        <f t="shared" si="119"/>
        <v>0.10121107091994697</v>
      </c>
      <c r="D2375" s="25">
        <f t="shared" si="120"/>
        <v>10.651016923647871</v>
      </c>
    </row>
    <row r="2376" spans="1:4" x14ac:dyDescent="0.2">
      <c r="A2376" s="24">
        <v>2368</v>
      </c>
      <c r="B2376" s="4">
        <f t="shared" si="118"/>
        <v>6.4876712328767123</v>
      </c>
      <c r="C2376" s="4">
        <f t="shared" si="119"/>
        <v>0.1012132947633127</v>
      </c>
      <c r="D2376" s="25">
        <f t="shared" si="120"/>
        <v>10.651262994451383</v>
      </c>
    </row>
    <row r="2377" spans="1:4" x14ac:dyDescent="0.2">
      <c r="A2377" s="24">
        <v>2369</v>
      </c>
      <c r="B2377" s="4">
        <f t="shared" si="118"/>
        <v>6.4904109589041097</v>
      </c>
      <c r="C2377" s="4">
        <f t="shared" si="119"/>
        <v>0.10121551848793568</v>
      </c>
      <c r="D2377" s="25">
        <f t="shared" si="120"/>
        <v>10.651509052663034</v>
      </c>
    </row>
    <row r="2378" spans="1:4" x14ac:dyDescent="0.2">
      <c r="A2378" s="24">
        <v>2370</v>
      </c>
      <c r="B2378" s="4">
        <f t="shared" ref="B2378:B2441" si="121">A2378/365</f>
        <v>6.493150684931507</v>
      </c>
      <c r="C2378" s="4">
        <f t="shared" ref="C2378:C2441" si="122">($A$6/100)+((($B$6+$C$6)/100)*(1-EXP(-B2378/$D$6))/(B2378/$D$6))-(($C$6/100)*(EXP(-B2378/$D$6)))</f>
        <v>0.10121774209343549</v>
      </c>
      <c r="D2378" s="25">
        <f t="shared" ref="D2378:D2441" si="123">(EXP(C2378)-1)*100</f>
        <v>10.651755098240677</v>
      </c>
    </row>
    <row r="2379" spans="1:4" x14ac:dyDescent="0.2">
      <c r="A2379" s="24">
        <v>2371</v>
      </c>
      <c r="B2379" s="4">
        <f t="shared" si="121"/>
        <v>6.4958904109589044</v>
      </c>
      <c r="C2379" s="4">
        <f t="shared" si="122"/>
        <v>0.10121996557943215</v>
      </c>
      <c r="D2379" s="25">
        <f t="shared" si="123"/>
        <v>10.652001131142175</v>
      </c>
    </row>
    <row r="2380" spans="1:4" x14ac:dyDescent="0.2">
      <c r="A2380" s="24">
        <v>2372</v>
      </c>
      <c r="B2380" s="4">
        <f t="shared" si="121"/>
        <v>6.4986301369863018</v>
      </c>
      <c r="C2380" s="4">
        <f t="shared" si="122"/>
        <v>0.10122218894554615</v>
      </c>
      <c r="D2380" s="25">
        <f t="shared" si="123"/>
        <v>10.652247151325444</v>
      </c>
    </row>
    <row r="2381" spans="1:4" x14ac:dyDescent="0.2">
      <c r="A2381" s="24">
        <v>2373</v>
      </c>
      <c r="B2381" s="4">
        <f t="shared" si="121"/>
        <v>6.5013698630136982</v>
      </c>
      <c r="C2381" s="4">
        <f t="shared" si="122"/>
        <v>0.10122441219139845</v>
      </c>
      <c r="D2381" s="25">
        <f t="shared" si="123"/>
        <v>10.652493158748433</v>
      </c>
    </row>
    <row r="2382" spans="1:4" x14ac:dyDescent="0.2">
      <c r="A2382" s="24">
        <v>2374</v>
      </c>
      <c r="B2382" s="4">
        <f t="shared" si="121"/>
        <v>6.5041095890410956</v>
      </c>
      <c r="C2382" s="4">
        <f t="shared" si="122"/>
        <v>0.10122663531661043</v>
      </c>
      <c r="D2382" s="25">
        <f t="shared" si="123"/>
        <v>10.652739153369172</v>
      </c>
    </row>
    <row r="2383" spans="1:4" x14ac:dyDescent="0.2">
      <c r="A2383" s="24">
        <v>2375</v>
      </c>
      <c r="B2383" s="4">
        <f t="shared" si="121"/>
        <v>6.506849315068493</v>
      </c>
      <c r="C2383" s="4">
        <f t="shared" si="122"/>
        <v>0.10122885832080401</v>
      </c>
      <c r="D2383" s="25">
        <f t="shared" si="123"/>
        <v>10.652985135145766</v>
      </c>
    </row>
    <row r="2384" spans="1:4" x14ac:dyDescent="0.2">
      <c r="A2384" s="24">
        <v>2376</v>
      </c>
      <c r="B2384" s="4">
        <f t="shared" si="121"/>
        <v>6.5095890410958903</v>
      </c>
      <c r="C2384" s="4">
        <f t="shared" si="122"/>
        <v>0.10123108120360151</v>
      </c>
      <c r="D2384" s="25">
        <f t="shared" si="123"/>
        <v>10.653231104036287</v>
      </c>
    </row>
    <row r="2385" spans="1:4" x14ac:dyDescent="0.2">
      <c r="A2385" s="24">
        <v>2377</v>
      </c>
      <c r="B2385" s="4">
        <f t="shared" si="121"/>
        <v>6.5123287671232877</v>
      </c>
      <c r="C2385" s="4">
        <f t="shared" si="122"/>
        <v>0.10123330396462575</v>
      </c>
      <c r="D2385" s="25">
        <f t="shared" si="123"/>
        <v>10.65347705999895</v>
      </c>
    </row>
    <row r="2386" spans="1:4" x14ac:dyDescent="0.2">
      <c r="A2386" s="24">
        <v>2378</v>
      </c>
      <c r="B2386" s="4">
        <f t="shared" si="121"/>
        <v>6.515068493150685</v>
      </c>
      <c r="C2386" s="4">
        <f t="shared" si="122"/>
        <v>0.10123552660349998</v>
      </c>
      <c r="D2386" s="25">
        <f t="shared" si="123"/>
        <v>10.653723002991944</v>
      </c>
    </row>
    <row r="2387" spans="1:4" x14ac:dyDescent="0.2">
      <c r="A2387" s="24">
        <v>2379</v>
      </c>
      <c r="B2387" s="4">
        <f t="shared" si="121"/>
        <v>6.5178082191780824</v>
      </c>
      <c r="C2387" s="4">
        <f t="shared" si="122"/>
        <v>0.10123774911984793</v>
      </c>
      <c r="D2387" s="25">
        <f t="shared" si="123"/>
        <v>10.653968932973568</v>
      </c>
    </row>
    <row r="2388" spans="1:4" x14ac:dyDescent="0.2">
      <c r="A2388" s="24">
        <v>2380</v>
      </c>
      <c r="B2388" s="4">
        <f t="shared" si="121"/>
        <v>6.5205479452054798</v>
      </c>
      <c r="C2388" s="4">
        <f t="shared" si="122"/>
        <v>0.10123997151329375</v>
      </c>
      <c r="D2388" s="25">
        <f t="shared" si="123"/>
        <v>10.654214849902143</v>
      </c>
    </row>
    <row r="2389" spans="1:4" x14ac:dyDescent="0.2">
      <c r="A2389" s="24">
        <v>2381</v>
      </c>
      <c r="B2389" s="4">
        <f t="shared" si="121"/>
        <v>6.5232876712328771</v>
      </c>
      <c r="C2389" s="4">
        <f t="shared" si="122"/>
        <v>0.10124219378346216</v>
      </c>
      <c r="D2389" s="25">
        <f t="shared" si="123"/>
        <v>10.654460753736039</v>
      </c>
    </row>
    <row r="2390" spans="1:4" x14ac:dyDescent="0.2">
      <c r="A2390" s="24">
        <v>2382</v>
      </c>
      <c r="B2390" s="4">
        <f t="shared" si="121"/>
        <v>6.5260273972602736</v>
      </c>
      <c r="C2390" s="4">
        <f t="shared" si="122"/>
        <v>0.10124441592997821</v>
      </c>
      <c r="D2390" s="25">
        <f t="shared" si="123"/>
        <v>10.654706644433709</v>
      </c>
    </row>
    <row r="2391" spans="1:4" x14ac:dyDescent="0.2">
      <c r="A2391" s="24">
        <v>2383</v>
      </c>
      <c r="B2391" s="4">
        <f t="shared" si="121"/>
        <v>6.5287671232876709</v>
      </c>
      <c r="C2391" s="4">
        <f t="shared" si="122"/>
        <v>0.10124663795246749</v>
      </c>
      <c r="D2391" s="25">
        <f t="shared" si="123"/>
        <v>10.654952521953586</v>
      </c>
    </row>
    <row r="2392" spans="1:4" x14ac:dyDescent="0.2">
      <c r="A2392" s="24">
        <v>2384</v>
      </c>
      <c r="B2392" s="4">
        <f t="shared" si="121"/>
        <v>6.5315068493150683</v>
      </c>
      <c r="C2392" s="4">
        <f t="shared" si="122"/>
        <v>0.10124885985055601</v>
      </c>
      <c r="D2392" s="25">
        <f t="shared" si="123"/>
        <v>10.655198386254217</v>
      </c>
    </row>
    <row r="2393" spans="1:4" x14ac:dyDescent="0.2">
      <c r="A2393" s="24">
        <v>2385</v>
      </c>
      <c r="B2393" s="4">
        <f t="shared" si="121"/>
        <v>6.5342465753424657</v>
      </c>
      <c r="C2393" s="4">
        <f t="shared" si="122"/>
        <v>0.10125108162387027</v>
      </c>
      <c r="D2393" s="25">
        <f t="shared" si="123"/>
        <v>10.655444237294187</v>
      </c>
    </row>
    <row r="2394" spans="1:4" x14ac:dyDescent="0.2">
      <c r="A2394" s="24">
        <v>2386</v>
      </c>
      <c r="B2394" s="4">
        <f t="shared" si="121"/>
        <v>6.536986301369863</v>
      </c>
      <c r="C2394" s="4">
        <f t="shared" si="122"/>
        <v>0.10125330327203719</v>
      </c>
      <c r="D2394" s="25">
        <f t="shared" si="123"/>
        <v>10.655690075032108</v>
      </c>
    </row>
    <row r="2395" spans="1:4" x14ac:dyDescent="0.2">
      <c r="A2395" s="24">
        <v>2387</v>
      </c>
      <c r="B2395" s="4">
        <f t="shared" si="121"/>
        <v>6.5397260273972604</v>
      </c>
      <c r="C2395" s="4">
        <f t="shared" si="122"/>
        <v>0.10125552479468417</v>
      </c>
      <c r="D2395" s="25">
        <f t="shared" si="123"/>
        <v>10.655935899426684</v>
      </c>
    </row>
    <row r="2396" spans="1:4" x14ac:dyDescent="0.2">
      <c r="A2396" s="24">
        <v>2388</v>
      </c>
      <c r="B2396" s="4">
        <f t="shared" si="121"/>
        <v>6.5424657534246577</v>
      </c>
      <c r="C2396" s="4">
        <f t="shared" si="122"/>
        <v>0.10125774619143908</v>
      </c>
      <c r="D2396" s="25">
        <f t="shared" si="123"/>
        <v>10.656181710436631</v>
      </c>
    </row>
    <row r="2397" spans="1:4" x14ac:dyDescent="0.2">
      <c r="A2397" s="24">
        <v>2389</v>
      </c>
      <c r="B2397" s="4">
        <f t="shared" si="121"/>
        <v>6.5452054794520551</v>
      </c>
      <c r="C2397" s="4">
        <f t="shared" si="122"/>
        <v>0.10125996746193024</v>
      </c>
      <c r="D2397" s="25">
        <f t="shared" si="123"/>
        <v>10.656427508020716</v>
      </c>
    </row>
    <row r="2398" spans="1:4" x14ac:dyDescent="0.2">
      <c r="A2398" s="24">
        <v>2390</v>
      </c>
      <c r="B2398" s="4">
        <f t="shared" si="121"/>
        <v>6.5479452054794525</v>
      </c>
      <c r="C2398" s="4">
        <f t="shared" si="122"/>
        <v>0.1012621886057864</v>
      </c>
      <c r="D2398" s="25">
        <f t="shared" si="123"/>
        <v>10.656673292137775</v>
      </c>
    </row>
    <row r="2399" spans="1:4" x14ac:dyDescent="0.2">
      <c r="A2399" s="24">
        <v>2391</v>
      </c>
      <c r="B2399" s="4">
        <f t="shared" si="121"/>
        <v>6.5506849315068489</v>
      </c>
      <c r="C2399" s="4">
        <f t="shared" si="122"/>
        <v>0.10126440962263678</v>
      </c>
      <c r="D2399" s="25">
        <f t="shared" si="123"/>
        <v>10.656919062746706</v>
      </c>
    </row>
    <row r="2400" spans="1:4" x14ac:dyDescent="0.2">
      <c r="A2400" s="24">
        <v>2392</v>
      </c>
      <c r="B2400" s="4">
        <f t="shared" si="121"/>
        <v>6.5534246575342463</v>
      </c>
      <c r="C2400" s="4">
        <f t="shared" si="122"/>
        <v>0.10126663051211107</v>
      </c>
      <c r="D2400" s="25">
        <f t="shared" si="123"/>
        <v>10.657164819806408</v>
      </c>
    </row>
    <row r="2401" spans="1:4" x14ac:dyDescent="0.2">
      <c r="A2401" s="24">
        <v>2393</v>
      </c>
      <c r="B2401" s="4">
        <f t="shared" si="121"/>
        <v>6.5561643835616437</v>
      </c>
      <c r="C2401" s="4">
        <f t="shared" si="122"/>
        <v>0.10126885127383943</v>
      </c>
      <c r="D2401" s="25">
        <f t="shared" si="123"/>
        <v>10.657410563275871</v>
      </c>
    </row>
    <row r="2402" spans="1:4" x14ac:dyDescent="0.2">
      <c r="A2402" s="24">
        <v>2394</v>
      </c>
      <c r="B2402" s="4">
        <f t="shared" si="121"/>
        <v>6.558904109589041</v>
      </c>
      <c r="C2402" s="4">
        <f t="shared" si="122"/>
        <v>0.10127107190745241</v>
      </c>
      <c r="D2402" s="25">
        <f t="shared" si="123"/>
        <v>10.657656293114126</v>
      </c>
    </row>
    <row r="2403" spans="1:4" x14ac:dyDescent="0.2">
      <c r="A2403" s="24">
        <v>2395</v>
      </c>
      <c r="B2403" s="4">
        <f t="shared" si="121"/>
        <v>6.5616438356164384</v>
      </c>
      <c r="C2403" s="4">
        <f t="shared" si="122"/>
        <v>0.10127329241258108</v>
      </c>
      <c r="D2403" s="25">
        <f t="shared" si="123"/>
        <v>10.657902009280274</v>
      </c>
    </row>
    <row r="2404" spans="1:4" x14ac:dyDescent="0.2">
      <c r="A2404" s="24">
        <v>2396</v>
      </c>
      <c r="B2404" s="4">
        <f t="shared" si="121"/>
        <v>6.5643835616438357</v>
      </c>
      <c r="C2404" s="4">
        <f t="shared" si="122"/>
        <v>0.10127551278885691</v>
      </c>
      <c r="D2404" s="25">
        <f t="shared" si="123"/>
        <v>10.65814771173339</v>
      </c>
    </row>
    <row r="2405" spans="1:4" x14ac:dyDescent="0.2">
      <c r="A2405" s="24">
        <v>2397</v>
      </c>
      <c r="B2405" s="4">
        <f t="shared" si="121"/>
        <v>6.5671232876712331</v>
      </c>
      <c r="C2405" s="4">
        <f t="shared" si="122"/>
        <v>0.10127773303591189</v>
      </c>
      <c r="D2405" s="25">
        <f t="shared" si="123"/>
        <v>10.658393400432708</v>
      </c>
    </row>
    <row r="2406" spans="1:4" x14ac:dyDescent="0.2">
      <c r="A2406" s="24">
        <v>2398</v>
      </c>
      <c r="B2406" s="4">
        <f t="shared" si="121"/>
        <v>6.5698630136986305</v>
      </c>
      <c r="C2406" s="4">
        <f t="shared" si="122"/>
        <v>0.10127995315337841</v>
      </c>
      <c r="D2406" s="25">
        <f t="shared" si="123"/>
        <v>10.65863907533744</v>
      </c>
    </row>
    <row r="2407" spans="1:4" x14ac:dyDescent="0.2">
      <c r="A2407" s="24">
        <v>2399</v>
      </c>
      <c r="B2407" s="4">
        <f t="shared" si="121"/>
        <v>6.5726027397260278</v>
      </c>
      <c r="C2407" s="4">
        <f t="shared" si="122"/>
        <v>0.10128217314088932</v>
      </c>
      <c r="D2407" s="25">
        <f t="shared" si="123"/>
        <v>10.658884736406836</v>
      </c>
    </row>
    <row r="2408" spans="1:4" x14ac:dyDescent="0.2">
      <c r="A2408" s="24">
        <v>2400</v>
      </c>
      <c r="B2408" s="4">
        <f t="shared" si="121"/>
        <v>6.5753424657534243</v>
      </c>
      <c r="C2408" s="4">
        <f t="shared" si="122"/>
        <v>0.10128439299807794</v>
      </c>
      <c r="D2408" s="25">
        <f t="shared" si="123"/>
        <v>10.659130383600246</v>
      </c>
    </row>
    <row r="2409" spans="1:4" x14ac:dyDescent="0.2">
      <c r="A2409" s="24">
        <v>2401</v>
      </c>
      <c r="B2409" s="4">
        <f t="shared" si="121"/>
        <v>6.5780821917808217</v>
      </c>
      <c r="C2409" s="4">
        <f t="shared" si="122"/>
        <v>0.10128661272457803</v>
      </c>
      <c r="D2409" s="25">
        <f t="shared" si="123"/>
        <v>10.659376016877054</v>
      </c>
    </row>
    <row r="2410" spans="1:4" x14ac:dyDescent="0.2">
      <c r="A2410" s="24">
        <v>2402</v>
      </c>
      <c r="B2410" s="4">
        <f t="shared" si="121"/>
        <v>6.580821917808219</v>
      </c>
      <c r="C2410" s="4">
        <f t="shared" si="122"/>
        <v>0.10128883232002381</v>
      </c>
      <c r="D2410" s="25">
        <f t="shared" si="123"/>
        <v>10.659621636196693</v>
      </c>
    </row>
    <row r="2411" spans="1:4" x14ac:dyDescent="0.2">
      <c r="A2411" s="24">
        <v>2403</v>
      </c>
      <c r="B2411" s="4">
        <f t="shared" si="121"/>
        <v>6.5835616438356164</v>
      </c>
      <c r="C2411" s="4">
        <f t="shared" si="122"/>
        <v>0.10129105178404992</v>
      </c>
      <c r="D2411" s="25">
        <f t="shared" si="123"/>
        <v>10.659867241518617</v>
      </c>
    </row>
    <row r="2412" spans="1:4" x14ac:dyDescent="0.2">
      <c r="A2412" s="24">
        <v>2404</v>
      </c>
      <c r="B2412" s="4">
        <f t="shared" si="121"/>
        <v>6.5863013698630137</v>
      </c>
      <c r="C2412" s="4">
        <f t="shared" si="122"/>
        <v>0.10129327111629149</v>
      </c>
      <c r="D2412" s="25">
        <f t="shared" si="123"/>
        <v>10.660112832802348</v>
      </c>
    </row>
    <row r="2413" spans="1:4" x14ac:dyDescent="0.2">
      <c r="A2413" s="24">
        <v>2405</v>
      </c>
      <c r="B2413" s="4">
        <f t="shared" si="121"/>
        <v>6.5890410958904111</v>
      </c>
      <c r="C2413" s="4">
        <f t="shared" si="122"/>
        <v>0.10129549031638409</v>
      </c>
      <c r="D2413" s="25">
        <f t="shared" si="123"/>
        <v>10.660358410007497</v>
      </c>
    </row>
    <row r="2414" spans="1:4" x14ac:dyDescent="0.2">
      <c r="A2414" s="24">
        <v>2406</v>
      </c>
      <c r="B2414" s="4">
        <f t="shared" si="121"/>
        <v>6.5917808219178085</v>
      </c>
      <c r="C2414" s="4">
        <f t="shared" si="122"/>
        <v>0.10129770938396372</v>
      </c>
      <c r="D2414" s="25">
        <f t="shared" si="123"/>
        <v>10.660603973093652</v>
      </c>
    </row>
    <row r="2415" spans="1:4" x14ac:dyDescent="0.2">
      <c r="A2415" s="24">
        <v>2407</v>
      </c>
      <c r="B2415" s="4">
        <f t="shared" si="121"/>
        <v>6.5945205479452058</v>
      </c>
      <c r="C2415" s="4">
        <f t="shared" si="122"/>
        <v>0.10129992831866687</v>
      </c>
      <c r="D2415" s="25">
        <f t="shared" si="123"/>
        <v>10.660849522020509</v>
      </c>
    </row>
    <row r="2416" spans="1:4" x14ac:dyDescent="0.2">
      <c r="A2416" s="24">
        <v>2408</v>
      </c>
      <c r="B2416" s="4">
        <f t="shared" si="121"/>
        <v>6.5972602739726032</v>
      </c>
      <c r="C2416" s="4">
        <f t="shared" si="122"/>
        <v>0.10130214712013044</v>
      </c>
      <c r="D2416" s="25">
        <f t="shared" si="123"/>
        <v>10.661095056747772</v>
      </c>
    </row>
    <row r="2417" spans="1:4" x14ac:dyDescent="0.2">
      <c r="A2417" s="24">
        <v>2409</v>
      </c>
      <c r="B2417" s="4">
        <f t="shared" si="121"/>
        <v>6.6</v>
      </c>
      <c r="C2417" s="4">
        <f t="shared" si="122"/>
        <v>0.10130436578799178</v>
      </c>
      <c r="D2417" s="25">
        <f t="shared" si="123"/>
        <v>10.661340577235245</v>
      </c>
    </row>
    <row r="2418" spans="1:4" x14ac:dyDescent="0.2">
      <c r="A2418" s="24">
        <v>2410</v>
      </c>
      <c r="B2418" s="4">
        <f t="shared" si="121"/>
        <v>6.602739726027397</v>
      </c>
      <c r="C2418" s="4">
        <f t="shared" si="122"/>
        <v>0.1013065843218887</v>
      </c>
      <c r="D2418" s="25">
        <f t="shared" si="123"/>
        <v>10.661586083442721</v>
      </c>
    </row>
    <row r="2419" spans="1:4" x14ac:dyDescent="0.2">
      <c r="A2419" s="24">
        <v>2411</v>
      </c>
      <c r="B2419" s="4">
        <f t="shared" si="121"/>
        <v>6.6054794520547944</v>
      </c>
      <c r="C2419" s="4">
        <f t="shared" si="122"/>
        <v>0.10130880272145948</v>
      </c>
      <c r="D2419" s="25">
        <f t="shared" si="123"/>
        <v>10.661831575330094</v>
      </c>
    </row>
    <row r="2420" spans="1:4" x14ac:dyDescent="0.2">
      <c r="A2420" s="24">
        <v>2412</v>
      </c>
      <c r="B2420" s="4">
        <f t="shared" si="121"/>
        <v>6.6082191780821917</v>
      </c>
      <c r="C2420" s="4">
        <f t="shared" si="122"/>
        <v>0.10131102098634281</v>
      </c>
      <c r="D2420" s="25">
        <f t="shared" si="123"/>
        <v>10.662077052857267</v>
      </c>
    </row>
    <row r="2421" spans="1:4" x14ac:dyDescent="0.2">
      <c r="A2421" s="24">
        <v>2413</v>
      </c>
      <c r="B2421" s="4">
        <f t="shared" si="121"/>
        <v>6.6109589041095891</v>
      </c>
      <c r="C2421" s="4">
        <f t="shared" si="122"/>
        <v>0.10131323911617783</v>
      </c>
      <c r="D2421" s="25">
        <f t="shared" si="123"/>
        <v>10.662322515984224</v>
      </c>
    </row>
    <row r="2422" spans="1:4" x14ac:dyDescent="0.2">
      <c r="A2422" s="24">
        <v>2414</v>
      </c>
      <c r="B2422" s="4">
        <f t="shared" si="121"/>
        <v>6.6136986301369864</v>
      </c>
      <c r="C2422" s="4">
        <f t="shared" si="122"/>
        <v>0.10131545711060416</v>
      </c>
      <c r="D2422" s="25">
        <f t="shared" si="123"/>
        <v>10.662567964670977</v>
      </c>
    </row>
    <row r="2423" spans="1:4" x14ac:dyDescent="0.2">
      <c r="A2423" s="24">
        <v>2415</v>
      </c>
      <c r="B2423" s="4">
        <f t="shared" si="121"/>
        <v>6.6164383561643838</v>
      </c>
      <c r="C2423" s="4">
        <f t="shared" si="122"/>
        <v>0.10131767496926183</v>
      </c>
      <c r="D2423" s="25">
        <f t="shared" si="123"/>
        <v>10.66281339887758</v>
      </c>
    </row>
    <row r="2424" spans="1:4" x14ac:dyDescent="0.2">
      <c r="A2424" s="24">
        <v>2416</v>
      </c>
      <c r="B2424" s="4">
        <f t="shared" si="121"/>
        <v>6.6191780821917812</v>
      </c>
      <c r="C2424" s="4">
        <f t="shared" si="122"/>
        <v>0.10131989269179133</v>
      </c>
      <c r="D2424" s="25">
        <f t="shared" si="123"/>
        <v>10.663058818564174</v>
      </c>
    </row>
    <row r="2425" spans="1:4" x14ac:dyDescent="0.2">
      <c r="A2425" s="24">
        <v>2417</v>
      </c>
      <c r="B2425" s="4">
        <f t="shared" si="121"/>
        <v>6.6219178082191785</v>
      </c>
      <c r="C2425" s="4">
        <f t="shared" si="122"/>
        <v>0.1013221102778336</v>
      </c>
      <c r="D2425" s="25">
        <f t="shared" si="123"/>
        <v>10.663304223690906</v>
      </c>
    </row>
    <row r="2426" spans="1:4" x14ac:dyDescent="0.2">
      <c r="A2426" s="24">
        <v>2418</v>
      </c>
      <c r="B2426" s="4">
        <f t="shared" si="121"/>
        <v>6.624657534246575</v>
      </c>
      <c r="C2426" s="4">
        <f t="shared" si="122"/>
        <v>0.10132432772703001</v>
      </c>
      <c r="D2426" s="25">
        <f t="shared" si="123"/>
        <v>10.663549614218004</v>
      </c>
    </row>
    <row r="2427" spans="1:4" x14ac:dyDescent="0.2">
      <c r="A2427" s="24">
        <v>2419</v>
      </c>
      <c r="B2427" s="4">
        <f t="shared" si="121"/>
        <v>6.6273972602739724</v>
      </c>
      <c r="C2427" s="4">
        <f t="shared" si="122"/>
        <v>0.10132654503902241</v>
      </c>
      <c r="D2427" s="25">
        <f t="shared" si="123"/>
        <v>10.663794990105702</v>
      </c>
    </row>
    <row r="2428" spans="1:4" x14ac:dyDescent="0.2">
      <c r="A2428" s="24">
        <v>2420</v>
      </c>
      <c r="B2428" s="4">
        <f t="shared" si="121"/>
        <v>6.6301369863013697</v>
      </c>
      <c r="C2428" s="4">
        <f t="shared" si="122"/>
        <v>0.10132876221345304</v>
      </c>
      <c r="D2428" s="25">
        <f t="shared" si="123"/>
        <v>10.664040351314362</v>
      </c>
    </row>
    <row r="2429" spans="1:4" x14ac:dyDescent="0.2">
      <c r="A2429" s="24">
        <v>2421</v>
      </c>
      <c r="B2429" s="4">
        <f t="shared" si="121"/>
        <v>6.6328767123287671</v>
      </c>
      <c r="C2429" s="4">
        <f t="shared" si="122"/>
        <v>0.10133097924996462</v>
      </c>
      <c r="D2429" s="25">
        <f t="shared" si="123"/>
        <v>10.66428569780431</v>
      </c>
    </row>
    <row r="2430" spans="1:4" x14ac:dyDescent="0.2">
      <c r="A2430" s="24">
        <v>2422</v>
      </c>
      <c r="B2430" s="4">
        <f t="shared" si="121"/>
        <v>6.6356164383561644</v>
      </c>
      <c r="C2430" s="4">
        <f t="shared" si="122"/>
        <v>0.10133319614820029</v>
      </c>
      <c r="D2430" s="25">
        <f t="shared" si="123"/>
        <v>10.664531029535972</v>
      </c>
    </row>
    <row r="2431" spans="1:4" x14ac:dyDescent="0.2">
      <c r="A2431" s="24">
        <v>2423</v>
      </c>
      <c r="B2431" s="4">
        <f t="shared" si="121"/>
        <v>6.6383561643835618</v>
      </c>
      <c r="C2431" s="4">
        <f t="shared" si="122"/>
        <v>0.10133541290780367</v>
      </c>
      <c r="D2431" s="25">
        <f t="shared" si="123"/>
        <v>10.664776346469784</v>
      </c>
    </row>
    <row r="2432" spans="1:4" x14ac:dyDescent="0.2">
      <c r="A2432" s="24">
        <v>2424</v>
      </c>
      <c r="B2432" s="4">
        <f t="shared" si="121"/>
        <v>6.6410958904109592</v>
      </c>
      <c r="C2432" s="4">
        <f t="shared" si="122"/>
        <v>0.10133762952841879</v>
      </c>
      <c r="D2432" s="25">
        <f t="shared" si="123"/>
        <v>10.665021648566263</v>
      </c>
    </row>
    <row r="2433" spans="1:4" x14ac:dyDescent="0.2">
      <c r="A2433" s="24">
        <v>2425</v>
      </c>
      <c r="B2433" s="4">
        <f t="shared" si="121"/>
        <v>6.6438356164383565</v>
      </c>
      <c r="C2433" s="4">
        <f t="shared" si="122"/>
        <v>0.10133984600969015</v>
      </c>
      <c r="D2433" s="25">
        <f t="shared" si="123"/>
        <v>10.665266935785978</v>
      </c>
    </row>
    <row r="2434" spans="1:4" x14ac:dyDescent="0.2">
      <c r="A2434" s="24">
        <v>2426</v>
      </c>
      <c r="B2434" s="4">
        <f t="shared" si="121"/>
        <v>6.646575342465753</v>
      </c>
      <c r="C2434" s="4">
        <f t="shared" si="122"/>
        <v>0.10134206235126264</v>
      </c>
      <c r="D2434" s="25">
        <f t="shared" si="123"/>
        <v>10.665512208089535</v>
      </c>
    </row>
    <row r="2435" spans="1:4" x14ac:dyDescent="0.2">
      <c r="A2435" s="24">
        <v>2427</v>
      </c>
      <c r="B2435" s="4">
        <f t="shared" si="121"/>
        <v>6.6493150684931503</v>
      </c>
      <c r="C2435" s="4">
        <f t="shared" si="122"/>
        <v>0.10134427855278165</v>
      </c>
      <c r="D2435" s="25">
        <f t="shared" si="123"/>
        <v>10.665757465437565</v>
      </c>
    </row>
    <row r="2436" spans="1:4" x14ac:dyDescent="0.2">
      <c r="A2436" s="24">
        <v>2428</v>
      </c>
      <c r="B2436" s="4">
        <f t="shared" si="121"/>
        <v>6.6520547945205477</v>
      </c>
      <c r="C2436" s="4">
        <f t="shared" si="122"/>
        <v>0.10134649461389296</v>
      </c>
      <c r="D2436" s="25">
        <f t="shared" si="123"/>
        <v>10.666002707790767</v>
      </c>
    </row>
    <row r="2437" spans="1:4" x14ac:dyDescent="0.2">
      <c r="A2437" s="24">
        <v>2429</v>
      </c>
      <c r="B2437" s="4">
        <f t="shared" si="121"/>
        <v>6.6547945205479451</v>
      </c>
      <c r="C2437" s="4">
        <f t="shared" si="122"/>
        <v>0.10134871053424284</v>
      </c>
      <c r="D2437" s="25">
        <f t="shared" si="123"/>
        <v>10.666247935109908</v>
      </c>
    </row>
    <row r="2438" spans="1:4" x14ac:dyDescent="0.2">
      <c r="A2438" s="24">
        <v>2430</v>
      </c>
      <c r="B2438" s="4">
        <f t="shared" si="121"/>
        <v>6.6575342465753424</v>
      </c>
      <c r="C2438" s="4">
        <f t="shared" si="122"/>
        <v>0.10135092631347797</v>
      </c>
      <c r="D2438" s="25">
        <f t="shared" si="123"/>
        <v>10.666493147355771</v>
      </c>
    </row>
    <row r="2439" spans="1:4" x14ac:dyDescent="0.2">
      <c r="A2439" s="24">
        <v>2431</v>
      </c>
      <c r="B2439" s="4">
        <f t="shared" si="121"/>
        <v>6.6602739726027398</v>
      </c>
      <c r="C2439" s="4">
        <f t="shared" si="122"/>
        <v>0.10135314195124547</v>
      </c>
      <c r="D2439" s="25">
        <f t="shared" si="123"/>
        <v>10.666738344489236</v>
      </c>
    </row>
    <row r="2440" spans="1:4" x14ac:dyDescent="0.2">
      <c r="A2440" s="24">
        <v>2432</v>
      </c>
      <c r="B2440" s="4">
        <f t="shared" si="121"/>
        <v>6.6630136986301371</v>
      </c>
      <c r="C2440" s="4">
        <f t="shared" si="122"/>
        <v>0.1013553574471929</v>
      </c>
      <c r="D2440" s="25">
        <f t="shared" si="123"/>
        <v>10.666983526471153</v>
      </c>
    </row>
    <row r="2441" spans="1:4" x14ac:dyDescent="0.2">
      <c r="A2441" s="24">
        <v>2433</v>
      </c>
      <c r="B2441" s="4">
        <f t="shared" si="121"/>
        <v>6.6657534246575345</v>
      </c>
      <c r="C2441" s="4">
        <f t="shared" si="122"/>
        <v>0.10135757280096828</v>
      </c>
      <c r="D2441" s="25">
        <f t="shared" si="123"/>
        <v>10.667228693262487</v>
      </c>
    </row>
    <row r="2442" spans="1:4" x14ac:dyDescent="0.2">
      <c r="A2442" s="24">
        <v>2434</v>
      </c>
      <c r="B2442" s="4">
        <f t="shared" ref="B2442:B2505" si="124">A2442/365</f>
        <v>6.6684931506849319</v>
      </c>
      <c r="C2442" s="4">
        <f t="shared" ref="C2442:C2505" si="125">($A$6/100)+((($B$6+$C$6)/100)*(1-EXP(-B2442/$D$6))/(B2442/$D$6))-(($C$6/100)*(EXP(-B2442/$D$6)))</f>
        <v>0.10135978801222002</v>
      </c>
      <c r="D2442" s="25">
        <f t="shared" ref="D2442:D2505" si="126">(EXP(C2442)-1)*100</f>
        <v>10.667473844824205</v>
      </c>
    </row>
    <row r="2443" spans="1:4" x14ac:dyDescent="0.2">
      <c r="A2443" s="24">
        <v>2435</v>
      </c>
      <c r="B2443" s="4">
        <f t="shared" si="124"/>
        <v>6.6712328767123283</v>
      </c>
      <c r="C2443" s="4">
        <f t="shared" si="125"/>
        <v>0.10136200308059704</v>
      </c>
      <c r="D2443" s="25">
        <f t="shared" si="126"/>
        <v>10.66771898111738</v>
      </c>
    </row>
    <row r="2444" spans="1:4" x14ac:dyDescent="0.2">
      <c r="A2444" s="24">
        <v>2436</v>
      </c>
      <c r="B2444" s="4">
        <f t="shared" si="124"/>
        <v>6.6739726027397257</v>
      </c>
      <c r="C2444" s="4">
        <f t="shared" si="125"/>
        <v>0.10136421800574862</v>
      </c>
      <c r="D2444" s="25">
        <f t="shared" si="126"/>
        <v>10.667964102103088</v>
      </c>
    </row>
    <row r="2445" spans="1:4" x14ac:dyDescent="0.2">
      <c r="A2445" s="24">
        <v>2437</v>
      </c>
      <c r="B2445" s="4">
        <f t="shared" si="124"/>
        <v>6.6767123287671231</v>
      </c>
      <c r="C2445" s="4">
        <f t="shared" si="125"/>
        <v>0.1013664327873245</v>
      </c>
      <c r="D2445" s="25">
        <f t="shared" si="126"/>
        <v>10.668209207742452</v>
      </c>
    </row>
    <row r="2446" spans="1:4" x14ac:dyDescent="0.2">
      <c r="A2446" s="24">
        <v>2438</v>
      </c>
      <c r="B2446" s="4">
        <f t="shared" si="124"/>
        <v>6.6794520547945204</v>
      </c>
      <c r="C2446" s="4">
        <f t="shared" si="125"/>
        <v>0.10136864742497492</v>
      </c>
      <c r="D2446" s="25">
        <f t="shared" si="126"/>
        <v>10.668454297996654</v>
      </c>
    </row>
    <row r="2447" spans="1:4" x14ac:dyDescent="0.2">
      <c r="A2447" s="24">
        <v>2439</v>
      </c>
      <c r="B2447" s="4">
        <f t="shared" si="124"/>
        <v>6.6821917808219178</v>
      </c>
      <c r="C2447" s="4">
        <f t="shared" si="125"/>
        <v>0.10137086191835049</v>
      </c>
      <c r="D2447" s="25">
        <f t="shared" si="126"/>
        <v>10.66869937282695</v>
      </c>
    </row>
    <row r="2448" spans="1:4" x14ac:dyDescent="0.2">
      <c r="A2448" s="24">
        <v>2440</v>
      </c>
      <c r="B2448" s="4">
        <f t="shared" si="124"/>
        <v>6.6849315068493151</v>
      </c>
      <c r="C2448" s="4">
        <f t="shared" si="125"/>
        <v>0.10137307626710226</v>
      </c>
      <c r="D2448" s="25">
        <f t="shared" si="126"/>
        <v>10.668944432194571</v>
      </c>
    </row>
    <row r="2449" spans="1:4" x14ac:dyDescent="0.2">
      <c r="A2449" s="24">
        <v>2441</v>
      </c>
      <c r="B2449" s="4">
        <f t="shared" si="124"/>
        <v>6.6876712328767125</v>
      </c>
      <c r="C2449" s="4">
        <f t="shared" si="125"/>
        <v>0.10137529047088173</v>
      </c>
      <c r="D2449" s="25">
        <f t="shared" si="126"/>
        <v>10.669189476060904</v>
      </c>
    </row>
    <row r="2450" spans="1:4" x14ac:dyDescent="0.2">
      <c r="A2450" s="24">
        <v>2442</v>
      </c>
      <c r="B2450" s="4">
        <f t="shared" si="124"/>
        <v>6.6904109589041099</v>
      </c>
      <c r="C2450" s="4">
        <f t="shared" si="125"/>
        <v>0.10137750452934084</v>
      </c>
      <c r="D2450" s="25">
        <f t="shared" si="126"/>
        <v>10.669434504387286</v>
      </c>
    </row>
    <row r="2451" spans="1:4" x14ac:dyDescent="0.2">
      <c r="A2451" s="24">
        <v>2443</v>
      </c>
      <c r="B2451" s="4">
        <f t="shared" si="124"/>
        <v>6.6931506849315072</v>
      </c>
      <c r="C2451" s="4">
        <f t="shared" si="125"/>
        <v>0.10137971844213194</v>
      </c>
      <c r="D2451" s="25">
        <f t="shared" si="126"/>
        <v>10.669679517135133</v>
      </c>
    </row>
    <row r="2452" spans="1:4" x14ac:dyDescent="0.2">
      <c r="A2452" s="24">
        <v>2444</v>
      </c>
      <c r="B2452" s="4">
        <f t="shared" si="124"/>
        <v>6.6958904109589037</v>
      </c>
      <c r="C2452" s="4">
        <f t="shared" si="125"/>
        <v>0.10138193220890784</v>
      </c>
      <c r="D2452" s="25">
        <f t="shared" si="126"/>
        <v>10.669924514265915</v>
      </c>
    </row>
    <row r="2453" spans="1:4" x14ac:dyDescent="0.2">
      <c r="A2453" s="24">
        <v>2445</v>
      </c>
      <c r="B2453" s="4">
        <f t="shared" si="124"/>
        <v>6.6986301369863011</v>
      </c>
      <c r="C2453" s="4">
        <f t="shared" si="125"/>
        <v>0.10138414582932179</v>
      </c>
      <c r="D2453" s="25">
        <f t="shared" si="126"/>
        <v>10.670169495741199</v>
      </c>
    </row>
    <row r="2454" spans="1:4" x14ac:dyDescent="0.2">
      <c r="A2454" s="24">
        <v>2446</v>
      </c>
      <c r="B2454" s="4">
        <f t="shared" si="124"/>
        <v>6.7013698630136984</v>
      </c>
      <c r="C2454" s="4">
        <f t="shared" si="125"/>
        <v>0.10138635930302745</v>
      </c>
      <c r="D2454" s="25">
        <f t="shared" si="126"/>
        <v>10.670414461522482</v>
      </c>
    </row>
    <row r="2455" spans="1:4" x14ac:dyDescent="0.2">
      <c r="A2455" s="24">
        <v>2447</v>
      </c>
      <c r="B2455" s="4">
        <f t="shared" si="124"/>
        <v>6.7041095890410958</v>
      </c>
      <c r="C2455" s="4">
        <f t="shared" si="125"/>
        <v>0.1013885726296789</v>
      </c>
      <c r="D2455" s="25">
        <f t="shared" si="126"/>
        <v>10.670659411571414</v>
      </c>
    </row>
    <row r="2456" spans="1:4" x14ac:dyDescent="0.2">
      <c r="A2456" s="24">
        <v>2448</v>
      </c>
      <c r="B2456" s="4">
        <f t="shared" si="124"/>
        <v>6.7068493150684931</v>
      </c>
      <c r="C2456" s="4">
        <f t="shared" si="125"/>
        <v>0.1013907858089307</v>
      </c>
      <c r="D2456" s="25">
        <f t="shared" si="126"/>
        <v>10.670904345849653</v>
      </c>
    </row>
    <row r="2457" spans="1:4" x14ac:dyDescent="0.2">
      <c r="A2457" s="24">
        <v>2449</v>
      </c>
      <c r="B2457" s="4">
        <f t="shared" si="124"/>
        <v>6.7095890410958905</v>
      </c>
      <c r="C2457" s="4">
        <f t="shared" si="125"/>
        <v>0.10139299884043781</v>
      </c>
      <c r="D2457" s="25">
        <f t="shared" si="126"/>
        <v>10.671149264318892</v>
      </c>
    </row>
    <row r="2458" spans="1:4" x14ac:dyDescent="0.2">
      <c r="A2458" s="24">
        <v>2450</v>
      </c>
      <c r="B2458" s="4">
        <f t="shared" si="124"/>
        <v>6.7123287671232879</v>
      </c>
      <c r="C2458" s="4">
        <f t="shared" si="125"/>
        <v>0.10139521172385565</v>
      </c>
      <c r="D2458" s="25">
        <f t="shared" si="126"/>
        <v>10.671394166940896</v>
      </c>
    </row>
    <row r="2459" spans="1:4" x14ac:dyDescent="0.2">
      <c r="A2459" s="24">
        <v>2451</v>
      </c>
      <c r="B2459" s="4">
        <f t="shared" si="124"/>
        <v>6.7150684931506852</v>
      </c>
      <c r="C2459" s="4">
        <f t="shared" si="125"/>
        <v>0.10139742445884001</v>
      </c>
      <c r="D2459" s="25">
        <f t="shared" si="126"/>
        <v>10.671639053677474</v>
      </c>
    </row>
    <row r="2460" spans="1:4" x14ac:dyDescent="0.2">
      <c r="A2460" s="24">
        <v>2452</v>
      </c>
      <c r="B2460" s="4">
        <f t="shared" si="124"/>
        <v>6.7178082191780826</v>
      </c>
      <c r="C2460" s="4">
        <f t="shared" si="125"/>
        <v>0.10139963704504718</v>
      </c>
      <c r="D2460" s="25">
        <f t="shared" si="126"/>
        <v>10.671883924490476</v>
      </c>
    </row>
    <row r="2461" spans="1:4" x14ac:dyDescent="0.2">
      <c r="A2461" s="24">
        <v>2453</v>
      </c>
      <c r="B2461" s="4">
        <f t="shared" si="124"/>
        <v>6.720547945205479</v>
      </c>
      <c r="C2461" s="4">
        <f t="shared" si="125"/>
        <v>0.10140184948213384</v>
      </c>
      <c r="D2461" s="25">
        <f t="shared" si="126"/>
        <v>10.672128779341783</v>
      </c>
    </row>
    <row r="2462" spans="1:4" x14ac:dyDescent="0.2">
      <c r="A2462" s="24">
        <v>2454</v>
      </c>
      <c r="B2462" s="4">
        <f t="shared" si="124"/>
        <v>6.7232876712328764</v>
      </c>
      <c r="C2462" s="4">
        <f t="shared" si="125"/>
        <v>0.10140406176975711</v>
      </c>
      <c r="D2462" s="25">
        <f t="shared" si="126"/>
        <v>10.672373618193355</v>
      </c>
    </row>
    <row r="2463" spans="1:4" x14ac:dyDescent="0.2">
      <c r="A2463" s="24">
        <v>2455</v>
      </c>
      <c r="B2463" s="4">
        <f t="shared" si="124"/>
        <v>6.7260273972602738</v>
      </c>
      <c r="C2463" s="4">
        <f t="shared" si="125"/>
        <v>0.10140627390757455</v>
      </c>
      <c r="D2463" s="25">
        <f t="shared" si="126"/>
        <v>10.672618441007153</v>
      </c>
    </row>
    <row r="2464" spans="1:4" x14ac:dyDescent="0.2">
      <c r="A2464" s="24">
        <v>2456</v>
      </c>
      <c r="B2464" s="4">
        <f t="shared" si="124"/>
        <v>6.7287671232876711</v>
      </c>
      <c r="C2464" s="4">
        <f t="shared" si="125"/>
        <v>0.10140848589524414</v>
      </c>
      <c r="D2464" s="25">
        <f t="shared" si="126"/>
        <v>10.67286324774528</v>
      </c>
    </row>
    <row r="2465" spans="1:4" x14ac:dyDescent="0.2">
      <c r="A2465" s="24">
        <v>2457</v>
      </c>
      <c r="B2465" s="4">
        <f t="shared" si="124"/>
        <v>6.7315068493150685</v>
      </c>
      <c r="C2465" s="4">
        <f t="shared" si="125"/>
        <v>0.10141069773242427</v>
      </c>
      <c r="D2465" s="25">
        <f t="shared" si="126"/>
        <v>10.673108038369762</v>
      </c>
    </row>
    <row r="2466" spans="1:4" x14ac:dyDescent="0.2">
      <c r="A2466" s="24">
        <v>2458</v>
      </c>
      <c r="B2466" s="4">
        <f t="shared" si="124"/>
        <v>6.7342465753424658</v>
      </c>
      <c r="C2466" s="4">
        <f t="shared" si="125"/>
        <v>0.10141290941877382</v>
      </c>
      <c r="D2466" s="25">
        <f t="shared" si="126"/>
        <v>10.67335281284274</v>
      </c>
    </row>
    <row r="2467" spans="1:4" x14ac:dyDescent="0.2">
      <c r="A2467" s="24">
        <v>2459</v>
      </c>
      <c r="B2467" s="4">
        <f t="shared" si="124"/>
        <v>6.7369863013698632</v>
      </c>
      <c r="C2467" s="4">
        <f t="shared" si="125"/>
        <v>0.10141512095395201</v>
      </c>
      <c r="D2467" s="25">
        <f t="shared" si="126"/>
        <v>10.673597571126425</v>
      </c>
    </row>
    <row r="2468" spans="1:4" x14ac:dyDescent="0.2">
      <c r="A2468" s="24">
        <v>2460</v>
      </c>
      <c r="B2468" s="4">
        <f t="shared" si="124"/>
        <v>6.7397260273972606</v>
      </c>
      <c r="C2468" s="4">
        <f t="shared" si="125"/>
        <v>0.1014173323376186</v>
      </c>
      <c r="D2468" s="25">
        <f t="shared" si="126"/>
        <v>10.673842313183023</v>
      </c>
    </row>
    <row r="2469" spans="1:4" x14ac:dyDescent="0.2">
      <c r="A2469" s="24">
        <v>2461</v>
      </c>
      <c r="B2469" s="4">
        <f t="shared" si="124"/>
        <v>6.7424657534246579</v>
      </c>
      <c r="C2469" s="4">
        <f t="shared" si="125"/>
        <v>0.10141954356943364</v>
      </c>
      <c r="D2469" s="25">
        <f t="shared" si="126"/>
        <v>10.674087038974811</v>
      </c>
    </row>
    <row r="2470" spans="1:4" x14ac:dyDescent="0.2">
      <c r="A2470" s="24">
        <v>2462</v>
      </c>
      <c r="B2470" s="4">
        <f t="shared" si="124"/>
        <v>6.7452054794520544</v>
      </c>
      <c r="C2470" s="4">
        <f t="shared" si="125"/>
        <v>0.10142175464905773</v>
      </c>
      <c r="D2470" s="25">
        <f t="shared" si="126"/>
        <v>10.674331748464105</v>
      </c>
    </row>
    <row r="2471" spans="1:4" x14ac:dyDescent="0.2">
      <c r="A2471" s="24">
        <v>2463</v>
      </c>
      <c r="B2471" s="4">
        <f t="shared" si="124"/>
        <v>6.7479452054794518</v>
      </c>
      <c r="C2471" s="4">
        <f t="shared" si="125"/>
        <v>0.10142396557615183</v>
      </c>
      <c r="D2471" s="25">
        <f t="shared" si="126"/>
        <v>10.674576441613294</v>
      </c>
    </row>
    <row r="2472" spans="1:4" x14ac:dyDescent="0.2">
      <c r="A2472" s="24">
        <v>2464</v>
      </c>
      <c r="B2472" s="4">
        <f t="shared" si="124"/>
        <v>6.7506849315068491</v>
      </c>
      <c r="C2472" s="4">
        <f t="shared" si="125"/>
        <v>0.10142617635037732</v>
      </c>
      <c r="D2472" s="25">
        <f t="shared" si="126"/>
        <v>10.674821118384781</v>
      </c>
    </row>
    <row r="2473" spans="1:4" x14ac:dyDescent="0.2">
      <c r="A2473" s="24">
        <v>2465</v>
      </c>
      <c r="B2473" s="4">
        <f t="shared" si="124"/>
        <v>6.7534246575342465</v>
      </c>
      <c r="C2473" s="4">
        <f t="shared" si="125"/>
        <v>0.10142838697139607</v>
      </c>
      <c r="D2473" s="25">
        <f t="shared" si="126"/>
        <v>10.675065778741022</v>
      </c>
    </row>
    <row r="2474" spans="1:4" x14ac:dyDescent="0.2">
      <c r="A2474" s="24">
        <v>2466</v>
      </c>
      <c r="B2474" s="4">
        <f t="shared" si="124"/>
        <v>6.7561643835616438</v>
      </c>
      <c r="C2474" s="4">
        <f t="shared" si="125"/>
        <v>0.10143059743887033</v>
      </c>
      <c r="D2474" s="25">
        <f t="shared" si="126"/>
        <v>10.675310422644513</v>
      </c>
    </row>
    <row r="2475" spans="1:4" x14ac:dyDescent="0.2">
      <c r="A2475" s="24">
        <v>2467</v>
      </c>
      <c r="B2475" s="4">
        <f t="shared" si="124"/>
        <v>6.7589041095890412</v>
      </c>
      <c r="C2475" s="4">
        <f t="shared" si="125"/>
        <v>0.10143280775246274</v>
      </c>
      <c r="D2475" s="25">
        <f t="shared" si="126"/>
        <v>10.675555050057838</v>
      </c>
    </row>
    <row r="2476" spans="1:4" x14ac:dyDescent="0.2">
      <c r="A2476" s="24">
        <v>2468</v>
      </c>
      <c r="B2476" s="4">
        <f t="shared" si="124"/>
        <v>6.7616438356164386</v>
      </c>
      <c r="C2476" s="4">
        <f t="shared" si="125"/>
        <v>0.10143501791183646</v>
      </c>
      <c r="D2476" s="25">
        <f t="shared" si="126"/>
        <v>10.675799660943586</v>
      </c>
    </row>
    <row r="2477" spans="1:4" x14ac:dyDescent="0.2">
      <c r="A2477" s="24">
        <v>2469</v>
      </c>
      <c r="B2477" s="4">
        <f t="shared" si="124"/>
        <v>6.7643835616438359</v>
      </c>
      <c r="C2477" s="4">
        <f t="shared" si="125"/>
        <v>0.10143722791665497</v>
      </c>
      <c r="D2477" s="25">
        <f t="shared" si="126"/>
        <v>10.676044255264404</v>
      </c>
    </row>
    <row r="2478" spans="1:4" x14ac:dyDescent="0.2">
      <c r="A2478" s="24">
        <v>2470</v>
      </c>
      <c r="B2478" s="4">
        <f t="shared" si="124"/>
        <v>6.7671232876712333</v>
      </c>
      <c r="C2478" s="4">
        <f t="shared" si="125"/>
        <v>0.10143943776658224</v>
      </c>
      <c r="D2478" s="25">
        <f t="shared" si="126"/>
        <v>10.676288832982994</v>
      </c>
    </row>
    <row r="2479" spans="1:4" x14ac:dyDescent="0.2">
      <c r="A2479" s="24">
        <v>2471</v>
      </c>
      <c r="B2479" s="4">
        <f t="shared" si="124"/>
        <v>6.7698630136986298</v>
      </c>
      <c r="C2479" s="4">
        <f t="shared" si="125"/>
        <v>0.10144164746128265</v>
      </c>
      <c r="D2479" s="25">
        <f t="shared" si="126"/>
        <v>10.676533394062094</v>
      </c>
    </row>
    <row r="2480" spans="1:4" x14ac:dyDescent="0.2">
      <c r="A2480" s="24">
        <v>2472</v>
      </c>
      <c r="B2480" s="4">
        <f t="shared" si="124"/>
        <v>6.7726027397260271</v>
      </c>
      <c r="C2480" s="4">
        <f t="shared" si="125"/>
        <v>0.10144385700042099</v>
      </c>
      <c r="D2480" s="25">
        <f t="shared" si="126"/>
        <v>10.676777938464488</v>
      </c>
    </row>
    <row r="2481" spans="1:4" x14ac:dyDescent="0.2">
      <c r="A2481" s="24">
        <v>2473</v>
      </c>
      <c r="B2481" s="4">
        <f t="shared" si="124"/>
        <v>6.7753424657534245</v>
      </c>
      <c r="C2481" s="4">
        <f t="shared" si="125"/>
        <v>0.10144606638366249</v>
      </c>
      <c r="D2481" s="25">
        <f t="shared" si="126"/>
        <v>10.677022466153009</v>
      </c>
    </row>
    <row r="2482" spans="1:4" x14ac:dyDescent="0.2">
      <c r="A2482" s="24">
        <v>2474</v>
      </c>
      <c r="B2482" s="4">
        <f t="shared" si="124"/>
        <v>6.7780821917808218</v>
      </c>
      <c r="C2482" s="4">
        <f t="shared" si="125"/>
        <v>0.10144827561067282</v>
      </c>
      <c r="D2482" s="25">
        <f t="shared" si="126"/>
        <v>10.677266977090571</v>
      </c>
    </row>
    <row r="2483" spans="1:4" x14ac:dyDescent="0.2">
      <c r="A2483" s="24">
        <v>2475</v>
      </c>
      <c r="B2483" s="4">
        <f t="shared" si="124"/>
        <v>6.7808219178082192</v>
      </c>
      <c r="C2483" s="4">
        <f t="shared" si="125"/>
        <v>0.101450484681118</v>
      </c>
      <c r="D2483" s="25">
        <f t="shared" si="126"/>
        <v>10.677511471240052</v>
      </c>
    </row>
    <row r="2484" spans="1:4" x14ac:dyDescent="0.2">
      <c r="A2484" s="24">
        <v>2476</v>
      </c>
      <c r="B2484" s="4">
        <f t="shared" si="124"/>
        <v>6.7835616438356166</v>
      </c>
      <c r="C2484" s="4">
        <f t="shared" si="125"/>
        <v>0.10145269359466454</v>
      </c>
      <c r="D2484" s="25">
        <f t="shared" si="126"/>
        <v>10.677755948564439</v>
      </c>
    </row>
    <row r="2485" spans="1:4" x14ac:dyDescent="0.2">
      <c r="A2485" s="24">
        <v>2477</v>
      </c>
      <c r="B2485" s="4">
        <f t="shared" si="124"/>
        <v>6.7863013698630139</v>
      </c>
      <c r="C2485" s="4">
        <f t="shared" si="125"/>
        <v>0.10145490235097936</v>
      </c>
      <c r="D2485" s="25">
        <f t="shared" si="126"/>
        <v>10.678000409026778</v>
      </c>
    </row>
    <row r="2486" spans="1:4" x14ac:dyDescent="0.2">
      <c r="A2486" s="24">
        <v>2478</v>
      </c>
      <c r="B2486" s="4">
        <f t="shared" si="124"/>
        <v>6.7890410958904113</v>
      </c>
      <c r="C2486" s="4">
        <f t="shared" si="125"/>
        <v>0.10145711094972976</v>
      </c>
      <c r="D2486" s="25">
        <f t="shared" si="126"/>
        <v>10.678244852590124</v>
      </c>
    </row>
    <row r="2487" spans="1:4" x14ac:dyDescent="0.2">
      <c r="A2487" s="24">
        <v>2479</v>
      </c>
      <c r="B2487" s="4">
        <f t="shared" si="124"/>
        <v>6.7917808219178086</v>
      </c>
      <c r="C2487" s="4">
        <f t="shared" si="125"/>
        <v>0.10145931939058352</v>
      </c>
      <c r="D2487" s="25">
        <f t="shared" si="126"/>
        <v>10.678489279217573</v>
      </c>
    </row>
    <row r="2488" spans="1:4" x14ac:dyDescent="0.2">
      <c r="A2488" s="24">
        <v>2480</v>
      </c>
      <c r="B2488" s="4">
        <f t="shared" si="124"/>
        <v>6.7945205479452051</v>
      </c>
      <c r="C2488" s="4">
        <f t="shared" si="125"/>
        <v>0.10146152767320879</v>
      </c>
      <c r="D2488" s="25">
        <f t="shared" si="126"/>
        <v>10.67873368887231</v>
      </c>
    </row>
    <row r="2489" spans="1:4" x14ac:dyDescent="0.2">
      <c r="A2489" s="24">
        <v>2481</v>
      </c>
      <c r="B2489" s="4">
        <f t="shared" si="124"/>
        <v>6.7972602739726025</v>
      </c>
      <c r="C2489" s="4">
        <f t="shared" si="125"/>
        <v>0.10146373579727418</v>
      </c>
      <c r="D2489" s="25">
        <f t="shared" si="126"/>
        <v>10.678978081517521</v>
      </c>
    </row>
    <row r="2490" spans="1:4" x14ac:dyDescent="0.2">
      <c r="A2490" s="24">
        <v>2482</v>
      </c>
      <c r="B2490" s="4">
        <f t="shared" si="124"/>
        <v>6.8</v>
      </c>
      <c r="C2490" s="4">
        <f t="shared" si="125"/>
        <v>0.10146594376244869</v>
      </c>
      <c r="D2490" s="25">
        <f t="shared" si="126"/>
        <v>10.679222457116456</v>
      </c>
    </row>
    <row r="2491" spans="1:4" x14ac:dyDescent="0.2">
      <c r="A2491" s="24">
        <v>2483</v>
      </c>
      <c r="B2491" s="4">
        <f t="shared" si="124"/>
        <v>6.8027397260273972</v>
      </c>
      <c r="C2491" s="4">
        <f t="shared" si="125"/>
        <v>0.10146815156840172</v>
      </c>
      <c r="D2491" s="25">
        <f t="shared" si="126"/>
        <v>10.679466815632432</v>
      </c>
    </row>
    <row r="2492" spans="1:4" x14ac:dyDescent="0.2">
      <c r="A2492" s="24">
        <v>2484</v>
      </c>
      <c r="B2492" s="4">
        <f t="shared" si="124"/>
        <v>6.8054794520547945</v>
      </c>
      <c r="C2492" s="4">
        <f t="shared" si="125"/>
        <v>0.10147035921480319</v>
      </c>
      <c r="D2492" s="25">
        <f t="shared" si="126"/>
        <v>10.67971115702877</v>
      </c>
    </row>
    <row r="2493" spans="1:4" x14ac:dyDescent="0.2">
      <c r="A2493" s="24">
        <v>2485</v>
      </c>
      <c r="B2493" s="4">
        <f t="shared" si="124"/>
        <v>6.8082191780821919</v>
      </c>
      <c r="C2493" s="4">
        <f t="shared" si="125"/>
        <v>0.10147256670132329</v>
      </c>
      <c r="D2493" s="25">
        <f t="shared" si="126"/>
        <v>10.679955481268877</v>
      </c>
    </row>
    <row r="2494" spans="1:4" x14ac:dyDescent="0.2">
      <c r="A2494" s="24">
        <v>2486</v>
      </c>
      <c r="B2494" s="4">
        <f t="shared" si="124"/>
        <v>6.8109589041095893</v>
      </c>
      <c r="C2494" s="4">
        <f t="shared" si="125"/>
        <v>0.10147477402763272</v>
      </c>
      <c r="D2494" s="25">
        <f t="shared" si="126"/>
        <v>10.680199788316159</v>
      </c>
    </row>
    <row r="2495" spans="1:4" x14ac:dyDescent="0.2">
      <c r="A2495" s="24">
        <v>2487</v>
      </c>
      <c r="B2495" s="4">
        <f t="shared" si="124"/>
        <v>6.8136986301369866</v>
      </c>
      <c r="C2495" s="4">
        <f t="shared" si="125"/>
        <v>0.10147698119340262</v>
      </c>
      <c r="D2495" s="25">
        <f t="shared" si="126"/>
        <v>10.680444078134133</v>
      </c>
    </row>
    <row r="2496" spans="1:4" x14ac:dyDescent="0.2">
      <c r="A2496" s="24">
        <v>2488</v>
      </c>
      <c r="B2496" s="4">
        <f t="shared" si="124"/>
        <v>6.816438356164384</v>
      </c>
      <c r="C2496" s="4">
        <f t="shared" si="125"/>
        <v>0.10147918819830447</v>
      </c>
      <c r="D2496" s="25">
        <f t="shared" si="126"/>
        <v>10.680688350686317</v>
      </c>
    </row>
    <row r="2497" spans="1:4" x14ac:dyDescent="0.2">
      <c r="A2497" s="24">
        <v>2489</v>
      </c>
      <c r="B2497" s="4">
        <f t="shared" si="124"/>
        <v>6.8191780821917805</v>
      </c>
      <c r="C2497" s="4">
        <f t="shared" si="125"/>
        <v>0.1014813950420102</v>
      </c>
      <c r="D2497" s="25">
        <f t="shared" si="126"/>
        <v>10.680932605936256</v>
      </c>
    </row>
    <row r="2498" spans="1:4" x14ac:dyDescent="0.2">
      <c r="A2498" s="24">
        <v>2490</v>
      </c>
      <c r="B2498" s="4">
        <f t="shared" si="124"/>
        <v>6.8219178082191778</v>
      </c>
      <c r="C2498" s="4">
        <f t="shared" si="125"/>
        <v>0.10148360172419219</v>
      </c>
      <c r="D2498" s="25">
        <f t="shared" si="126"/>
        <v>10.681176843847595</v>
      </c>
    </row>
    <row r="2499" spans="1:4" x14ac:dyDescent="0.2">
      <c r="A2499" s="24">
        <v>2491</v>
      </c>
      <c r="B2499" s="4">
        <f t="shared" si="124"/>
        <v>6.8246575342465752</v>
      </c>
      <c r="C2499" s="4">
        <f t="shared" si="125"/>
        <v>0.10148580824452316</v>
      </c>
      <c r="D2499" s="25">
        <f t="shared" si="126"/>
        <v>10.681421064384011</v>
      </c>
    </row>
    <row r="2500" spans="1:4" x14ac:dyDescent="0.2">
      <c r="A2500" s="24">
        <v>2492</v>
      </c>
      <c r="B2500" s="4">
        <f t="shared" si="124"/>
        <v>6.8273972602739725</v>
      </c>
      <c r="C2500" s="4">
        <f t="shared" si="125"/>
        <v>0.10148801460267634</v>
      </c>
      <c r="D2500" s="25">
        <f t="shared" si="126"/>
        <v>10.681665267509178</v>
      </c>
    </row>
    <row r="2501" spans="1:4" x14ac:dyDescent="0.2">
      <c r="A2501" s="24">
        <v>2493</v>
      </c>
      <c r="B2501" s="4">
        <f t="shared" si="124"/>
        <v>6.8301369863013699</v>
      </c>
      <c r="C2501" s="4">
        <f t="shared" si="125"/>
        <v>0.10149022079832531</v>
      </c>
      <c r="D2501" s="25">
        <f t="shared" si="126"/>
        <v>10.681909453186877</v>
      </c>
    </row>
    <row r="2502" spans="1:4" x14ac:dyDescent="0.2">
      <c r="A2502" s="24">
        <v>2494</v>
      </c>
      <c r="B2502" s="4">
        <f t="shared" si="124"/>
        <v>6.8328767123287673</v>
      </c>
      <c r="C2502" s="4">
        <f t="shared" si="125"/>
        <v>0.10149242683114408</v>
      </c>
      <c r="D2502" s="25">
        <f t="shared" si="126"/>
        <v>10.682153621380897</v>
      </c>
    </row>
    <row r="2503" spans="1:4" x14ac:dyDescent="0.2">
      <c r="A2503" s="24">
        <v>2495</v>
      </c>
      <c r="B2503" s="4">
        <f t="shared" si="124"/>
        <v>6.8356164383561646</v>
      </c>
      <c r="C2503" s="4">
        <f t="shared" si="125"/>
        <v>0.10149463270080704</v>
      </c>
      <c r="D2503" s="25">
        <f t="shared" si="126"/>
        <v>10.682397772055063</v>
      </c>
    </row>
    <row r="2504" spans="1:4" x14ac:dyDescent="0.2">
      <c r="A2504" s="24">
        <v>2496</v>
      </c>
      <c r="B2504" s="4">
        <f t="shared" si="124"/>
        <v>6.838356164383562</v>
      </c>
      <c r="C2504" s="4">
        <f t="shared" si="125"/>
        <v>0.10149683840698909</v>
      </c>
      <c r="D2504" s="25">
        <f t="shared" si="126"/>
        <v>10.682641905173318</v>
      </c>
    </row>
    <row r="2505" spans="1:4" x14ac:dyDescent="0.2">
      <c r="A2505" s="24">
        <v>2497</v>
      </c>
      <c r="B2505" s="4">
        <f t="shared" si="124"/>
        <v>6.8410958904109593</v>
      </c>
      <c r="C2505" s="4">
        <f t="shared" si="125"/>
        <v>0.10149904394936543</v>
      </c>
      <c r="D2505" s="25">
        <f t="shared" si="126"/>
        <v>10.682886020699577</v>
      </c>
    </row>
    <row r="2506" spans="1:4" x14ac:dyDescent="0.2">
      <c r="A2506" s="24">
        <v>2498</v>
      </c>
      <c r="B2506" s="4">
        <f t="shared" ref="B2506:B2569" si="127">A2506/365</f>
        <v>6.8438356164383558</v>
      </c>
      <c r="C2506" s="4">
        <f t="shared" ref="C2506:C2569" si="128">($A$6/100)+((($B$6+$C$6)/100)*(1-EXP(-B2506/$D$6))/(B2506/$D$6))-(($C$6/100)*(EXP(-B2506/$D$6)))</f>
        <v>0.10150124932761175</v>
      </c>
      <c r="D2506" s="25">
        <f t="shared" ref="D2506:D2569" si="129">(EXP(C2506)-1)*100</f>
        <v>10.683130118597806</v>
      </c>
    </row>
    <row r="2507" spans="1:4" x14ac:dyDescent="0.2">
      <c r="A2507" s="24">
        <v>2499</v>
      </c>
      <c r="B2507" s="4">
        <f t="shared" si="127"/>
        <v>6.8465753424657532</v>
      </c>
      <c r="C2507" s="4">
        <f t="shared" si="128"/>
        <v>0.10150345454140414</v>
      </c>
      <c r="D2507" s="25">
        <f t="shared" si="129"/>
        <v>10.683374198832052</v>
      </c>
    </row>
    <row r="2508" spans="1:4" x14ac:dyDescent="0.2">
      <c r="A2508" s="24">
        <v>2500</v>
      </c>
      <c r="B2508" s="4">
        <f t="shared" si="127"/>
        <v>6.8493150684931505</v>
      </c>
      <c r="C2508" s="4">
        <f t="shared" si="128"/>
        <v>0.10150565959041905</v>
      </c>
      <c r="D2508" s="25">
        <f t="shared" si="129"/>
        <v>10.683618261366391</v>
      </c>
    </row>
    <row r="2509" spans="1:4" x14ac:dyDescent="0.2">
      <c r="A2509" s="24">
        <v>2501</v>
      </c>
      <c r="B2509" s="4">
        <f t="shared" si="127"/>
        <v>6.8520547945205479</v>
      </c>
      <c r="C2509" s="4">
        <f t="shared" si="128"/>
        <v>0.10150786447433342</v>
      </c>
      <c r="D2509" s="25">
        <f t="shared" si="129"/>
        <v>10.683862306164915</v>
      </c>
    </row>
    <row r="2510" spans="1:4" x14ac:dyDescent="0.2">
      <c r="A2510" s="24">
        <v>2502</v>
      </c>
      <c r="B2510" s="4">
        <f t="shared" si="127"/>
        <v>6.8547945205479452</v>
      </c>
      <c r="C2510" s="4">
        <f t="shared" si="128"/>
        <v>0.10151006919282454</v>
      </c>
      <c r="D2510" s="25">
        <f t="shared" si="129"/>
        <v>10.684106333191812</v>
      </c>
    </row>
    <row r="2511" spans="1:4" x14ac:dyDescent="0.2">
      <c r="A2511" s="24">
        <v>2503</v>
      </c>
      <c r="B2511" s="4">
        <f t="shared" si="127"/>
        <v>6.8575342465753426</v>
      </c>
      <c r="C2511" s="4">
        <f t="shared" si="128"/>
        <v>0.10151227374557016</v>
      </c>
      <c r="D2511" s="25">
        <f t="shared" si="129"/>
        <v>10.684350342411308</v>
      </c>
    </row>
    <row r="2512" spans="1:4" x14ac:dyDescent="0.2">
      <c r="A2512" s="24">
        <v>2504</v>
      </c>
      <c r="B2512" s="4">
        <f t="shared" si="127"/>
        <v>6.86027397260274</v>
      </c>
      <c r="C2512" s="4">
        <f t="shared" si="128"/>
        <v>0.10151447813224838</v>
      </c>
      <c r="D2512" s="25">
        <f t="shared" si="129"/>
        <v>10.684594333787611</v>
      </c>
    </row>
    <row r="2513" spans="1:4" x14ac:dyDescent="0.2">
      <c r="A2513" s="24">
        <v>2505</v>
      </c>
      <c r="B2513" s="4">
        <f t="shared" si="127"/>
        <v>6.8630136986301373</v>
      </c>
      <c r="C2513" s="4">
        <f t="shared" si="128"/>
        <v>0.10151668235253779</v>
      </c>
      <c r="D2513" s="25">
        <f t="shared" si="129"/>
        <v>10.684838307285037</v>
      </c>
    </row>
    <row r="2514" spans="1:4" x14ac:dyDescent="0.2">
      <c r="A2514" s="24">
        <v>2506</v>
      </c>
      <c r="B2514" s="4">
        <f t="shared" si="127"/>
        <v>6.8657534246575347</v>
      </c>
      <c r="C2514" s="4">
        <f t="shared" si="128"/>
        <v>0.10151888640611731</v>
      </c>
      <c r="D2514" s="25">
        <f t="shared" si="129"/>
        <v>10.685082262867972</v>
      </c>
    </row>
    <row r="2515" spans="1:4" x14ac:dyDescent="0.2">
      <c r="A2515" s="24">
        <v>2507</v>
      </c>
      <c r="B2515" s="4">
        <f t="shared" si="127"/>
        <v>6.8684931506849312</v>
      </c>
      <c r="C2515" s="4">
        <f t="shared" si="128"/>
        <v>0.10152109029266632</v>
      </c>
      <c r="D2515" s="25">
        <f t="shared" si="129"/>
        <v>10.685326200500732</v>
      </c>
    </row>
    <row r="2516" spans="1:4" x14ac:dyDescent="0.2">
      <c r="A2516" s="24">
        <v>2508</v>
      </c>
      <c r="B2516" s="4">
        <f t="shared" si="127"/>
        <v>6.8712328767123285</v>
      </c>
      <c r="C2516" s="4">
        <f t="shared" si="128"/>
        <v>0.10152329401186461</v>
      </c>
      <c r="D2516" s="25">
        <f t="shared" si="129"/>
        <v>10.685570120147837</v>
      </c>
    </row>
    <row r="2517" spans="1:4" x14ac:dyDescent="0.2">
      <c r="A2517" s="24">
        <v>2509</v>
      </c>
      <c r="B2517" s="4">
        <f t="shared" si="127"/>
        <v>6.8739726027397259</v>
      </c>
      <c r="C2517" s="4">
        <f t="shared" si="128"/>
        <v>0.10152549756339233</v>
      </c>
      <c r="D2517" s="25">
        <f t="shared" si="129"/>
        <v>10.685814021773687</v>
      </c>
    </row>
    <row r="2518" spans="1:4" x14ac:dyDescent="0.2">
      <c r="A2518" s="24">
        <v>2510</v>
      </c>
      <c r="B2518" s="4">
        <f t="shared" si="127"/>
        <v>6.8767123287671232</v>
      </c>
      <c r="C2518" s="4">
        <f t="shared" si="128"/>
        <v>0.10152770094693009</v>
      </c>
      <c r="D2518" s="25">
        <f t="shared" si="129"/>
        <v>10.686057905342849</v>
      </c>
    </row>
    <row r="2519" spans="1:4" x14ac:dyDescent="0.2">
      <c r="A2519" s="24">
        <v>2511</v>
      </c>
      <c r="B2519" s="4">
        <f t="shared" si="127"/>
        <v>6.8794520547945206</v>
      </c>
      <c r="C2519" s="4">
        <f t="shared" si="128"/>
        <v>0.1015299041621589</v>
      </c>
      <c r="D2519" s="25">
        <f t="shared" si="129"/>
        <v>10.686301770819885</v>
      </c>
    </row>
    <row r="2520" spans="1:4" x14ac:dyDescent="0.2">
      <c r="A2520" s="24">
        <v>2512</v>
      </c>
      <c r="B2520" s="4">
        <f t="shared" si="127"/>
        <v>6.882191780821918</v>
      </c>
      <c r="C2520" s="4">
        <f t="shared" si="128"/>
        <v>0.10153210720876016</v>
      </c>
      <c r="D2520" s="25">
        <f t="shared" si="129"/>
        <v>10.686545618169419</v>
      </c>
    </row>
    <row r="2521" spans="1:4" x14ac:dyDescent="0.2">
      <c r="A2521" s="24">
        <v>2513</v>
      </c>
      <c r="B2521" s="4">
        <f t="shared" si="127"/>
        <v>6.8849315068493153</v>
      </c>
      <c r="C2521" s="4">
        <f t="shared" si="128"/>
        <v>0.10153431008641568</v>
      </c>
      <c r="D2521" s="25">
        <f t="shared" si="129"/>
        <v>10.686789447356082</v>
      </c>
    </row>
    <row r="2522" spans="1:4" x14ac:dyDescent="0.2">
      <c r="A2522" s="24">
        <v>2514</v>
      </c>
      <c r="B2522" s="4">
        <f t="shared" si="127"/>
        <v>6.8876712328767127</v>
      </c>
      <c r="C2522" s="4">
        <f t="shared" si="128"/>
        <v>0.10153651279480769</v>
      </c>
      <c r="D2522" s="25">
        <f t="shared" si="129"/>
        <v>10.687033258344613</v>
      </c>
    </row>
    <row r="2523" spans="1:4" x14ac:dyDescent="0.2">
      <c r="A2523" s="24">
        <v>2515</v>
      </c>
      <c r="B2523" s="4">
        <f t="shared" si="127"/>
        <v>6.8904109589041092</v>
      </c>
      <c r="C2523" s="4">
        <f t="shared" si="128"/>
        <v>0.10153871533361883</v>
      </c>
      <c r="D2523" s="25">
        <f t="shared" si="129"/>
        <v>10.687277051099731</v>
      </c>
    </row>
    <row r="2524" spans="1:4" x14ac:dyDescent="0.2">
      <c r="A2524" s="24">
        <v>2516</v>
      </c>
      <c r="B2524" s="4">
        <f t="shared" si="127"/>
        <v>6.8931506849315065</v>
      </c>
      <c r="C2524" s="4">
        <f t="shared" si="128"/>
        <v>0.1015409177025321</v>
      </c>
      <c r="D2524" s="25">
        <f t="shared" si="129"/>
        <v>10.687520825586239</v>
      </c>
    </row>
    <row r="2525" spans="1:4" x14ac:dyDescent="0.2">
      <c r="A2525" s="24">
        <v>2517</v>
      </c>
      <c r="B2525" s="4">
        <f t="shared" si="127"/>
        <v>6.8958904109589039</v>
      </c>
      <c r="C2525" s="4">
        <f t="shared" si="128"/>
        <v>0.10154311990123098</v>
      </c>
      <c r="D2525" s="25">
        <f t="shared" si="129"/>
        <v>10.687764581768988</v>
      </c>
    </row>
    <row r="2526" spans="1:4" x14ac:dyDescent="0.2">
      <c r="A2526" s="24">
        <v>2518</v>
      </c>
      <c r="B2526" s="4">
        <f t="shared" si="127"/>
        <v>6.8986301369863012</v>
      </c>
      <c r="C2526" s="4">
        <f t="shared" si="128"/>
        <v>0.1015453219293993</v>
      </c>
      <c r="D2526" s="25">
        <f t="shared" si="129"/>
        <v>10.688008319612852</v>
      </c>
    </row>
    <row r="2527" spans="1:4" x14ac:dyDescent="0.2">
      <c r="A2527" s="24">
        <v>2519</v>
      </c>
      <c r="B2527" s="4">
        <f t="shared" si="127"/>
        <v>6.9013698630136986</v>
      </c>
      <c r="C2527" s="4">
        <f t="shared" si="128"/>
        <v>0.10154752378672133</v>
      </c>
      <c r="D2527" s="25">
        <f t="shared" si="129"/>
        <v>10.688252039082746</v>
      </c>
    </row>
    <row r="2528" spans="1:4" x14ac:dyDescent="0.2">
      <c r="A2528" s="24">
        <v>2520</v>
      </c>
      <c r="B2528" s="4">
        <f t="shared" si="127"/>
        <v>6.904109589041096</v>
      </c>
      <c r="C2528" s="4">
        <f t="shared" si="128"/>
        <v>0.1015497254728817</v>
      </c>
      <c r="D2528" s="25">
        <f t="shared" si="129"/>
        <v>10.688495740143654</v>
      </c>
    </row>
    <row r="2529" spans="1:4" x14ac:dyDescent="0.2">
      <c r="A2529" s="24">
        <v>2521</v>
      </c>
      <c r="B2529" s="4">
        <f t="shared" si="127"/>
        <v>6.9068493150684933</v>
      </c>
      <c r="C2529" s="4">
        <f t="shared" si="128"/>
        <v>0.10155192698756549</v>
      </c>
      <c r="D2529" s="25">
        <f t="shared" si="129"/>
        <v>10.688739422760584</v>
      </c>
    </row>
    <row r="2530" spans="1:4" x14ac:dyDescent="0.2">
      <c r="A2530" s="24">
        <v>2522</v>
      </c>
      <c r="B2530" s="4">
        <f t="shared" si="127"/>
        <v>6.9095890410958907</v>
      </c>
      <c r="C2530" s="4">
        <f t="shared" si="128"/>
        <v>0.10155412833045815</v>
      </c>
      <c r="D2530" s="25">
        <f t="shared" si="129"/>
        <v>10.688983086898606</v>
      </c>
    </row>
    <row r="2531" spans="1:4" x14ac:dyDescent="0.2">
      <c r="A2531" s="24">
        <v>2523</v>
      </c>
      <c r="B2531" s="4">
        <f t="shared" si="127"/>
        <v>6.912328767123288</v>
      </c>
      <c r="C2531" s="4">
        <f t="shared" si="128"/>
        <v>0.10155632950124556</v>
      </c>
      <c r="D2531" s="25">
        <f t="shared" si="129"/>
        <v>10.689226732522815</v>
      </c>
    </row>
    <row r="2532" spans="1:4" x14ac:dyDescent="0.2">
      <c r="A2532" s="24">
        <v>2524</v>
      </c>
      <c r="B2532" s="4">
        <f t="shared" si="127"/>
        <v>6.9150684931506845</v>
      </c>
      <c r="C2532" s="4">
        <f t="shared" si="128"/>
        <v>0.101558530499614</v>
      </c>
      <c r="D2532" s="25">
        <f t="shared" si="129"/>
        <v>10.689470359598374</v>
      </c>
    </row>
    <row r="2533" spans="1:4" x14ac:dyDescent="0.2">
      <c r="A2533" s="24">
        <v>2525</v>
      </c>
      <c r="B2533" s="4">
        <f t="shared" si="127"/>
        <v>6.9178082191780819</v>
      </c>
      <c r="C2533" s="4">
        <f t="shared" si="128"/>
        <v>0.10156073132525012</v>
      </c>
      <c r="D2533" s="25">
        <f t="shared" si="129"/>
        <v>10.689713968090441</v>
      </c>
    </row>
    <row r="2534" spans="1:4" x14ac:dyDescent="0.2">
      <c r="A2534" s="24">
        <v>2526</v>
      </c>
      <c r="B2534" s="4">
        <f t="shared" si="127"/>
        <v>6.9205479452054792</v>
      </c>
      <c r="C2534" s="4">
        <f t="shared" si="128"/>
        <v>0.10156293197784103</v>
      </c>
      <c r="D2534" s="25">
        <f t="shared" si="129"/>
        <v>10.689957557964313</v>
      </c>
    </row>
    <row r="2535" spans="1:4" x14ac:dyDescent="0.2">
      <c r="A2535" s="24">
        <v>2527</v>
      </c>
      <c r="B2535" s="4">
        <f t="shared" si="127"/>
        <v>6.9232876712328766</v>
      </c>
      <c r="C2535" s="4">
        <f t="shared" si="128"/>
        <v>0.10156513245707417</v>
      </c>
      <c r="D2535" s="25">
        <f t="shared" si="129"/>
        <v>10.690201129185217</v>
      </c>
    </row>
    <row r="2536" spans="1:4" x14ac:dyDescent="0.2">
      <c r="A2536" s="24">
        <v>2528</v>
      </c>
      <c r="B2536" s="4">
        <f t="shared" si="127"/>
        <v>6.9260273972602739</v>
      </c>
      <c r="C2536" s="4">
        <f t="shared" si="128"/>
        <v>0.10156733276263746</v>
      </c>
      <c r="D2536" s="25">
        <f t="shared" si="129"/>
        <v>10.690444681718514</v>
      </c>
    </row>
    <row r="2537" spans="1:4" x14ac:dyDescent="0.2">
      <c r="A2537" s="24">
        <v>2529</v>
      </c>
      <c r="B2537" s="4">
        <f t="shared" si="127"/>
        <v>6.9287671232876713</v>
      </c>
      <c r="C2537" s="4">
        <f t="shared" si="128"/>
        <v>0.10156953289421916</v>
      </c>
      <c r="D2537" s="25">
        <f t="shared" si="129"/>
        <v>10.690688215529542</v>
      </c>
    </row>
    <row r="2538" spans="1:4" x14ac:dyDescent="0.2">
      <c r="A2538" s="24">
        <v>2530</v>
      </c>
      <c r="B2538" s="4">
        <f t="shared" si="127"/>
        <v>6.9315068493150687</v>
      </c>
      <c r="C2538" s="4">
        <f t="shared" si="128"/>
        <v>0.10157173285150796</v>
      </c>
      <c r="D2538" s="25">
        <f t="shared" si="129"/>
        <v>10.690931730583753</v>
      </c>
    </row>
    <row r="2539" spans="1:4" x14ac:dyDescent="0.2">
      <c r="A2539" s="24">
        <v>2531</v>
      </c>
      <c r="B2539" s="4">
        <f t="shared" si="127"/>
        <v>6.934246575342466</v>
      </c>
      <c r="C2539" s="4">
        <f t="shared" si="128"/>
        <v>0.10157393263419295</v>
      </c>
      <c r="D2539" s="25">
        <f t="shared" si="129"/>
        <v>10.691175226846571</v>
      </c>
    </row>
    <row r="2540" spans="1:4" x14ac:dyDescent="0.2">
      <c r="A2540" s="24">
        <v>2532</v>
      </c>
      <c r="B2540" s="4">
        <f t="shared" si="127"/>
        <v>6.9369863013698634</v>
      </c>
      <c r="C2540" s="4">
        <f t="shared" si="128"/>
        <v>0.1015761322419636</v>
      </c>
      <c r="D2540" s="25">
        <f t="shared" si="129"/>
        <v>10.691418704283539</v>
      </c>
    </row>
    <row r="2541" spans="1:4" x14ac:dyDescent="0.2">
      <c r="A2541" s="24">
        <v>2533</v>
      </c>
      <c r="B2541" s="4">
        <f t="shared" si="127"/>
        <v>6.9397260273972599</v>
      </c>
      <c r="C2541" s="4">
        <f t="shared" si="128"/>
        <v>0.10157833167450982</v>
      </c>
      <c r="D2541" s="25">
        <f t="shared" si="129"/>
        <v>10.691662162860149</v>
      </c>
    </row>
    <row r="2542" spans="1:4" x14ac:dyDescent="0.2">
      <c r="A2542" s="24">
        <v>2534</v>
      </c>
      <c r="B2542" s="4">
        <f t="shared" si="127"/>
        <v>6.9424657534246572</v>
      </c>
      <c r="C2542" s="4">
        <f t="shared" si="128"/>
        <v>0.10158053093152186</v>
      </c>
      <c r="D2542" s="25">
        <f t="shared" si="129"/>
        <v>10.691905602542029</v>
      </c>
    </row>
    <row r="2543" spans="1:4" x14ac:dyDescent="0.2">
      <c r="A2543" s="24">
        <v>2535</v>
      </c>
      <c r="B2543" s="4">
        <f t="shared" si="127"/>
        <v>6.9452054794520546</v>
      </c>
      <c r="C2543" s="4">
        <f t="shared" si="128"/>
        <v>0.10158273001269044</v>
      </c>
      <c r="D2543" s="25">
        <f t="shared" si="129"/>
        <v>10.692149023294807</v>
      </c>
    </row>
    <row r="2544" spans="1:4" x14ac:dyDescent="0.2">
      <c r="A2544" s="24">
        <v>2536</v>
      </c>
      <c r="B2544" s="4">
        <f t="shared" si="127"/>
        <v>6.9479452054794519</v>
      </c>
      <c r="C2544" s="4">
        <f t="shared" si="128"/>
        <v>0.1015849289177066</v>
      </c>
      <c r="D2544" s="25">
        <f t="shared" si="129"/>
        <v>10.692392425084151</v>
      </c>
    </row>
    <row r="2545" spans="1:4" x14ac:dyDescent="0.2">
      <c r="A2545" s="24">
        <v>2537</v>
      </c>
      <c r="B2545" s="4">
        <f t="shared" si="127"/>
        <v>6.9506849315068493</v>
      </c>
      <c r="C2545" s="4">
        <f t="shared" si="128"/>
        <v>0.10158712764626186</v>
      </c>
      <c r="D2545" s="25">
        <f t="shared" si="129"/>
        <v>10.692635807875783</v>
      </c>
    </row>
    <row r="2546" spans="1:4" x14ac:dyDescent="0.2">
      <c r="A2546" s="24">
        <v>2538</v>
      </c>
      <c r="B2546" s="4">
        <f t="shared" si="127"/>
        <v>6.9534246575342467</v>
      </c>
      <c r="C2546" s="4">
        <f t="shared" si="128"/>
        <v>0.10158932619804809</v>
      </c>
      <c r="D2546" s="25">
        <f t="shared" si="129"/>
        <v>10.692879171635482</v>
      </c>
    </row>
    <row r="2547" spans="1:4" x14ac:dyDescent="0.2">
      <c r="A2547" s="24">
        <v>2539</v>
      </c>
      <c r="B2547" s="4">
        <f t="shared" si="127"/>
        <v>6.956164383561644</v>
      </c>
      <c r="C2547" s="4">
        <f t="shared" si="128"/>
        <v>0.10159152457275754</v>
      </c>
      <c r="D2547" s="25">
        <f t="shared" si="129"/>
        <v>10.693122516329057</v>
      </c>
    </row>
    <row r="2548" spans="1:4" x14ac:dyDescent="0.2">
      <c r="A2548" s="24">
        <v>2540</v>
      </c>
      <c r="B2548" s="4">
        <f t="shared" si="127"/>
        <v>6.9589041095890414</v>
      </c>
      <c r="C2548" s="4">
        <f t="shared" si="128"/>
        <v>0.1015937227700829</v>
      </c>
      <c r="D2548" s="25">
        <f t="shared" si="129"/>
        <v>10.693365841922354</v>
      </c>
    </row>
    <row r="2549" spans="1:4" x14ac:dyDescent="0.2">
      <c r="A2549" s="24">
        <v>2541</v>
      </c>
      <c r="B2549" s="4">
        <f t="shared" si="127"/>
        <v>6.9616438356164387</v>
      </c>
      <c r="C2549" s="4">
        <f t="shared" si="128"/>
        <v>0.10159592078971726</v>
      </c>
      <c r="D2549" s="25">
        <f t="shared" si="129"/>
        <v>10.693609148381267</v>
      </c>
    </row>
    <row r="2550" spans="1:4" x14ac:dyDescent="0.2">
      <c r="A2550" s="24">
        <v>2542</v>
      </c>
      <c r="B2550" s="4">
        <f t="shared" si="127"/>
        <v>6.9643835616438352</v>
      </c>
      <c r="C2550" s="4">
        <f t="shared" si="128"/>
        <v>0.10159811863135405</v>
      </c>
      <c r="D2550" s="25">
        <f t="shared" si="129"/>
        <v>10.693852435671737</v>
      </c>
    </row>
    <row r="2551" spans="1:4" x14ac:dyDescent="0.2">
      <c r="A2551" s="24">
        <v>2543</v>
      </c>
      <c r="B2551" s="4">
        <f t="shared" si="127"/>
        <v>6.9671232876712326</v>
      </c>
      <c r="C2551" s="4">
        <f t="shared" si="128"/>
        <v>0.10160031629468716</v>
      </c>
      <c r="D2551" s="25">
        <f t="shared" si="129"/>
        <v>10.694095703759743</v>
      </c>
    </row>
    <row r="2552" spans="1:4" x14ac:dyDescent="0.2">
      <c r="A2552" s="24">
        <v>2544</v>
      </c>
      <c r="B2552" s="4">
        <f t="shared" si="127"/>
        <v>6.9698630136986299</v>
      </c>
      <c r="C2552" s="4">
        <f t="shared" si="128"/>
        <v>0.10160251377941083</v>
      </c>
      <c r="D2552" s="25">
        <f t="shared" si="129"/>
        <v>10.694338952611314</v>
      </c>
    </row>
    <row r="2553" spans="1:4" x14ac:dyDescent="0.2">
      <c r="A2553" s="24">
        <v>2545</v>
      </c>
      <c r="B2553" s="4">
        <f t="shared" si="127"/>
        <v>6.9726027397260273</v>
      </c>
      <c r="C2553" s="4">
        <f t="shared" si="128"/>
        <v>0.10160471108521975</v>
      </c>
      <c r="D2553" s="25">
        <f t="shared" si="129"/>
        <v>10.694582182192525</v>
      </c>
    </row>
    <row r="2554" spans="1:4" x14ac:dyDescent="0.2">
      <c r="A2554" s="24">
        <v>2546</v>
      </c>
      <c r="B2554" s="4">
        <f t="shared" si="127"/>
        <v>6.9753424657534246</v>
      </c>
      <c r="C2554" s="4">
        <f t="shared" si="128"/>
        <v>0.10160690821180891</v>
      </c>
      <c r="D2554" s="25">
        <f t="shared" si="129"/>
        <v>10.694825392469509</v>
      </c>
    </row>
    <row r="2555" spans="1:4" x14ac:dyDescent="0.2">
      <c r="A2555" s="24">
        <v>2547</v>
      </c>
      <c r="B2555" s="4">
        <f t="shared" si="127"/>
        <v>6.978082191780822</v>
      </c>
      <c r="C2555" s="4">
        <f t="shared" si="128"/>
        <v>0.10160910515887381</v>
      </c>
      <c r="D2555" s="25">
        <f t="shared" si="129"/>
        <v>10.695068583408386</v>
      </c>
    </row>
    <row r="2556" spans="1:4" x14ac:dyDescent="0.2">
      <c r="A2556" s="24">
        <v>2548</v>
      </c>
      <c r="B2556" s="4">
        <f t="shared" si="127"/>
        <v>6.9808219178082194</v>
      </c>
      <c r="C2556" s="4">
        <f t="shared" si="128"/>
        <v>0.10161130192611025</v>
      </c>
      <c r="D2556" s="25">
        <f t="shared" si="129"/>
        <v>10.695311754975378</v>
      </c>
    </row>
    <row r="2557" spans="1:4" x14ac:dyDescent="0.2">
      <c r="A2557" s="24">
        <v>2549</v>
      </c>
      <c r="B2557" s="4">
        <f t="shared" si="127"/>
        <v>6.9835616438356167</v>
      </c>
      <c r="C2557" s="4">
        <f t="shared" si="128"/>
        <v>0.1016134985132145</v>
      </c>
      <c r="D2557" s="25">
        <f t="shared" si="129"/>
        <v>10.695554907136739</v>
      </c>
    </row>
    <row r="2558" spans="1:4" x14ac:dyDescent="0.2">
      <c r="A2558" s="24">
        <v>2550</v>
      </c>
      <c r="B2558" s="4">
        <f t="shared" si="127"/>
        <v>6.9863013698630141</v>
      </c>
      <c r="C2558" s="4">
        <f t="shared" si="128"/>
        <v>0.10161569491988313</v>
      </c>
      <c r="D2558" s="25">
        <f t="shared" si="129"/>
        <v>10.69579803985874</v>
      </c>
    </row>
    <row r="2559" spans="1:4" x14ac:dyDescent="0.2">
      <c r="A2559" s="24">
        <v>2551</v>
      </c>
      <c r="B2559" s="4">
        <f t="shared" si="127"/>
        <v>6.9890410958904106</v>
      </c>
      <c r="C2559" s="4">
        <f t="shared" si="128"/>
        <v>0.10161789114581322</v>
      </c>
      <c r="D2559" s="25">
        <f t="shared" si="129"/>
        <v>10.696041153107716</v>
      </c>
    </row>
    <row r="2560" spans="1:4" x14ac:dyDescent="0.2">
      <c r="A2560" s="24">
        <v>2552</v>
      </c>
      <c r="B2560" s="4">
        <f t="shared" si="127"/>
        <v>6.9917808219178079</v>
      </c>
      <c r="C2560" s="4">
        <f t="shared" si="128"/>
        <v>0.10162008719070216</v>
      </c>
      <c r="D2560" s="25">
        <f t="shared" si="129"/>
        <v>10.696284246850031</v>
      </c>
    </row>
    <row r="2561" spans="1:4" x14ac:dyDescent="0.2">
      <c r="A2561" s="24">
        <v>2553</v>
      </c>
      <c r="B2561" s="4">
        <f t="shared" si="127"/>
        <v>6.9945205479452053</v>
      </c>
      <c r="C2561" s="4">
        <f t="shared" si="128"/>
        <v>0.10162228305424774</v>
      </c>
      <c r="D2561" s="25">
        <f t="shared" si="129"/>
        <v>10.696527321052107</v>
      </c>
    </row>
    <row r="2562" spans="1:4" x14ac:dyDescent="0.2">
      <c r="A2562" s="24">
        <v>2554</v>
      </c>
      <c r="B2562" s="4">
        <f t="shared" si="127"/>
        <v>6.9972602739726026</v>
      </c>
      <c r="C2562" s="4">
        <f t="shared" si="128"/>
        <v>0.10162447873614815</v>
      </c>
      <c r="D2562" s="25">
        <f t="shared" si="129"/>
        <v>10.696770375680419</v>
      </c>
    </row>
    <row r="2563" spans="1:4" x14ac:dyDescent="0.2">
      <c r="A2563" s="24">
        <v>2555</v>
      </c>
      <c r="B2563" s="4">
        <f t="shared" si="127"/>
        <v>7</v>
      </c>
      <c r="C2563" s="4">
        <f t="shared" si="128"/>
        <v>0.10162667423610201</v>
      </c>
      <c r="D2563" s="25">
        <f t="shared" si="129"/>
        <v>10.697013410701462</v>
      </c>
    </row>
    <row r="2564" spans="1:4" x14ac:dyDescent="0.2">
      <c r="A2564" s="24">
        <v>2556</v>
      </c>
      <c r="B2564" s="4">
        <f t="shared" si="127"/>
        <v>7.0027397260273974</v>
      </c>
      <c r="C2564" s="4">
        <f t="shared" si="128"/>
        <v>0.10162886955380827</v>
      </c>
      <c r="D2564" s="25">
        <f t="shared" si="129"/>
        <v>10.697256426081792</v>
      </c>
    </row>
    <row r="2565" spans="1:4" x14ac:dyDescent="0.2">
      <c r="A2565" s="24">
        <v>2557</v>
      </c>
      <c r="B2565" s="4">
        <f t="shared" si="127"/>
        <v>7.0054794520547947</v>
      </c>
      <c r="C2565" s="4">
        <f t="shared" si="128"/>
        <v>0.10163106468896635</v>
      </c>
      <c r="D2565" s="25">
        <f t="shared" si="129"/>
        <v>10.69749942178797</v>
      </c>
    </row>
    <row r="2566" spans="1:4" x14ac:dyDescent="0.2">
      <c r="A2566" s="24">
        <v>2558</v>
      </c>
      <c r="B2566" s="4">
        <f t="shared" si="127"/>
        <v>7.0082191780821921</v>
      </c>
      <c r="C2566" s="4">
        <f t="shared" si="128"/>
        <v>0.10163325964127594</v>
      </c>
      <c r="D2566" s="25">
        <f t="shared" si="129"/>
        <v>10.697742397786669</v>
      </c>
    </row>
    <row r="2567" spans="1:4" x14ac:dyDescent="0.2">
      <c r="A2567" s="24">
        <v>2559</v>
      </c>
      <c r="B2567" s="4">
        <f t="shared" si="127"/>
        <v>7.0109589041095894</v>
      </c>
      <c r="C2567" s="4">
        <f t="shared" si="128"/>
        <v>0.10163545441043724</v>
      </c>
      <c r="D2567" s="25">
        <f t="shared" si="129"/>
        <v>10.697985354044516</v>
      </c>
    </row>
    <row r="2568" spans="1:4" x14ac:dyDescent="0.2">
      <c r="A2568" s="24">
        <v>2560</v>
      </c>
      <c r="B2568" s="4">
        <f t="shared" si="127"/>
        <v>7.0136986301369859</v>
      </c>
      <c r="C2568" s="4">
        <f t="shared" si="128"/>
        <v>0.10163764899615078</v>
      </c>
      <c r="D2568" s="25">
        <f t="shared" si="129"/>
        <v>10.698228290528267</v>
      </c>
    </row>
    <row r="2569" spans="1:4" x14ac:dyDescent="0.2">
      <c r="A2569" s="24">
        <v>2561</v>
      </c>
      <c r="B2569" s="4">
        <f t="shared" si="127"/>
        <v>7.0164383561643833</v>
      </c>
      <c r="C2569" s="4">
        <f t="shared" si="128"/>
        <v>0.10163984339811749</v>
      </c>
      <c r="D2569" s="25">
        <f t="shared" si="129"/>
        <v>10.698471207204662</v>
      </c>
    </row>
    <row r="2570" spans="1:4" x14ac:dyDescent="0.2">
      <c r="A2570" s="24">
        <v>2562</v>
      </c>
      <c r="B2570" s="4">
        <f t="shared" ref="B2570:B2633" si="130">A2570/365</f>
        <v>7.0191780821917806</v>
      </c>
      <c r="C2570" s="4">
        <f t="shared" ref="C2570:C2633" si="131">($A$6/100)+((($B$6+$C$6)/100)*(1-EXP(-B2570/$D$6))/(B2570/$D$6))-(($C$6/100)*(EXP(-B2570/$D$6)))</f>
        <v>0.1016420376160387</v>
      </c>
      <c r="D2570" s="25">
        <f t="shared" ref="D2570:D2633" si="132">(EXP(C2570)-1)*100</f>
        <v>10.69871410404053</v>
      </c>
    </row>
    <row r="2571" spans="1:4" x14ac:dyDescent="0.2">
      <c r="A2571" s="24">
        <v>2563</v>
      </c>
      <c r="B2571" s="4">
        <f t="shared" si="130"/>
        <v>7.021917808219178</v>
      </c>
      <c r="C2571" s="4">
        <f t="shared" si="131"/>
        <v>0.1016442316496161</v>
      </c>
      <c r="D2571" s="25">
        <f t="shared" si="132"/>
        <v>10.698956981002672</v>
      </c>
    </row>
    <row r="2572" spans="1:4" x14ac:dyDescent="0.2">
      <c r="A2572" s="24">
        <v>2564</v>
      </c>
      <c r="B2572" s="4">
        <f t="shared" si="130"/>
        <v>7.0246575342465754</v>
      </c>
      <c r="C2572" s="4">
        <f t="shared" si="131"/>
        <v>0.1016464254985518</v>
      </c>
      <c r="D2572" s="25">
        <f t="shared" si="132"/>
        <v>10.699199838058027</v>
      </c>
    </row>
    <row r="2573" spans="1:4" x14ac:dyDescent="0.2">
      <c r="A2573" s="24">
        <v>2565</v>
      </c>
      <c r="B2573" s="4">
        <f t="shared" si="130"/>
        <v>7.0273972602739727</v>
      </c>
      <c r="C2573" s="4">
        <f t="shared" si="131"/>
        <v>0.10164861916254828</v>
      </c>
      <c r="D2573" s="25">
        <f t="shared" si="132"/>
        <v>10.699442675173509</v>
      </c>
    </row>
    <row r="2574" spans="1:4" x14ac:dyDescent="0.2">
      <c r="A2574" s="24">
        <v>2566</v>
      </c>
      <c r="B2574" s="4">
        <f t="shared" si="130"/>
        <v>7.0301369863013701</v>
      </c>
      <c r="C2574" s="4">
        <f t="shared" si="131"/>
        <v>0.10165081264130843</v>
      </c>
      <c r="D2574" s="25">
        <f t="shared" si="132"/>
        <v>10.69968549231608</v>
      </c>
    </row>
    <row r="2575" spans="1:4" x14ac:dyDescent="0.2">
      <c r="A2575" s="24">
        <v>2567</v>
      </c>
      <c r="B2575" s="4">
        <f t="shared" si="130"/>
        <v>7.0328767123287674</v>
      </c>
      <c r="C2575" s="4">
        <f t="shared" si="131"/>
        <v>0.1016530059345355</v>
      </c>
      <c r="D2575" s="25">
        <f t="shared" si="132"/>
        <v>10.699928289452764</v>
      </c>
    </row>
    <row r="2576" spans="1:4" x14ac:dyDescent="0.2">
      <c r="A2576" s="24">
        <v>2568</v>
      </c>
      <c r="B2576" s="4">
        <f t="shared" si="130"/>
        <v>7.0356164383561648</v>
      </c>
      <c r="C2576" s="4">
        <f t="shared" si="131"/>
        <v>0.10165519904193313</v>
      </c>
      <c r="D2576" s="25">
        <f t="shared" si="132"/>
        <v>10.700171066550634</v>
      </c>
    </row>
    <row r="2577" spans="1:4" x14ac:dyDescent="0.2">
      <c r="A2577" s="24">
        <v>2569</v>
      </c>
      <c r="B2577" s="4">
        <f t="shared" si="130"/>
        <v>7.0383561643835613</v>
      </c>
      <c r="C2577" s="4">
        <f t="shared" si="131"/>
        <v>0.10165739196320536</v>
      </c>
      <c r="D2577" s="25">
        <f t="shared" si="132"/>
        <v>10.700413823576781</v>
      </c>
    </row>
    <row r="2578" spans="1:4" x14ac:dyDescent="0.2">
      <c r="A2578" s="24">
        <v>2570</v>
      </c>
      <c r="B2578" s="4">
        <f t="shared" si="130"/>
        <v>7.0410958904109586</v>
      </c>
      <c r="C2578" s="4">
        <f t="shared" si="131"/>
        <v>0.10165958469805662</v>
      </c>
      <c r="D2578" s="25">
        <f t="shared" si="132"/>
        <v>10.700656560498366</v>
      </c>
    </row>
    <row r="2579" spans="1:4" x14ac:dyDescent="0.2">
      <c r="A2579" s="24">
        <v>2571</v>
      </c>
      <c r="B2579" s="4">
        <f t="shared" si="130"/>
        <v>7.043835616438356</v>
      </c>
      <c r="C2579" s="4">
        <f t="shared" si="131"/>
        <v>0.10166177724619171</v>
      </c>
      <c r="D2579" s="25">
        <f t="shared" si="132"/>
        <v>10.700899277282527</v>
      </c>
    </row>
    <row r="2580" spans="1:4" x14ac:dyDescent="0.2">
      <c r="A2580" s="24">
        <v>2572</v>
      </c>
      <c r="B2580" s="4">
        <f t="shared" si="130"/>
        <v>7.0465753424657533</v>
      </c>
      <c r="C2580" s="4">
        <f t="shared" si="131"/>
        <v>0.10166396960731583</v>
      </c>
      <c r="D2580" s="25">
        <f t="shared" si="132"/>
        <v>10.701141973896554</v>
      </c>
    </row>
    <row r="2581" spans="1:4" x14ac:dyDescent="0.2">
      <c r="A2581" s="24">
        <v>2573</v>
      </c>
      <c r="B2581" s="4">
        <f t="shared" si="130"/>
        <v>7.0493150684931507</v>
      </c>
      <c r="C2581" s="4">
        <f t="shared" si="131"/>
        <v>0.10166616178113455</v>
      </c>
      <c r="D2581" s="25">
        <f t="shared" si="132"/>
        <v>10.701384650307677</v>
      </c>
    </row>
    <row r="2582" spans="1:4" x14ac:dyDescent="0.2">
      <c r="A2582" s="24">
        <v>2574</v>
      </c>
      <c r="B2582" s="4">
        <f t="shared" si="130"/>
        <v>7.0520547945205481</v>
      </c>
      <c r="C2582" s="4">
        <f t="shared" si="131"/>
        <v>0.10166835376735384</v>
      </c>
      <c r="D2582" s="25">
        <f t="shared" si="132"/>
        <v>10.701627306483253</v>
      </c>
    </row>
    <row r="2583" spans="1:4" x14ac:dyDescent="0.2">
      <c r="A2583" s="24">
        <v>2575</v>
      </c>
      <c r="B2583" s="4">
        <f t="shared" si="130"/>
        <v>7.0547945205479454</v>
      </c>
      <c r="C2583" s="4">
        <f t="shared" si="131"/>
        <v>0.10167054556568005</v>
      </c>
      <c r="D2583" s="25">
        <f t="shared" si="132"/>
        <v>10.701869942390596</v>
      </c>
    </row>
    <row r="2584" spans="1:4" x14ac:dyDescent="0.2">
      <c r="A2584" s="24">
        <v>2576</v>
      </c>
      <c r="B2584" s="4">
        <f t="shared" si="130"/>
        <v>7.0575342465753428</v>
      </c>
      <c r="C2584" s="4">
        <f t="shared" si="131"/>
        <v>0.10167273717581989</v>
      </c>
      <c r="D2584" s="25">
        <f t="shared" si="132"/>
        <v>10.702112557997111</v>
      </c>
    </row>
    <row r="2585" spans="1:4" x14ac:dyDescent="0.2">
      <c r="A2585" s="24">
        <v>2577</v>
      </c>
      <c r="B2585" s="4">
        <f t="shared" si="130"/>
        <v>7.0602739726027401</v>
      </c>
      <c r="C2585" s="4">
        <f t="shared" si="131"/>
        <v>0.10167492859748048</v>
      </c>
      <c r="D2585" s="25">
        <f t="shared" si="132"/>
        <v>10.702355153270272</v>
      </c>
    </row>
    <row r="2586" spans="1:4" x14ac:dyDescent="0.2">
      <c r="A2586" s="24">
        <v>2578</v>
      </c>
      <c r="B2586" s="4">
        <f t="shared" si="130"/>
        <v>7.0630136986301366</v>
      </c>
      <c r="C2586" s="4">
        <f t="shared" si="131"/>
        <v>0.10167711983036934</v>
      </c>
      <c r="D2586" s="25">
        <f t="shared" si="132"/>
        <v>10.702597728177521</v>
      </c>
    </row>
    <row r="2587" spans="1:4" x14ac:dyDescent="0.2">
      <c r="A2587" s="24">
        <v>2579</v>
      </c>
      <c r="B2587" s="4">
        <f t="shared" si="130"/>
        <v>7.065753424657534</v>
      </c>
      <c r="C2587" s="4">
        <f t="shared" si="131"/>
        <v>0.10167931087419435</v>
      </c>
      <c r="D2587" s="25">
        <f t="shared" si="132"/>
        <v>10.702840282686399</v>
      </c>
    </row>
    <row r="2588" spans="1:4" x14ac:dyDescent="0.2">
      <c r="A2588" s="24">
        <v>2580</v>
      </c>
      <c r="B2588" s="4">
        <f t="shared" si="130"/>
        <v>7.0684931506849313</v>
      </c>
      <c r="C2588" s="4">
        <f t="shared" si="131"/>
        <v>0.10168150172866376</v>
      </c>
      <c r="D2588" s="25">
        <f t="shared" si="132"/>
        <v>10.703082816764486</v>
      </c>
    </row>
    <row r="2589" spans="1:4" x14ac:dyDescent="0.2">
      <c r="A2589" s="24">
        <v>2581</v>
      </c>
      <c r="B2589" s="4">
        <f t="shared" si="130"/>
        <v>7.0712328767123287</v>
      </c>
      <c r="C2589" s="4">
        <f t="shared" si="131"/>
        <v>0.10168369239348624</v>
      </c>
      <c r="D2589" s="25">
        <f t="shared" si="132"/>
        <v>10.703325330379387</v>
      </c>
    </row>
    <row r="2590" spans="1:4" x14ac:dyDescent="0.2">
      <c r="A2590" s="24">
        <v>2582</v>
      </c>
      <c r="B2590" s="4">
        <f t="shared" si="130"/>
        <v>7.0739726027397261</v>
      </c>
      <c r="C2590" s="4">
        <f t="shared" si="131"/>
        <v>0.10168588286837077</v>
      </c>
      <c r="D2590" s="25">
        <f t="shared" si="132"/>
        <v>10.70356782349875</v>
      </c>
    </row>
    <row r="2591" spans="1:4" x14ac:dyDescent="0.2">
      <c r="A2591" s="24">
        <v>2583</v>
      </c>
      <c r="B2591" s="4">
        <f t="shared" si="130"/>
        <v>7.0767123287671234</v>
      </c>
      <c r="C2591" s="4">
        <f t="shared" si="131"/>
        <v>0.1016880731530268</v>
      </c>
      <c r="D2591" s="25">
        <f t="shared" si="132"/>
        <v>10.703810296090266</v>
      </c>
    </row>
    <row r="2592" spans="1:4" x14ac:dyDescent="0.2">
      <c r="A2592" s="24">
        <v>2584</v>
      </c>
      <c r="B2592" s="4">
        <f t="shared" si="130"/>
        <v>7.0794520547945208</v>
      </c>
      <c r="C2592" s="4">
        <f t="shared" si="131"/>
        <v>0.10169026324716411</v>
      </c>
      <c r="D2592" s="25">
        <f t="shared" si="132"/>
        <v>10.704052748121672</v>
      </c>
    </row>
    <row r="2593" spans="1:4" x14ac:dyDescent="0.2">
      <c r="A2593" s="24">
        <v>2585</v>
      </c>
      <c r="B2593" s="4">
        <f t="shared" si="130"/>
        <v>7.0821917808219181</v>
      </c>
      <c r="C2593" s="4">
        <f t="shared" si="131"/>
        <v>0.1016924531504929</v>
      </c>
      <c r="D2593" s="25">
        <f t="shared" si="132"/>
        <v>10.704295179560731</v>
      </c>
    </row>
    <row r="2594" spans="1:4" x14ac:dyDescent="0.2">
      <c r="A2594" s="24">
        <v>2586</v>
      </c>
      <c r="B2594" s="4">
        <f t="shared" si="130"/>
        <v>7.0849315068493155</v>
      </c>
      <c r="C2594" s="4">
        <f t="shared" si="131"/>
        <v>0.1016946428627237</v>
      </c>
      <c r="D2594" s="25">
        <f t="shared" si="132"/>
        <v>10.704537590375306</v>
      </c>
    </row>
    <row r="2595" spans="1:4" x14ac:dyDescent="0.2">
      <c r="A2595" s="24">
        <v>2587</v>
      </c>
      <c r="B2595" s="4">
        <f t="shared" si="130"/>
        <v>7.087671232876712</v>
      </c>
      <c r="C2595" s="4">
        <f t="shared" si="131"/>
        <v>0.10169683238356743</v>
      </c>
      <c r="D2595" s="25">
        <f t="shared" si="132"/>
        <v>10.704779980533207</v>
      </c>
    </row>
    <row r="2596" spans="1:4" x14ac:dyDescent="0.2">
      <c r="A2596" s="24">
        <v>2588</v>
      </c>
      <c r="B2596" s="4">
        <f t="shared" si="130"/>
        <v>7.0904109589041093</v>
      </c>
      <c r="C2596" s="4">
        <f t="shared" si="131"/>
        <v>0.10169902171273543</v>
      </c>
      <c r="D2596" s="25">
        <f t="shared" si="132"/>
        <v>10.70502235000237</v>
      </c>
    </row>
    <row r="2597" spans="1:4" x14ac:dyDescent="0.2">
      <c r="A2597" s="24">
        <v>2589</v>
      </c>
      <c r="B2597" s="4">
        <f t="shared" si="130"/>
        <v>7.0931506849315067</v>
      </c>
      <c r="C2597" s="4">
        <f t="shared" si="131"/>
        <v>0.10170121084993938</v>
      </c>
      <c r="D2597" s="25">
        <f t="shared" si="132"/>
        <v>10.705264698750728</v>
      </c>
    </row>
    <row r="2598" spans="1:4" x14ac:dyDescent="0.2">
      <c r="A2598" s="24">
        <v>2590</v>
      </c>
      <c r="B2598" s="4">
        <f t="shared" si="130"/>
        <v>7.095890410958904</v>
      </c>
      <c r="C2598" s="4">
        <f t="shared" si="131"/>
        <v>0.10170339979489135</v>
      </c>
      <c r="D2598" s="25">
        <f t="shared" si="132"/>
        <v>10.705507026746265</v>
      </c>
    </row>
    <row r="2599" spans="1:4" x14ac:dyDescent="0.2">
      <c r="A2599" s="24">
        <v>2591</v>
      </c>
      <c r="B2599" s="4">
        <f t="shared" si="130"/>
        <v>7.0986301369863014</v>
      </c>
      <c r="C2599" s="4">
        <f t="shared" si="131"/>
        <v>0.1017055885473038</v>
      </c>
      <c r="D2599" s="25">
        <f t="shared" si="132"/>
        <v>10.705749333957026</v>
      </c>
    </row>
    <row r="2600" spans="1:4" x14ac:dyDescent="0.2">
      <c r="A2600" s="24">
        <v>2592</v>
      </c>
      <c r="B2600" s="4">
        <f t="shared" si="130"/>
        <v>7.1013698630136988</v>
      </c>
      <c r="C2600" s="4">
        <f t="shared" si="131"/>
        <v>0.10170777710688955</v>
      </c>
      <c r="D2600" s="25">
        <f t="shared" si="132"/>
        <v>10.705991620351064</v>
      </c>
    </row>
    <row r="2601" spans="1:4" x14ac:dyDescent="0.2">
      <c r="A2601" s="24">
        <v>2593</v>
      </c>
      <c r="B2601" s="4">
        <f t="shared" si="130"/>
        <v>7.1041095890410961</v>
      </c>
      <c r="C2601" s="4">
        <f t="shared" si="131"/>
        <v>0.10170996547336182</v>
      </c>
      <c r="D2601" s="25">
        <f t="shared" si="132"/>
        <v>10.706233885896488</v>
      </c>
    </row>
    <row r="2602" spans="1:4" x14ac:dyDescent="0.2">
      <c r="A2602" s="24">
        <v>2594</v>
      </c>
      <c r="B2602" s="4">
        <f t="shared" si="130"/>
        <v>7.1068493150684935</v>
      </c>
      <c r="C2602" s="4">
        <f t="shared" si="131"/>
        <v>0.1017121536464342</v>
      </c>
      <c r="D2602" s="25">
        <f t="shared" si="132"/>
        <v>10.706476130561438</v>
      </c>
    </row>
    <row r="2603" spans="1:4" x14ac:dyDescent="0.2">
      <c r="A2603" s="24">
        <v>2595</v>
      </c>
      <c r="B2603" s="4">
        <f t="shared" si="130"/>
        <v>7.1095890410958908</v>
      </c>
      <c r="C2603" s="4">
        <f t="shared" si="131"/>
        <v>0.10171434162582063</v>
      </c>
      <c r="D2603" s="25">
        <f t="shared" si="132"/>
        <v>10.706718354314159</v>
      </c>
    </row>
    <row r="2604" spans="1:4" x14ac:dyDescent="0.2">
      <c r="A2604" s="24">
        <v>2596</v>
      </c>
      <c r="B2604" s="4">
        <f t="shared" si="130"/>
        <v>7.1123287671232873</v>
      </c>
      <c r="C2604" s="4">
        <f t="shared" si="131"/>
        <v>0.10171652941123548</v>
      </c>
      <c r="D2604" s="25">
        <f t="shared" si="132"/>
        <v>10.706960557122835</v>
      </c>
    </row>
    <row r="2605" spans="1:4" x14ac:dyDescent="0.2">
      <c r="A2605" s="24">
        <v>2597</v>
      </c>
      <c r="B2605" s="4">
        <f t="shared" si="130"/>
        <v>7.1150684931506847</v>
      </c>
      <c r="C2605" s="4">
        <f t="shared" si="131"/>
        <v>0.10171871700239343</v>
      </c>
      <c r="D2605" s="25">
        <f t="shared" si="132"/>
        <v>10.707202738955779</v>
      </c>
    </row>
    <row r="2606" spans="1:4" x14ac:dyDescent="0.2">
      <c r="A2606" s="24">
        <v>2598</v>
      </c>
      <c r="B2606" s="4">
        <f t="shared" si="130"/>
        <v>7.117808219178082</v>
      </c>
      <c r="C2606" s="4">
        <f t="shared" si="131"/>
        <v>0.10172090439900959</v>
      </c>
      <c r="D2606" s="25">
        <f t="shared" si="132"/>
        <v>10.707444899781283</v>
      </c>
    </row>
    <row r="2607" spans="1:4" x14ac:dyDescent="0.2">
      <c r="A2607" s="24">
        <v>2599</v>
      </c>
      <c r="B2607" s="4">
        <f t="shared" si="130"/>
        <v>7.1205479452054794</v>
      </c>
      <c r="C2607" s="4">
        <f t="shared" si="131"/>
        <v>0.10172309160079944</v>
      </c>
      <c r="D2607" s="25">
        <f t="shared" si="132"/>
        <v>10.707687039567727</v>
      </c>
    </row>
    <row r="2608" spans="1:4" x14ac:dyDescent="0.2">
      <c r="A2608" s="24">
        <v>2600</v>
      </c>
      <c r="B2608" s="4">
        <f t="shared" si="130"/>
        <v>7.1232876712328768</v>
      </c>
      <c r="C2608" s="4">
        <f t="shared" si="131"/>
        <v>0.10172527860747882</v>
      </c>
      <c r="D2608" s="25">
        <f t="shared" si="132"/>
        <v>10.707929158283491</v>
      </c>
    </row>
    <row r="2609" spans="1:4" x14ac:dyDescent="0.2">
      <c r="A2609" s="24">
        <v>2601</v>
      </c>
      <c r="B2609" s="4">
        <f t="shared" si="130"/>
        <v>7.1260273972602741</v>
      </c>
      <c r="C2609" s="4">
        <f t="shared" si="131"/>
        <v>0.10172746541876394</v>
      </c>
      <c r="D2609" s="25">
        <f t="shared" si="132"/>
        <v>10.708171255897048</v>
      </c>
    </row>
    <row r="2610" spans="1:4" x14ac:dyDescent="0.2">
      <c r="A2610" s="24">
        <v>2602</v>
      </c>
      <c r="B2610" s="4">
        <f t="shared" si="130"/>
        <v>7.1287671232876715</v>
      </c>
      <c r="C2610" s="4">
        <f t="shared" si="131"/>
        <v>0.10172965203437141</v>
      </c>
      <c r="D2610" s="25">
        <f t="shared" si="132"/>
        <v>10.708413332376843</v>
      </c>
    </row>
    <row r="2611" spans="1:4" x14ac:dyDescent="0.2">
      <c r="A2611" s="24">
        <v>2603</v>
      </c>
      <c r="B2611" s="4">
        <f t="shared" si="130"/>
        <v>7.1315068493150688</v>
      </c>
      <c r="C2611" s="4">
        <f t="shared" si="131"/>
        <v>0.10173183845401818</v>
      </c>
      <c r="D2611" s="25">
        <f t="shared" si="132"/>
        <v>10.708655387691435</v>
      </c>
    </row>
    <row r="2612" spans="1:4" x14ac:dyDescent="0.2">
      <c r="A2612" s="24">
        <v>2604</v>
      </c>
      <c r="B2612" s="4">
        <f t="shared" si="130"/>
        <v>7.1342465753424653</v>
      </c>
      <c r="C2612" s="4">
        <f t="shared" si="131"/>
        <v>0.10173402467742161</v>
      </c>
      <c r="D2612" s="25">
        <f t="shared" si="132"/>
        <v>10.708897421809382</v>
      </c>
    </row>
    <row r="2613" spans="1:4" x14ac:dyDescent="0.2">
      <c r="A2613" s="24">
        <v>2605</v>
      </c>
      <c r="B2613" s="4">
        <f t="shared" si="130"/>
        <v>7.1369863013698627</v>
      </c>
      <c r="C2613" s="4">
        <f t="shared" si="131"/>
        <v>0.10173621070429942</v>
      </c>
      <c r="D2613" s="25">
        <f t="shared" si="132"/>
        <v>10.709139434699289</v>
      </c>
    </row>
    <row r="2614" spans="1:4" x14ac:dyDescent="0.2">
      <c r="A2614" s="24">
        <v>2606</v>
      </c>
      <c r="B2614" s="4">
        <f t="shared" si="130"/>
        <v>7.13972602739726</v>
      </c>
      <c r="C2614" s="4">
        <f t="shared" si="131"/>
        <v>0.10173839653436968</v>
      </c>
      <c r="D2614" s="25">
        <f t="shared" si="132"/>
        <v>10.709381426329777</v>
      </c>
    </row>
    <row r="2615" spans="1:4" x14ac:dyDescent="0.2">
      <c r="A2615" s="24">
        <v>2607</v>
      </c>
      <c r="B2615" s="4">
        <f t="shared" si="130"/>
        <v>7.1424657534246574</v>
      </c>
      <c r="C2615" s="4">
        <f t="shared" si="131"/>
        <v>0.10174058216735088</v>
      </c>
      <c r="D2615" s="25">
        <f t="shared" si="132"/>
        <v>10.709623396669588</v>
      </c>
    </row>
    <row r="2616" spans="1:4" x14ac:dyDescent="0.2">
      <c r="A2616" s="24">
        <v>2608</v>
      </c>
      <c r="B2616" s="4">
        <f t="shared" si="130"/>
        <v>7.1452054794520548</v>
      </c>
      <c r="C2616" s="4">
        <f t="shared" si="131"/>
        <v>0.10174276760296184</v>
      </c>
      <c r="D2616" s="25">
        <f t="shared" si="132"/>
        <v>10.709865345687408</v>
      </c>
    </row>
    <row r="2617" spans="1:4" x14ac:dyDescent="0.2">
      <c r="A2617" s="24">
        <v>2609</v>
      </c>
      <c r="B2617" s="4">
        <f t="shared" si="130"/>
        <v>7.1479452054794521</v>
      </c>
      <c r="C2617" s="4">
        <f t="shared" si="131"/>
        <v>0.10174495284092179</v>
      </c>
      <c r="D2617" s="25">
        <f t="shared" si="132"/>
        <v>10.710107273352044</v>
      </c>
    </row>
    <row r="2618" spans="1:4" x14ac:dyDescent="0.2">
      <c r="A2618" s="24">
        <v>2610</v>
      </c>
      <c r="B2618" s="4">
        <f t="shared" si="130"/>
        <v>7.1506849315068495</v>
      </c>
      <c r="C2618" s="4">
        <f t="shared" si="131"/>
        <v>0.10174713788095027</v>
      </c>
      <c r="D2618" s="25">
        <f t="shared" si="132"/>
        <v>10.710349179632273</v>
      </c>
    </row>
    <row r="2619" spans="1:4" x14ac:dyDescent="0.2">
      <c r="A2619" s="24">
        <v>2611</v>
      </c>
      <c r="B2619" s="4">
        <f t="shared" si="130"/>
        <v>7.1534246575342468</v>
      </c>
      <c r="C2619" s="4">
        <f t="shared" si="131"/>
        <v>0.10174932272276728</v>
      </c>
      <c r="D2619" s="25">
        <f t="shared" si="132"/>
        <v>10.710591064496988</v>
      </c>
    </row>
    <row r="2620" spans="1:4" x14ac:dyDescent="0.2">
      <c r="A2620" s="24">
        <v>2612</v>
      </c>
      <c r="B2620" s="4">
        <f t="shared" si="130"/>
        <v>7.1561643835616442</v>
      </c>
      <c r="C2620" s="4">
        <f t="shared" si="131"/>
        <v>0.10175150736609312</v>
      </c>
      <c r="D2620" s="25">
        <f t="shared" si="132"/>
        <v>10.710832927915037</v>
      </c>
    </row>
    <row r="2621" spans="1:4" x14ac:dyDescent="0.2">
      <c r="A2621" s="24">
        <v>2613</v>
      </c>
      <c r="B2621" s="4">
        <f t="shared" si="130"/>
        <v>7.1589041095890407</v>
      </c>
      <c r="C2621" s="4">
        <f t="shared" si="131"/>
        <v>0.1017536918106485</v>
      </c>
      <c r="D2621" s="25">
        <f t="shared" si="132"/>
        <v>10.711074769855401</v>
      </c>
    </row>
    <row r="2622" spans="1:4" x14ac:dyDescent="0.2">
      <c r="A2622" s="24">
        <v>2614</v>
      </c>
      <c r="B2622" s="4">
        <f t="shared" si="130"/>
        <v>7.161643835616438</v>
      </c>
      <c r="C2622" s="4">
        <f t="shared" si="131"/>
        <v>0.10175587605615447</v>
      </c>
      <c r="D2622" s="25">
        <f t="shared" si="132"/>
        <v>10.711316590287034</v>
      </c>
    </row>
    <row r="2623" spans="1:4" x14ac:dyDescent="0.2">
      <c r="A2623" s="24">
        <v>2615</v>
      </c>
      <c r="B2623" s="4">
        <f t="shared" si="130"/>
        <v>7.1643835616438354</v>
      </c>
      <c r="C2623" s="4">
        <f t="shared" si="131"/>
        <v>0.10175806010233247</v>
      </c>
      <c r="D2623" s="25">
        <f t="shared" si="132"/>
        <v>10.711558389178943</v>
      </c>
    </row>
    <row r="2624" spans="1:4" x14ac:dyDescent="0.2">
      <c r="A2624" s="24">
        <v>2616</v>
      </c>
      <c r="B2624" s="4">
        <f t="shared" si="130"/>
        <v>7.1671232876712327</v>
      </c>
      <c r="C2624" s="4">
        <f t="shared" si="131"/>
        <v>0.10176024394890433</v>
      </c>
      <c r="D2624" s="25">
        <f t="shared" si="132"/>
        <v>10.711800166500197</v>
      </c>
    </row>
    <row r="2625" spans="1:4" x14ac:dyDescent="0.2">
      <c r="A2625" s="24">
        <v>2617</v>
      </c>
      <c r="B2625" s="4">
        <f t="shared" si="130"/>
        <v>7.1698630136986301</v>
      </c>
      <c r="C2625" s="4">
        <f t="shared" si="131"/>
        <v>0.1017624275955922</v>
      </c>
      <c r="D2625" s="25">
        <f t="shared" si="132"/>
        <v>10.712041922219884</v>
      </c>
    </row>
    <row r="2626" spans="1:4" x14ac:dyDescent="0.2">
      <c r="A2626" s="24">
        <v>2618</v>
      </c>
      <c r="B2626" s="4">
        <f t="shared" si="130"/>
        <v>7.1726027397260275</v>
      </c>
      <c r="C2626" s="4">
        <f t="shared" si="131"/>
        <v>0.10176461104211865</v>
      </c>
      <c r="D2626" s="25">
        <f t="shared" si="132"/>
        <v>10.712283656307164</v>
      </c>
    </row>
    <row r="2627" spans="1:4" x14ac:dyDescent="0.2">
      <c r="A2627" s="24">
        <v>2619</v>
      </c>
      <c r="B2627" s="4">
        <f t="shared" si="130"/>
        <v>7.1753424657534248</v>
      </c>
      <c r="C2627" s="4">
        <f t="shared" si="131"/>
        <v>0.10176679428820658</v>
      </c>
      <c r="D2627" s="25">
        <f t="shared" si="132"/>
        <v>10.712525368731196</v>
      </c>
    </row>
    <row r="2628" spans="1:4" x14ac:dyDescent="0.2">
      <c r="A2628" s="24">
        <v>2620</v>
      </c>
      <c r="B2628" s="4">
        <f t="shared" si="130"/>
        <v>7.1780821917808222</v>
      </c>
      <c r="C2628" s="4">
        <f t="shared" si="131"/>
        <v>0.10176897733357927</v>
      </c>
      <c r="D2628" s="25">
        <f t="shared" si="132"/>
        <v>10.712767059461225</v>
      </c>
    </row>
    <row r="2629" spans="1:4" x14ac:dyDescent="0.2">
      <c r="A2629" s="24">
        <v>2621</v>
      </c>
      <c r="B2629" s="4">
        <f t="shared" si="130"/>
        <v>7.1808219178082195</v>
      </c>
      <c r="C2629" s="4">
        <f t="shared" si="131"/>
        <v>0.10177116017796037</v>
      </c>
      <c r="D2629" s="25">
        <f t="shared" si="132"/>
        <v>10.713008728466477</v>
      </c>
    </row>
    <row r="2630" spans="1:4" x14ac:dyDescent="0.2">
      <c r="A2630" s="24">
        <v>2622</v>
      </c>
      <c r="B2630" s="4">
        <f t="shared" si="130"/>
        <v>7.183561643835616</v>
      </c>
      <c r="C2630" s="4">
        <f t="shared" si="131"/>
        <v>0.10177334282107392</v>
      </c>
      <c r="D2630" s="25">
        <f t="shared" si="132"/>
        <v>10.713250375716266</v>
      </c>
    </row>
    <row r="2631" spans="1:4" x14ac:dyDescent="0.2">
      <c r="A2631" s="24">
        <v>2623</v>
      </c>
      <c r="B2631" s="4">
        <f t="shared" si="130"/>
        <v>7.1863013698630134</v>
      </c>
      <c r="C2631" s="4">
        <f t="shared" si="131"/>
        <v>0.1017755252626443</v>
      </c>
      <c r="D2631" s="25">
        <f t="shared" si="132"/>
        <v>10.713492001179947</v>
      </c>
    </row>
    <row r="2632" spans="1:4" x14ac:dyDescent="0.2">
      <c r="A2632" s="24">
        <v>2624</v>
      </c>
      <c r="B2632" s="4">
        <f t="shared" si="130"/>
        <v>7.1890410958904107</v>
      </c>
      <c r="C2632" s="4">
        <f t="shared" si="131"/>
        <v>0.10177770750239626</v>
      </c>
      <c r="D2632" s="25">
        <f t="shared" si="132"/>
        <v>10.713733604826881</v>
      </c>
    </row>
    <row r="2633" spans="1:4" x14ac:dyDescent="0.2">
      <c r="A2633" s="24">
        <v>2625</v>
      </c>
      <c r="B2633" s="4">
        <f t="shared" si="130"/>
        <v>7.1917808219178081</v>
      </c>
      <c r="C2633" s="4">
        <f t="shared" si="131"/>
        <v>0.10177988954005494</v>
      </c>
      <c r="D2633" s="25">
        <f t="shared" si="132"/>
        <v>10.713975186626513</v>
      </c>
    </row>
    <row r="2634" spans="1:4" x14ac:dyDescent="0.2">
      <c r="A2634" s="24">
        <v>2626</v>
      </c>
      <c r="B2634" s="4">
        <f t="shared" ref="B2634:B2697" si="133">A2634/365</f>
        <v>7.1945205479452055</v>
      </c>
      <c r="C2634" s="4">
        <f t="shared" ref="C2634:C2697" si="134">($A$6/100)+((($B$6+$C$6)/100)*(1-EXP(-B2634/$D$6))/(B2634/$D$6))-(($C$6/100)*(EXP(-B2634/$D$6)))</f>
        <v>0.10178207137534581</v>
      </c>
      <c r="D2634" s="25">
        <f t="shared" ref="D2634:D2697" si="135">(EXP(C2634)-1)*100</f>
        <v>10.714216746548288</v>
      </c>
    </row>
    <row r="2635" spans="1:4" x14ac:dyDescent="0.2">
      <c r="A2635" s="24">
        <v>2627</v>
      </c>
      <c r="B2635" s="4">
        <f t="shared" si="133"/>
        <v>7.1972602739726028</v>
      </c>
      <c r="C2635" s="4">
        <f t="shared" si="134"/>
        <v>0.10178425300799472</v>
      </c>
      <c r="D2635" s="25">
        <f t="shared" si="135"/>
        <v>10.714458284561722</v>
      </c>
    </row>
    <row r="2636" spans="1:4" x14ac:dyDescent="0.2">
      <c r="A2636" s="24">
        <v>2628</v>
      </c>
      <c r="B2636" s="4">
        <f t="shared" si="133"/>
        <v>7.2</v>
      </c>
      <c r="C2636" s="4">
        <f t="shared" si="134"/>
        <v>0.10178643443772789</v>
      </c>
      <c r="D2636" s="25">
        <f t="shared" si="135"/>
        <v>10.714699800636351</v>
      </c>
    </row>
    <row r="2637" spans="1:4" x14ac:dyDescent="0.2">
      <c r="A2637" s="24">
        <v>2629</v>
      </c>
      <c r="B2637" s="4">
        <f t="shared" si="133"/>
        <v>7.2027397260273975</v>
      </c>
      <c r="C2637" s="4">
        <f t="shared" si="134"/>
        <v>0.10178861566427194</v>
      </c>
      <c r="D2637" s="25">
        <f t="shared" si="135"/>
        <v>10.714941294741731</v>
      </c>
    </row>
    <row r="2638" spans="1:4" x14ac:dyDescent="0.2">
      <c r="A2638" s="24">
        <v>2630</v>
      </c>
      <c r="B2638" s="4">
        <f t="shared" si="133"/>
        <v>7.2054794520547949</v>
      </c>
      <c r="C2638" s="4">
        <f t="shared" si="134"/>
        <v>0.1017907966873538</v>
      </c>
      <c r="D2638" s="25">
        <f t="shared" si="135"/>
        <v>10.71518276684753</v>
      </c>
    </row>
    <row r="2639" spans="1:4" x14ac:dyDescent="0.2">
      <c r="A2639" s="24">
        <v>2631</v>
      </c>
      <c r="B2639" s="4">
        <f t="shared" si="133"/>
        <v>7.2082191780821914</v>
      </c>
      <c r="C2639" s="4">
        <f t="shared" si="134"/>
        <v>0.10179297750670079</v>
      </c>
      <c r="D2639" s="25">
        <f t="shared" si="135"/>
        <v>10.715424216923397</v>
      </c>
    </row>
    <row r="2640" spans="1:4" x14ac:dyDescent="0.2">
      <c r="A2640" s="24">
        <v>2632</v>
      </c>
      <c r="B2640" s="4">
        <f t="shared" si="133"/>
        <v>7.2109589041095887</v>
      </c>
      <c r="C2640" s="4">
        <f t="shared" si="134"/>
        <v>0.10179515812204057</v>
      </c>
      <c r="D2640" s="25">
        <f t="shared" si="135"/>
        <v>10.715665644939021</v>
      </c>
    </row>
    <row r="2641" spans="1:4" x14ac:dyDescent="0.2">
      <c r="A2641" s="24">
        <v>2633</v>
      </c>
      <c r="B2641" s="4">
        <f t="shared" si="133"/>
        <v>7.2136986301369861</v>
      </c>
      <c r="C2641" s="4">
        <f t="shared" si="134"/>
        <v>0.1017973385331012</v>
      </c>
      <c r="D2641" s="25">
        <f t="shared" si="135"/>
        <v>10.715907050864161</v>
      </c>
    </row>
    <row r="2642" spans="1:4" x14ac:dyDescent="0.2">
      <c r="A2642" s="24">
        <v>2634</v>
      </c>
      <c r="B2642" s="4">
        <f t="shared" si="133"/>
        <v>7.2164383561643834</v>
      </c>
      <c r="C2642" s="4">
        <f t="shared" si="134"/>
        <v>0.10179951873961111</v>
      </c>
      <c r="D2642" s="25">
        <f t="shared" si="135"/>
        <v>10.716148434668614</v>
      </c>
    </row>
    <row r="2643" spans="1:4" x14ac:dyDescent="0.2">
      <c r="A2643" s="24">
        <v>2635</v>
      </c>
      <c r="B2643" s="4">
        <f t="shared" si="133"/>
        <v>7.2191780821917808</v>
      </c>
      <c r="C2643" s="4">
        <f t="shared" si="134"/>
        <v>0.10180169874129905</v>
      </c>
      <c r="D2643" s="25">
        <f t="shared" si="135"/>
        <v>10.716389796322169</v>
      </c>
    </row>
    <row r="2644" spans="1:4" x14ac:dyDescent="0.2">
      <c r="A2644" s="24">
        <v>2636</v>
      </c>
      <c r="B2644" s="4">
        <f t="shared" si="133"/>
        <v>7.2219178082191782</v>
      </c>
      <c r="C2644" s="4">
        <f t="shared" si="134"/>
        <v>0.10180387853789416</v>
      </c>
      <c r="D2644" s="25">
        <f t="shared" si="135"/>
        <v>10.716631135794685</v>
      </c>
    </row>
    <row r="2645" spans="1:4" x14ac:dyDescent="0.2">
      <c r="A2645" s="24">
        <v>2637</v>
      </c>
      <c r="B2645" s="4">
        <f t="shared" si="133"/>
        <v>7.2246575342465755</v>
      </c>
      <c r="C2645" s="4">
        <f t="shared" si="134"/>
        <v>0.10180605812912594</v>
      </c>
      <c r="D2645" s="25">
        <f t="shared" si="135"/>
        <v>10.716872453056126</v>
      </c>
    </row>
    <row r="2646" spans="1:4" x14ac:dyDescent="0.2">
      <c r="A2646" s="24">
        <v>2638</v>
      </c>
      <c r="B2646" s="4">
        <f t="shared" si="133"/>
        <v>7.2273972602739729</v>
      </c>
      <c r="C2646" s="4">
        <f t="shared" si="134"/>
        <v>0.10180823751472425</v>
      </c>
      <c r="D2646" s="25">
        <f t="shared" si="135"/>
        <v>10.717113748076379</v>
      </c>
    </row>
    <row r="2647" spans="1:4" x14ac:dyDescent="0.2">
      <c r="A2647" s="24">
        <v>2639</v>
      </c>
      <c r="B2647" s="4">
        <f t="shared" si="133"/>
        <v>7.2301369863013702</v>
      </c>
      <c r="C2647" s="4">
        <f t="shared" si="134"/>
        <v>0.1018104166944193</v>
      </c>
      <c r="D2647" s="25">
        <f t="shared" si="135"/>
        <v>10.717355020825426</v>
      </c>
    </row>
    <row r="2648" spans="1:4" x14ac:dyDescent="0.2">
      <c r="A2648" s="24">
        <v>2640</v>
      </c>
      <c r="B2648" s="4">
        <f t="shared" si="133"/>
        <v>7.2328767123287667</v>
      </c>
      <c r="C2648" s="4">
        <f t="shared" si="134"/>
        <v>0.10181259566794172</v>
      </c>
      <c r="D2648" s="25">
        <f t="shared" si="135"/>
        <v>10.717596271273333</v>
      </c>
    </row>
    <row r="2649" spans="1:4" x14ac:dyDescent="0.2">
      <c r="A2649" s="24">
        <v>2641</v>
      </c>
      <c r="B2649" s="4">
        <f t="shared" si="133"/>
        <v>7.2356164383561641</v>
      </c>
      <c r="C2649" s="4">
        <f t="shared" si="134"/>
        <v>0.10181477443502242</v>
      </c>
      <c r="D2649" s="25">
        <f t="shared" si="135"/>
        <v>10.717837499390125</v>
      </c>
    </row>
    <row r="2650" spans="1:4" x14ac:dyDescent="0.2">
      <c r="A2650" s="24">
        <v>2642</v>
      </c>
      <c r="B2650" s="4">
        <f t="shared" si="133"/>
        <v>7.2383561643835614</v>
      </c>
      <c r="C2650" s="4">
        <f t="shared" si="134"/>
        <v>0.1018169529953927</v>
      </c>
      <c r="D2650" s="25">
        <f t="shared" si="135"/>
        <v>10.718078705145938</v>
      </c>
    </row>
    <row r="2651" spans="1:4" x14ac:dyDescent="0.2">
      <c r="A2651" s="24">
        <v>2643</v>
      </c>
      <c r="B2651" s="4">
        <f t="shared" si="133"/>
        <v>7.2410958904109588</v>
      </c>
      <c r="C2651" s="4">
        <f t="shared" si="134"/>
        <v>0.10181913134878426</v>
      </c>
      <c r="D2651" s="25">
        <f t="shared" si="135"/>
        <v>10.718319888510885</v>
      </c>
    </row>
    <row r="2652" spans="1:4" x14ac:dyDescent="0.2">
      <c r="A2652" s="24">
        <v>2644</v>
      </c>
      <c r="B2652" s="4">
        <f t="shared" si="133"/>
        <v>7.2438356164383562</v>
      </c>
      <c r="C2652" s="4">
        <f t="shared" si="134"/>
        <v>0.10182130949492911</v>
      </c>
      <c r="D2652" s="25">
        <f t="shared" si="135"/>
        <v>10.718561049455143</v>
      </c>
    </row>
    <row r="2653" spans="1:4" x14ac:dyDescent="0.2">
      <c r="A2653" s="24">
        <v>2645</v>
      </c>
      <c r="B2653" s="4">
        <f t="shared" si="133"/>
        <v>7.2465753424657535</v>
      </c>
      <c r="C2653" s="4">
        <f t="shared" si="134"/>
        <v>0.10182348743355962</v>
      </c>
      <c r="D2653" s="25">
        <f t="shared" si="135"/>
        <v>10.718802187948961</v>
      </c>
    </row>
    <row r="2654" spans="1:4" x14ac:dyDescent="0.2">
      <c r="A2654" s="24">
        <v>2646</v>
      </c>
      <c r="B2654" s="4">
        <f t="shared" si="133"/>
        <v>7.2493150684931509</v>
      </c>
      <c r="C2654" s="4">
        <f t="shared" si="134"/>
        <v>0.10182566516440858</v>
      </c>
      <c r="D2654" s="25">
        <f t="shared" si="135"/>
        <v>10.719043303962582</v>
      </c>
    </row>
    <row r="2655" spans="1:4" x14ac:dyDescent="0.2">
      <c r="A2655" s="24">
        <v>2647</v>
      </c>
      <c r="B2655" s="4">
        <f t="shared" si="133"/>
        <v>7.2520547945205482</v>
      </c>
      <c r="C2655" s="4">
        <f t="shared" si="134"/>
        <v>0.10182784268720908</v>
      </c>
      <c r="D2655" s="25">
        <f t="shared" si="135"/>
        <v>10.719284397466321</v>
      </c>
    </row>
    <row r="2656" spans="1:4" x14ac:dyDescent="0.2">
      <c r="A2656" s="24">
        <v>2648</v>
      </c>
      <c r="B2656" s="4">
        <f t="shared" si="133"/>
        <v>7.2547945205479456</v>
      </c>
      <c r="C2656" s="4">
        <f t="shared" si="134"/>
        <v>0.1018300200016946</v>
      </c>
      <c r="D2656" s="25">
        <f t="shared" si="135"/>
        <v>10.719525468430513</v>
      </c>
    </row>
    <row r="2657" spans="1:4" x14ac:dyDescent="0.2">
      <c r="A2657" s="24">
        <v>2649</v>
      </c>
      <c r="B2657" s="4">
        <f t="shared" si="133"/>
        <v>7.2575342465753421</v>
      </c>
      <c r="C2657" s="4">
        <f t="shared" si="134"/>
        <v>0.10183219710759893</v>
      </c>
      <c r="D2657" s="25">
        <f t="shared" si="135"/>
        <v>10.719766516825535</v>
      </c>
    </row>
    <row r="2658" spans="1:4" x14ac:dyDescent="0.2">
      <c r="A2658" s="24">
        <v>2650</v>
      </c>
      <c r="B2658" s="4">
        <f t="shared" si="133"/>
        <v>7.2602739726027394</v>
      </c>
      <c r="C2658" s="4">
        <f t="shared" si="134"/>
        <v>0.10183437400465629</v>
      </c>
      <c r="D2658" s="25">
        <f t="shared" si="135"/>
        <v>10.720007542621811</v>
      </c>
    </row>
    <row r="2659" spans="1:4" x14ac:dyDescent="0.2">
      <c r="A2659" s="24">
        <v>2651</v>
      </c>
      <c r="B2659" s="4">
        <f t="shared" si="133"/>
        <v>7.2630136986301368</v>
      </c>
      <c r="C2659" s="4">
        <f t="shared" si="134"/>
        <v>0.10183655069260121</v>
      </c>
      <c r="D2659" s="25">
        <f t="shared" si="135"/>
        <v>10.720248545789769</v>
      </c>
    </row>
    <row r="2660" spans="1:4" x14ac:dyDescent="0.2">
      <c r="A2660" s="24">
        <v>2652</v>
      </c>
      <c r="B2660" s="4">
        <f t="shared" si="133"/>
        <v>7.2657534246575342</v>
      </c>
      <c r="C2660" s="4">
        <f t="shared" si="134"/>
        <v>0.1018387271711686</v>
      </c>
      <c r="D2660" s="25">
        <f t="shared" si="135"/>
        <v>10.720489526299959</v>
      </c>
    </row>
    <row r="2661" spans="1:4" x14ac:dyDescent="0.2">
      <c r="A2661" s="24">
        <v>2653</v>
      </c>
      <c r="B2661" s="4">
        <f t="shared" si="133"/>
        <v>7.2684931506849315</v>
      </c>
      <c r="C2661" s="4">
        <f t="shared" si="134"/>
        <v>0.10184090344009368</v>
      </c>
      <c r="D2661" s="25">
        <f t="shared" si="135"/>
        <v>10.720730484122875</v>
      </c>
    </row>
    <row r="2662" spans="1:4" x14ac:dyDescent="0.2">
      <c r="A2662" s="24">
        <v>2654</v>
      </c>
      <c r="B2662" s="4">
        <f t="shared" si="133"/>
        <v>7.2712328767123289</v>
      </c>
      <c r="C2662" s="4">
        <f t="shared" si="134"/>
        <v>0.10184307949911213</v>
      </c>
      <c r="D2662" s="25">
        <f t="shared" si="135"/>
        <v>10.720971419229119</v>
      </c>
    </row>
    <row r="2663" spans="1:4" x14ac:dyDescent="0.2">
      <c r="A2663" s="24">
        <v>2655</v>
      </c>
      <c r="B2663" s="4">
        <f t="shared" si="133"/>
        <v>7.2739726027397262</v>
      </c>
      <c r="C2663" s="4">
        <f t="shared" si="134"/>
        <v>0.10184525534795988</v>
      </c>
      <c r="D2663" s="25">
        <f t="shared" si="135"/>
        <v>10.721212331589292</v>
      </c>
    </row>
    <row r="2664" spans="1:4" x14ac:dyDescent="0.2">
      <c r="A2664" s="24">
        <v>2656</v>
      </c>
      <c r="B2664" s="4">
        <f t="shared" si="133"/>
        <v>7.2767123287671236</v>
      </c>
      <c r="C2664" s="4">
        <f t="shared" si="134"/>
        <v>0.10184743098637326</v>
      </c>
      <c r="D2664" s="25">
        <f t="shared" si="135"/>
        <v>10.721453221174059</v>
      </c>
    </row>
    <row r="2665" spans="1:4" x14ac:dyDescent="0.2">
      <c r="A2665" s="24">
        <v>2657</v>
      </c>
      <c r="B2665" s="4">
        <f t="shared" si="133"/>
        <v>7.279452054794521</v>
      </c>
      <c r="C2665" s="4">
        <f t="shared" si="134"/>
        <v>0.10184960641408894</v>
      </c>
      <c r="D2665" s="25">
        <f t="shared" si="135"/>
        <v>10.721694087954114</v>
      </c>
    </row>
    <row r="2666" spans="1:4" x14ac:dyDescent="0.2">
      <c r="A2666" s="24">
        <v>2658</v>
      </c>
      <c r="B2666" s="4">
        <f t="shared" si="133"/>
        <v>7.2821917808219174</v>
      </c>
      <c r="C2666" s="4">
        <f t="shared" si="134"/>
        <v>0.101851781630844</v>
      </c>
      <c r="D2666" s="25">
        <f t="shared" si="135"/>
        <v>10.72193493190019</v>
      </c>
    </row>
    <row r="2667" spans="1:4" x14ac:dyDescent="0.2">
      <c r="A2667" s="24">
        <v>2659</v>
      </c>
      <c r="B2667" s="4">
        <f t="shared" si="133"/>
        <v>7.2849315068493148</v>
      </c>
      <c r="C2667" s="4">
        <f t="shared" si="134"/>
        <v>0.10185395663637582</v>
      </c>
      <c r="D2667" s="25">
        <f t="shared" si="135"/>
        <v>10.722175752983066</v>
      </c>
    </row>
    <row r="2668" spans="1:4" x14ac:dyDescent="0.2">
      <c r="A2668" s="24">
        <v>2660</v>
      </c>
      <c r="B2668" s="4">
        <f t="shared" si="133"/>
        <v>7.2876712328767121</v>
      </c>
      <c r="C2668" s="4">
        <f t="shared" si="134"/>
        <v>0.10185613143042213</v>
      </c>
      <c r="D2668" s="25">
        <f t="shared" si="135"/>
        <v>10.72241655117352</v>
      </c>
    </row>
    <row r="2669" spans="1:4" x14ac:dyDescent="0.2">
      <c r="A2669" s="24">
        <v>2661</v>
      </c>
      <c r="B2669" s="4">
        <f t="shared" si="133"/>
        <v>7.2904109589041095</v>
      </c>
      <c r="C2669" s="4">
        <f t="shared" si="134"/>
        <v>0.10185830601272106</v>
      </c>
      <c r="D2669" s="25">
        <f t="shared" si="135"/>
        <v>10.722657326442441</v>
      </c>
    </row>
    <row r="2670" spans="1:4" x14ac:dyDescent="0.2">
      <c r="A2670" s="24">
        <v>2662</v>
      </c>
      <c r="B2670" s="4">
        <f t="shared" si="133"/>
        <v>7.2931506849315069</v>
      </c>
      <c r="C2670" s="4">
        <f t="shared" si="134"/>
        <v>0.10186048038301106</v>
      </c>
      <c r="D2670" s="25">
        <f t="shared" si="135"/>
        <v>10.7228980787607</v>
      </c>
    </row>
    <row r="2671" spans="1:4" x14ac:dyDescent="0.2">
      <c r="A2671" s="24">
        <v>2663</v>
      </c>
      <c r="B2671" s="4">
        <f t="shared" si="133"/>
        <v>7.2958904109589042</v>
      </c>
      <c r="C2671" s="4">
        <f t="shared" si="134"/>
        <v>0.10186265454103094</v>
      </c>
      <c r="D2671" s="25">
        <f t="shared" si="135"/>
        <v>10.723138808099231</v>
      </c>
    </row>
    <row r="2672" spans="1:4" x14ac:dyDescent="0.2">
      <c r="A2672" s="24">
        <v>2664</v>
      </c>
      <c r="B2672" s="4">
        <f t="shared" si="133"/>
        <v>7.2986301369863016</v>
      </c>
      <c r="C2672" s="4">
        <f t="shared" si="134"/>
        <v>0.10186482848651987</v>
      </c>
      <c r="D2672" s="25">
        <f t="shared" si="135"/>
        <v>10.723379514429009</v>
      </c>
    </row>
    <row r="2673" spans="1:4" x14ac:dyDescent="0.2">
      <c r="A2673" s="24">
        <v>2665</v>
      </c>
      <c r="B2673" s="4">
        <f t="shared" si="133"/>
        <v>7.3013698630136989</v>
      </c>
      <c r="C2673" s="4">
        <f t="shared" si="134"/>
        <v>0.10186700221921738</v>
      </c>
      <c r="D2673" s="25">
        <f t="shared" si="135"/>
        <v>10.72362019772104</v>
      </c>
    </row>
    <row r="2674" spans="1:4" x14ac:dyDescent="0.2">
      <c r="A2674" s="24">
        <v>2666</v>
      </c>
      <c r="B2674" s="4">
        <f t="shared" si="133"/>
        <v>7.3041095890410963</v>
      </c>
      <c r="C2674" s="4">
        <f t="shared" si="134"/>
        <v>0.10186917573886334</v>
      </c>
      <c r="D2674" s="25">
        <f t="shared" si="135"/>
        <v>10.723860857946343</v>
      </c>
    </row>
    <row r="2675" spans="1:4" x14ac:dyDescent="0.2">
      <c r="A2675" s="24">
        <v>2667</v>
      </c>
      <c r="B2675" s="4">
        <f t="shared" si="133"/>
        <v>7.3068493150684928</v>
      </c>
      <c r="C2675" s="4">
        <f t="shared" si="134"/>
        <v>0.10187134904519796</v>
      </c>
      <c r="D2675" s="25">
        <f t="shared" si="135"/>
        <v>10.724101495076033</v>
      </c>
    </row>
    <row r="2676" spans="1:4" x14ac:dyDescent="0.2">
      <c r="A2676" s="24">
        <v>2668</v>
      </c>
      <c r="B2676" s="4">
        <f t="shared" si="133"/>
        <v>7.3095890410958901</v>
      </c>
      <c r="C2676" s="4">
        <f t="shared" si="134"/>
        <v>0.10187352213796184</v>
      </c>
      <c r="D2676" s="25">
        <f t="shared" si="135"/>
        <v>10.724342109081221</v>
      </c>
    </row>
    <row r="2677" spans="1:4" x14ac:dyDescent="0.2">
      <c r="A2677" s="24">
        <v>2669</v>
      </c>
      <c r="B2677" s="4">
        <f t="shared" si="133"/>
        <v>7.3123287671232875</v>
      </c>
      <c r="C2677" s="4">
        <f t="shared" si="134"/>
        <v>0.10187569501689589</v>
      </c>
      <c r="D2677" s="25">
        <f t="shared" si="135"/>
        <v>10.724582699933061</v>
      </c>
    </row>
    <row r="2678" spans="1:4" x14ac:dyDescent="0.2">
      <c r="A2678" s="24">
        <v>2670</v>
      </c>
      <c r="B2678" s="4">
        <f t="shared" si="133"/>
        <v>7.3150684931506849</v>
      </c>
      <c r="C2678" s="4">
        <f t="shared" si="134"/>
        <v>0.10187786768174141</v>
      </c>
      <c r="D2678" s="25">
        <f t="shared" si="135"/>
        <v>10.724823267602757</v>
      </c>
    </row>
    <row r="2679" spans="1:4" x14ac:dyDescent="0.2">
      <c r="A2679" s="24">
        <v>2671</v>
      </c>
      <c r="B2679" s="4">
        <f t="shared" si="133"/>
        <v>7.3178082191780822</v>
      </c>
      <c r="C2679" s="4">
        <f t="shared" si="134"/>
        <v>0.10188004013224004</v>
      </c>
      <c r="D2679" s="25">
        <f t="shared" si="135"/>
        <v>10.725063812061553</v>
      </c>
    </row>
    <row r="2680" spans="1:4" x14ac:dyDescent="0.2">
      <c r="A2680" s="24">
        <v>2672</v>
      </c>
      <c r="B2680" s="4">
        <f t="shared" si="133"/>
        <v>7.3205479452054796</v>
      </c>
      <c r="C2680" s="4">
        <f t="shared" si="134"/>
        <v>0.10188221236813375</v>
      </c>
      <c r="D2680" s="25">
        <f t="shared" si="135"/>
        <v>10.725304333280739</v>
      </c>
    </row>
    <row r="2681" spans="1:4" x14ac:dyDescent="0.2">
      <c r="A2681" s="24">
        <v>2673</v>
      </c>
      <c r="B2681" s="4">
        <f t="shared" si="133"/>
        <v>7.3232876712328769</v>
      </c>
      <c r="C2681" s="4">
        <f t="shared" si="134"/>
        <v>0.10188438438916489</v>
      </c>
      <c r="D2681" s="25">
        <f t="shared" si="135"/>
        <v>10.725544831231604</v>
      </c>
    </row>
    <row r="2682" spans="1:4" x14ac:dyDescent="0.2">
      <c r="A2682" s="24">
        <v>2674</v>
      </c>
      <c r="B2682" s="4">
        <f t="shared" si="133"/>
        <v>7.3260273972602743</v>
      </c>
      <c r="C2682" s="4">
        <f t="shared" si="134"/>
        <v>0.10188655619507614</v>
      </c>
      <c r="D2682" s="25">
        <f t="shared" si="135"/>
        <v>10.725785305885527</v>
      </c>
    </row>
    <row r="2683" spans="1:4" x14ac:dyDescent="0.2">
      <c r="A2683" s="24">
        <v>2675</v>
      </c>
      <c r="B2683" s="4">
        <f t="shared" si="133"/>
        <v>7.3287671232876717</v>
      </c>
      <c r="C2683" s="4">
        <f t="shared" si="134"/>
        <v>0.10188872778561052</v>
      </c>
      <c r="D2683" s="25">
        <f t="shared" si="135"/>
        <v>10.726025757213907</v>
      </c>
    </row>
    <row r="2684" spans="1:4" x14ac:dyDescent="0.2">
      <c r="A2684" s="24">
        <v>2676</v>
      </c>
      <c r="B2684" s="4">
        <f t="shared" si="133"/>
        <v>7.3315068493150681</v>
      </c>
      <c r="C2684" s="4">
        <f t="shared" si="134"/>
        <v>0.10189089916051143</v>
      </c>
      <c r="D2684" s="25">
        <f t="shared" si="135"/>
        <v>10.726266185188127</v>
      </c>
    </row>
    <row r="2685" spans="1:4" x14ac:dyDescent="0.2">
      <c r="A2685" s="24">
        <v>2677</v>
      </c>
      <c r="B2685" s="4">
        <f t="shared" si="133"/>
        <v>7.3342465753424655</v>
      </c>
      <c r="C2685" s="4">
        <f t="shared" si="134"/>
        <v>0.10189307031952262</v>
      </c>
      <c r="D2685" s="25">
        <f t="shared" si="135"/>
        <v>10.726506589779717</v>
      </c>
    </row>
    <row r="2686" spans="1:4" x14ac:dyDescent="0.2">
      <c r="A2686" s="24">
        <v>2678</v>
      </c>
      <c r="B2686" s="4">
        <f t="shared" si="133"/>
        <v>7.3369863013698629</v>
      </c>
      <c r="C2686" s="4">
        <f t="shared" si="134"/>
        <v>0.10189524126238815</v>
      </c>
      <c r="D2686" s="25">
        <f t="shared" si="135"/>
        <v>10.726746970960143</v>
      </c>
    </row>
    <row r="2687" spans="1:4" x14ac:dyDescent="0.2">
      <c r="A2687" s="24">
        <v>2679</v>
      </c>
      <c r="B2687" s="4">
        <f t="shared" si="133"/>
        <v>7.3397260273972602</v>
      </c>
      <c r="C2687" s="4">
        <f t="shared" si="134"/>
        <v>0.10189741198885247</v>
      </c>
      <c r="D2687" s="25">
        <f t="shared" si="135"/>
        <v>10.726987328700988</v>
      </c>
    </row>
    <row r="2688" spans="1:4" x14ac:dyDescent="0.2">
      <c r="A2688" s="24">
        <v>2680</v>
      </c>
      <c r="B2688" s="4">
        <f t="shared" si="133"/>
        <v>7.3424657534246576</v>
      </c>
      <c r="C2688" s="4">
        <f t="shared" si="134"/>
        <v>0.10189958249866037</v>
      </c>
      <c r="D2688" s="25">
        <f t="shared" si="135"/>
        <v>10.727227662973803</v>
      </c>
    </row>
    <row r="2689" spans="1:4" x14ac:dyDescent="0.2">
      <c r="A2689" s="24">
        <v>2681</v>
      </c>
      <c r="B2689" s="4">
        <f t="shared" si="133"/>
        <v>7.3452054794520549</v>
      </c>
      <c r="C2689" s="4">
        <f t="shared" si="134"/>
        <v>0.10190175279155694</v>
      </c>
      <c r="D2689" s="25">
        <f t="shared" si="135"/>
        <v>10.727467973750237</v>
      </c>
    </row>
    <row r="2690" spans="1:4" x14ac:dyDescent="0.2">
      <c r="A2690" s="24">
        <v>2682</v>
      </c>
      <c r="B2690" s="4">
        <f t="shared" si="133"/>
        <v>7.3479452054794523</v>
      </c>
      <c r="C2690" s="4">
        <f t="shared" si="134"/>
        <v>0.10190392286728771</v>
      </c>
      <c r="D2690" s="25">
        <f t="shared" si="135"/>
        <v>10.727708261001933</v>
      </c>
    </row>
    <row r="2691" spans="1:4" x14ac:dyDescent="0.2">
      <c r="A2691" s="24">
        <v>2683</v>
      </c>
      <c r="B2691" s="4">
        <f t="shared" si="133"/>
        <v>7.3506849315068497</v>
      </c>
      <c r="C2691" s="4">
        <f t="shared" si="134"/>
        <v>0.10190609272559847</v>
      </c>
      <c r="D2691" s="25">
        <f t="shared" si="135"/>
        <v>10.727948524700604</v>
      </c>
    </row>
    <row r="2692" spans="1:4" x14ac:dyDescent="0.2">
      <c r="A2692" s="24">
        <v>2684</v>
      </c>
      <c r="B2692" s="4">
        <f t="shared" si="133"/>
        <v>7.353424657534247</v>
      </c>
      <c r="C2692" s="4">
        <f t="shared" si="134"/>
        <v>0.1019082623662354</v>
      </c>
      <c r="D2692" s="25">
        <f t="shared" si="135"/>
        <v>10.728188764817981</v>
      </c>
    </row>
    <row r="2693" spans="1:4" x14ac:dyDescent="0.2">
      <c r="A2693" s="24">
        <v>2685</v>
      </c>
      <c r="B2693" s="4">
        <f t="shared" si="133"/>
        <v>7.3561643835616435</v>
      </c>
      <c r="C2693" s="4">
        <f t="shared" si="134"/>
        <v>0.10191043178894503</v>
      </c>
      <c r="D2693" s="25">
        <f t="shared" si="135"/>
        <v>10.728428981325845</v>
      </c>
    </row>
    <row r="2694" spans="1:4" x14ac:dyDescent="0.2">
      <c r="A2694" s="24">
        <v>2686</v>
      </c>
      <c r="B2694" s="4">
        <f t="shared" si="133"/>
        <v>7.3589041095890408</v>
      </c>
      <c r="C2694" s="4">
        <f t="shared" si="134"/>
        <v>0.10191260099347421</v>
      </c>
      <c r="D2694" s="25">
        <f t="shared" si="135"/>
        <v>10.728669174196014</v>
      </c>
    </row>
    <row r="2695" spans="1:4" x14ac:dyDescent="0.2">
      <c r="A2695" s="24">
        <v>2687</v>
      </c>
      <c r="B2695" s="4">
        <f t="shared" si="133"/>
        <v>7.3616438356164382</v>
      </c>
      <c r="C2695" s="4">
        <f t="shared" si="134"/>
        <v>0.10191476997957018</v>
      </c>
      <c r="D2695" s="25">
        <f t="shared" si="135"/>
        <v>10.728909343400339</v>
      </c>
    </row>
    <row r="2696" spans="1:4" x14ac:dyDescent="0.2">
      <c r="A2696" s="24">
        <v>2688</v>
      </c>
      <c r="B2696" s="4">
        <f t="shared" si="133"/>
        <v>7.3643835616438356</v>
      </c>
      <c r="C2696" s="4">
        <f t="shared" si="134"/>
        <v>0.10191693874698045</v>
      </c>
      <c r="D2696" s="25">
        <f t="shared" si="135"/>
        <v>10.729149488910705</v>
      </c>
    </row>
    <row r="2697" spans="1:4" x14ac:dyDescent="0.2">
      <c r="A2697" s="24">
        <v>2689</v>
      </c>
      <c r="B2697" s="4">
        <f t="shared" si="133"/>
        <v>7.3671232876712329</v>
      </c>
      <c r="C2697" s="4">
        <f t="shared" si="134"/>
        <v>0.10191910729545296</v>
      </c>
      <c r="D2697" s="25">
        <f t="shared" si="135"/>
        <v>10.729389610699048</v>
      </c>
    </row>
    <row r="2698" spans="1:4" x14ac:dyDescent="0.2">
      <c r="A2698" s="24">
        <v>2690</v>
      </c>
      <c r="B2698" s="4">
        <f t="shared" ref="B2698:B2761" si="136">A2698/365</f>
        <v>7.3698630136986303</v>
      </c>
      <c r="C2698" s="4">
        <f t="shared" ref="C2698:C2761" si="137">($A$6/100)+((($B$6+$C$6)/100)*(1-EXP(-B2698/$D$6))/(B2698/$D$6))-(($C$6/100)*(EXP(-B2698/$D$6)))</f>
        <v>0.10192127562473598</v>
      </c>
      <c r="D2698" s="25">
        <f t="shared" ref="D2698:D2761" si="138">(EXP(C2698)-1)*100</f>
        <v>10.729629708737342</v>
      </c>
    </row>
    <row r="2699" spans="1:4" x14ac:dyDescent="0.2">
      <c r="A2699" s="24">
        <v>2691</v>
      </c>
      <c r="B2699" s="4">
        <f t="shared" si="136"/>
        <v>7.3726027397260276</v>
      </c>
      <c r="C2699" s="4">
        <f t="shared" si="137"/>
        <v>0.10192344373457803</v>
      </c>
      <c r="D2699" s="25">
        <f t="shared" si="138"/>
        <v>10.72986978299757</v>
      </c>
    </row>
    <row r="2700" spans="1:4" x14ac:dyDescent="0.2">
      <c r="A2700" s="24">
        <v>2692</v>
      </c>
      <c r="B2700" s="4">
        <f t="shared" si="136"/>
        <v>7.375342465753425</v>
      </c>
      <c r="C2700" s="4">
        <f t="shared" si="137"/>
        <v>0.10192561162472812</v>
      </c>
      <c r="D2700" s="25">
        <f t="shared" si="138"/>
        <v>10.730109833451795</v>
      </c>
    </row>
    <row r="2701" spans="1:4" x14ac:dyDescent="0.2">
      <c r="A2701" s="24">
        <v>2693</v>
      </c>
      <c r="B2701" s="4">
        <f t="shared" si="136"/>
        <v>7.3780821917808215</v>
      </c>
      <c r="C2701" s="4">
        <f t="shared" si="137"/>
        <v>0.10192777929493549</v>
      </c>
      <c r="D2701" s="25">
        <f t="shared" si="138"/>
        <v>10.730349860072108</v>
      </c>
    </row>
    <row r="2702" spans="1:4" x14ac:dyDescent="0.2">
      <c r="A2702" s="24">
        <v>2694</v>
      </c>
      <c r="B2702" s="4">
        <f t="shared" si="136"/>
        <v>7.3808219178082188</v>
      </c>
      <c r="C2702" s="4">
        <f t="shared" si="137"/>
        <v>0.10192994674494978</v>
      </c>
      <c r="D2702" s="25">
        <f t="shared" si="138"/>
        <v>10.730589862830575</v>
      </c>
    </row>
    <row r="2703" spans="1:4" x14ac:dyDescent="0.2">
      <c r="A2703" s="24">
        <v>2695</v>
      </c>
      <c r="B2703" s="4">
        <f t="shared" si="136"/>
        <v>7.3835616438356162</v>
      </c>
      <c r="C2703" s="4">
        <f t="shared" si="137"/>
        <v>0.10193211397452095</v>
      </c>
      <c r="D2703" s="25">
        <f t="shared" si="138"/>
        <v>10.730829841699418</v>
      </c>
    </row>
    <row r="2704" spans="1:4" x14ac:dyDescent="0.2">
      <c r="A2704" s="24">
        <v>2696</v>
      </c>
      <c r="B2704" s="4">
        <f t="shared" si="136"/>
        <v>7.3863013698630136</v>
      </c>
      <c r="C2704" s="4">
        <f t="shared" si="137"/>
        <v>0.10193428098339932</v>
      </c>
      <c r="D2704" s="25">
        <f t="shared" si="138"/>
        <v>10.731069796650772</v>
      </c>
    </row>
    <row r="2705" spans="1:4" x14ac:dyDescent="0.2">
      <c r="A2705" s="24">
        <v>2697</v>
      </c>
      <c r="B2705" s="4">
        <f t="shared" si="136"/>
        <v>7.3890410958904109</v>
      </c>
      <c r="C2705" s="4">
        <f t="shared" si="137"/>
        <v>0.10193644777133556</v>
      </c>
      <c r="D2705" s="25">
        <f t="shared" si="138"/>
        <v>10.731309727656924</v>
      </c>
    </row>
    <row r="2706" spans="1:4" x14ac:dyDescent="0.2">
      <c r="A2706" s="24">
        <v>2698</v>
      </c>
      <c r="B2706" s="4">
        <f t="shared" si="136"/>
        <v>7.3917808219178083</v>
      </c>
      <c r="C2706" s="4">
        <f t="shared" si="137"/>
        <v>0.10193861433808064</v>
      </c>
      <c r="D2706" s="25">
        <f t="shared" si="138"/>
        <v>10.731549634690097</v>
      </c>
    </row>
    <row r="2707" spans="1:4" x14ac:dyDescent="0.2">
      <c r="A2707" s="24">
        <v>2699</v>
      </c>
      <c r="B2707" s="4">
        <f t="shared" si="136"/>
        <v>7.3945205479452056</v>
      </c>
      <c r="C2707" s="4">
        <f t="shared" si="137"/>
        <v>0.10194078068338594</v>
      </c>
      <c r="D2707" s="25">
        <f t="shared" si="138"/>
        <v>10.731789517722646</v>
      </c>
    </row>
    <row r="2708" spans="1:4" x14ac:dyDescent="0.2">
      <c r="A2708" s="24">
        <v>2700</v>
      </c>
      <c r="B2708" s="4">
        <f t="shared" si="136"/>
        <v>7.397260273972603</v>
      </c>
      <c r="C2708" s="4">
        <f t="shared" si="137"/>
        <v>0.1019429468070031</v>
      </c>
      <c r="D2708" s="25">
        <f t="shared" si="138"/>
        <v>10.73202937672686</v>
      </c>
    </row>
    <row r="2709" spans="1:4" x14ac:dyDescent="0.2">
      <c r="A2709" s="24">
        <v>2701</v>
      </c>
      <c r="B2709" s="4">
        <f t="shared" si="136"/>
        <v>7.4</v>
      </c>
      <c r="C2709" s="4">
        <f t="shared" si="137"/>
        <v>0.10194511270868416</v>
      </c>
      <c r="D2709" s="25">
        <f t="shared" si="138"/>
        <v>10.73226921167516</v>
      </c>
    </row>
    <row r="2710" spans="1:4" x14ac:dyDescent="0.2">
      <c r="A2710" s="24">
        <v>2702</v>
      </c>
      <c r="B2710" s="4">
        <f t="shared" si="136"/>
        <v>7.4027397260273968</v>
      </c>
      <c r="C2710" s="4">
        <f t="shared" si="137"/>
        <v>0.10194727838818146</v>
      </c>
      <c r="D2710" s="25">
        <f t="shared" si="138"/>
        <v>10.732509022539972</v>
      </c>
    </row>
    <row r="2711" spans="1:4" x14ac:dyDescent="0.2">
      <c r="A2711" s="24">
        <v>2703</v>
      </c>
      <c r="B2711" s="4">
        <f t="shared" si="136"/>
        <v>7.4054794520547942</v>
      </c>
      <c r="C2711" s="4">
        <f t="shared" si="137"/>
        <v>0.10194944384524776</v>
      </c>
      <c r="D2711" s="25">
        <f t="shared" si="138"/>
        <v>10.732748809293714</v>
      </c>
    </row>
    <row r="2712" spans="1:4" x14ac:dyDescent="0.2">
      <c r="A2712" s="24">
        <v>2704</v>
      </c>
      <c r="B2712" s="4">
        <f t="shared" si="136"/>
        <v>7.4082191780821915</v>
      </c>
      <c r="C2712" s="4">
        <f t="shared" si="137"/>
        <v>0.10195160907963607</v>
      </c>
      <c r="D2712" s="25">
        <f t="shared" si="138"/>
        <v>10.732988571908919</v>
      </c>
    </row>
    <row r="2713" spans="1:4" x14ac:dyDescent="0.2">
      <c r="A2713" s="24">
        <v>2705</v>
      </c>
      <c r="B2713" s="4">
        <f t="shared" si="136"/>
        <v>7.4109589041095889</v>
      </c>
      <c r="C2713" s="4">
        <f t="shared" si="137"/>
        <v>0.10195377409109981</v>
      </c>
      <c r="D2713" s="25">
        <f t="shared" si="138"/>
        <v>10.733228310358122</v>
      </c>
    </row>
    <row r="2714" spans="1:4" x14ac:dyDescent="0.2">
      <c r="A2714" s="24">
        <v>2706</v>
      </c>
      <c r="B2714" s="4">
        <f t="shared" si="136"/>
        <v>7.4136986301369863</v>
      </c>
      <c r="C2714" s="4">
        <f t="shared" si="137"/>
        <v>0.10195593887939267</v>
      </c>
      <c r="D2714" s="25">
        <f t="shared" si="138"/>
        <v>10.733468024613856</v>
      </c>
    </row>
    <row r="2715" spans="1:4" x14ac:dyDescent="0.2">
      <c r="A2715" s="24">
        <v>2707</v>
      </c>
      <c r="B2715" s="4">
        <f t="shared" si="136"/>
        <v>7.4164383561643836</v>
      </c>
      <c r="C2715" s="4">
        <f t="shared" si="137"/>
        <v>0.10195810344426871</v>
      </c>
      <c r="D2715" s="25">
        <f t="shared" si="138"/>
        <v>10.733707714648766</v>
      </c>
    </row>
    <row r="2716" spans="1:4" x14ac:dyDescent="0.2">
      <c r="A2716" s="24">
        <v>2708</v>
      </c>
      <c r="B2716" s="4">
        <f t="shared" si="136"/>
        <v>7.419178082191781</v>
      </c>
      <c r="C2716" s="4">
        <f t="shared" si="137"/>
        <v>0.10196026778548235</v>
      </c>
      <c r="D2716" s="25">
        <f t="shared" si="138"/>
        <v>10.73394738043547</v>
      </c>
    </row>
    <row r="2717" spans="1:4" x14ac:dyDescent="0.2">
      <c r="A2717" s="24">
        <v>2709</v>
      </c>
      <c r="B2717" s="4">
        <f t="shared" si="136"/>
        <v>7.4219178082191783</v>
      </c>
      <c r="C2717" s="4">
        <f t="shared" si="137"/>
        <v>0.10196243190278835</v>
      </c>
      <c r="D2717" s="25">
        <f t="shared" si="138"/>
        <v>10.734187021946662</v>
      </c>
    </row>
    <row r="2718" spans="1:4" x14ac:dyDescent="0.2">
      <c r="A2718" s="24">
        <v>2710</v>
      </c>
      <c r="B2718" s="4">
        <f t="shared" si="136"/>
        <v>7.4246575342465757</v>
      </c>
      <c r="C2718" s="4">
        <f t="shared" si="137"/>
        <v>0.10196459579594179</v>
      </c>
      <c r="D2718" s="25">
        <f t="shared" si="138"/>
        <v>10.734426639155048</v>
      </c>
    </row>
    <row r="2719" spans="1:4" x14ac:dyDescent="0.2">
      <c r="A2719" s="24">
        <v>2711</v>
      </c>
      <c r="B2719" s="4">
        <f t="shared" si="136"/>
        <v>7.4273972602739722</v>
      </c>
      <c r="C2719" s="4">
        <f t="shared" si="137"/>
        <v>0.10196675946469808</v>
      </c>
      <c r="D2719" s="25">
        <f t="shared" si="138"/>
        <v>10.73466623203343</v>
      </c>
    </row>
    <row r="2720" spans="1:4" x14ac:dyDescent="0.2">
      <c r="A2720" s="24">
        <v>2712</v>
      </c>
      <c r="B2720" s="4">
        <f t="shared" si="136"/>
        <v>7.4301369863013695</v>
      </c>
      <c r="C2720" s="4">
        <f t="shared" si="137"/>
        <v>0.10196892290881297</v>
      </c>
      <c r="D2720" s="25">
        <f t="shared" si="138"/>
        <v>10.734905800554539</v>
      </c>
    </row>
    <row r="2721" spans="1:4" x14ac:dyDescent="0.2">
      <c r="A2721" s="24">
        <v>2713</v>
      </c>
      <c r="B2721" s="4">
        <f t="shared" si="136"/>
        <v>7.4328767123287669</v>
      </c>
      <c r="C2721" s="4">
        <f t="shared" si="137"/>
        <v>0.10197108612804259</v>
      </c>
      <c r="D2721" s="25">
        <f t="shared" si="138"/>
        <v>10.735145344691265</v>
      </c>
    </row>
    <row r="2722" spans="1:4" x14ac:dyDescent="0.2">
      <c r="A2722" s="24">
        <v>2714</v>
      </c>
      <c r="B2722" s="4">
        <f t="shared" si="136"/>
        <v>7.4356164383561643</v>
      </c>
      <c r="C2722" s="4">
        <f t="shared" si="137"/>
        <v>0.10197324912214335</v>
      </c>
      <c r="D2722" s="25">
        <f t="shared" si="138"/>
        <v>10.735384864416432</v>
      </c>
    </row>
    <row r="2723" spans="1:4" x14ac:dyDescent="0.2">
      <c r="A2723" s="24">
        <v>2715</v>
      </c>
      <c r="B2723" s="4">
        <f t="shared" si="136"/>
        <v>7.4383561643835616</v>
      </c>
      <c r="C2723" s="4">
        <f t="shared" si="137"/>
        <v>0.10197541189087204</v>
      </c>
      <c r="D2723" s="25">
        <f t="shared" si="138"/>
        <v>10.735624359702944</v>
      </c>
    </row>
    <row r="2724" spans="1:4" x14ac:dyDescent="0.2">
      <c r="A2724" s="24">
        <v>2716</v>
      </c>
      <c r="B2724" s="4">
        <f t="shared" si="136"/>
        <v>7.441095890410959</v>
      </c>
      <c r="C2724" s="4">
        <f t="shared" si="137"/>
        <v>0.10197757443398577</v>
      </c>
      <c r="D2724" s="25">
        <f t="shared" si="138"/>
        <v>10.735863830523783</v>
      </c>
    </row>
    <row r="2725" spans="1:4" x14ac:dyDescent="0.2">
      <c r="A2725" s="24">
        <v>2717</v>
      </c>
      <c r="B2725" s="4">
        <f t="shared" si="136"/>
        <v>7.4438356164383563</v>
      </c>
      <c r="C2725" s="4">
        <f t="shared" si="137"/>
        <v>0.10197973675124195</v>
      </c>
      <c r="D2725" s="25">
        <f t="shared" si="138"/>
        <v>10.736103276851905</v>
      </c>
    </row>
    <row r="2726" spans="1:4" x14ac:dyDescent="0.2">
      <c r="A2726" s="24">
        <v>2718</v>
      </c>
      <c r="B2726" s="4">
        <f t="shared" si="136"/>
        <v>7.4465753424657537</v>
      </c>
      <c r="C2726" s="4">
        <f t="shared" si="137"/>
        <v>0.10198189884239839</v>
      </c>
      <c r="D2726" s="25">
        <f t="shared" si="138"/>
        <v>10.736342698660328</v>
      </c>
    </row>
    <row r="2727" spans="1:4" x14ac:dyDescent="0.2">
      <c r="A2727" s="24">
        <v>2719</v>
      </c>
      <c r="B2727" s="4">
        <f t="shared" si="136"/>
        <v>7.4493150684931511</v>
      </c>
      <c r="C2727" s="4">
        <f t="shared" si="137"/>
        <v>0.10198406070721321</v>
      </c>
      <c r="D2727" s="25">
        <f t="shared" si="138"/>
        <v>10.736582095922099</v>
      </c>
    </row>
    <row r="2728" spans="1:4" x14ac:dyDescent="0.2">
      <c r="A2728" s="24">
        <v>2720</v>
      </c>
      <c r="B2728" s="4">
        <f t="shared" si="136"/>
        <v>7.4520547945205475</v>
      </c>
      <c r="C2728" s="4">
        <f t="shared" si="137"/>
        <v>0.10198622234544485</v>
      </c>
      <c r="D2728" s="25">
        <f t="shared" si="138"/>
        <v>10.736821468610325</v>
      </c>
    </row>
    <row r="2729" spans="1:4" x14ac:dyDescent="0.2">
      <c r="A2729" s="24">
        <v>2721</v>
      </c>
      <c r="B2729" s="4">
        <f t="shared" si="136"/>
        <v>7.4547945205479449</v>
      </c>
      <c r="C2729" s="4">
        <f t="shared" si="137"/>
        <v>0.10198838375685212</v>
      </c>
      <c r="D2729" s="25">
        <f t="shared" si="138"/>
        <v>10.737060816698119</v>
      </c>
    </row>
    <row r="2730" spans="1:4" x14ac:dyDescent="0.2">
      <c r="A2730" s="24">
        <v>2722</v>
      </c>
      <c r="B2730" s="4">
        <f t="shared" si="136"/>
        <v>7.4575342465753423</v>
      </c>
      <c r="C2730" s="4">
        <f t="shared" si="137"/>
        <v>0.10199054494119411</v>
      </c>
      <c r="D2730" s="25">
        <f t="shared" si="138"/>
        <v>10.737300140158634</v>
      </c>
    </row>
    <row r="2731" spans="1:4" x14ac:dyDescent="0.2">
      <c r="A2731" s="24">
        <v>2723</v>
      </c>
      <c r="B2731" s="4">
        <f t="shared" si="136"/>
        <v>7.4602739726027396</v>
      </c>
      <c r="C2731" s="4">
        <f t="shared" si="137"/>
        <v>0.10199270589823031</v>
      </c>
      <c r="D2731" s="25">
        <f t="shared" si="138"/>
        <v>10.737539438965094</v>
      </c>
    </row>
    <row r="2732" spans="1:4" x14ac:dyDescent="0.2">
      <c r="A2732" s="24">
        <v>2724</v>
      </c>
      <c r="B2732" s="4">
        <f t="shared" si="136"/>
        <v>7.463013698630137</v>
      </c>
      <c r="C2732" s="4">
        <f t="shared" si="137"/>
        <v>0.10199486662772049</v>
      </c>
      <c r="D2732" s="25">
        <f t="shared" si="138"/>
        <v>10.737778713090741</v>
      </c>
    </row>
    <row r="2733" spans="1:4" x14ac:dyDescent="0.2">
      <c r="A2733" s="24">
        <v>2725</v>
      </c>
      <c r="B2733" s="4">
        <f t="shared" si="136"/>
        <v>7.4657534246575343</v>
      </c>
      <c r="C2733" s="4">
        <f t="shared" si="137"/>
        <v>0.10199702712942479</v>
      </c>
      <c r="D2733" s="25">
        <f t="shared" si="138"/>
        <v>10.738017962508838</v>
      </c>
    </row>
    <row r="2734" spans="1:4" x14ac:dyDescent="0.2">
      <c r="A2734" s="24">
        <v>2726</v>
      </c>
      <c r="B2734" s="4">
        <f t="shared" si="136"/>
        <v>7.4684931506849317</v>
      </c>
      <c r="C2734" s="4">
        <f t="shared" si="137"/>
        <v>0.10199918740310367</v>
      </c>
      <c r="D2734" s="25">
        <f t="shared" si="138"/>
        <v>10.73825718719268</v>
      </c>
    </row>
    <row r="2735" spans="1:4" x14ac:dyDescent="0.2">
      <c r="A2735" s="24">
        <v>2727</v>
      </c>
      <c r="B2735" s="4">
        <f t="shared" si="136"/>
        <v>7.4712328767123291</v>
      </c>
      <c r="C2735" s="4">
        <f t="shared" si="137"/>
        <v>0.10200134744851791</v>
      </c>
      <c r="D2735" s="25">
        <f t="shared" si="138"/>
        <v>10.738496387115637</v>
      </c>
    </row>
    <row r="2736" spans="1:4" x14ac:dyDescent="0.2">
      <c r="A2736" s="24">
        <v>2728</v>
      </c>
      <c r="B2736" s="4">
        <f t="shared" si="136"/>
        <v>7.4739726027397264</v>
      </c>
      <c r="C2736" s="4">
        <f t="shared" si="137"/>
        <v>0.10200350726542863</v>
      </c>
      <c r="D2736" s="25">
        <f t="shared" si="138"/>
        <v>10.73873556225109</v>
      </c>
    </row>
    <row r="2737" spans="1:4" x14ac:dyDescent="0.2">
      <c r="A2737" s="24">
        <v>2729</v>
      </c>
      <c r="B2737" s="4">
        <f t="shared" si="136"/>
        <v>7.4767123287671229</v>
      </c>
      <c r="C2737" s="4">
        <f t="shared" si="137"/>
        <v>0.10200566685359733</v>
      </c>
      <c r="D2737" s="25">
        <f t="shared" si="138"/>
        <v>10.738974712572457</v>
      </c>
    </row>
    <row r="2738" spans="1:4" x14ac:dyDescent="0.2">
      <c r="A2738" s="24">
        <v>2730</v>
      </c>
      <c r="B2738" s="4">
        <f t="shared" si="136"/>
        <v>7.4794520547945202</v>
      </c>
      <c r="C2738" s="4">
        <f t="shared" si="137"/>
        <v>0.10200782621278574</v>
      </c>
      <c r="D2738" s="25">
        <f t="shared" si="138"/>
        <v>10.739213838053207</v>
      </c>
    </row>
    <row r="2739" spans="1:4" x14ac:dyDescent="0.2">
      <c r="A2739" s="24">
        <v>2731</v>
      </c>
      <c r="B2739" s="4">
        <f t="shared" si="136"/>
        <v>7.4821917808219176</v>
      </c>
      <c r="C2739" s="4">
        <f t="shared" si="137"/>
        <v>0.10200998534275603</v>
      </c>
      <c r="D2739" s="25">
        <f t="shared" si="138"/>
        <v>10.739452938666805</v>
      </c>
    </row>
    <row r="2740" spans="1:4" x14ac:dyDescent="0.2">
      <c r="A2740" s="24">
        <v>2732</v>
      </c>
      <c r="B2740" s="4">
        <f t="shared" si="136"/>
        <v>7.484931506849315</v>
      </c>
      <c r="C2740" s="4">
        <f t="shared" si="137"/>
        <v>0.10201214424327064</v>
      </c>
      <c r="D2740" s="25">
        <f t="shared" si="138"/>
        <v>10.739692014386826</v>
      </c>
    </row>
    <row r="2741" spans="1:4" x14ac:dyDescent="0.2">
      <c r="A2741" s="24">
        <v>2733</v>
      </c>
      <c r="B2741" s="4">
        <f t="shared" si="136"/>
        <v>7.4876712328767123</v>
      </c>
      <c r="C2741" s="4">
        <f t="shared" si="137"/>
        <v>0.10201430291409234</v>
      </c>
      <c r="D2741" s="25">
        <f t="shared" si="138"/>
        <v>10.739931065186781</v>
      </c>
    </row>
    <row r="2742" spans="1:4" x14ac:dyDescent="0.2">
      <c r="A2742" s="24">
        <v>2734</v>
      </c>
      <c r="B2742" s="4">
        <f t="shared" si="136"/>
        <v>7.4904109589041097</v>
      </c>
      <c r="C2742" s="4">
        <f t="shared" si="137"/>
        <v>0.10201646135498428</v>
      </c>
      <c r="D2742" s="25">
        <f t="shared" si="138"/>
        <v>10.740170091040335</v>
      </c>
    </row>
    <row r="2743" spans="1:4" x14ac:dyDescent="0.2">
      <c r="A2743" s="24">
        <v>2735</v>
      </c>
      <c r="B2743" s="4">
        <f t="shared" si="136"/>
        <v>7.493150684931507</v>
      </c>
      <c r="C2743" s="4">
        <f t="shared" si="137"/>
        <v>0.10201861956570989</v>
      </c>
      <c r="D2743" s="25">
        <f t="shared" si="138"/>
        <v>10.740409091921087</v>
      </c>
    </row>
    <row r="2744" spans="1:4" x14ac:dyDescent="0.2">
      <c r="A2744" s="24">
        <v>2736</v>
      </c>
      <c r="B2744" s="4">
        <f t="shared" si="136"/>
        <v>7.4958904109589044</v>
      </c>
      <c r="C2744" s="4">
        <f t="shared" si="137"/>
        <v>0.10202077754603293</v>
      </c>
      <c r="D2744" s="25">
        <f t="shared" si="138"/>
        <v>10.740648067802727</v>
      </c>
    </row>
    <row r="2745" spans="1:4" x14ac:dyDescent="0.2">
      <c r="A2745" s="24">
        <v>2737</v>
      </c>
      <c r="B2745" s="4">
        <f t="shared" si="136"/>
        <v>7.4986301369863018</v>
      </c>
      <c r="C2745" s="4">
        <f t="shared" si="137"/>
        <v>0.10202293529571754</v>
      </c>
      <c r="D2745" s="25">
        <f t="shared" si="138"/>
        <v>10.740887018658963</v>
      </c>
    </row>
    <row r="2746" spans="1:4" x14ac:dyDescent="0.2">
      <c r="A2746" s="24">
        <v>2738</v>
      </c>
      <c r="B2746" s="4">
        <f t="shared" si="136"/>
        <v>7.5013698630136982</v>
      </c>
      <c r="C2746" s="4">
        <f t="shared" si="137"/>
        <v>0.10202509281452814</v>
      </c>
      <c r="D2746" s="25">
        <f t="shared" si="138"/>
        <v>10.741125944463548</v>
      </c>
    </row>
    <row r="2747" spans="1:4" x14ac:dyDescent="0.2">
      <c r="A2747" s="24">
        <v>2739</v>
      </c>
      <c r="B2747" s="4">
        <f t="shared" si="136"/>
        <v>7.5041095890410956</v>
      </c>
      <c r="C2747" s="4">
        <f t="shared" si="137"/>
        <v>0.1020272501022295</v>
      </c>
      <c r="D2747" s="25">
        <f t="shared" si="138"/>
        <v>10.741364845190283</v>
      </c>
    </row>
    <row r="2748" spans="1:4" x14ac:dyDescent="0.2">
      <c r="A2748" s="24">
        <v>2740</v>
      </c>
      <c r="B2748" s="4">
        <f t="shared" si="136"/>
        <v>7.506849315068493</v>
      </c>
      <c r="C2748" s="4">
        <f t="shared" si="137"/>
        <v>0.10202940715858672</v>
      </c>
      <c r="D2748" s="25">
        <f t="shared" si="138"/>
        <v>10.741603720812964</v>
      </c>
    </row>
    <row r="2749" spans="1:4" x14ac:dyDescent="0.2">
      <c r="A2749" s="24">
        <v>2741</v>
      </c>
      <c r="B2749" s="4">
        <f t="shared" si="136"/>
        <v>7.5095890410958903</v>
      </c>
      <c r="C2749" s="4">
        <f t="shared" si="137"/>
        <v>0.10203156398336521</v>
      </c>
      <c r="D2749" s="25">
        <f t="shared" si="138"/>
        <v>10.74184257130546</v>
      </c>
    </row>
    <row r="2750" spans="1:4" x14ac:dyDescent="0.2">
      <c r="A2750" s="24">
        <v>2742</v>
      </c>
      <c r="B2750" s="4">
        <f t="shared" si="136"/>
        <v>7.5123287671232877</v>
      </c>
      <c r="C2750" s="4">
        <f t="shared" si="137"/>
        <v>0.10203372057633077</v>
      </c>
      <c r="D2750" s="25">
        <f t="shared" si="138"/>
        <v>10.742081396641655</v>
      </c>
    </row>
    <row r="2751" spans="1:4" x14ac:dyDescent="0.2">
      <c r="A2751" s="24">
        <v>2743</v>
      </c>
      <c r="B2751" s="4">
        <f t="shared" si="136"/>
        <v>7.515068493150685</v>
      </c>
      <c r="C2751" s="4">
        <f t="shared" si="137"/>
        <v>0.10203587693724941</v>
      </c>
      <c r="D2751" s="25">
        <f t="shared" si="138"/>
        <v>10.742320196795507</v>
      </c>
    </row>
    <row r="2752" spans="1:4" x14ac:dyDescent="0.2">
      <c r="A2752" s="24">
        <v>2744</v>
      </c>
      <c r="B2752" s="4">
        <f t="shared" si="136"/>
        <v>7.5178082191780824</v>
      </c>
      <c r="C2752" s="4">
        <f t="shared" si="137"/>
        <v>0.10203803306588762</v>
      </c>
      <c r="D2752" s="25">
        <f t="shared" si="138"/>
        <v>10.742558971740944</v>
      </c>
    </row>
    <row r="2753" spans="1:4" x14ac:dyDescent="0.2">
      <c r="A2753" s="24">
        <v>2745</v>
      </c>
      <c r="B2753" s="4">
        <f t="shared" si="136"/>
        <v>7.5205479452054798</v>
      </c>
      <c r="C2753" s="4">
        <f t="shared" si="137"/>
        <v>0.10204018896201208</v>
      </c>
      <c r="D2753" s="25">
        <f t="shared" si="138"/>
        <v>10.742797721452014</v>
      </c>
    </row>
    <row r="2754" spans="1:4" x14ac:dyDescent="0.2">
      <c r="A2754" s="24">
        <v>2746</v>
      </c>
      <c r="B2754" s="4">
        <f t="shared" si="136"/>
        <v>7.5232876712328771</v>
      </c>
      <c r="C2754" s="4">
        <f t="shared" si="137"/>
        <v>0.1020423446253899</v>
      </c>
      <c r="D2754" s="25">
        <f t="shared" si="138"/>
        <v>10.743036445902732</v>
      </c>
    </row>
    <row r="2755" spans="1:4" x14ac:dyDescent="0.2">
      <c r="A2755" s="24">
        <v>2747</v>
      </c>
      <c r="B2755" s="4">
        <f t="shared" si="136"/>
        <v>7.5260273972602736</v>
      </c>
      <c r="C2755" s="4">
        <f t="shared" si="137"/>
        <v>0.10204450005578841</v>
      </c>
      <c r="D2755" s="25">
        <f t="shared" si="138"/>
        <v>10.743275145067145</v>
      </c>
    </row>
    <row r="2756" spans="1:4" x14ac:dyDescent="0.2">
      <c r="A2756" s="24">
        <v>2748</v>
      </c>
      <c r="B2756" s="4">
        <f t="shared" si="136"/>
        <v>7.5287671232876709</v>
      </c>
      <c r="C2756" s="4">
        <f t="shared" si="137"/>
        <v>0.1020466552529754</v>
      </c>
      <c r="D2756" s="25">
        <f t="shared" si="138"/>
        <v>10.743513818919425</v>
      </c>
    </row>
    <row r="2757" spans="1:4" x14ac:dyDescent="0.2">
      <c r="A2757" s="24">
        <v>2749</v>
      </c>
      <c r="B2757" s="4">
        <f t="shared" si="136"/>
        <v>7.5315068493150683</v>
      </c>
      <c r="C2757" s="4">
        <f t="shared" si="137"/>
        <v>0.10204881021671887</v>
      </c>
      <c r="D2757" s="25">
        <f t="shared" si="138"/>
        <v>10.743752467433666</v>
      </c>
    </row>
    <row r="2758" spans="1:4" x14ac:dyDescent="0.2">
      <c r="A2758" s="24">
        <v>2750</v>
      </c>
      <c r="B2758" s="4">
        <f t="shared" si="136"/>
        <v>7.5342465753424657</v>
      </c>
      <c r="C2758" s="4">
        <f t="shared" si="137"/>
        <v>0.1020509649467872</v>
      </c>
      <c r="D2758" s="25">
        <f t="shared" si="138"/>
        <v>10.743991090584061</v>
      </c>
    </row>
    <row r="2759" spans="1:4" x14ac:dyDescent="0.2">
      <c r="A2759" s="24">
        <v>2751</v>
      </c>
      <c r="B2759" s="4">
        <f t="shared" si="136"/>
        <v>7.536986301369863</v>
      </c>
      <c r="C2759" s="4">
        <f t="shared" si="137"/>
        <v>0.10205311944294911</v>
      </c>
      <c r="D2759" s="25">
        <f t="shared" si="138"/>
        <v>10.744229688344852</v>
      </c>
    </row>
    <row r="2760" spans="1:4" x14ac:dyDescent="0.2">
      <c r="A2760" s="24">
        <v>2752</v>
      </c>
      <c r="B2760" s="4">
        <f t="shared" si="136"/>
        <v>7.5397260273972604</v>
      </c>
      <c r="C2760" s="4">
        <f t="shared" si="137"/>
        <v>0.1020552737049736</v>
      </c>
      <c r="D2760" s="25">
        <f t="shared" si="138"/>
        <v>10.744468260690265</v>
      </c>
    </row>
    <row r="2761" spans="1:4" x14ac:dyDescent="0.2">
      <c r="A2761" s="24">
        <v>2753</v>
      </c>
      <c r="B2761" s="4">
        <f t="shared" si="136"/>
        <v>7.5424657534246577</v>
      </c>
      <c r="C2761" s="4">
        <f t="shared" si="137"/>
        <v>0.10205742773263002</v>
      </c>
      <c r="D2761" s="25">
        <f t="shared" si="138"/>
        <v>10.744706807594628</v>
      </c>
    </row>
    <row r="2762" spans="1:4" x14ac:dyDescent="0.2">
      <c r="A2762" s="24">
        <v>2754</v>
      </c>
      <c r="B2762" s="4">
        <f t="shared" ref="B2762:B2825" si="139">A2762/365</f>
        <v>7.5452054794520551</v>
      </c>
      <c r="C2762" s="4">
        <f t="shared" ref="C2762:C2825" si="140">($A$6/100)+((($B$6+$C$6)/100)*(1-EXP(-B2762/$D$6))/(B2762/$D$6))-(($C$6/100)*(EXP(-B2762/$D$6)))</f>
        <v>0.10205958152568805</v>
      </c>
      <c r="D2762" s="25">
        <f t="shared" ref="D2762:D2825" si="141">(EXP(C2762)-1)*100</f>
        <v>10.74494532903223</v>
      </c>
    </row>
    <row r="2763" spans="1:4" x14ac:dyDescent="0.2">
      <c r="A2763" s="24">
        <v>2755</v>
      </c>
      <c r="B2763" s="4">
        <f t="shared" si="139"/>
        <v>7.5479452054794525</v>
      </c>
      <c r="C2763" s="4">
        <f t="shared" si="140"/>
        <v>0.10206173508391769</v>
      </c>
      <c r="D2763" s="25">
        <f t="shared" si="141"/>
        <v>10.745183824977422</v>
      </c>
    </row>
    <row r="2764" spans="1:4" x14ac:dyDescent="0.2">
      <c r="A2764" s="24">
        <v>2756</v>
      </c>
      <c r="B2764" s="4">
        <f t="shared" si="139"/>
        <v>7.5506849315068489</v>
      </c>
      <c r="C2764" s="4">
        <f t="shared" si="140"/>
        <v>0.10206388840708924</v>
      </c>
      <c r="D2764" s="25">
        <f t="shared" si="141"/>
        <v>10.74542229540465</v>
      </c>
    </row>
    <row r="2765" spans="1:4" x14ac:dyDescent="0.2">
      <c r="A2765" s="24">
        <v>2757</v>
      </c>
      <c r="B2765" s="4">
        <f t="shared" si="139"/>
        <v>7.5534246575342463</v>
      </c>
      <c r="C2765" s="4">
        <f t="shared" si="140"/>
        <v>0.10206604149497338</v>
      </c>
      <c r="D2765" s="25">
        <f t="shared" si="141"/>
        <v>10.74566074028831</v>
      </c>
    </row>
    <row r="2766" spans="1:4" x14ac:dyDescent="0.2">
      <c r="A2766" s="24">
        <v>2758</v>
      </c>
      <c r="B2766" s="4">
        <f t="shared" si="139"/>
        <v>7.5561643835616437</v>
      </c>
      <c r="C2766" s="4">
        <f t="shared" si="140"/>
        <v>0.10206819434734106</v>
      </c>
      <c r="D2766" s="25">
        <f t="shared" si="141"/>
        <v>10.745899159602889</v>
      </c>
    </row>
    <row r="2767" spans="1:4" x14ac:dyDescent="0.2">
      <c r="A2767" s="24">
        <v>2759</v>
      </c>
      <c r="B2767" s="4">
        <f t="shared" si="139"/>
        <v>7.558904109589041</v>
      </c>
      <c r="C2767" s="4">
        <f t="shared" si="140"/>
        <v>0.10207034696396357</v>
      </c>
      <c r="D2767" s="25">
        <f t="shared" si="141"/>
        <v>10.746137553322876</v>
      </c>
    </row>
    <row r="2768" spans="1:4" x14ac:dyDescent="0.2">
      <c r="A2768" s="24">
        <v>2760</v>
      </c>
      <c r="B2768" s="4">
        <f t="shared" si="139"/>
        <v>7.5616438356164384</v>
      </c>
      <c r="C2768" s="4">
        <f t="shared" si="140"/>
        <v>0.10207249934461253</v>
      </c>
      <c r="D2768" s="25">
        <f t="shared" si="141"/>
        <v>10.746375921422825</v>
      </c>
    </row>
    <row r="2769" spans="1:4" x14ac:dyDescent="0.2">
      <c r="A2769" s="24">
        <v>2761</v>
      </c>
      <c r="B2769" s="4">
        <f t="shared" si="139"/>
        <v>7.5643835616438357</v>
      </c>
      <c r="C2769" s="4">
        <f t="shared" si="140"/>
        <v>0.10207465148905991</v>
      </c>
      <c r="D2769" s="25">
        <f t="shared" si="141"/>
        <v>10.746614263877309</v>
      </c>
    </row>
    <row r="2770" spans="1:4" x14ac:dyDescent="0.2">
      <c r="A2770" s="24">
        <v>2762</v>
      </c>
      <c r="B2770" s="4">
        <f t="shared" si="139"/>
        <v>7.5671232876712331</v>
      </c>
      <c r="C2770" s="4">
        <f t="shared" si="140"/>
        <v>0.10207680339707791</v>
      </c>
      <c r="D2770" s="25">
        <f t="shared" si="141"/>
        <v>10.746852580660926</v>
      </c>
    </row>
    <row r="2771" spans="1:4" x14ac:dyDescent="0.2">
      <c r="A2771" s="24">
        <v>2763</v>
      </c>
      <c r="B2771" s="4">
        <f t="shared" si="139"/>
        <v>7.5698630136986305</v>
      </c>
      <c r="C2771" s="4">
        <f t="shared" si="140"/>
        <v>0.10207895506843914</v>
      </c>
      <c r="D2771" s="25">
        <f t="shared" si="141"/>
        <v>10.747090871748345</v>
      </c>
    </row>
    <row r="2772" spans="1:4" x14ac:dyDescent="0.2">
      <c r="A2772" s="24">
        <v>2764</v>
      </c>
      <c r="B2772" s="4">
        <f t="shared" si="139"/>
        <v>7.5726027397260278</v>
      </c>
      <c r="C2772" s="4">
        <f t="shared" si="140"/>
        <v>0.10208110650291655</v>
      </c>
      <c r="D2772" s="25">
        <f t="shared" si="141"/>
        <v>10.747329137114225</v>
      </c>
    </row>
    <row r="2773" spans="1:4" x14ac:dyDescent="0.2">
      <c r="A2773" s="24">
        <v>2765</v>
      </c>
      <c r="B2773" s="4">
        <f t="shared" si="139"/>
        <v>7.5753424657534243</v>
      </c>
      <c r="C2773" s="4">
        <f t="shared" si="140"/>
        <v>0.10208325770028329</v>
      </c>
      <c r="D2773" s="25">
        <f t="shared" si="141"/>
        <v>10.747567376733279</v>
      </c>
    </row>
    <row r="2774" spans="1:4" x14ac:dyDescent="0.2">
      <c r="A2774" s="24">
        <v>2766</v>
      </c>
      <c r="B2774" s="4">
        <f t="shared" si="139"/>
        <v>7.5780821917808217</v>
      </c>
      <c r="C2774" s="4">
        <f t="shared" si="140"/>
        <v>0.10208540866031295</v>
      </c>
      <c r="D2774" s="25">
        <f t="shared" si="141"/>
        <v>10.747805590580285</v>
      </c>
    </row>
    <row r="2775" spans="1:4" x14ac:dyDescent="0.2">
      <c r="A2775" s="24">
        <v>2767</v>
      </c>
      <c r="B2775" s="4">
        <f t="shared" si="139"/>
        <v>7.580821917808219</v>
      </c>
      <c r="C2775" s="4">
        <f t="shared" si="140"/>
        <v>0.10208755938277937</v>
      </c>
      <c r="D2775" s="25">
        <f t="shared" si="141"/>
        <v>10.748043778630013</v>
      </c>
    </row>
    <row r="2776" spans="1:4" x14ac:dyDescent="0.2">
      <c r="A2776" s="24">
        <v>2768</v>
      </c>
      <c r="B2776" s="4">
        <f t="shared" si="139"/>
        <v>7.5835616438356164</v>
      </c>
      <c r="C2776" s="4">
        <f t="shared" si="140"/>
        <v>0.10208970986745679</v>
      </c>
      <c r="D2776" s="25">
        <f t="shared" si="141"/>
        <v>10.748281940857286</v>
      </c>
    </row>
    <row r="2777" spans="1:4" x14ac:dyDescent="0.2">
      <c r="A2777" s="24">
        <v>2769</v>
      </c>
      <c r="B2777" s="4">
        <f t="shared" si="139"/>
        <v>7.5863013698630137</v>
      </c>
      <c r="C2777" s="4">
        <f t="shared" si="140"/>
        <v>0.10209186011411969</v>
      </c>
      <c r="D2777" s="25">
        <f t="shared" si="141"/>
        <v>10.748520077236989</v>
      </c>
    </row>
    <row r="2778" spans="1:4" x14ac:dyDescent="0.2">
      <c r="A2778" s="24">
        <v>2770</v>
      </c>
      <c r="B2778" s="4">
        <f t="shared" si="139"/>
        <v>7.5890410958904111</v>
      </c>
      <c r="C2778" s="4">
        <f t="shared" si="140"/>
        <v>0.10209401012254289</v>
      </c>
      <c r="D2778" s="25">
        <f t="shared" si="141"/>
        <v>10.748758187743967</v>
      </c>
    </row>
    <row r="2779" spans="1:4" x14ac:dyDescent="0.2">
      <c r="A2779" s="24">
        <v>2771</v>
      </c>
      <c r="B2779" s="4">
        <f t="shared" si="139"/>
        <v>7.5917808219178085</v>
      </c>
      <c r="C2779" s="4">
        <f t="shared" si="140"/>
        <v>0.10209615989250154</v>
      </c>
      <c r="D2779" s="25">
        <f t="shared" si="141"/>
        <v>10.748996272353196</v>
      </c>
    </row>
    <row r="2780" spans="1:4" x14ac:dyDescent="0.2">
      <c r="A2780" s="24">
        <v>2772</v>
      </c>
      <c r="B2780" s="4">
        <f t="shared" si="139"/>
        <v>7.5945205479452058</v>
      </c>
      <c r="C2780" s="4">
        <f t="shared" si="140"/>
        <v>0.10209830942377111</v>
      </c>
      <c r="D2780" s="25">
        <f t="shared" si="141"/>
        <v>10.749234331039625</v>
      </c>
    </row>
    <row r="2781" spans="1:4" x14ac:dyDescent="0.2">
      <c r="A2781" s="24">
        <v>2773</v>
      </c>
      <c r="B2781" s="4">
        <f t="shared" si="139"/>
        <v>7.5972602739726032</v>
      </c>
      <c r="C2781" s="4">
        <f t="shared" si="140"/>
        <v>0.10210045871612741</v>
      </c>
      <c r="D2781" s="25">
        <f t="shared" si="141"/>
        <v>10.749472363778235</v>
      </c>
    </row>
    <row r="2782" spans="1:4" x14ac:dyDescent="0.2">
      <c r="A2782" s="24">
        <v>2774</v>
      </c>
      <c r="B2782" s="4">
        <f t="shared" si="139"/>
        <v>7.6</v>
      </c>
      <c r="C2782" s="4">
        <f t="shared" si="140"/>
        <v>0.10210260776934653</v>
      </c>
      <c r="D2782" s="25">
        <f t="shared" si="141"/>
        <v>10.749710370544086</v>
      </c>
    </row>
    <row r="2783" spans="1:4" x14ac:dyDescent="0.2">
      <c r="A2783" s="24">
        <v>2775</v>
      </c>
      <c r="B2783" s="4">
        <f t="shared" si="139"/>
        <v>7.602739726027397</v>
      </c>
      <c r="C2783" s="4">
        <f t="shared" si="140"/>
        <v>0.10210475658320488</v>
      </c>
      <c r="D2783" s="25">
        <f t="shared" si="141"/>
        <v>10.749948351312222</v>
      </c>
    </row>
    <row r="2784" spans="1:4" x14ac:dyDescent="0.2">
      <c r="A2784" s="24">
        <v>2776</v>
      </c>
      <c r="B2784" s="4">
        <f t="shared" si="139"/>
        <v>7.6054794520547944</v>
      </c>
      <c r="C2784" s="4">
        <f t="shared" si="140"/>
        <v>0.10210690515747922</v>
      </c>
      <c r="D2784" s="25">
        <f t="shared" si="141"/>
        <v>10.750186306057753</v>
      </c>
    </row>
    <row r="2785" spans="1:4" x14ac:dyDescent="0.2">
      <c r="A2785" s="24">
        <v>2777</v>
      </c>
      <c r="B2785" s="4">
        <f t="shared" si="139"/>
        <v>7.6082191780821917</v>
      </c>
      <c r="C2785" s="4">
        <f t="shared" si="140"/>
        <v>0.1021090534919466</v>
      </c>
      <c r="D2785" s="25">
        <f t="shared" si="141"/>
        <v>10.750424234755851</v>
      </c>
    </row>
    <row r="2786" spans="1:4" x14ac:dyDescent="0.2">
      <c r="A2786" s="24">
        <v>2778</v>
      </c>
      <c r="B2786" s="4">
        <f t="shared" si="139"/>
        <v>7.6109589041095891</v>
      </c>
      <c r="C2786" s="4">
        <f t="shared" si="140"/>
        <v>0.10211120158638441</v>
      </c>
      <c r="D2786" s="25">
        <f t="shared" si="141"/>
        <v>10.750662137381649</v>
      </c>
    </row>
    <row r="2787" spans="1:4" x14ac:dyDescent="0.2">
      <c r="A2787" s="24">
        <v>2779</v>
      </c>
      <c r="B2787" s="4">
        <f t="shared" si="139"/>
        <v>7.6136986301369864</v>
      </c>
      <c r="C2787" s="4">
        <f t="shared" si="140"/>
        <v>0.10211334944057034</v>
      </c>
      <c r="D2787" s="25">
        <f t="shared" si="141"/>
        <v>10.750900013910369</v>
      </c>
    </row>
    <row r="2788" spans="1:4" x14ac:dyDescent="0.2">
      <c r="A2788" s="24">
        <v>2780</v>
      </c>
      <c r="B2788" s="4">
        <f t="shared" si="139"/>
        <v>7.6164383561643838</v>
      </c>
      <c r="C2788" s="4">
        <f t="shared" si="140"/>
        <v>0.10211549705428238</v>
      </c>
      <c r="D2788" s="25">
        <f t="shared" si="141"/>
        <v>10.751137864317272</v>
      </c>
    </row>
    <row r="2789" spans="1:4" x14ac:dyDescent="0.2">
      <c r="A2789" s="24">
        <v>2781</v>
      </c>
      <c r="B2789" s="4">
        <f t="shared" si="139"/>
        <v>7.6191780821917812</v>
      </c>
      <c r="C2789" s="4">
        <f t="shared" si="140"/>
        <v>0.1021176444272989</v>
      </c>
      <c r="D2789" s="25">
        <f t="shared" si="141"/>
        <v>10.751375688577625</v>
      </c>
    </row>
    <row r="2790" spans="1:4" x14ac:dyDescent="0.2">
      <c r="A2790" s="24">
        <v>2782</v>
      </c>
      <c r="B2790" s="4">
        <f t="shared" si="139"/>
        <v>7.6219178082191785</v>
      </c>
      <c r="C2790" s="4">
        <f t="shared" si="140"/>
        <v>0.10211979155939852</v>
      </c>
      <c r="D2790" s="25">
        <f t="shared" si="141"/>
        <v>10.751613486666734</v>
      </c>
    </row>
    <row r="2791" spans="1:4" x14ac:dyDescent="0.2">
      <c r="A2791" s="24">
        <v>2783</v>
      </c>
      <c r="B2791" s="4">
        <f t="shared" si="139"/>
        <v>7.624657534246575</v>
      </c>
      <c r="C2791" s="4">
        <f t="shared" si="140"/>
        <v>0.1021219384503602</v>
      </c>
      <c r="D2791" s="25">
        <f t="shared" si="141"/>
        <v>10.751851258559952</v>
      </c>
    </row>
    <row r="2792" spans="1:4" x14ac:dyDescent="0.2">
      <c r="A2792" s="24">
        <v>2784</v>
      </c>
      <c r="B2792" s="4">
        <f t="shared" si="139"/>
        <v>7.6273972602739724</v>
      </c>
      <c r="C2792" s="4">
        <f t="shared" si="140"/>
        <v>0.10212408509996322</v>
      </c>
      <c r="D2792" s="25">
        <f t="shared" si="141"/>
        <v>10.752089004232657</v>
      </c>
    </row>
    <row r="2793" spans="1:4" x14ac:dyDescent="0.2">
      <c r="A2793" s="24">
        <v>2785</v>
      </c>
      <c r="B2793" s="4">
        <f t="shared" si="139"/>
        <v>7.6301369863013697</v>
      </c>
      <c r="C2793" s="4">
        <f t="shared" si="140"/>
        <v>0.10212623150798719</v>
      </c>
      <c r="D2793" s="25">
        <f t="shared" si="141"/>
        <v>10.752326723660289</v>
      </c>
    </row>
    <row r="2794" spans="1:4" x14ac:dyDescent="0.2">
      <c r="A2794" s="24">
        <v>2786</v>
      </c>
      <c r="B2794" s="4">
        <f t="shared" si="139"/>
        <v>7.6328767123287671</v>
      </c>
      <c r="C2794" s="4">
        <f t="shared" si="140"/>
        <v>0.10212837767421198</v>
      </c>
      <c r="D2794" s="25">
        <f t="shared" si="141"/>
        <v>10.752564416818288</v>
      </c>
    </row>
    <row r="2795" spans="1:4" x14ac:dyDescent="0.2">
      <c r="A2795" s="24">
        <v>2787</v>
      </c>
      <c r="B2795" s="4">
        <f t="shared" si="139"/>
        <v>7.6356164383561644</v>
      </c>
      <c r="C2795" s="4">
        <f t="shared" si="140"/>
        <v>0.10213052359841784</v>
      </c>
      <c r="D2795" s="25">
        <f t="shared" si="141"/>
        <v>10.752802083682145</v>
      </c>
    </row>
    <row r="2796" spans="1:4" x14ac:dyDescent="0.2">
      <c r="A2796" s="24">
        <v>2788</v>
      </c>
      <c r="B2796" s="4">
        <f t="shared" si="139"/>
        <v>7.6383561643835618</v>
      </c>
      <c r="C2796" s="4">
        <f t="shared" si="140"/>
        <v>0.10213266928038531</v>
      </c>
      <c r="D2796" s="25">
        <f t="shared" si="141"/>
        <v>10.753039724227364</v>
      </c>
    </row>
    <row r="2797" spans="1:4" x14ac:dyDescent="0.2">
      <c r="A2797" s="24">
        <v>2789</v>
      </c>
      <c r="B2797" s="4">
        <f t="shared" si="139"/>
        <v>7.6410958904109592</v>
      </c>
      <c r="C2797" s="4">
        <f t="shared" si="140"/>
        <v>0.10213481471989522</v>
      </c>
      <c r="D2797" s="25">
        <f t="shared" si="141"/>
        <v>10.753277338429523</v>
      </c>
    </row>
    <row r="2798" spans="1:4" x14ac:dyDescent="0.2">
      <c r="A2798" s="24">
        <v>2790</v>
      </c>
      <c r="B2798" s="4">
        <f t="shared" si="139"/>
        <v>7.6438356164383565</v>
      </c>
      <c r="C2798" s="4">
        <f t="shared" si="140"/>
        <v>0.10213695991672873</v>
      </c>
      <c r="D2798" s="25">
        <f t="shared" si="141"/>
        <v>10.753514926264218</v>
      </c>
    </row>
    <row r="2799" spans="1:4" x14ac:dyDescent="0.2">
      <c r="A2799" s="24">
        <v>2791</v>
      </c>
      <c r="B2799" s="4">
        <f t="shared" si="139"/>
        <v>7.646575342465753</v>
      </c>
      <c r="C2799" s="4">
        <f t="shared" si="140"/>
        <v>0.10213910487066735</v>
      </c>
      <c r="D2799" s="25">
        <f t="shared" si="141"/>
        <v>10.753752487707047</v>
      </c>
    </row>
    <row r="2800" spans="1:4" x14ac:dyDescent="0.2">
      <c r="A2800" s="24">
        <v>2792</v>
      </c>
      <c r="B2800" s="4">
        <f t="shared" si="139"/>
        <v>7.6493150684931503</v>
      </c>
      <c r="C2800" s="4">
        <f t="shared" si="140"/>
        <v>0.10214124958149286</v>
      </c>
      <c r="D2800" s="25">
        <f t="shared" si="141"/>
        <v>10.753990022733696</v>
      </c>
    </row>
    <row r="2801" spans="1:4" x14ac:dyDescent="0.2">
      <c r="A2801" s="24">
        <v>2793</v>
      </c>
      <c r="B2801" s="4">
        <f t="shared" si="139"/>
        <v>7.6520547945205477</v>
      </c>
      <c r="C2801" s="4">
        <f t="shared" si="140"/>
        <v>0.10214339404898733</v>
      </c>
      <c r="D2801" s="25">
        <f t="shared" si="141"/>
        <v>10.754227531319849</v>
      </c>
    </row>
    <row r="2802" spans="1:4" x14ac:dyDescent="0.2">
      <c r="A2802" s="24">
        <v>2794</v>
      </c>
      <c r="B2802" s="4">
        <f t="shared" si="139"/>
        <v>7.6547945205479451</v>
      </c>
      <c r="C2802" s="4">
        <f t="shared" si="140"/>
        <v>0.10214553827293323</v>
      </c>
      <c r="D2802" s="25">
        <f t="shared" si="141"/>
        <v>10.754465013441239</v>
      </c>
    </row>
    <row r="2803" spans="1:4" x14ac:dyDescent="0.2">
      <c r="A2803" s="24">
        <v>2795</v>
      </c>
      <c r="B2803" s="4">
        <f t="shared" si="139"/>
        <v>7.6575342465753424</v>
      </c>
      <c r="C2803" s="4">
        <f t="shared" si="140"/>
        <v>0.10214768225311326</v>
      </c>
      <c r="D2803" s="25">
        <f t="shared" si="141"/>
        <v>10.75470246907364</v>
      </c>
    </row>
    <row r="2804" spans="1:4" x14ac:dyDescent="0.2">
      <c r="A2804" s="24">
        <v>2796</v>
      </c>
      <c r="B2804" s="4">
        <f t="shared" si="139"/>
        <v>7.6602739726027398</v>
      </c>
      <c r="C2804" s="4">
        <f t="shared" si="140"/>
        <v>0.10214982598931047</v>
      </c>
      <c r="D2804" s="25">
        <f t="shared" si="141"/>
        <v>10.754939898192806</v>
      </c>
    </row>
    <row r="2805" spans="1:4" x14ac:dyDescent="0.2">
      <c r="A2805" s="24">
        <v>2797</v>
      </c>
      <c r="B2805" s="4">
        <f t="shared" si="139"/>
        <v>7.6630136986301371</v>
      </c>
      <c r="C2805" s="4">
        <f t="shared" si="140"/>
        <v>0.10215196948130818</v>
      </c>
      <c r="D2805" s="25">
        <f t="shared" si="141"/>
        <v>10.755177300774621</v>
      </c>
    </row>
    <row r="2806" spans="1:4" x14ac:dyDescent="0.2">
      <c r="A2806" s="24">
        <v>2798</v>
      </c>
      <c r="B2806" s="4">
        <f t="shared" si="139"/>
        <v>7.6657534246575345</v>
      </c>
      <c r="C2806" s="4">
        <f t="shared" si="140"/>
        <v>0.10215411272889012</v>
      </c>
      <c r="D2806" s="25">
        <f t="shared" si="141"/>
        <v>10.755414676794949</v>
      </c>
    </row>
    <row r="2807" spans="1:4" x14ac:dyDescent="0.2">
      <c r="A2807" s="24">
        <v>2799</v>
      </c>
      <c r="B2807" s="4">
        <f t="shared" si="139"/>
        <v>7.6684931506849319</v>
      </c>
      <c r="C2807" s="4">
        <f t="shared" si="140"/>
        <v>0.10215625573184023</v>
      </c>
      <c r="D2807" s="25">
        <f t="shared" si="141"/>
        <v>10.755652026229656</v>
      </c>
    </row>
    <row r="2808" spans="1:4" x14ac:dyDescent="0.2">
      <c r="A2808" s="24">
        <v>2800</v>
      </c>
      <c r="B2808" s="4">
        <f t="shared" si="139"/>
        <v>7.6712328767123283</v>
      </c>
      <c r="C2808" s="4">
        <f t="shared" si="140"/>
        <v>0.10215839848994279</v>
      </c>
      <c r="D2808" s="25">
        <f t="shared" si="141"/>
        <v>10.755889349054716</v>
      </c>
    </row>
    <row r="2809" spans="1:4" x14ac:dyDescent="0.2">
      <c r="A2809" s="24">
        <v>2801</v>
      </c>
      <c r="B2809" s="4">
        <f t="shared" si="139"/>
        <v>7.6739726027397257</v>
      </c>
      <c r="C2809" s="4">
        <f t="shared" si="140"/>
        <v>0.10216054100298241</v>
      </c>
      <c r="D2809" s="25">
        <f t="shared" si="141"/>
        <v>10.756126645246056</v>
      </c>
    </row>
    <row r="2810" spans="1:4" x14ac:dyDescent="0.2">
      <c r="A2810" s="24">
        <v>2802</v>
      </c>
      <c r="B2810" s="4">
        <f t="shared" si="139"/>
        <v>7.6767123287671231</v>
      </c>
      <c r="C2810" s="4">
        <f t="shared" si="140"/>
        <v>0.102162683270744</v>
      </c>
      <c r="D2810" s="25">
        <f t="shared" si="141"/>
        <v>10.756363914779721</v>
      </c>
    </row>
    <row r="2811" spans="1:4" x14ac:dyDescent="0.2">
      <c r="A2811" s="24">
        <v>2803</v>
      </c>
      <c r="B2811" s="4">
        <f t="shared" si="139"/>
        <v>7.6794520547945204</v>
      </c>
      <c r="C2811" s="4">
        <f t="shared" si="140"/>
        <v>0.10216482529301278</v>
      </c>
      <c r="D2811" s="25">
        <f t="shared" si="141"/>
        <v>10.756601157631707</v>
      </c>
    </row>
    <row r="2812" spans="1:4" x14ac:dyDescent="0.2">
      <c r="A2812" s="24">
        <v>2804</v>
      </c>
      <c r="B2812" s="4">
        <f t="shared" si="139"/>
        <v>7.6821917808219178</v>
      </c>
      <c r="C2812" s="4">
        <f t="shared" si="140"/>
        <v>0.10216696706957426</v>
      </c>
      <c r="D2812" s="25">
        <f t="shared" si="141"/>
        <v>10.756838373778145</v>
      </c>
    </row>
    <row r="2813" spans="1:4" x14ac:dyDescent="0.2">
      <c r="A2813" s="24">
        <v>2805</v>
      </c>
      <c r="B2813" s="4">
        <f t="shared" si="139"/>
        <v>7.6849315068493151</v>
      </c>
      <c r="C2813" s="4">
        <f t="shared" si="140"/>
        <v>0.1021691086002143</v>
      </c>
      <c r="D2813" s="25">
        <f t="shared" si="141"/>
        <v>10.757075563195073</v>
      </c>
    </row>
    <row r="2814" spans="1:4" x14ac:dyDescent="0.2">
      <c r="A2814" s="24">
        <v>2806</v>
      </c>
      <c r="B2814" s="4">
        <f t="shared" si="139"/>
        <v>7.6876712328767125</v>
      </c>
      <c r="C2814" s="4">
        <f t="shared" si="140"/>
        <v>0.10217124988471903</v>
      </c>
      <c r="D2814" s="25">
        <f t="shared" si="141"/>
        <v>10.757312725858693</v>
      </c>
    </row>
    <row r="2815" spans="1:4" x14ac:dyDescent="0.2">
      <c r="A2815" s="24">
        <v>2807</v>
      </c>
      <c r="B2815" s="4">
        <f t="shared" si="139"/>
        <v>7.6904109589041099</v>
      </c>
      <c r="C2815" s="4">
        <f t="shared" si="140"/>
        <v>0.10217339092287492</v>
      </c>
      <c r="D2815" s="25">
        <f t="shared" si="141"/>
        <v>10.75754986174513</v>
      </c>
    </row>
    <row r="2816" spans="1:4" x14ac:dyDescent="0.2">
      <c r="A2816" s="24">
        <v>2808</v>
      </c>
      <c r="B2816" s="4">
        <f t="shared" si="139"/>
        <v>7.6931506849315072</v>
      </c>
      <c r="C2816" s="4">
        <f t="shared" si="140"/>
        <v>0.10217553171446872</v>
      </c>
      <c r="D2816" s="25">
        <f t="shared" si="141"/>
        <v>10.75778697083063</v>
      </c>
    </row>
    <row r="2817" spans="1:4" x14ac:dyDescent="0.2">
      <c r="A2817" s="24">
        <v>2809</v>
      </c>
      <c r="B2817" s="4">
        <f t="shared" si="139"/>
        <v>7.6958904109589037</v>
      </c>
      <c r="C2817" s="4">
        <f t="shared" si="140"/>
        <v>0.10217767225928751</v>
      </c>
      <c r="D2817" s="25">
        <f t="shared" si="141"/>
        <v>10.758024053091408</v>
      </c>
    </row>
    <row r="2818" spans="1:4" x14ac:dyDescent="0.2">
      <c r="A2818" s="24">
        <v>2810</v>
      </c>
      <c r="B2818" s="4">
        <f t="shared" si="139"/>
        <v>7.6986301369863011</v>
      </c>
      <c r="C2818" s="4">
        <f t="shared" si="140"/>
        <v>0.10217981255711865</v>
      </c>
      <c r="D2818" s="25">
        <f t="shared" si="141"/>
        <v>10.758261108503774</v>
      </c>
    </row>
    <row r="2819" spans="1:4" x14ac:dyDescent="0.2">
      <c r="A2819" s="24">
        <v>2811</v>
      </c>
      <c r="B2819" s="4">
        <f t="shared" si="139"/>
        <v>7.7013698630136984</v>
      </c>
      <c r="C2819" s="4">
        <f t="shared" si="140"/>
        <v>0.10218195260774987</v>
      </c>
      <c r="D2819" s="25">
        <f t="shared" si="141"/>
        <v>10.758498137043993</v>
      </c>
    </row>
    <row r="2820" spans="1:4" x14ac:dyDescent="0.2">
      <c r="A2820" s="24">
        <v>2812</v>
      </c>
      <c r="B2820" s="4">
        <f t="shared" si="139"/>
        <v>7.7041095890410958</v>
      </c>
      <c r="C2820" s="4">
        <f t="shared" si="140"/>
        <v>0.10218409241096914</v>
      </c>
      <c r="D2820" s="25">
        <f t="shared" si="141"/>
        <v>10.758735138688436</v>
      </c>
    </row>
    <row r="2821" spans="1:4" x14ac:dyDescent="0.2">
      <c r="A2821" s="24">
        <v>2813</v>
      </c>
      <c r="B2821" s="4">
        <f t="shared" si="139"/>
        <v>7.7068493150684931</v>
      </c>
      <c r="C2821" s="4">
        <f t="shared" si="140"/>
        <v>0.10218623196656475</v>
      </c>
      <c r="D2821" s="25">
        <f t="shared" si="141"/>
        <v>10.758972113413478</v>
      </c>
    </row>
    <row r="2822" spans="1:4" x14ac:dyDescent="0.2">
      <c r="A2822" s="24">
        <v>2814</v>
      </c>
      <c r="B2822" s="4">
        <f t="shared" si="139"/>
        <v>7.7095890410958905</v>
      </c>
      <c r="C2822" s="4">
        <f t="shared" si="140"/>
        <v>0.10218837127432534</v>
      </c>
      <c r="D2822" s="25">
        <f t="shared" si="141"/>
        <v>10.759209061195518</v>
      </c>
    </row>
    <row r="2823" spans="1:4" x14ac:dyDescent="0.2">
      <c r="A2823" s="24">
        <v>2815</v>
      </c>
      <c r="B2823" s="4">
        <f t="shared" si="139"/>
        <v>7.7123287671232879</v>
      </c>
      <c r="C2823" s="4">
        <f t="shared" si="140"/>
        <v>0.10219051033403981</v>
      </c>
      <c r="D2823" s="25">
        <f t="shared" si="141"/>
        <v>10.759445982011018</v>
      </c>
    </row>
    <row r="2824" spans="1:4" x14ac:dyDescent="0.2">
      <c r="A2824" s="24">
        <v>2816</v>
      </c>
      <c r="B2824" s="4">
        <f t="shared" si="139"/>
        <v>7.7150684931506852</v>
      </c>
      <c r="C2824" s="4">
        <f t="shared" si="140"/>
        <v>0.10219264914549737</v>
      </c>
      <c r="D2824" s="25">
        <f t="shared" si="141"/>
        <v>10.759682875836463</v>
      </c>
    </row>
    <row r="2825" spans="1:4" x14ac:dyDescent="0.2">
      <c r="A2825" s="24">
        <v>2817</v>
      </c>
      <c r="B2825" s="4">
        <f t="shared" si="139"/>
        <v>7.7178082191780826</v>
      </c>
      <c r="C2825" s="4">
        <f t="shared" si="140"/>
        <v>0.10219478770848757</v>
      </c>
      <c r="D2825" s="25">
        <f t="shared" si="141"/>
        <v>10.759919742648339</v>
      </c>
    </row>
    <row r="2826" spans="1:4" x14ac:dyDescent="0.2">
      <c r="A2826" s="24">
        <v>2818</v>
      </c>
      <c r="B2826" s="4">
        <f t="shared" ref="B2826:B2889" si="142">A2826/365</f>
        <v>7.720547945205479</v>
      </c>
      <c r="C2826" s="4">
        <f t="shared" ref="C2826:C2889" si="143">($A$6/100)+((($B$6+$C$6)/100)*(1-EXP(-B2826/$D$6))/(B2826/$D$6))-(($C$6/100)*(EXP(-B2826/$D$6)))</f>
        <v>0.10219692602280024</v>
      </c>
      <c r="D2826" s="25">
        <f t="shared" ref="D2826:D2889" si="144">(EXP(C2826)-1)*100</f>
        <v>10.760156582423219</v>
      </c>
    </row>
    <row r="2827" spans="1:4" x14ac:dyDescent="0.2">
      <c r="A2827" s="24">
        <v>2819</v>
      </c>
      <c r="B2827" s="4">
        <f t="shared" si="142"/>
        <v>7.7232876712328764</v>
      </c>
      <c r="C2827" s="4">
        <f t="shared" si="143"/>
        <v>0.10219906408822552</v>
      </c>
      <c r="D2827" s="25">
        <f t="shared" si="144"/>
        <v>10.760393395137658</v>
      </c>
    </row>
    <row r="2828" spans="1:4" x14ac:dyDescent="0.2">
      <c r="A2828" s="24">
        <v>2820</v>
      </c>
      <c r="B2828" s="4">
        <f t="shared" si="142"/>
        <v>7.7260273972602738</v>
      </c>
      <c r="C2828" s="4">
        <f t="shared" si="143"/>
        <v>0.10220120190455381</v>
      </c>
      <c r="D2828" s="25">
        <f t="shared" si="144"/>
        <v>10.760630180768294</v>
      </c>
    </row>
    <row r="2829" spans="1:4" x14ac:dyDescent="0.2">
      <c r="A2829" s="24">
        <v>2821</v>
      </c>
      <c r="B2829" s="4">
        <f t="shared" si="142"/>
        <v>7.7287671232876711</v>
      </c>
      <c r="C2829" s="4">
        <f t="shared" si="143"/>
        <v>0.10220333947157592</v>
      </c>
      <c r="D2829" s="25">
        <f t="shared" si="144"/>
        <v>10.76086693929177</v>
      </c>
    </row>
    <row r="2830" spans="1:4" x14ac:dyDescent="0.2">
      <c r="A2830" s="24">
        <v>2822</v>
      </c>
      <c r="B2830" s="4">
        <f t="shared" si="142"/>
        <v>7.7315068493150685</v>
      </c>
      <c r="C2830" s="4">
        <f t="shared" si="143"/>
        <v>0.10220547678908287</v>
      </c>
      <c r="D2830" s="25">
        <f t="shared" si="144"/>
        <v>10.761103670684747</v>
      </c>
    </row>
    <row r="2831" spans="1:4" x14ac:dyDescent="0.2">
      <c r="A2831" s="24">
        <v>2823</v>
      </c>
      <c r="B2831" s="4">
        <f t="shared" si="142"/>
        <v>7.7342465753424658</v>
      </c>
      <c r="C2831" s="4">
        <f t="shared" si="143"/>
        <v>0.10220761385686604</v>
      </c>
      <c r="D2831" s="25">
        <f t="shared" si="144"/>
        <v>10.761340374923956</v>
      </c>
    </row>
    <row r="2832" spans="1:4" x14ac:dyDescent="0.2">
      <c r="A2832" s="24">
        <v>2824</v>
      </c>
      <c r="B2832" s="4">
        <f t="shared" si="142"/>
        <v>7.7369863013698632</v>
      </c>
      <c r="C2832" s="4">
        <f t="shared" si="143"/>
        <v>0.10220975067471706</v>
      </c>
      <c r="D2832" s="25">
        <f t="shared" si="144"/>
        <v>10.761577051986126</v>
      </c>
    </row>
    <row r="2833" spans="1:4" x14ac:dyDescent="0.2">
      <c r="A2833" s="24">
        <v>2825</v>
      </c>
      <c r="B2833" s="4">
        <f t="shared" si="142"/>
        <v>7.7397260273972606</v>
      </c>
      <c r="C2833" s="4">
        <f t="shared" si="143"/>
        <v>0.10221188724242793</v>
      </c>
      <c r="D2833" s="25">
        <f t="shared" si="144"/>
        <v>10.761813701848077</v>
      </c>
    </row>
    <row r="2834" spans="1:4" x14ac:dyDescent="0.2">
      <c r="A2834" s="24">
        <v>2826</v>
      </c>
      <c r="B2834" s="4">
        <f t="shared" si="142"/>
        <v>7.7424657534246579</v>
      </c>
      <c r="C2834" s="4">
        <f t="shared" si="143"/>
        <v>0.1022140235597909</v>
      </c>
      <c r="D2834" s="25">
        <f t="shared" si="144"/>
        <v>10.762050324486584</v>
      </c>
    </row>
    <row r="2835" spans="1:4" x14ac:dyDescent="0.2">
      <c r="A2835" s="24">
        <v>2827</v>
      </c>
      <c r="B2835" s="4">
        <f t="shared" si="142"/>
        <v>7.7452054794520544</v>
      </c>
      <c r="C2835" s="4">
        <f t="shared" si="143"/>
        <v>0.10221615962659851</v>
      </c>
      <c r="D2835" s="25">
        <f t="shared" si="144"/>
        <v>10.762286919878527</v>
      </c>
    </row>
    <row r="2836" spans="1:4" x14ac:dyDescent="0.2">
      <c r="A2836" s="24">
        <v>2828</v>
      </c>
      <c r="B2836" s="4">
        <f t="shared" si="142"/>
        <v>7.7479452054794518</v>
      </c>
      <c r="C2836" s="4">
        <f t="shared" si="143"/>
        <v>0.10221829544264369</v>
      </c>
      <c r="D2836" s="25">
        <f t="shared" si="144"/>
        <v>10.762523488000753</v>
      </c>
    </row>
    <row r="2837" spans="1:4" x14ac:dyDescent="0.2">
      <c r="A2837" s="24">
        <v>2829</v>
      </c>
      <c r="B2837" s="4">
        <f t="shared" si="142"/>
        <v>7.7506849315068491</v>
      </c>
      <c r="C2837" s="4">
        <f t="shared" si="143"/>
        <v>0.10222043100771959</v>
      </c>
      <c r="D2837" s="25">
        <f t="shared" si="144"/>
        <v>10.762760028830209</v>
      </c>
    </row>
    <row r="2838" spans="1:4" x14ac:dyDescent="0.2">
      <c r="A2838" s="24">
        <v>2830</v>
      </c>
      <c r="B2838" s="4">
        <f t="shared" si="142"/>
        <v>7.7534246575342465</v>
      </c>
      <c r="C2838" s="4">
        <f t="shared" si="143"/>
        <v>0.10222256632161969</v>
      </c>
      <c r="D2838" s="25">
        <f t="shared" si="144"/>
        <v>10.762996542343828</v>
      </c>
    </row>
    <row r="2839" spans="1:4" x14ac:dyDescent="0.2">
      <c r="A2839" s="24">
        <v>2831</v>
      </c>
      <c r="B2839" s="4">
        <f t="shared" si="142"/>
        <v>7.7561643835616438</v>
      </c>
      <c r="C2839" s="4">
        <f t="shared" si="143"/>
        <v>0.10222470138413776</v>
      </c>
      <c r="D2839" s="25">
        <f t="shared" si="144"/>
        <v>10.763233028518604</v>
      </c>
    </row>
    <row r="2840" spans="1:4" x14ac:dyDescent="0.2">
      <c r="A2840" s="24">
        <v>2832</v>
      </c>
      <c r="B2840" s="4">
        <f t="shared" si="142"/>
        <v>7.7589041095890412</v>
      </c>
      <c r="C2840" s="4">
        <f t="shared" si="143"/>
        <v>0.10222683619506791</v>
      </c>
      <c r="D2840" s="25">
        <f t="shared" si="144"/>
        <v>10.763469487331513</v>
      </c>
    </row>
    <row r="2841" spans="1:4" x14ac:dyDescent="0.2">
      <c r="A2841" s="24">
        <v>2833</v>
      </c>
      <c r="B2841" s="4">
        <f t="shared" si="142"/>
        <v>7.7616438356164386</v>
      </c>
      <c r="C2841" s="4">
        <f t="shared" si="143"/>
        <v>0.10222897075420448</v>
      </c>
      <c r="D2841" s="25">
        <f t="shared" si="144"/>
        <v>10.763705918759658</v>
      </c>
    </row>
    <row r="2842" spans="1:4" x14ac:dyDescent="0.2">
      <c r="A2842" s="24">
        <v>2834</v>
      </c>
      <c r="B2842" s="4">
        <f t="shared" si="142"/>
        <v>7.7643835616438359</v>
      </c>
      <c r="C2842" s="4">
        <f t="shared" si="143"/>
        <v>0.1022311050613422</v>
      </c>
      <c r="D2842" s="25">
        <f t="shared" si="144"/>
        <v>10.763942322780085</v>
      </c>
    </row>
    <row r="2843" spans="1:4" x14ac:dyDescent="0.2">
      <c r="A2843" s="24">
        <v>2835</v>
      </c>
      <c r="B2843" s="4">
        <f t="shared" si="142"/>
        <v>7.7671232876712333</v>
      </c>
      <c r="C2843" s="4">
        <f t="shared" si="143"/>
        <v>0.10223323911627602</v>
      </c>
      <c r="D2843" s="25">
        <f t="shared" si="144"/>
        <v>10.764178699369896</v>
      </c>
    </row>
    <row r="2844" spans="1:4" x14ac:dyDescent="0.2">
      <c r="A2844" s="24">
        <v>2836</v>
      </c>
      <c r="B2844" s="4">
        <f t="shared" si="142"/>
        <v>7.7698630136986298</v>
      </c>
      <c r="C2844" s="4">
        <f t="shared" si="143"/>
        <v>0.10223537291880125</v>
      </c>
      <c r="D2844" s="25">
        <f t="shared" si="144"/>
        <v>10.764415048506271</v>
      </c>
    </row>
    <row r="2845" spans="1:4" x14ac:dyDescent="0.2">
      <c r="A2845" s="24">
        <v>2837</v>
      </c>
      <c r="B2845" s="4">
        <f t="shared" si="142"/>
        <v>7.7726027397260271</v>
      </c>
      <c r="C2845" s="4">
        <f t="shared" si="143"/>
        <v>0.10223750646871345</v>
      </c>
      <c r="D2845" s="25">
        <f t="shared" si="144"/>
        <v>10.764651370166378</v>
      </c>
    </row>
    <row r="2846" spans="1:4" x14ac:dyDescent="0.2">
      <c r="A2846" s="24">
        <v>2838</v>
      </c>
      <c r="B2846" s="4">
        <f t="shared" si="142"/>
        <v>7.7753424657534245</v>
      </c>
      <c r="C2846" s="4">
        <f t="shared" si="143"/>
        <v>0.10223963976580853</v>
      </c>
      <c r="D2846" s="25">
        <f t="shared" si="144"/>
        <v>10.764887664327416</v>
      </c>
    </row>
    <row r="2847" spans="1:4" x14ac:dyDescent="0.2">
      <c r="A2847" s="24">
        <v>2839</v>
      </c>
      <c r="B2847" s="4">
        <f t="shared" si="142"/>
        <v>7.7780821917808218</v>
      </c>
      <c r="C2847" s="4">
        <f t="shared" si="143"/>
        <v>0.10224177280988267</v>
      </c>
      <c r="D2847" s="25">
        <f t="shared" si="144"/>
        <v>10.76512393096667</v>
      </c>
    </row>
    <row r="2848" spans="1:4" x14ac:dyDescent="0.2">
      <c r="A2848" s="24">
        <v>2840</v>
      </c>
      <c r="B2848" s="4">
        <f t="shared" si="142"/>
        <v>7.7808219178082192</v>
      </c>
      <c r="C2848" s="4">
        <f t="shared" si="143"/>
        <v>0.10224390560073233</v>
      </c>
      <c r="D2848" s="25">
        <f t="shared" si="144"/>
        <v>10.765360170061378</v>
      </c>
    </row>
    <row r="2849" spans="1:4" x14ac:dyDescent="0.2">
      <c r="A2849" s="24">
        <v>2841</v>
      </c>
      <c r="B2849" s="4">
        <f t="shared" si="142"/>
        <v>7.7835616438356166</v>
      </c>
      <c r="C2849" s="4">
        <f t="shared" si="143"/>
        <v>0.10224603813815432</v>
      </c>
      <c r="D2849" s="25">
        <f t="shared" si="144"/>
        <v>10.76559638158885</v>
      </c>
    </row>
    <row r="2850" spans="1:4" x14ac:dyDescent="0.2">
      <c r="A2850" s="24">
        <v>2842</v>
      </c>
      <c r="B2850" s="4">
        <f t="shared" si="142"/>
        <v>7.7863013698630139</v>
      </c>
      <c r="C2850" s="4">
        <f t="shared" si="143"/>
        <v>0.10224817042194571</v>
      </c>
      <c r="D2850" s="25">
        <f t="shared" si="144"/>
        <v>10.765832565526479</v>
      </c>
    </row>
    <row r="2851" spans="1:4" x14ac:dyDescent="0.2">
      <c r="A2851" s="24">
        <v>2843</v>
      </c>
      <c r="B2851" s="4">
        <f t="shared" si="142"/>
        <v>7.7890410958904113</v>
      </c>
      <c r="C2851" s="4">
        <f t="shared" si="143"/>
        <v>0.10225030245190389</v>
      </c>
      <c r="D2851" s="25">
        <f t="shared" si="144"/>
        <v>10.766068721851596</v>
      </c>
    </row>
    <row r="2852" spans="1:4" x14ac:dyDescent="0.2">
      <c r="A2852" s="24">
        <v>2844</v>
      </c>
      <c r="B2852" s="4">
        <f t="shared" si="142"/>
        <v>7.7917808219178086</v>
      </c>
      <c r="C2852" s="4">
        <f t="shared" si="143"/>
        <v>0.10225243422782651</v>
      </c>
      <c r="D2852" s="25">
        <f t="shared" si="144"/>
        <v>10.766304850541619</v>
      </c>
    </row>
    <row r="2853" spans="1:4" x14ac:dyDescent="0.2">
      <c r="A2853" s="24">
        <v>2845</v>
      </c>
      <c r="B2853" s="4">
        <f t="shared" si="142"/>
        <v>7.7945205479452051</v>
      </c>
      <c r="C2853" s="4">
        <f t="shared" si="143"/>
        <v>0.10225456574951158</v>
      </c>
      <c r="D2853" s="25">
        <f t="shared" si="144"/>
        <v>10.766540951574012</v>
      </c>
    </row>
    <row r="2854" spans="1:4" x14ac:dyDescent="0.2">
      <c r="A2854" s="24">
        <v>2846</v>
      </c>
      <c r="B2854" s="4">
        <f t="shared" si="142"/>
        <v>7.7972602739726025</v>
      </c>
      <c r="C2854" s="4">
        <f t="shared" si="143"/>
        <v>0.10225669701675737</v>
      </c>
      <c r="D2854" s="25">
        <f t="shared" si="144"/>
        <v>10.766777024926233</v>
      </c>
    </row>
    <row r="2855" spans="1:4" x14ac:dyDescent="0.2">
      <c r="A2855" s="24">
        <v>2847</v>
      </c>
      <c r="B2855" s="4">
        <f t="shared" si="142"/>
        <v>7.8</v>
      </c>
      <c r="C2855" s="4">
        <f t="shared" si="143"/>
        <v>0.10225882802936243</v>
      </c>
      <c r="D2855" s="25">
        <f t="shared" si="144"/>
        <v>10.767013070575814</v>
      </c>
    </row>
    <row r="2856" spans="1:4" x14ac:dyDescent="0.2">
      <c r="A2856" s="24">
        <v>2848</v>
      </c>
      <c r="B2856" s="4">
        <f t="shared" si="142"/>
        <v>7.8027397260273972</v>
      </c>
      <c r="C2856" s="4">
        <f t="shared" si="143"/>
        <v>0.10226095878712563</v>
      </c>
      <c r="D2856" s="25">
        <f t="shared" si="144"/>
        <v>10.767249088500265</v>
      </c>
    </row>
    <row r="2857" spans="1:4" x14ac:dyDescent="0.2">
      <c r="A2857" s="24">
        <v>2849</v>
      </c>
      <c r="B2857" s="4">
        <f t="shared" si="142"/>
        <v>7.8054794520547945</v>
      </c>
      <c r="C2857" s="4">
        <f t="shared" si="143"/>
        <v>0.10226308928984615</v>
      </c>
      <c r="D2857" s="25">
        <f t="shared" si="144"/>
        <v>10.767485078677176</v>
      </c>
    </row>
    <row r="2858" spans="1:4" x14ac:dyDescent="0.2">
      <c r="A2858" s="24">
        <v>2850</v>
      </c>
      <c r="B2858" s="4">
        <f t="shared" si="142"/>
        <v>7.8082191780821919</v>
      </c>
      <c r="C2858" s="4">
        <f t="shared" si="143"/>
        <v>0.10226521953732343</v>
      </c>
      <c r="D2858" s="25">
        <f t="shared" si="144"/>
        <v>10.767721041084165</v>
      </c>
    </row>
    <row r="2859" spans="1:4" x14ac:dyDescent="0.2">
      <c r="A2859" s="24">
        <v>2851</v>
      </c>
      <c r="B2859" s="4">
        <f t="shared" si="142"/>
        <v>7.8109589041095893</v>
      </c>
      <c r="C2859" s="4">
        <f t="shared" si="143"/>
        <v>0.10226734952935726</v>
      </c>
      <c r="D2859" s="25">
        <f t="shared" si="144"/>
        <v>10.767956975698855</v>
      </c>
    </row>
    <row r="2860" spans="1:4" x14ac:dyDescent="0.2">
      <c r="A2860" s="24">
        <v>2852</v>
      </c>
      <c r="B2860" s="4">
        <f t="shared" si="142"/>
        <v>7.8136986301369866</v>
      </c>
      <c r="C2860" s="4">
        <f t="shared" si="143"/>
        <v>0.10226947926574766</v>
      </c>
      <c r="D2860" s="25">
        <f t="shared" si="144"/>
        <v>10.768192882498928</v>
      </c>
    </row>
    <row r="2861" spans="1:4" x14ac:dyDescent="0.2">
      <c r="A2861" s="24">
        <v>2853</v>
      </c>
      <c r="B2861" s="4">
        <f t="shared" si="142"/>
        <v>7.816438356164384</v>
      </c>
      <c r="C2861" s="4">
        <f t="shared" si="143"/>
        <v>0.10227160874629498</v>
      </c>
      <c r="D2861" s="25">
        <f t="shared" si="144"/>
        <v>10.76842876146209</v>
      </c>
    </row>
    <row r="2862" spans="1:4" x14ac:dyDescent="0.2">
      <c r="A2862" s="24">
        <v>2854</v>
      </c>
      <c r="B2862" s="4">
        <f t="shared" si="142"/>
        <v>7.8191780821917805</v>
      </c>
      <c r="C2862" s="4">
        <f t="shared" si="143"/>
        <v>0.1022737379707999</v>
      </c>
      <c r="D2862" s="25">
        <f t="shared" si="144"/>
        <v>10.76866461256607</v>
      </c>
    </row>
    <row r="2863" spans="1:4" x14ac:dyDescent="0.2">
      <c r="A2863" s="24">
        <v>2855</v>
      </c>
      <c r="B2863" s="4">
        <f t="shared" si="142"/>
        <v>7.8219178082191778</v>
      </c>
      <c r="C2863" s="4">
        <f t="shared" si="143"/>
        <v>0.10227586693906331</v>
      </c>
      <c r="D2863" s="25">
        <f t="shared" si="144"/>
        <v>10.76890043578862</v>
      </c>
    </row>
    <row r="2864" spans="1:4" x14ac:dyDescent="0.2">
      <c r="A2864" s="24">
        <v>2856</v>
      </c>
      <c r="B2864" s="4">
        <f t="shared" si="142"/>
        <v>7.8246575342465752</v>
      </c>
      <c r="C2864" s="4">
        <f t="shared" si="143"/>
        <v>0.10227799565088648</v>
      </c>
      <c r="D2864" s="25">
        <f t="shared" si="144"/>
        <v>10.769136231107602</v>
      </c>
    </row>
    <row r="2865" spans="1:4" x14ac:dyDescent="0.2">
      <c r="A2865" s="24">
        <v>2857</v>
      </c>
      <c r="B2865" s="4">
        <f t="shared" si="142"/>
        <v>7.8273972602739725</v>
      </c>
      <c r="C2865" s="4">
        <f t="shared" si="143"/>
        <v>0.10228012410607092</v>
      </c>
      <c r="D2865" s="25">
        <f t="shared" si="144"/>
        <v>10.769371998500787</v>
      </c>
    </row>
    <row r="2866" spans="1:4" x14ac:dyDescent="0.2">
      <c r="A2866" s="24">
        <v>2858</v>
      </c>
      <c r="B2866" s="4">
        <f t="shared" si="142"/>
        <v>7.8301369863013699</v>
      </c>
      <c r="C2866" s="4">
        <f t="shared" si="143"/>
        <v>0.10228225230441844</v>
      </c>
      <c r="D2866" s="25">
        <f t="shared" si="144"/>
        <v>10.769607737946085</v>
      </c>
    </row>
    <row r="2867" spans="1:4" x14ac:dyDescent="0.2">
      <c r="A2867" s="24">
        <v>2859</v>
      </c>
      <c r="B2867" s="4">
        <f t="shared" si="142"/>
        <v>7.8328767123287673</v>
      </c>
      <c r="C2867" s="4">
        <f t="shared" si="143"/>
        <v>0.10228438024573119</v>
      </c>
      <c r="D2867" s="25">
        <f t="shared" si="144"/>
        <v>10.76984344942138</v>
      </c>
    </row>
    <row r="2868" spans="1:4" x14ac:dyDescent="0.2">
      <c r="A2868" s="24">
        <v>2860</v>
      </c>
      <c r="B2868" s="4">
        <f t="shared" si="142"/>
        <v>7.8356164383561646</v>
      </c>
      <c r="C2868" s="4">
        <f t="shared" si="143"/>
        <v>0.10228650792981155</v>
      </c>
      <c r="D2868" s="25">
        <f t="shared" si="144"/>
        <v>10.770079132904598</v>
      </c>
    </row>
    <row r="2869" spans="1:4" x14ac:dyDescent="0.2">
      <c r="A2869" s="24">
        <v>2861</v>
      </c>
      <c r="B2869" s="4">
        <f t="shared" si="142"/>
        <v>7.838356164383562</v>
      </c>
      <c r="C2869" s="4">
        <f t="shared" si="143"/>
        <v>0.10228863535646222</v>
      </c>
      <c r="D2869" s="25">
        <f t="shared" si="144"/>
        <v>10.770314788373714</v>
      </c>
    </row>
    <row r="2870" spans="1:4" x14ac:dyDescent="0.2">
      <c r="A2870" s="24">
        <v>2862</v>
      </c>
      <c r="B2870" s="4">
        <f t="shared" si="142"/>
        <v>7.8410958904109593</v>
      </c>
      <c r="C2870" s="4">
        <f t="shared" si="143"/>
        <v>0.10229076252548623</v>
      </c>
      <c r="D2870" s="25">
        <f t="shared" si="144"/>
        <v>10.770550415806724</v>
      </c>
    </row>
    <row r="2871" spans="1:4" x14ac:dyDescent="0.2">
      <c r="A2871" s="24">
        <v>2863</v>
      </c>
      <c r="B2871" s="4">
        <f t="shared" si="142"/>
        <v>7.8438356164383558</v>
      </c>
      <c r="C2871" s="4">
        <f t="shared" si="143"/>
        <v>0.10229288943668682</v>
      </c>
      <c r="D2871" s="25">
        <f t="shared" si="144"/>
        <v>10.770786015181644</v>
      </c>
    </row>
    <row r="2872" spans="1:4" x14ac:dyDescent="0.2">
      <c r="A2872" s="24">
        <v>2864</v>
      </c>
      <c r="B2872" s="4">
        <f t="shared" si="142"/>
        <v>7.8465753424657532</v>
      </c>
      <c r="C2872" s="4">
        <f t="shared" si="143"/>
        <v>0.10229501608986762</v>
      </c>
      <c r="D2872" s="25">
        <f t="shared" si="144"/>
        <v>10.771021586476559</v>
      </c>
    </row>
    <row r="2873" spans="1:4" x14ac:dyDescent="0.2">
      <c r="A2873" s="24">
        <v>2865</v>
      </c>
      <c r="B2873" s="4">
        <f t="shared" si="142"/>
        <v>7.8493150684931505</v>
      </c>
      <c r="C2873" s="4">
        <f t="shared" si="143"/>
        <v>0.10229714248483247</v>
      </c>
      <c r="D2873" s="25">
        <f t="shared" si="144"/>
        <v>10.771257129669532</v>
      </c>
    </row>
    <row r="2874" spans="1:4" x14ac:dyDescent="0.2">
      <c r="A2874" s="24">
        <v>2866</v>
      </c>
      <c r="B2874" s="4">
        <f t="shared" si="142"/>
        <v>7.8520547945205479</v>
      </c>
      <c r="C2874" s="4">
        <f t="shared" si="143"/>
        <v>0.10229926862138554</v>
      </c>
      <c r="D2874" s="25">
        <f t="shared" si="144"/>
        <v>10.771492644738711</v>
      </c>
    </row>
    <row r="2875" spans="1:4" x14ac:dyDescent="0.2">
      <c r="A2875" s="24">
        <v>2867</v>
      </c>
      <c r="B2875" s="4">
        <f t="shared" si="142"/>
        <v>7.8547945205479452</v>
      </c>
      <c r="C2875" s="4">
        <f t="shared" si="143"/>
        <v>0.10230139449933129</v>
      </c>
      <c r="D2875" s="25">
        <f t="shared" si="144"/>
        <v>10.77172813166225</v>
      </c>
    </row>
    <row r="2876" spans="1:4" x14ac:dyDescent="0.2">
      <c r="A2876" s="24">
        <v>2868</v>
      </c>
      <c r="B2876" s="4">
        <f t="shared" si="142"/>
        <v>7.8575342465753426</v>
      </c>
      <c r="C2876" s="4">
        <f t="shared" si="143"/>
        <v>0.10230352011847446</v>
      </c>
      <c r="D2876" s="25">
        <f t="shared" si="144"/>
        <v>10.771963590418343</v>
      </c>
    </row>
    <row r="2877" spans="1:4" x14ac:dyDescent="0.2">
      <c r="A2877" s="24">
        <v>2869</v>
      </c>
      <c r="B2877" s="4">
        <f t="shared" si="142"/>
        <v>7.86027397260274</v>
      </c>
      <c r="C2877" s="4">
        <f t="shared" si="143"/>
        <v>0.1023056454786201</v>
      </c>
      <c r="D2877" s="25">
        <f t="shared" si="144"/>
        <v>10.772199020985207</v>
      </c>
    </row>
    <row r="2878" spans="1:4" x14ac:dyDescent="0.2">
      <c r="A2878" s="24">
        <v>2870</v>
      </c>
      <c r="B2878" s="4">
        <f t="shared" si="142"/>
        <v>7.8630136986301373</v>
      </c>
      <c r="C2878" s="4">
        <f t="shared" si="143"/>
        <v>0.10230777057957355</v>
      </c>
      <c r="D2878" s="25">
        <f t="shared" si="144"/>
        <v>10.772434423341082</v>
      </c>
    </row>
    <row r="2879" spans="1:4" x14ac:dyDescent="0.2">
      <c r="A2879" s="24">
        <v>2871</v>
      </c>
      <c r="B2879" s="4">
        <f t="shared" si="142"/>
        <v>7.8657534246575347</v>
      </c>
      <c r="C2879" s="4">
        <f t="shared" si="143"/>
        <v>0.1023098954211404</v>
      </c>
      <c r="D2879" s="25">
        <f t="shared" si="144"/>
        <v>10.772669797464275</v>
      </c>
    </row>
    <row r="2880" spans="1:4" x14ac:dyDescent="0.2">
      <c r="A2880" s="24">
        <v>2872</v>
      </c>
      <c r="B2880" s="4">
        <f t="shared" si="142"/>
        <v>7.8684931506849312</v>
      </c>
      <c r="C2880" s="4">
        <f t="shared" si="143"/>
        <v>0.10231202000312656</v>
      </c>
      <c r="D2880" s="25">
        <f t="shared" si="144"/>
        <v>10.772905143333089</v>
      </c>
    </row>
    <row r="2881" spans="1:4" x14ac:dyDescent="0.2">
      <c r="A2881" s="24">
        <v>2873</v>
      </c>
      <c r="B2881" s="4">
        <f t="shared" si="142"/>
        <v>7.8712328767123285</v>
      </c>
      <c r="C2881" s="4">
        <f t="shared" si="143"/>
        <v>0.10231414432533825</v>
      </c>
      <c r="D2881" s="25">
        <f t="shared" si="144"/>
        <v>10.773140460925879</v>
      </c>
    </row>
    <row r="2882" spans="1:4" x14ac:dyDescent="0.2">
      <c r="A2882" s="24">
        <v>2874</v>
      </c>
      <c r="B2882" s="4">
        <f t="shared" si="142"/>
        <v>7.8739726027397259</v>
      </c>
      <c r="C2882" s="4">
        <f t="shared" si="143"/>
        <v>0.10231626838758198</v>
      </c>
      <c r="D2882" s="25">
        <f t="shared" si="144"/>
        <v>10.773375750221037</v>
      </c>
    </row>
    <row r="2883" spans="1:4" x14ac:dyDescent="0.2">
      <c r="A2883" s="24">
        <v>2875</v>
      </c>
      <c r="B2883" s="4">
        <f t="shared" si="142"/>
        <v>7.8767123287671232</v>
      </c>
      <c r="C2883" s="4">
        <f t="shared" si="143"/>
        <v>0.10231839218966446</v>
      </c>
      <c r="D2883" s="25">
        <f t="shared" si="144"/>
        <v>10.773611011196959</v>
      </c>
    </row>
    <row r="2884" spans="1:4" x14ac:dyDescent="0.2">
      <c r="A2884" s="24">
        <v>2876</v>
      </c>
      <c r="B2884" s="4">
        <f t="shared" si="142"/>
        <v>7.8794520547945206</v>
      </c>
      <c r="C2884" s="4">
        <f t="shared" si="143"/>
        <v>0.10232051573139282</v>
      </c>
      <c r="D2884" s="25">
        <f t="shared" si="144"/>
        <v>10.773846243832107</v>
      </c>
    </row>
    <row r="2885" spans="1:4" x14ac:dyDescent="0.2">
      <c r="A2885" s="24">
        <v>2877</v>
      </c>
      <c r="B2885" s="4">
        <f t="shared" si="142"/>
        <v>7.882191780821918</v>
      </c>
      <c r="C2885" s="4">
        <f t="shared" si="143"/>
        <v>0.10232263901257441</v>
      </c>
      <c r="D2885" s="25">
        <f t="shared" si="144"/>
        <v>10.774081448104965</v>
      </c>
    </row>
    <row r="2886" spans="1:4" x14ac:dyDescent="0.2">
      <c r="A2886" s="24">
        <v>2878</v>
      </c>
      <c r="B2886" s="4">
        <f t="shared" si="142"/>
        <v>7.8849315068493153</v>
      </c>
      <c r="C2886" s="4">
        <f t="shared" si="143"/>
        <v>0.10232476203301684</v>
      </c>
      <c r="D2886" s="25">
        <f t="shared" si="144"/>
        <v>10.774316623993997</v>
      </c>
    </row>
    <row r="2887" spans="1:4" x14ac:dyDescent="0.2">
      <c r="A2887" s="24">
        <v>2879</v>
      </c>
      <c r="B2887" s="4">
        <f t="shared" si="142"/>
        <v>7.8876712328767127</v>
      </c>
      <c r="C2887" s="4">
        <f t="shared" si="143"/>
        <v>0.10232688479252808</v>
      </c>
      <c r="D2887" s="25">
        <f t="shared" si="144"/>
        <v>10.774551771477793</v>
      </c>
    </row>
    <row r="2888" spans="1:4" x14ac:dyDescent="0.2">
      <c r="A2888" s="24">
        <v>2880</v>
      </c>
      <c r="B2888" s="4">
        <f t="shared" si="142"/>
        <v>7.8904109589041092</v>
      </c>
      <c r="C2888" s="4">
        <f t="shared" si="143"/>
        <v>0.10232900729091633</v>
      </c>
      <c r="D2888" s="25">
        <f t="shared" si="144"/>
        <v>10.774786890534905</v>
      </c>
    </row>
    <row r="2889" spans="1:4" x14ac:dyDescent="0.2">
      <c r="A2889" s="24">
        <v>2881</v>
      </c>
      <c r="B2889" s="4">
        <f t="shared" si="142"/>
        <v>7.8931506849315065</v>
      </c>
      <c r="C2889" s="4">
        <f t="shared" si="143"/>
        <v>0.10233112952799012</v>
      </c>
      <c r="D2889" s="25">
        <f t="shared" si="144"/>
        <v>10.775021981143951</v>
      </c>
    </row>
    <row r="2890" spans="1:4" x14ac:dyDescent="0.2">
      <c r="A2890" s="24">
        <v>2882</v>
      </c>
      <c r="B2890" s="4">
        <f t="shared" ref="B2890:B2953" si="145">A2890/365</f>
        <v>7.8958904109589039</v>
      </c>
      <c r="C2890" s="4">
        <f t="shared" ref="C2890:C2953" si="146">($A$6/100)+((($B$6+$C$6)/100)*(1-EXP(-B2890/$D$6))/(B2890/$D$6))-(($C$6/100)*(EXP(-B2890/$D$6)))</f>
        <v>0.10233325150355821</v>
      </c>
      <c r="D2890" s="25">
        <f t="shared" ref="D2890:D2953" si="147">(EXP(C2890)-1)*100</f>
        <v>10.775257043283549</v>
      </c>
    </row>
    <row r="2891" spans="1:4" x14ac:dyDescent="0.2">
      <c r="A2891" s="24">
        <v>2883</v>
      </c>
      <c r="B2891" s="4">
        <f t="shared" si="145"/>
        <v>7.8986301369863012</v>
      </c>
      <c r="C2891" s="4">
        <f t="shared" si="146"/>
        <v>0.10233537321742972</v>
      </c>
      <c r="D2891" s="25">
        <f t="shared" si="147"/>
        <v>10.77549207693238</v>
      </c>
    </row>
    <row r="2892" spans="1:4" x14ac:dyDescent="0.2">
      <c r="A2892" s="24">
        <v>2884</v>
      </c>
      <c r="B2892" s="4">
        <f t="shared" si="145"/>
        <v>7.9013698630136986</v>
      </c>
      <c r="C2892" s="4">
        <f t="shared" si="146"/>
        <v>0.102337494669414</v>
      </c>
      <c r="D2892" s="25">
        <f t="shared" si="147"/>
        <v>10.775727082069132</v>
      </c>
    </row>
    <row r="2893" spans="1:4" x14ac:dyDescent="0.2">
      <c r="A2893" s="24">
        <v>2885</v>
      </c>
      <c r="B2893" s="4">
        <f t="shared" si="145"/>
        <v>7.904109589041096</v>
      </c>
      <c r="C2893" s="4">
        <f t="shared" si="146"/>
        <v>0.10233961585932072</v>
      </c>
      <c r="D2893" s="25">
        <f t="shared" si="147"/>
        <v>10.775962058672528</v>
      </c>
    </row>
    <row r="2894" spans="1:4" x14ac:dyDescent="0.2">
      <c r="A2894" s="24">
        <v>2886</v>
      </c>
      <c r="B2894" s="4">
        <f t="shared" si="145"/>
        <v>7.9068493150684933</v>
      </c>
      <c r="C2894" s="4">
        <f t="shared" si="146"/>
        <v>0.10234173678695981</v>
      </c>
      <c r="D2894" s="25">
        <f t="shared" si="147"/>
        <v>10.776197006721366</v>
      </c>
    </row>
    <row r="2895" spans="1:4" x14ac:dyDescent="0.2">
      <c r="A2895" s="24">
        <v>2887</v>
      </c>
      <c r="B2895" s="4">
        <f t="shared" si="145"/>
        <v>7.9095890410958907</v>
      </c>
      <c r="C2895" s="4">
        <f t="shared" si="146"/>
        <v>0.10234385745214152</v>
      </c>
      <c r="D2895" s="25">
        <f t="shared" si="147"/>
        <v>10.776431926194419</v>
      </c>
    </row>
    <row r="2896" spans="1:4" x14ac:dyDescent="0.2">
      <c r="A2896" s="24">
        <v>2888</v>
      </c>
      <c r="B2896" s="4">
        <f t="shared" si="145"/>
        <v>7.912328767123288</v>
      </c>
      <c r="C2896" s="4">
        <f t="shared" si="146"/>
        <v>0.10234597785467633</v>
      </c>
      <c r="D2896" s="25">
        <f t="shared" si="147"/>
        <v>10.776666817070502</v>
      </c>
    </row>
    <row r="2897" spans="1:4" x14ac:dyDescent="0.2">
      <c r="A2897" s="24">
        <v>2889</v>
      </c>
      <c r="B2897" s="4">
        <f t="shared" si="145"/>
        <v>7.9150684931506845</v>
      </c>
      <c r="C2897" s="4">
        <f t="shared" si="146"/>
        <v>0.10234809799437508</v>
      </c>
      <c r="D2897" s="25">
        <f t="shared" si="147"/>
        <v>10.776901679328477</v>
      </c>
    </row>
    <row r="2898" spans="1:4" x14ac:dyDescent="0.2">
      <c r="A2898" s="24">
        <v>2890</v>
      </c>
      <c r="B2898" s="4">
        <f t="shared" si="145"/>
        <v>7.9178082191780819</v>
      </c>
      <c r="C2898" s="4">
        <f t="shared" si="146"/>
        <v>0.10235021787104882</v>
      </c>
      <c r="D2898" s="25">
        <f t="shared" si="147"/>
        <v>10.77713651294725</v>
      </c>
    </row>
    <row r="2899" spans="1:4" x14ac:dyDescent="0.2">
      <c r="A2899" s="24">
        <v>2891</v>
      </c>
      <c r="B2899" s="4">
        <f t="shared" si="145"/>
        <v>7.9205479452054792</v>
      </c>
      <c r="C2899" s="4">
        <f t="shared" si="146"/>
        <v>0.10235233748450898</v>
      </c>
      <c r="D2899" s="25">
        <f t="shared" si="147"/>
        <v>10.777371317905725</v>
      </c>
    </row>
    <row r="2900" spans="1:4" x14ac:dyDescent="0.2">
      <c r="A2900" s="24">
        <v>2892</v>
      </c>
      <c r="B2900" s="4">
        <f t="shared" si="145"/>
        <v>7.9232876712328766</v>
      </c>
      <c r="C2900" s="4">
        <f t="shared" si="146"/>
        <v>0.10235445683456713</v>
      </c>
      <c r="D2900" s="25">
        <f t="shared" si="147"/>
        <v>10.777606094182858</v>
      </c>
    </row>
    <row r="2901" spans="1:4" x14ac:dyDescent="0.2">
      <c r="A2901" s="24">
        <v>2893</v>
      </c>
      <c r="B2901" s="4">
        <f t="shared" si="145"/>
        <v>7.9260273972602739</v>
      </c>
      <c r="C2901" s="4">
        <f t="shared" si="146"/>
        <v>0.10235657592103528</v>
      </c>
      <c r="D2901" s="25">
        <f t="shared" si="147"/>
        <v>10.777840841757635</v>
      </c>
    </row>
    <row r="2902" spans="1:4" x14ac:dyDescent="0.2">
      <c r="A2902" s="24">
        <v>2894</v>
      </c>
      <c r="B2902" s="4">
        <f t="shared" si="145"/>
        <v>7.9287671232876713</v>
      </c>
      <c r="C2902" s="4">
        <f t="shared" si="146"/>
        <v>0.10235869474372562</v>
      </c>
      <c r="D2902" s="25">
        <f t="shared" si="147"/>
        <v>10.778075560609057</v>
      </c>
    </row>
    <row r="2903" spans="1:4" x14ac:dyDescent="0.2">
      <c r="A2903" s="24">
        <v>2895</v>
      </c>
      <c r="B2903" s="4">
        <f t="shared" si="145"/>
        <v>7.9315068493150687</v>
      </c>
      <c r="C2903" s="4">
        <f t="shared" si="146"/>
        <v>0.10236081330245068</v>
      </c>
      <c r="D2903" s="25">
        <f t="shared" si="147"/>
        <v>10.778310250716183</v>
      </c>
    </row>
    <row r="2904" spans="1:4" x14ac:dyDescent="0.2">
      <c r="A2904" s="24">
        <v>2896</v>
      </c>
      <c r="B2904" s="4">
        <f t="shared" si="145"/>
        <v>7.934246575342466</v>
      </c>
      <c r="C2904" s="4">
        <f t="shared" si="146"/>
        <v>0.10236293159702323</v>
      </c>
      <c r="D2904" s="25">
        <f t="shared" si="147"/>
        <v>10.778544912058097</v>
      </c>
    </row>
    <row r="2905" spans="1:4" x14ac:dyDescent="0.2">
      <c r="A2905" s="24">
        <v>2897</v>
      </c>
      <c r="B2905" s="4">
        <f t="shared" si="145"/>
        <v>7.9369863013698634</v>
      </c>
      <c r="C2905" s="4">
        <f t="shared" si="146"/>
        <v>0.10236504962725634</v>
      </c>
      <c r="D2905" s="25">
        <f t="shared" si="147"/>
        <v>10.778779544613881</v>
      </c>
    </row>
    <row r="2906" spans="1:4" x14ac:dyDescent="0.2">
      <c r="A2906" s="24">
        <v>2898</v>
      </c>
      <c r="B2906" s="4">
        <f t="shared" si="145"/>
        <v>7.9397260273972599</v>
      </c>
      <c r="C2906" s="4">
        <f t="shared" si="146"/>
        <v>0.10236716739296339</v>
      </c>
      <c r="D2906" s="25">
        <f t="shared" si="147"/>
        <v>10.779014148362688</v>
      </c>
    </row>
    <row r="2907" spans="1:4" x14ac:dyDescent="0.2">
      <c r="A2907" s="24">
        <v>2899</v>
      </c>
      <c r="B2907" s="4">
        <f t="shared" si="145"/>
        <v>7.9424657534246572</v>
      </c>
      <c r="C2907" s="4">
        <f t="shared" si="146"/>
        <v>0.10236928489395802</v>
      </c>
      <c r="D2907" s="25">
        <f t="shared" si="147"/>
        <v>10.779248723283686</v>
      </c>
    </row>
    <row r="2908" spans="1:4" x14ac:dyDescent="0.2">
      <c r="A2908" s="24">
        <v>2900</v>
      </c>
      <c r="B2908" s="4">
        <f t="shared" si="145"/>
        <v>7.9452054794520546</v>
      </c>
      <c r="C2908" s="4">
        <f t="shared" si="146"/>
        <v>0.10237140213005413</v>
      </c>
      <c r="D2908" s="25">
        <f t="shared" si="147"/>
        <v>10.779483269356071</v>
      </c>
    </row>
    <row r="2909" spans="1:4" x14ac:dyDescent="0.2">
      <c r="A2909" s="24">
        <v>2901</v>
      </c>
      <c r="B2909" s="4">
        <f t="shared" si="145"/>
        <v>7.9479452054794519</v>
      </c>
      <c r="C2909" s="4">
        <f t="shared" si="146"/>
        <v>0.10237351910106596</v>
      </c>
      <c r="D2909" s="25">
        <f t="shared" si="147"/>
        <v>10.779717786559084</v>
      </c>
    </row>
    <row r="2910" spans="1:4" x14ac:dyDescent="0.2">
      <c r="A2910" s="24">
        <v>2902</v>
      </c>
      <c r="B2910" s="4">
        <f t="shared" si="145"/>
        <v>7.9506849315068493</v>
      </c>
      <c r="C2910" s="4">
        <f t="shared" si="146"/>
        <v>0.10237563580680797</v>
      </c>
      <c r="D2910" s="25">
        <f t="shared" si="147"/>
        <v>10.779952274872006</v>
      </c>
    </row>
    <row r="2911" spans="1:4" x14ac:dyDescent="0.2">
      <c r="A2911" s="24">
        <v>2903</v>
      </c>
      <c r="B2911" s="4">
        <f t="shared" si="145"/>
        <v>7.9534246575342467</v>
      </c>
      <c r="C2911" s="4">
        <f t="shared" si="146"/>
        <v>0.10237775224709493</v>
      </c>
      <c r="D2911" s="25">
        <f t="shared" si="147"/>
        <v>10.7801867342741</v>
      </c>
    </row>
    <row r="2912" spans="1:4" x14ac:dyDescent="0.2">
      <c r="A2912" s="24">
        <v>2904</v>
      </c>
      <c r="B2912" s="4">
        <f t="shared" si="145"/>
        <v>7.956164383561644</v>
      </c>
      <c r="C2912" s="4">
        <f t="shared" si="146"/>
        <v>0.10237986842174189</v>
      </c>
      <c r="D2912" s="25">
        <f t="shared" si="147"/>
        <v>10.780421164744691</v>
      </c>
    </row>
    <row r="2913" spans="1:4" x14ac:dyDescent="0.2">
      <c r="A2913" s="24">
        <v>2905</v>
      </c>
      <c r="B2913" s="4">
        <f t="shared" si="145"/>
        <v>7.9589041095890414</v>
      </c>
      <c r="C2913" s="4">
        <f t="shared" si="146"/>
        <v>0.1023819843305642</v>
      </c>
      <c r="D2913" s="25">
        <f t="shared" si="147"/>
        <v>10.780655566263153</v>
      </c>
    </row>
    <row r="2914" spans="1:4" x14ac:dyDescent="0.2">
      <c r="A2914" s="24">
        <v>2906</v>
      </c>
      <c r="B2914" s="4">
        <f t="shared" si="145"/>
        <v>7.9616438356164387</v>
      </c>
      <c r="C2914" s="4">
        <f t="shared" si="146"/>
        <v>0.10238409997337744</v>
      </c>
      <c r="D2914" s="25">
        <f t="shared" si="147"/>
        <v>10.78088993880888</v>
      </c>
    </row>
    <row r="2915" spans="1:4" x14ac:dyDescent="0.2">
      <c r="A2915" s="24">
        <v>2907</v>
      </c>
      <c r="B2915" s="4">
        <f t="shared" si="145"/>
        <v>7.9643835616438352</v>
      </c>
      <c r="C2915" s="4">
        <f t="shared" si="146"/>
        <v>0.10238621534999753</v>
      </c>
      <c r="D2915" s="25">
        <f t="shared" si="147"/>
        <v>10.781124282361265</v>
      </c>
    </row>
    <row r="2916" spans="1:4" x14ac:dyDescent="0.2">
      <c r="A2916" s="24">
        <v>2908</v>
      </c>
      <c r="B2916" s="4">
        <f t="shared" si="145"/>
        <v>7.9671232876712326</v>
      </c>
      <c r="C2916" s="4">
        <f t="shared" si="146"/>
        <v>0.10238833046024064</v>
      </c>
      <c r="D2916" s="25">
        <f t="shared" si="147"/>
        <v>10.781358596899793</v>
      </c>
    </row>
    <row r="2917" spans="1:4" x14ac:dyDescent="0.2">
      <c r="A2917" s="24">
        <v>2909</v>
      </c>
      <c r="B2917" s="4">
        <f t="shared" si="145"/>
        <v>7.9698630136986299</v>
      </c>
      <c r="C2917" s="4">
        <f t="shared" si="146"/>
        <v>0.10239044530392322</v>
      </c>
      <c r="D2917" s="25">
        <f t="shared" si="147"/>
        <v>10.781592882403901</v>
      </c>
    </row>
    <row r="2918" spans="1:4" x14ac:dyDescent="0.2">
      <c r="A2918" s="24">
        <v>2910</v>
      </c>
      <c r="B2918" s="4">
        <f t="shared" si="145"/>
        <v>7.9726027397260273</v>
      </c>
      <c r="C2918" s="4">
        <f t="shared" si="146"/>
        <v>0.10239255988086199</v>
      </c>
      <c r="D2918" s="25">
        <f t="shared" si="147"/>
        <v>10.781827138853117</v>
      </c>
    </row>
    <row r="2919" spans="1:4" x14ac:dyDescent="0.2">
      <c r="A2919" s="24">
        <v>2911</v>
      </c>
      <c r="B2919" s="4">
        <f t="shared" si="145"/>
        <v>7.9753424657534246</v>
      </c>
      <c r="C2919" s="4">
        <f t="shared" si="146"/>
        <v>0.10239467419087397</v>
      </c>
      <c r="D2919" s="25">
        <f t="shared" si="147"/>
        <v>10.782061366227014</v>
      </c>
    </row>
    <row r="2920" spans="1:4" x14ac:dyDescent="0.2">
      <c r="A2920" s="24">
        <v>2912</v>
      </c>
      <c r="B2920" s="4">
        <f t="shared" si="145"/>
        <v>7.978082191780822</v>
      </c>
      <c r="C2920" s="4">
        <f t="shared" si="146"/>
        <v>0.10239678823377646</v>
      </c>
      <c r="D2920" s="25">
        <f t="shared" si="147"/>
        <v>10.782295564505118</v>
      </c>
    </row>
    <row r="2921" spans="1:4" x14ac:dyDescent="0.2">
      <c r="A2921" s="24">
        <v>2913</v>
      </c>
      <c r="B2921" s="4">
        <f t="shared" si="145"/>
        <v>7.9808219178082194</v>
      </c>
      <c r="C2921" s="4">
        <f t="shared" si="146"/>
        <v>0.10239890200938702</v>
      </c>
      <c r="D2921" s="25">
        <f t="shared" si="147"/>
        <v>10.782529733667046</v>
      </c>
    </row>
    <row r="2922" spans="1:4" x14ac:dyDescent="0.2">
      <c r="A2922" s="24">
        <v>2914</v>
      </c>
      <c r="B2922" s="4">
        <f t="shared" si="145"/>
        <v>7.9835616438356167</v>
      </c>
      <c r="C2922" s="4">
        <f t="shared" si="146"/>
        <v>0.10240101551752351</v>
      </c>
      <c r="D2922" s="25">
        <f t="shared" si="147"/>
        <v>10.782763873692458</v>
      </c>
    </row>
    <row r="2923" spans="1:4" x14ac:dyDescent="0.2">
      <c r="A2923" s="24">
        <v>2915</v>
      </c>
      <c r="B2923" s="4">
        <f t="shared" si="145"/>
        <v>7.9863013698630141</v>
      </c>
      <c r="C2923" s="4">
        <f t="shared" si="146"/>
        <v>0.10240312875800404</v>
      </c>
      <c r="D2923" s="25">
        <f t="shared" si="147"/>
        <v>10.782997984560971</v>
      </c>
    </row>
    <row r="2924" spans="1:4" x14ac:dyDescent="0.2">
      <c r="A2924" s="24">
        <v>2916</v>
      </c>
      <c r="B2924" s="4">
        <f t="shared" si="145"/>
        <v>7.9890410958904106</v>
      </c>
      <c r="C2924" s="4">
        <f t="shared" si="146"/>
        <v>0.10240524173064702</v>
      </c>
      <c r="D2924" s="25">
        <f t="shared" si="147"/>
        <v>10.783232066252335</v>
      </c>
    </row>
    <row r="2925" spans="1:4" x14ac:dyDescent="0.2">
      <c r="A2925" s="24">
        <v>2917</v>
      </c>
      <c r="B2925" s="4">
        <f t="shared" si="145"/>
        <v>7.9917808219178079</v>
      </c>
      <c r="C2925" s="4">
        <f t="shared" si="146"/>
        <v>0.10240735443527116</v>
      </c>
      <c r="D2925" s="25">
        <f t="shared" si="147"/>
        <v>10.783466118746233</v>
      </c>
    </row>
    <row r="2926" spans="1:4" x14ac:dyDescent="0.2">
      <c r="A2926" s="24">
        <v>2918</v>
      </c>
      <c r="B2926" s="4">
        <f t="shared" si="145"/>
        <v>7.9945205479452053</v>
      </c>
      <c r="C2926" s="4">
        <f t="shared" si="146"/>
        <v>0.10240946687169537</v>
      </c>
      <c r="D2926" s="25">
        <f t="shared" si="147"/>
        <v>10.783700142022434</v>
      </c>
    </row>
    <row r="2927" spans="1:4" x14ac:dyDescent="0.2">
      <c r="A2927" s="24">
        <v>2919</v>
      </c>
      <c r="B2927" s="4">
        <f t="shared" si="145"/>
        <v>7.9972602739726026</v>
      </c>
      <c r="C2927" s="4">
        <f t="shared" si="146"/>
        <v>0.10241157903973894</v>
      </c>
      <c r="D2927" s="25">
        <f t="shared" si="147"/>
        <v>10.783934136060758</v>
      </c>
    </row>
    <row r="2928" spans="1:4" x14ac:dyDescent="0.2">
      <c r="A2928" s="24">
        <v>2920</v>
      </c>
      <c r="B2928" s="4">
        <f t="shared" si="145"/>
        <v>8</v>
      </c>
      <c r="C2928" s="4">
        <f t="shared" si="146"/>
        <v>0.10241369093922137</v>
      </c>
      <c r="D2928" s="25">
        <f t="shared" si="147"/>
        <v>10.784168100840974</v>
      </c>
    </row>
    <row r="2929" spans="1:4" x14ac:dyDescent="0.2">
      <c r="A2929" s="24">
        <v>2921</v>
      </c>
      <c r="B2929" s="4">
        <f t="shared" si="145"/>
        <v>8.0027397260273965</v>
      </c>
      <c r="C2929" s="4">
        <f t="shared" si="146"/>
        <v>0.10241580256996242</v>
      </c>
      <c r="D2929" s="25">
        <f t="shared" si="147"/>
        <v>10.784402036342943</v>
      </c>
    </row>
    <row r="2930" spans="1:4" x14ac:dyDescent="0.2">
      <c r="A2930" s="24">
        <v>2922</v>
      </c>
      <c r="B2930" s="4">
        <f t="shared" si="145"/>
        <v>8.0054794520547947</v>
      </c>
      <c r="C2930" s="4">
        <f t="shared" si="146"/>
        <v>0.10241791393178221</v>
      </c>
      <c r="D2930" s="25">
        <f t="shared" si="147"/>
        <v>10.784635942546572</v>
      </c>
    </row>
    <row r="2931" spans="1:4" x14ac:dyDescent="0.2">
      <c r="A2931" s="24">
        <v>2923</v>
      </c>
      <c r="B2931" s="4">
        <f t="shared" si="145"/>
        <v>8.0082191780821912</v>
      </c>
      <c r="C2931" s="4">
        <f t="shared" si="146"/>
        <v>0.10242002502450104</v>
      </c>
      <c r="D2931" s="25">
        <f t="shared" si="147"/>
        <v>10.784869819431719</v>
      </c>
    </row>
    <row r="2932" spans="1:4" x14ac:dyDescent="0.2">
      <c r="A2932" s="24">
        <v>2924</v>
      </c>
      <c r="B2932" s="4">
        <f t="shared" si="145"/>
        <v>8.0109589041095894</v>
      </c>
      <c r="C2932" s="4">
        <f t="shared" si="146"/>
        <v>0.10242213584793956</v>
      </c>
      <c r="D2932" s="25">
        <f t="shared" si="147"/>
        <v>10.78510366697838</v>
      </c>
    </row>
    <row r="2933" spans="1:4" x14ac:dyDescent="0.2">
      <c r="A2933" s="24">
        <v>2925</v>
      </c>
      <c r="B2933" s="4">
        <f t="shared" si="145"/>
        <v>8.0136986301369859</v>
      </c>
      <c r="C2933" s="4">
        <f t="shared" si="146"/>
        <v>0.10242424640191865</v>
      </c>
      <c r="D2933" s="25">
        <f t="shared" si="147"/>
        <v>10.785337485166501</v>
      </c>
    </row>
    <row r="2934" spans="1:4" x14ac:dyDescent="0.2">
      <c r="A2934" s="24">
        <v>2926</v>
      </c>
      <c r="B2934" s="4">
        <f t="shared" si="145"/>
        <v>8.0164383561643842</v>
      </c>
      <c r="C2934" s="4">
        <f t="shared" si="146"/>
        <v>0.10242635668625949</v>
      </c>
      <c r="D2934" s="25">
        <f t="shared" si="147"/>
        <v>10.785571273976057</v>
      </c>
    </row>
    <row r="2935" spans="1:4" x14ac:dyDescent="0.2">
      <c r="A2935" s="24">
        <v>2927</v>
      </c>
      <c r="B2935" s="4">
        <f t="shared" si="145"/>
        <v>8.0191780821917806</v>
      </c>
      <c r="C2935" s="4">
        <f t="shared" si="146"/>
        <v>0.10242846670078354</v>
      </c>
      <c r="D2935" s="25">
        <f t="shared" si="147"/>
        <v>10.785805033387131</v>
      </c>
    </row>
    <row r="2936" spans="1:4" x14ac:dyDescent="0.2">
      <c r="A2936" s="24">
        <v>2928</v>
      </c>
      <c r="B2936" s="4">
        <f t="shared" si="145"/>
        <v>8.0219178082191789</v>
      </c>
      <c r="C2936" s="4">
        <f t="shared" si="146"/>
        <v>0.1024305764453125</v>
      </c>
      <c r="D2936" s="25">
        <f t="shared" si="147"/>
        <v>10.786038763379736</v>
      </c>
    </row>
    <row r="2937" spans="1:4" x14ac:dyDescent="0.2">
      <c r="A2937" s="24">
        <v>2929</v>
      </c>
      <c r="B2937" s="4">
        <f t="shared" si="145"/>
        <v>8.0246575342465754</v>
      </c>
      <c r="C2937" s="4">
        <f t="shared" si="146"/>
        <v>0.10243268591966836</v>
      </c>
      <c r="D2937" s="25">
        <f t="shared" si="147"/>
        <v>10.786272463933976</v>
      </c>
    </row>
    <row r="2938" spans="1:4" x14ac:dyDescent="0.2">
      <c r="A2938" s="24">
        <v>2930</v>
      </c>
      <c r="B2938" s="4">
        <f t="shared" si="145"/>
        <v>8.0273972602739718</v>
      </c>
      <c r="C2938" s="4">
        <f t="shared" si="146"/>
        <v>0.10243479512367344</v>
      </c>
      <c r="D2938" s="25">
        <f t="shared" si="147"/>
        <v>10.786506135030006</v>
      </c>
    </row>
    <row r="2939" spans="1:4" x14ac:dyDescent="0.2">
      <c r="A2939" s="24">
        <v>2931</v>
      </c>
      <c r="B2939" s="4">
        <f t="shared" si="145"/>
        <v>8.0301369863013701</v>
      </c>
      <c r="C2939" s="4">
        <f t="shared" si="146"/>
        <v>0.10243690405715022</v>
      </c>
      <c r="D2939" s="25">
        <f t="shared" si="147"/>
        <v>10.786739776647924</v>
      </c>
    </row>
    <row r="2940" spans="1:4" x14ac:dyDescent="0.2">
      <c r="A2940" s="24">
        <v>2932</v>
      </c>
      <c r="B2940" s="4">
        <f t="shared" si="145"/>
        <v>8.0328767123287665</v>
      </c>
      <c r="C2940" s="4">
        <f t="shared" si="146"/>
        <v>0.10243901271992158</v>
      </c>
      <c r="D2940" s="25">
        <f t="shared" si="147"/>
        <v>10.786973388767972</v>
      </c>
    </row>
    <row r="2941" spans="1:4" x14ac:dyDescent="0.2">
      <c r="A2941" s="24">
        <v>2933</v>
      </c>
      <c r="B2941" s="4">
        <f t="shared" si="145"/>
        <v>8.0356164383561648</v>
      </c>
      <c r="C2941" s="4">
        <f t="shared" si="146"/>
        <v>0.10244112111181056</v>
      </c>
      <c r="D2941" s="25">
        <f t="shared" si="147"/>
        <v>10.787206971370299</v>
      </c>
    </row>
    <row r="2942" spans="1:4" x14ac:dyDescent="0.2">
      <c r="A2942" s="24">
        <v>2934</v>
      </c>
      <c r="B2942" s="4">
        <f t="shared" si="145"/>
        <v>8.0383561643835613</v>
      </c>
      <c r="C2942" s="4">
        <f t="shared" si="146"/>
        <v>0.10244322923264057</v>
      </c>
      <c r="D2942" s="25">
        <f t="shared" si="147"/>
        <v>10.78744052443521</v>
      </c>
    </row>
    <row r="2943" spans="1:4" x14ac:dyDescent="0.2">
      <c r="A2943" s="24">
        <v>2935</v>
      </c>
      <c r="B2943" s="4">
        <f t="shared" si="145"/>
        <v>8.0410958904109595</v>
      </c>
      <c r="C2943" s="4">
        <f t="shared" si="146"/>
        <v>0.1024453370822352</v>
      </c>
      <c r="D2943" s="25">
        <f t="shared" si="147"/>
        <v>10.787674047942918</v>
      </c>
    </row>
    <row r="2944" spans="1:4" x14ac:dyDescent="0.2">
      <c r="A2944" s="24">
        <v>2936</v>
      </c>
      <c r="B2944" s="4">
        <f t="shared" si="145"/>
        <v>8.043835616438356</v>
      </c>
      <c r="C2944" s="4">
        <f t="shared" si="146"/>
        <v>0.10244744466041843</v>
      </c>
      <c r="D2944" s="25">
        <f t="shared" si="147"/>
        <v>10.787907541873754</v>
      </c>
    </row>
    <row r="2945" spans="1:4" x14ac:dyDescent="0.2">
      <c r="A2945" s="24">
        <v>2937</v>
      </c>
      <c r="B2945" s="4">
        <f t="shared" si="145"/>
        <v>8.0465753424657542</v>
      </c>
      <c r="C2945" s="4">
        <f t="shared" si="146"/>
        <v>0.10244955196701439</v>
      </c>
      <c r="D2945" s="25">
        <f t="shared" si="147"/>
        <v>10.788141006208063</v>
      </c>
    </row>
    <row r="2946" spans="1:4" x14ac:dyDescent="0.2">
      <c r="A2946" s="24">
        <v>2938</v>
      </c>
      <c r="B2946" s="4">
        <f t="shared" si="145"/>
        <v>8.0493150684931507</v>
      </c>
      <c r="C2946" s="4">
        <f t="shared" si="146"/>
        <v>0.10245165900184755</v>
      </c>
      <c r="D2946" s="25">
        <f t="shared" si="147"/>
        <v>10.788374440926196</v>
      </c>
    </row>
    <row r="2947" spans="1:4" x14ac:dyDescent="0.2">
      <c r="A2947" s="24">
        <v>2939</v>
      </c>
      <c r="B2947" s="4">
        <f t="shared" si="145"/>
        <v>8.0520547945205472</v>
      </c>
      <c r="C2947" s="4">
        <f t="shared" si="146"/>
        <v>0.10245376576474265</v>
      </c>
      <c r="D2947" s="25">
        <f t="shared" si="147"/>
        <v>10.788607846008546</v>
      </c>
    </row>
    <row r="2948" spans="1:4" x14ac:dyDescent="0.2">
      <c r="A2948" s="24">
        <v>2940</v>
      </c>
      <c r="B2948" s="4">
        <f t="shared" si="145"/>
        <v>8.0547945205479454</v>
      </c>
      <c r="C2948" s="4">
        <f t="shared" si="146"/>
        <v>0.10245587225552467</v>
      </c>
      <c r="D2948" s="25">
        <f t="shared" si="147"/>
        <v>10.788841221435529</v>
      </c>
    </row>
    <row r="2949" spans="1:4" x14ac:dyDescent="0.2">
      <c r="A2949" s="24">
        <v>2941</v>
      </c>
      <c r="B2949" s="4">
        <f t="shared" si="145"/>
        <v>8.0575342465753419</v>
      </c>
      <c r="C2949" s="4">
        <f t="shared" si="146"/>
        <v>0.1024579784740189</v>
      </c>
      <c r="D2949" s="25">
        <f t="shared" si="147"/>
        <v>10.789074567187606</v>
      </c>
    </row>
    <row r="2950" spans="1:4" x14ac:dyDescent="0.2">
      <c r="A2950" s="24">
        <v>2942</v>
      </c>
      <c r="B2950" s="4">
        <f t="shared" si="145"/>
        <v>8.0602739726027401</v>
      </c>
      <c r="C2950" s="4">
        <f t="shared" si="146"/>
        <v>0.10246008442005089</v>
      </c>
      <c r="D2950" s="25">
        <f t="shared" si="147"/>
        <v>10.789307883245236</v>
      </c>
    </row>
    <row r="2951" spans="1:4" x14ac:dyDescent="0.2">
      <c r="A2951" s="24">
        <v>2943</v>
      </c>
      <c r="B2951" s="4">
        <f t="shared" si="145"/>
        <v>8.0630136986301366</v>
      </c>
      <c r="C2951" s="4">
        <f t="shared" si="146"/>
        <v>0.10246219009344644</v>
      </c>
      <c r="D2951" s="25">
        <f t="shared" si="147"/>
        <v>10.78954116958899</v>
      </c>
    </row>
    <row r="2952" spans="1:4" x14ac:dyDescent="0.2">
      <c r="A2952" s="24">
        <v>2944</v>
      </c>
      <c r="B2952" s="4">
        <f t="shared" si="145"/>
        <v>8.0657534246575349</v>
      </c>
      <c r="C2952" s="4">
        <f t="shared" si="146"/>
        <v>0.10246429549403163</v>
      </c>
      <c r="D2952" s="25">
        <f t="shared" si="147"/>
        <v>10.789774426199351</v>
      </c>
    </row>
    <row r="2953" spans="1:4" x14ac:dyDescent="0.2">
      <c r="A2953" s="24">
        <v>2945</v>
      </c>
      <c r="B2953" s="4">
        <f t="shared" si="145"/>
        <v>8.0684931506849313</v>
      </c>
      <c r="C2953" s="4">
        <f t="shared" si="146"/>
        <v>0.10246640062163281</v>
      </c>
      <c r="D2953" s="25">
        <f t="shared" si="147"/>
        <v>10.790007653056911</v>
      </c>
    </row>
    <row r="2954" spans="1:4" x14ac:dyDescent="0.2">
      <c r="A2954" s="24">
        <v>2946</v>
      </c>
      <c r="B2954" s="4">
        <f t="shared" ref="B2954:B3017" si="148">A2954/365</f>
        <v>8.0712328767123296</v>
      </c>
      <c r="C2954" s="4">
        <f t="shared" ref="C2954:C3017" si="149">($A$6/100)+((($B$6+$C$6)/100)*(1-EXP(-B2954/$D$6))/(B2954/$D$6))-(($C$6/100)*(EXP(-B2954/$D$6)))</f>
        <v>0.10246850547607665</v>
      </c>
      <c r="D2954" s="25">
        <f t="shared" ref="D2954:D3017" si="150">(EXP(C2954)-1)*100</f>
        <v>10.790240850142263</v>
      </c>
    </row>
    <row r="2955" spans="1:4" x14ac:dyDescent="0.2">
      <c r="A2955" s="24">
        <v>2947</v>
      </c>
      <c r="B2955" s="4">
        <f t="shared" si="148"/>
        <v>8.0739726027397261</v>
      </c>
      <c r="C2955" s="4">
        <f t="shared" si="149"/>
        <v>0.10247061005719001</v>
      </c>
      <c r="D2955" s="25">
        <f t="shared" si="150"/>
        <v>10.790474017436068</v>
      </c>
    </row>
    <row r="2956" spans="1:4" x14ac:dyDescent="0.2">
      <c r="A2956" s="24">
        <v>2948</v>
      </c>
      <c r="B2956" s="4">
        <f t="shared" si="148"/>
        <v>8.0767123287671225</v>
      </c>
      <c r="C2956" s="4">
        <f t="shared" si="149"/>
        <v>0.10247271436480004</v>
      </c>
      <c r="D2956" s="25">
        <f t="shared" si="150"/>
        <v>10.790707154918945</v>
      </c>
    </row>
    <row r="2957" spans="1:4" x14ac:dyDescent="0.2">
      <c r="A2957" s="24">
        <v>2949</v>
      </c>
      <c r="B2957" s="4">
        <f t="shared" si="148"/>
        <v>8.0794520547945208</v>
      </c>
      <c r="C2957" s="4">
        <f t="shared" si="149"/>
        <v>0.10247481839873421</v>
      </c>
      <c r="D2957" s="25">
        <f t="shared" si="150"/>
        <v>10.790940262571635</v>
      </c>
    </row>
    <row r="2958" spans="1:4" x14ac:dyDescent="0.2">
      <c r="A2958" s="24">
        <v>2950</v>
      </c>
      <c r="B2958" s="4">
        <f t="shared" si="148"/>
        <v>8.0821917808219172</v>
      </c>
      <c r="C2958" s="4">
        <f t="shared" si="149"/>
        <v>0.10247692215882019</v>
      </c>
      <c r="D2958" s="25">
        <f t="shared" si="150"/>
        <v>10.791173340374804</v>
      </c>
    </row>
    <row r="2959" spans="1:4" x14ac:dyDescent="0.2">
      <c r="A2959" s="24">
        <v>2951</v>
      </c>
      <c r="B2959" s="4">
        <f t="shared" si="148"/>
        <v>8.0849315068493155</v>
      </c>
      <c r="C2959" s="4">
        <f t="shared" si="149"/>
        <v>0.10247902564488599</v>
      </c>
      <c r="D2959" s="25">
        <f t="shared" si="150"/>
        <v>10.791406388309245</v>
      </c>
    </row>
    <row r="2960" spans="1:4" x14ac:dyDescent="0.2">
      <c r="A2960" s="24">
        <v>2952</v>
      </c>
      <c r="B2960" s="4">
        <f t="shared" si="148"/>
        <v>8.087671232876712</v>
      </c>
      <c r="C2960" s="4">
        <f t="shared" si="149"/>
        <v>0.10248112885675982</v>
      </c>
      <c r="D2960" s="25">
        <f t="shared" si="150"/>
        <v>10.791639406355724</v>
      </c>
    </row>
    <row r="2961" spans="1:4" x14ac:dyDescent="0.2">
      <c r="A2961" s="24">
        <v>2953</v>
      </c>
      <c r="B2961" s="4">
        <f t="shared" si="148"/>
        <v>8.0904109589041102</v>
      </c>
      <c r="C2961" s="4">
        <f t="shared" si="149"/>
        <v>0.1024832317942702</v>
      </c>
      <c r="D2961" s="25">
        <f t="shared" si="150"/>
        <v>10.791872394495062</v>
      </c>
    </row>
    <row r="2962" spans="1:4" x14ac:dyDescent="0.2">
      <c r="A2962" s="24">
        <v>2954</v>
      </c>
      <c r="B2962" s="4">
        <f t="shared" si="148"/>
        <v>8.0931506849315067</v>
      </c>
      <c r="C2962" s="4">
        <f t="shared" si="149"/>
        <v>0.10248533445724592</v>
      </c>
      <c r="D2962" s="25">
        <f t="shared" si="150"/>
        <v>10.79210535270807</v>
      </c>
    </row>
    <row r="2963" spans="1:4" x14ac:dyDescent="0.2">
      <c r="A2963" s="24">
        <v>2955</v>
      </c>
      <c r="B2963" s="4">
        <f t="shared" si="148"/>
        <v>8.0958904109589049</v>
      </c>
      <c r="C2963" s="4">
        <f t="shared" si="149"/>
        <v>0.10248743684551602</v>
      </c>
      <c r="D2963" s="25">
        <f t="shared" si="150"/>
        <v>10.792338280975633</v>
      </c>
    </row>
    <row r="2964" spans="1:4" x14ac:dyDescent="0.2">
      <c r="A2964" s="24">
        <v>2956</v>
      </c>
      <c r="B2964" s="4">
        <f t="shared" si="148"/>
        <v>8.0986301369863014</v>
      </c>
      <c r="C2964" s="4">
        <f t="shared" si="149"/>
        <v>0.10248953895890979</v>
      </c>
      <c r="D2964" s="25">
        <f t="shared" si="150"/>
        <v>10.792571179278653</v>
      </c>
    </row>
    <row r="2965" spans="1:4" x14ac:dyDescent="0.2">
      <c r="A2965" s="24">
        <v>2957</v>
      </c>
      <c r="B2965" s="4">
        <f t="shared" si="148"/>
        <v>8.1013698630136979</v>
      </c>
      <c r="C2965" s="4">
        <f t="shared" si="149"/>
        <v>0.10249164079725684</v>
      </c>
      <c r="D2965" s="25">
        <f t="shared" si="150"/>
        <v>10.792804047598036</v>
      </c>
    </row>
    <row r="2966" spans="1:4" x14ac:dyDescent="0.2">
      <c r="A2966" s="24">
        <v>2958</v>
      </c>
      <c r="B2966" s="4">
        <f t="shared" si="148"/>
        <v>8.1041095890410961</v>
      </c>
      <c r="C2966" s="4">
        <f t="shared" si="149"/>
        <v>0.102493742360387</v>
      </c>
      <c r="D2966" s="25">
        <f t="shared" si="150"/>
        <v>10.793036885914775</v>
      </c>
    </row>
    <row r="2967" spans="1:4" x14ac:dyDescent="0.2">
      <c r="A2967" s="24">
        <v>2959</v>
      </c>
      <c r="B2967" s="4">
        <f t="shared" si="148"/>
        <v>8.1068493150684926</v>
      </c>
      <c r="C2967" s="4">
        <f t="shared" si="149"/>
        <v>0.10249584364813037</v>
      </c>
      <c r="D2967" s="25">
        <f t="shared" si="150"/>
        <v>10.79326969420984</v>
      </c>
    </row>
    <row r="2968" spans="1:4" x14ac:dyDescent="0.2">
      <c r="A2968" s="24">
        <v>2960</v>
      </c>
      <c r="B2968" s="4">
        <f t="shared" si="148"/>
        <v>8.1095890410958908</v>
      </c>
      <c r="C2968" s="4">
        <f t="shared" si="149"/>
        <v>0.10249794466031736</v>
      </c>
      <c r="D2968" s="25">
        <f t="shared" si="150"/>
        <v>10.793502472464244</v>
      </c>
    </row>
    <row r="2969" spans="1:4" x14ac:dyDescent="0.2">
      <c r="A2969" s="24">
        <v>2961</v>
      </c>
      <c r="B2969" s="4">
        <f t="shared" si="148"/>
        <v>8.1123287671232873</v>
      </c>
      <c r="C2969" s="4">
        <f t="shared" si="149"/>
        <v>0.10250004539677862</v>
      </c>
      <c r="D2969" s="25">
        <f t="shared" si="150"/>
        <v>10.793735220659029</v>
      </c>
    </row>
    <row r="2970" spans="1:4" x14ac:dyDescent="0.2">
      <c r="A2970" s="24">
        <v>2962</v>
      </c>
      <c r="B2970" s="4">
        <f t="shared" si="148"/>
        <v>8.1150684931506856</v>
      </c>
      <c r="C2970" s="4">
        <f t="shared" si="149"/>
        <v>0.10250214585734505</v>
      </c>
      <c r="D2970" s="25">
        <f t="shared" si="150"/>
        <v>10.793967938775273</v>
      </c>
    </row>
    <row r="2971" spans="1:4" x14ac:dyDescent="0.2">
      <c r="A2971" s="24">
        <v>2963</v>
      </c>
      <c r="B2971" s="4">
        <f t="shared" si="148"/>
        <v>8.117808219178082</v>
      </c>
      <c r="C2971" s="4">
        <f t="shared" si="149"/>
        <v>0.10250424604184781</v>
      </c>
      <c r="D2971" s="25">
        <f t="shared" si="150"/>
        <v>10.794200626794082</v>
      </c>
    </row>
    <row r="2972" spans="1:4" x14ac:dyDescent="0.2">
      <c r="A2972" s="24">
        <v>2964</v>
      </c>
      <c r="B2972" s="4">
        <f t="shared" si="148"/>
        <v>8.1205479452054803</v>
      </c>
      <c r="C2972" s="4">
        <f t="shared" si="149"/>
        <v>0.10250634595011836</v>
      </c>
      <c r="D2972" s="25">
        <f t="shared" si="150"/>
        <v>10.794433284696581</v>
      </c>
    </row>
    <row r="2973" spans="1:4" x14ac:dyDescent="0.2">
      <c r="A2973" s="24">
        <v>2965</v>
      </c>
      <c r="B2973" s="4">
        <f t="shared" si="148"/>
        <v>8.1232876712328768</v>
      </c>
      <c r="C2973" s="4">
        <f t="shared" si="149"/>
        <v>0.10250844558198842</v>
      </c>
      <c r="D2973" s="25">
        <f t="shared" si="150"/>
        <v>10.794665912463941</v>
      </c>
    </row>
    <row r="2974" spans="1:4" x14ac:dyDescent="0.2">
      <c r="A2974" s="24">
        <v>2966</v>
      </c>
      <c r="B2974" s="4">
        <f t="shared" si="148"/>
        <v>8.1260273972602732</v>
      </c>
      <c r="C2974" s="4">
        <f t="shared" si="149"/>
        <v>0.10251054493728994</v>
      </c>
      <c r="D2974" s="25">
        <f t="shared" si="150"/>
        <v>10.794898510077356</v>
      </c>
    </row>
    <row r="2975" spans="1:4" x14ac:dyDescent="0.2">
      <c r="A2975" s="24">
        <v>2967</v>
      </c>
      <c r="B2975" s="4">
        <f t="shared" si="148"/>
        <v>8.1287671232876715</v>
      </c>
      <c r="C2975" s="4">
        <f t="shared" si="149"/>
        <v>0.10251264401585518</v>
      </c>
      <c r="D2975" s="25">
        <f t="shared" si="150"/>
        <v>10.795131077518061</v>
      </c>
    </row>
    <row r="2976" spans="1:4" x14ac:dyDescent="0.2">
      <c r="A2976" s="24">
        <v>2968</v>
      </c>
      <c r="B2976" s="4">
        <f t="shared" si="148"/>
        <v>8.131506849315068</v>
      </c>
      <c r="C2976" s="4">
        <f t="shared" si="149"/>
        <v>0.10251474281751664</v>
      </c>
      <c r="D2976" s="25">
        <f t="shared" si="150"/>
        <v>10.795363614767272</v>
      </c>
    </row>
    <row r="2977" spans="1:4" x14ac:dyDescent="0.2">
      <c r="A2977" s="24">
        <v>2969</v>
      </c>
      <c r="B2977" s="4">
        <f t="shared" si="148"/>
        <v>8.1342465753424662</v>
      </c>
      <c r="C2977" s="4">
        <f t="shared" si="149"/>
        <v>0.1025168413421071</v>
      </c>
      <c r="D2977" s="25">
        <f t="shared" si="150"/>
        <v>10.795596121806273</v>
      </c>
    </row>
    <row r="2978" spans="1:4" x14ac:dyDescent="0.2">
      <c r="A2978" s="24">
        <v>2970</v>
      </c>
      <c r="B2978" s="4">
        <f t="shared" si="148"/>
        <v>8.1369863013698627</v>
      </c>
      <c r="C2978" s="4">
        <f t="shared" si="149"/>
        <v>0.10251893958945957</v>
      </c>
      <c r="D2978" s="25">
        <f t="shared" si="150"/>
        <v>10.795828598616408</v>
      </c>
    </row>
    <row r="2979" spans="1:4" x14ac:dyDescent="0.2">
      <c r="A2979" s="24">
        <v>2971</v>
      </c>
      <c r="B2979" s="4">
        <f t="shared" si="148"/>
        <v>8.1397260273972609</v>
      </c>
      <c r="C2979" s="4">
        <f t="shared" si="149"/>
        <v>0.10252103755940734</v>
      </c>
      <c r="D2979" s="25">
        <f t="shared" si="150"/>
        <v>10.796061045178984</v>
      </c>
    </row>
    <row r="2980" spans="1:4" x14ac:dyDescent="0.2">
      <c r="A2980" s="24">
        <v>2972</v>
      </c>
      <c r="B2980" s="4">
        <f t="shared" si="148"/>
        <v>8.1424657534246574</v>
      </c>
      <c r="C2980" s="4">
        <f t="shared" si="149"/>
        <v>0.10252313525178397</v>
      </c>
      <c r="D2980" s="25">
        <f t="shared" si="150"/>
        <v>10.79629346147537</v>
      </c>
    </row>
    <row r="2981" spans="1:4" x14ac:dyDescent="0.2">
      <c r="A2981" s="24">
        <v>2973</v>
      </c>
      <c r="B2981" s="4">
        <f t="shared" si="148"/>
        <v>8.1452054794520556</v>
      </c>
      <c r="C2981" s="4">
        <f t="shared" si="149"/>
        <v>0.10252523266642331</v>
      </c>
      <c r="D2981" s="25">
        <f t="shared" si="150"/>
        <v>10.79652584748696</v>
      </c>
    </row>
    <row r="2982" spans="1:4" x14ac:dyDescent="0.2">
      <c r="A2982" s="24">
        <v>2974</v>
      </c>
      <c r="B2982" s="4">
        <f t="shared" si="148"/>
        <v>8.1479452054794521</v>
      </c>
      <c r="C2982" s="4">
        <f t="shared" si="149"/>
        <v>0.10252732980315943</v>
      </c>
      <c r="D2982" s="25">
        <f t="shared" si="150"/>
        <v>10.796758203195189</v>
      </c>
    </row>
    <row r="2983" spans="1:4" x14ac:dyDescent="0.2">
      <c r="A2983" s="24">
        <v>2975</v>
      </c>
      <c r="B2983" s="4">
        <f t="shared" si="148"/>
        <v>8.1506849315068486</v>
      </c>
      <c r="C2983" s="4">
        <f t="shared" si="149"/>
        <v>0.10252942666182667</v>
      </c>
      <c r="D2983" s="25">
        <f t="shared" si="150"/>
        <v>10.796990528581496</v>
      </c>
    </row>
    <row r="2984" spans="1:4" x14ac:dyDescent="0.2">
      <c r="A2984" s="24">
        <v>2976</v>
      </c>
      <c r="B2984" s="4">
        <f t="shared" si="148"/>
        <v>8.1534246575342468</v>
      </c>
      <c r="C2984" s="4">
        <f t="shared" si="149"/>
        <v>0.10253152324225964</v>
      </c>
      <c r="D2984" s="25">
        <f t="shared" si="150"/>
        <v>10.797222823627383</v>
      </c>
    </row>
    <row r="2985" spans="1:4" x14ac:dyDescent="0.2">
      <c r="A2985" s="24">
        <v>2977</v>
      </c>
      <c r="B2985" s="4">
        <f t="shared" si="148"/>
        <v>8.1561643835616433</v>
      </c>
      <c r="C2985" s="4">
        <f t="shared" si="149"/>
        <v>0.10253361954429323</v>
      </c>
      <c r="D2985" s="25">
        <f t="shared" si="150"/>
        <v>10.797455088314356</v>
      </c>
    </row>
    <row r="2986" spans="1:4" x14ac:dyDescent="0.2">
      <c r="A2986" s="24">
        <v>2978</v>
      </c>
      <c r="B2986" s="4">
        <f t="shared" si="148"/>
        <v>8.1589041095890416</v>
      </c>
      <c r="C2986" s="4">
        <f t="shared" si="149"/>
        <v>0.10253571556776254</v>
      </c>
      <c r="D2986" s="25">
        <f t="shared" si="150"/>
        <v>10.79768732262394</v>
      </c>
    </row>
    <row r="2987" spans="1:4" x14ac:dyDescent="0.2">
      <c r="A2987" s="24">
        <v>2979</v>
      </c>
      <c r="B2987" s="4">
        <f t="shared" si="148"/>
        <v>8.161643835616438</v>
      </c>
      <c r="C2987" s="4">
        <f t="shared" si="149"/>
        <v>0.102537811312503</v>
      </c>
      <c r="D2987" s="25">
        <f t="shared" si="150"/>
        <v>10.797919526537726</v>
      </c>
    </row>
    <row r="2988" spans="1:4" x14ac:dyDescent="0.2">
      <c r="A2988" s="24">
        <v>2980</v>
      </c>
      <c r="B2988" s="4">
        <f t="shared" si="148"/>
        <v>8.1643835616438363</v>
      </c>
      <c r="C2988" s="4">
        <f t="shared" si="149"/>
        <v>0.10253990677835023</v>
      </c>
      <c r="D2988" s="25">
        <f t="shared" si="150"/>
        <v>10.798151700037305</v>
      </c>
    </row>
    <row r="2989" spans="1:4" x14ac:dyDescent="0.2">
      <c r="A2989" s="24">
        <v>2981</v>
      </c>
      <c r="B2989" s="4">
        <f t="shared" si="148"/>
        <v>8.1671232876712327</v>
      </c>
      <c r="C2989" s="4">
        <f t="shared" si="149"/>
        <v>0.1025420019651402</v>
      </c>
      <c r="D2989" s="25">
        <f t="shared" si="150"/>
        <v>10.798383843104276</v>
      </c>
    </row>
    <row r="2990" spans="1:4" x14ac:dyDescent="0.2">
      <c r="A2990" s="24">
        <v>2982</v>
      </c>
      <c r="B2990" s="4">
        <f t="shared" si="148"/>
        <v>8.169863013698631</v>
      </c>
      <c r="C2990" s="4">
        <f t="shared" si="149"/>
        <v>0.10254409687270905</v>
      </c>
      <c r="D2990" s="25">
        <f t="shared" si="150"/>
        <v>10.798615955720337</v>
      </c>
    </row>
    <row r="2991" spans="1:4" x14ac:dyDescent="0.2">
      <c r="A2991" s="24">
        <v>2983</v>
      </c>
      <c r="B2991" s="4">
        <f t="shared" si="148"/>
        <v>8.1726027397260275</v>
      </c>
      <c r="C2991" s="4">
        <f t="shared" si="149"/>
        <v>0.10254619150089322</v>
      </c>
      <c r="D2991" s="25">
        <f t="shared" si="150"/>
        <v>10.798848037867149</v>
      </c>
    </row>
    <row r="2992" spans="1:4" x14ac:dyDescent="0.2">
      <c r="A2992" s="24">
        <v>2984</v>
      </c>
      <c r="B2992" s="4">
        <f t="shared" si="148"/>
        <v>8.1753424657534239</v>
      </c>
      <c r="C2992" s="4">
        <f t="shared" si="149"/>
        <v>0.10254828584952941</v>
      </c>
      <c r="D2992" s="25">
        <f t="shared" si="150"/>
        <v>10.799080089526436</v>
      </c>
    </row>
    <row r="2993" spans="1:4" x14ac:dyDescent="0.2">
      <c r="A2993" s="24">
        <v>2985</v>
      </c>
      <c r="B2993" s="4">
        <f t="shared" si="148"/>
        <v>8.1780821917808222</v>
      </c>
      <c r="C2993" s="4">
        <f t="shared" si="149"/>
        <v>0.10255037991845461</v>
      </c>
      <c r="D2993" s="25">
        <f t="shared" si="150"/>
        <v>10.799312110679926</v>
      </c>
    </row>
    <row r="2994" spans="1:4" x14ac:dyDescent="0.2">
      <c r="A2994" s="24">
        <v>2986</v>
      </c>
      <c r="B2994" s="4">
        <f t="shared" si="148"/>
        <v>8.1808219178082187</v>
      </c>
      <c r="C2994" s="4">
        <f t="shared" si="149"/>
        <v>0.102552473707506</v>
      </c>
      <c r="D2994" s="25">
        <f t="shared" si="150"/>
        <v>10.799544101309388</v>
      </c>
    </row>
    <row r="2995" spans="1:4" x14ac:dyDescent="0.2">
      <c r="A2995" s="24">
        <v>2987</v>
      </c>
      <c r="B2995" s="4">
        <f t="shared" si="148"/>
        <v>8.1835616438356169</v>
      </c>
      <c r="C2995" s="4">
        <f t="shared" si="149"/>
        <v>0.10255456721652111</v>
      </c>
      <c r="D2995" s="25">
        <f t="shared" si="150"/>
        <v>10.799776061396638</v>
      </c>
    </row>
    <row r="2996" spans="1:4" x14ac:dyDescent="0.2">
      <c r="A2996" s="24">
        <v>2988</v>
      </c>
      <c r="B2996" s="4">
        <f t="shared" si="148"/>
        <v>8.1863013698630134</v>
      </c>
      <c r="C2996" s="4">
        <f t="shared" si="149"/>
        <v>0.10255666044533762</v>
      </c>
      <c r="D2996" s="25">
        <f t="shared" si="150"/>
        <v>10.800007990923488</v>
      </c>
    </row>
    <row r="2997" spans="1:4" x14ac:dyDescent="0.2">
      <c r="A2997" s="24">
        <v>2989</v>
      </c>
      <c r="B2997" s="4">
        <f t="shared" si="148"/>
        <v>8.1890410958904116</v>
      </c>
      <c r="C2997" s="4">
        <f t="shared" si="149"/>
        <v>0.10255875339379356</v>
      </c>
      <c r="D2997" s="25">
        <f t="shared" si="150"/>
        <v>10.800239889871822</v>
      </c>
    </row>
    <row r="2998" spans="1:4" x14ac:dyDescent="0.2">
      <c r="A2998" s="24">
        <v>2990</v>
      </c>
      <c r="B2998" s="4">
        <f t="shared" si="148"/>
        <v>8.1917808219178081</v>
      </c>
      <c r="C2998" s="4">
        <f t="shared" si="149"/>
        <v>0.10256084606172718</v>
      </c>
      <c r="D2998" s="25">
        <f t="shared" si="150"/>
        <v>10.800471758223473</v>
      </c>
    </row>
    <row r="2999" spans="1:4" x14ac:dyDescent="0.2">
      <c r="A2999" s="24">
        <v>2991</v>
      </c>
      <c r="B2999" s="4">
        <f t="shared" si="148"/>
        <v>8.1945205479452063</v>
      </c>
      <c r="C2999" s="4">
        <f t="shared" si="149"/>
        <v>0.102562938448977</v>
      </c>
      <c r="D2999" s="25">
        <f t="shared" si="150"/>
        <v>10.800703595960414</v>
      </c>
    </row>
    <row r="3000" spans="1:4" x14ac:dyDescent="0.2">
      <c r="A3000" s="24">
        <v>2992</v>
      </c>
      <c r="B3000" s="4">
        <f t="shared" si="148"/>
        <v>8.1972602739726028</v>
      </c>
      <c r="C3000" s="4">
        <f t="shared" si="149"/>
        <v>0.10256503055538178</v>
      </c>
      <c r="D3000" s="25">
        <f t="shared" si="150"/>
        <v>10.80093540306455</v>
      </c>
    </row>
    <row r="3001" spans="1:4" x14ac:dyDescent="0.2">
      <c r="A3001" s="24">
        <v>2993</v>
      </c>
      <c r="B3001" s="4">
        <f t="shared" si="148"/>
        <v>8.1999999999999993</v>
      </c>
      <c r="C3001" s="4">
        <f t="shared" si="149"/>
        <v>0.10256712238078057</v>
      </c>
      <c r="D3001" s="25">
        <f t="shared" si="150"/>
        <v>10.801167179517845</v>
      </c>
    </row>
    <row r="3002" spans="1:4" x14ac:dyDescent="0.2">
      <c r="A3002" s="24">
        <v>2994</v>
      </c>
      <c r="B3002" s="4">
        <f t="shared" si="148"/>
        <v>8.2027397260273975</v>
      </c>
      <c r="C3002" s="4">
        <f t="shared" si="149"/>
        <v>0.10256921392501266</v>
      </c>
      <c r="D3002" s="25">
        <f t="shared" si="150"/>
        <v>10.801398925302319</v>
      </c>
    </row>
    <row r="3003" spans="1:4" x14ac:dyDescent="0.2">
      <c r="A3003" s="24">
        <v>2995</v>
      </c>
      <c r="B3003" s="4">
        <f t="shared" si="148"/>
        <v>8.205479452054794</v>
      </c>
      <c r="C3003" s="4">
        <f t="shared" si="149"/>
        <v>0.10257130518791757</v>
      </c>
      <c r="D3003" s="25">
        <f t="shared" si="150"/>
        <v>10.801630640399985</v>
      </c>
    </row>
    <row r="3004" spans="1:4" x14ac:dyDescent="0.2">
      <c r="A3004" s="24">
        <v>2996</v>
      </c>
      <c r="B3004" s="4">
        <f t="shared" si="148"/>
        <v>8.2082191780821923</v>
      </c>
      <c r="C3004" s="4">
        <f t="shared" si="149"/>
        <v>0.10257339616933514</v>
      </c>
      <c r="D3004" s="25">
        <f t="shared" si="150"/>
        <v>10.801862324792921</v>
      </c>
    </row>
    <row r="3005" spans="1:4" x14ac:dyDescent="0.2">
      <c r="A3005" s="24">
        <v>2997</v>
      </c>
      <c r="B3005" s="4">
        <f t="shared" si="148"/>
        <v>8.2109589041095887</v>
      </c>
      <c r="C3005" s="4">
        <f t="shared" si="149"/>
        <v>0.10257548686910541</v>
      </c>
      <c r="D3005" s="25">
        <f t="shared" si="150"/>
        <v>10.802093978463191</v>
      </c>
    </row>
    <row r="3006" spans="1:4" x14ac:dyDescent="0.2">
      <c r="A3006" s="24">
        <v>2998</v>
      </c>
      <c r="B3006" s="4">
        <f t="shared" si="148"/>
        <v>8.213698630136987</v>
      </c>
      <c r="C3006" s="4">
        <f t="shared" si="149"/>
        <v>0.10257757728706871</v>
      </c>
      <c r="D3006" s="25">
        <f t="shared" si="150"/>
        <v>10.802325601392916</v>
      </c>
    </row>
    <row r="3007" spans="1:4" x14ac:dyDescent="0.2">
      <c r="A3007" s="24">
        <v>2999</v>
      </c>
      <c r="B3007" s="4">
        <f t="shared" si="148"/>
        <v>8.2164383561643834</v>
      </c>
      <c r="C3007" s="4">
        <f t="shared" si="149"/>
        <v>0.1025796674230656</v>
      </c>
      <c r="D3007" s="25">
        <f t="shared" si="150"/>
        <v>10.802557193564223</v>
      </c>
    </row>
    <row r="3008" spans="1:4" x14ac:dyDescent="0.2">
      <c r="A3008" s="24">
        <v>3000</v>
      </c>
      <c r="B3008" s="4">
        <f t="shared" si="148"/>
        <v>8.2191780821917817</v>
      </c>
      <c r="C3008" s="4">
        <f t="shared" si="149"/>
        <v>0.10258175727693691</v>
      </c>
      <c r="D3008" s="25">
        <f t="shared" si="150"/>
        <v>10.80278875495928</v>
      </c>
    </row>
    <row r="3009" spans="1:4" x14ac:dyDescent="0.2">
      <c r="A3009" s="24">
        <v>3001</v>
      </c>
      <c r="B3009" s="4">
        <f t="shared" si="148"/>
        <v>8.2219178082191782</v>
      </c>
      <c r="C3009" s="4">
        <f t="shared" si="149"/>
        <v>0.10258384684852376</v>
      </c>
      <c r="D3009" s="25">
        <f t="shared" si="150"/>
        <v>10.803020285560304</v>
      </c>
    </row>
    <row r="3010" spans="1:4" x14ac:dyDescent="0.2">
      <c r="A3010" s="24">
        <v>3002</v>
      </c>
      <c r="B3010" s="4">
        <f t="shared" si="148"/>
        <v>8.2246575342465746</v>
      </c>
      <c r="C3010" s="4">
        <f t="shared" si="149"/>
        <v>0.10258593613766746</v>
      </c>
      <c r="D3010" s="25">
        <f t="shared" si="150"/>
        <v>10.803251785349509</v>
      </c>
    </row>
    <row r="3011" spans="1:4" x14ac:dyDescent="0.2">
      <c r="A3011" s="24">
        <v>3003</v>
      </c>
      <c r="B3011" s="4">
        <f t="shared" si="148"/>
        <v>8.2273972602739729</v>
      </c>
      <c r="C3011" s="4">
        <f t="shared" si="149"/>
        <v>0.10258802514420962</v>
      </c>
      <c r="D3011" s="25">
        <f t="shared" si="150"/>
        <v>10.803483254309153</v>
      </c>
    </row>
    <row r="3012" spans="1:4" x14ac:dyDescent="0.2">
      <c r="A3012" s="24">
        <v>3004</v>
      </c>
      <c r="B3012" s="4">
        <f t="shared" si="148"/>
        <v>8.2301369863013694</v>
      </c>
      <c r="C3012" s="4">
        <f t="shared" si="149"/>
        <v>0.10259011386799211</v>
      </c>
      <c r="D3012" s="25">
        <f t="shared" si="150"/>
        <v>10.803714692421519</v>
      </c>
    </row>
    <row r="3013" spans="1:4" x14ac:dyDescent="0.2">
      <c r="A3013" s="24">
        <v>3005</v>
      </c>
      <c r="B3013" s="4">
        <f t="shared" si="148"/>
        <v>8.2328767123287676</v>
      </c>
      <c r="C3013" s="4">
        <f t="shared" si="149"/>
        <v>0.102592202308857</v>
      </c>
      <c r="D3013" s="25">
        <f t="shared" si="150"/>
        <v>10.803946099668904</v>
      </c>
    </row>
    <row r="3014" spans="1:4" x14ac:dyDescent="0.2">
      <c r="A3014" s="24">
        <v>3006</v>
      </c>
      <c r="B3014" s="4">
        <f t="shared" si="148"/>
        <v>8.2356164383561641</v>
      </c>
      <c r="C3014" s="4">
        <f t="shared" si="149"/>
        <v>0.10259429046664668</v>
      </c>
      <c r="D3014" s="25">
        <f t="shared" si="150"/>
        <v>10.804177476033662</v>
      </c>
    </row>
    <row r="3015" spans="1:4" x14ac:dyDescent="0.2">
      <c r="A3015" s="24">
        <v>3007</v>
      </c>
      <c r="B3015" s="4">
        <f t="shared" si="148"/>
        <v>8.2383561643835623</v>
      </c>
      <c r="C3015" s="4">
        <f t="shared" si="149"/>
        <v>0.10259637834120378</v>
      </c>
      <c r="D3015" s="25">
        <f t="shared" si="150"/>
        <v>10.804408821498136</v>
      </c>
    </row>
    <row r="3016" spans="1:4" x14ac:dyDescent="0.2">
      <c r="A3016" s="24">
        <v>3008</v>
      </c>
      <c r="B3016" s="4">
        <f t="shared" si="148"/>
        <v>8.2410958904109588</v>
      </c>
      <c r="C3016" s="4">
        <f t="shared" si="149"/>
        <v>0.10259846593237115</v>
      </c>
      <c r="D3016" s="25">
        <f t="shared" si="150"/>
        <v>10.804640136044741</v>
      </c>
    </row>
    <row r="3017" spans="1:4" x14ac:dyDescent="0.2">
      <c r="A3017" s="24">
        <v>3009</v>
      </c>
      <c r="B3017" s="4">
        <f t="shared" si="148"/>
        <v>8.2438356164383571</v>
      </c>
      <c r="C3017" s="4">
        <f t="shared" si="149"/>
        <v>0.10260055323999193</v>
      </c>
      <c r="D3017" s="25">
        <f t="shared" si="150"/>
        <v>10.804871419655893</v>
      </c>
    </row>
    <row r="3018" spans="1:4" x14ac:dyDescent="0.2">
      <c r="A3018" s="24">
        <v>3010</v>
      </c>
      <c r="B3018" s="4">
        <f t="shared" ref="B3018:B3081" si="151">A3018/365</f>
        <v>8.2465753424657535</v>
      </c>
      <c r="C3018" s="4">
        <f t="shared" ref="C3018:C3081" si="152">($A$6/100)+((($B$6+$C$6)/100)*(1-EXP(-B3018/$D$6))/(B3018/$D$6))-(($C$6/100)*(EXP(-B3018/$D$6)))</f>
        <v>0.10260264026390949</v>
      </c>
      <c r="D3018" s="25">
        <f t="shared" ref="D3018:D3081" si="153">(EXP(C3018)-1)*100</f>
        <v>10.80510267231405</v>
      </c>
    </row>
    <row r="3019" spans="1:4" x14ac:dyDescent="0.2">
      <c r="A3019" s="24">
        <v>3011</v>
      </c>
      <c r="B3019" s="4">
        <f t="shared" si="151"/>
        <v>8.24931506849315</v>
      </c>
      <c r="C3019" s="4">
        <f t="shared" si="152"/>
        <v>0.10260472700396749</v>
      </c>
      <c r="D3019" s="25">
        <f t="shared" si="153"/>
        <v>10.805333894001667</v>
      </c>
    </row>
    <row r="3020" spans="1:4" x14ac:dyDescent="0.2">
      <c r="A3020" s="24">
        <v>3012</v>
      </c>
      <c r="B3020" s="4">
        <f t="shared" si="151"/>
        <v>8.2520547945205482</v>
      </c>
      <c r="C3020" s="4">
        <f t="shared" si="152"/>
        <v>0.10260681346000977</v>
      </c>
      <c r="D3020" s="25">
        <f t="shared" si="153"/>
        <v>10.805565084701275</v>
      </c>
    </row>
    <row r="3021" spans="1:4" x14ac:dyDescent="0.2">
      <c r="A3021" s="24">
        <v>3013</v>
      </c>
      <c r="B3021" s="4">
        <f t="shared" si="151"/>
        <v>8.2547945205479447</v>
      </c>
      <c r="C3021" s="4">
        <f t="shared" si="152"/>
        <v>0.10260889963188052</v>
      </c>
      <c r="D3021" s="25">
        <f t="shared" si="153"/>
        <v>10.805796244395394</v>
      </c>
    </row>
    <row r="3022" spans="1:4" x14ac:dyDescent="0.2">
      <c r="A3022" s="24">
        <v>3014</v>
      </c>
      <c r="B3022" s="4">
        <f t="shared" si="151"/>
        <v>8.257534246575343</v>
      </c>
      <c r="C3022" s="4">
        <f t="shared" si="152"/>
        <v>0.10261098551942413</v>
      </c>
      <c r="D3022" s="25">
        <f t="shared" si="153"/>
        <v>10.806027373066595</v>
      </c>
    </row>
    <row r="3023" spans="1:4" x14ac:dyDescent="0.2">
      <c r="A3023" s="24">
        <v>3015</v>
      </c>
      <c r="B3023" s="4">
        <f t="shared" si="151"/>
        <v>8.2602739726027394</v>
      </c>
      <c r="C3023" s="4">
        <f t="shared" si="152"/>
        <v>0.1026130711224852</v>
      </c>
      <c r="D3023" s="25">
        <f t="shared" si="153"/>
        <v>10.806258470697472</v>
      </c>
    </row>
    <row r="3024" spans="1:4" x14ac:dyDescent="0.2">
      <c r="A3024" s="24">
        <v>3016</v>
      </c>
      <c r="B3024" s="4">
        <f t="shared" si="151"/>
        <v>8.2630136986301377</v>
      </c>
      <c r="C3024" s="4">
        <f t="shared" si="152"/>
        <v>0.10261515644090868</v>
      </c>
      <c r="D3024" s="25">
        <f t="shared" si="153"/>
        <v>10.806489537270615</v>
      </c>
    </row>
    <row r="3025" spans="1:4" x14ac:dyDescent="0.2">
      <c r="A3025" s="24">
        <v>3017</v>
      </c>
      <c r="B3025" s="4">
        <f t="shared" si="151"/>
        <v>8.2657534246575342</v>
      </c>
      <c r="C3025" s="4">
        <f t="shared" si="152"/>
        <v>0.1026172414745397</v>
      </c>
      <c r="D3025" s="25">
        <f t="shared" si="153"/>
        <v>10.806720572768679</v>
      </c>
    </row>
    <row r="3026" spans="1:4" x14ac:dyDescent="0.2">
      <c r="A3026" s="24">
        <v>3018</v>
      </c>
      <c r="B3026" s="4">
        <f t="shared" si="151"/>
        <v>8.2684931506849306</v>
      </c>
      <c r="C3026" s="4">
        <f t="shared" si="152"/>
        <v>0.10261932622322366</v>
      </c>
      <c r="D3026" s="25">
        <f t="shared" si="153"/>
        <v>10.806951577174374</v>
      </c>
    </row>
    <row r="3027" spans="1:4" x14ac:dyDescent="0.2">
      <c r="A3027" s="24">
        <v>3019</v>
      </c>
      <c r="B3027" s="4">
        <f t="shared" si="151"/>
        <v>8.2712328767123289</v>
      </c>
      <c r="C3027" s="4">
        <f t="shared" si="152"/>
        <v>0.10262141068680623</v>
      </c>
      <c r="D3027" s="25">
        <f t="shared" si="153"/>
        <v>10.807182550470351</v>
      </c>
    </row>
    <row r="3028" spans="1:4" x14ac:dyDescent="0.2">
      <c r="A3028" s="24">
        <v>3020</v>
      </c>
      <c r="B3028" s="4">
        <f t="shared" si="151"/>
        <v>8.2739726027397253</v>
      </c>
      <c r="C3028" s="4">
        <f t="shared" si="152"/>
        <v>0.10262349486513328</v>
      </c>
      <c r="D3028" s="25">
        <f t="shared" si="153"/>
        <v>10.807413492639363</v>
      </c>
    </row>
    <row r="3029" spans="1:4" x14ac:dyDescent="0.2">
      <c r="A3029" s="24">
        <v>3021</v>
      </c>
      <c r="B3029" s="4">
        <f t="shared" si="151"/>
        <v>8.2767123287671236</v>
      </c>
      <c r="C3029" s="4">
        <f t="shared" si="152"/>
        <v>0.10262557875805102</v>
      </c>
      <c r="D3029" s="25">
        <f t="shared" si="153"/>
        <v>10.807644403664174</v>
      </c>
    </row>
    <row r="3030" spans="1:4" x14ac:dyDescent="0.2">
      <c r="A3030" s="24">
        <v>3022</v>
      </c>
      <c r="B3030" s="4">
        <f t="shared" si="151"/>
        <v>8.2794520547945201</v>
      </c>
      <c r="C3030" s="4">
        <f t="shared" si="152"/>
        <v>0.10262766236540581</v>
      </c>
      <c r="D3030" s="25">
        <f t="shared" si="153"/>
        <v>10.807875283527558</v>
      </c>
    </row>
    <row r="3031" spans="1:4" x14ac:dyDescent="0.2">
      <c r="A3031" s="24">
        <v>3023</v>
      </c>
      <c r="B3031" s="4">
        <f t="shared" si="151"/>
        <v>8.2821917808219183</v>
      </c>
      <c r="C3031" s="4">
        <f t="shared" si="152"/>
        <v>0.10262974568704433</v>
      </c>
      <c r="D3031" s="25">
        <f t="shared" si="153"/>
        <v>10.808106132212325</v>
      </c>
    </row>
    <row r="3032" spans="1:4" x14ac:dyDescent="0.2">
      <c r="A3032" s="24">
        <v>3024</v>
      </c>
      <c r="B3032" s="4">
        <f t="shared" si="151"/>
        <v>8.2849315068493148</v>
      </c>
      <c r="C3032" s="4">
        <f t="shared" si="152"/>
        <v>0.1026318287228135</v>
      </c>
      <c r="D3032" s="25">
        <f t="shared" si="153"/>
        <v>10.808336949701314</v>
      </c>
    </row>
    <row r="3033" spans="1:4" x14ac:dyDescent="0.2">
      <c r="A3033" s="24">
        <v>3025</v>
      </c>
      <c r="B3033" s="4">
        <f t="shared" si="151"/>
        <v>8.287671232876713</v>
      </c>
      <c r="C3033" s="4">
        <f t="shared" si="152"/>
        <v>0.10263391147256046</v>
      </c>
      <c r="D3033" s="25">
        <f t="shared" si="153"/>
        <v>10.80856773597738</v>
      </c>
    </row>
    <row r="3034" spans="1:4" x14ac:dyDescent="0.2">
      <c r="A3034" s="24">
        <v>3026</v>
      </c>
      <c r="B3034" s="4">
        <f t="shared" si="151"/>
        <v>8.2904109589041095</v>
      </c>
      <c r="C3034" s="4">
        <f t="shared" si="152"/>
        <v>0.10263599393613261</v>
      </c>
      <c r="D3034" s="25">
        <f t="shared" si="153"/>
        <v>10.808798491023452</v>
      </c>
    </row>
    <row r="3035" spans="1:4" x14ac:dyDescent="0.2">
      <c r="A3035" s="24">
        <v>3027</v>
      </c>
      <c r="B3035" s="4">
        <f t="shared" si="151"/>
        <v>8.293150684931506</v>
      </c>
      <c r="C3035" s="4">
        <f t="shared" si="152"/>
        <v>0.10263807611337764</v>
      </c>
      <c r="D3035" s="25">
        <f t="shared" si="153"/>
        <v>10.809029214822408</v>
      </c>
    </row>
    <row r="3036" spans="1:4" x14ac:dyDescent="0.2">
      <c r="A3036" s="24">
        <v>3028</v>
      </c>
      <c r="B3036" s="4">
        <f t="shared" si="151"/>
        <v>8.2958904109589042</v>
      </c>
      <c r="C3036" s="4">
        <f t="shared" si="152"/>
        <v>0.10264015800414343</v>
      </c>
      <c r="D3036" s="25">
        <f t="shared" si="153"/>
        <v>10.809259907357237</v>
      </c>
    </row>
    <row r="3037" spans="1:4" x14ac:dyDescent="0.2">
      <c r="A3037" s="24">
        <v>3029</v>
      </c>
      <c r="B3037" s="4">
        <f t="shared" si="151"/>
        <v>8.2986301369863007</v>
      </c>
      <c r="C3037" s="4">
        <f t="shared" si="152"/>
        <v>0.10264223960827813</v>
      </c>
      <c r="D3037" s="25">
        <f t="shared" si="153"/>
        <v>10.809490568610913</v>
      </c>
    </row>
    <row r="3038" spans="1:4" x14ac:dyDescent="0.2">
      <c r="A3038" s="24">
        <v>3030</v>
      </c>
      <c r="B3038" s="4">
        <f t="shared" si="151"/>
        <v>8.3013698630136989</v>
      </c>
      <c r="C3038" s="4">
        <f t="shared" si="152"/>
        <v>0.10264432092563019</v>
      </c>
      <c r="D3038" s="25">
        <f t="shared" si="153"/>
        <v>10.809721198566402</v>
      </c>
    </row>
    <row r="3039" spans="1:4" x14ac:dyDescent="0.2">
      <c r="A3039" s="24">
        <v>3031</v>
      </c>
      <c r="B3039" s="4">
        <f t="shared" si="151"/>
        <v>8.3041095890410954</v>
      </c>
      <c r="C3039" s="4">
        <f t="shared" si="152"/>
        <v>0.10264640195604825</v>
      </c>
      <c r="D3039" s="25">
        <f t="shared" si="153"/>
        <v>10.809951797206786</v>
      </c>
    </row>
    <row r="3040" spans="1:4" x14ac:dyDescent="0.2">
      <c r="A3040" s="24">
        <v>3032</v>
      </c>
      <c r="B3040" s="4">
        <f t="shared" si="151"/>
        <v>8.3068493150684937</v>
      </c>
      <c r="C3040" s="4">
        <f t="shared" si="152"/>
        <v>0.10264848269938118</v>
      </c>
      <c r="D3040" s="25">
        <f t="shared" si="153"/>
        <v>10.810182364515075</v>
      </c>
    </row>
    <row r="3041" spans="1:4" x14ac:dyDescent="0.2">
      <c r="A3041" s="24">
        <v>3033</v>
      </c>
      <c r="B3041" s="4">
        <f t="shared" si="151"/>
        <v>8.3095890410958901</v>
      </c>
      <c r="C3041" s="4">
        <f t="shared" si="152"/>
        <v>0.10265056315547816</v>
      </c>
      <c r="D3041" s="25">
        <f t="shared" si="153"/>
        <v>10.810412900474397</v>
      </c>
    </row>
    <row r="3042" spans="1:4" x14ac:dyDescent="0.2">
      <c r="A3042" s="24">
        <v>3034</v>
      </c>
      <c r="B3042" s="4">
        <f t="shared" si="151"/>
        <v>8.3123287671232884</v>
      </c>
      <c r="C3042" s="4">
        <f t="shared" si="152"/>
        <v>0.10265264332418857</v>
      </c>
      <c r="D3042" s="25">
        <f t="shared" si="153"/>
        <v>10.810643405067832</v>
      </c>
    </row>
    <row r="3043" spans="1:4" x14ac:dyDescent="0.2">
      <c r="A3043" s="24">
        <v>3035</v>
      </c>
      <c r="B3043" s="4">
        <f t="shared" si="151"/>
        <v>8.3150684931506849</v>
      </c>
      <c r="C3043" s="4">
        <f t="shared" si="152"/>
        <v>0.10265472320536209</v>
      </c>
      <c r="D3043" s="25">
        <f t="shared" si="153"/>
        <v>10.810873878278571</v>
      </c>
    </row>
    <row r="3044" spans="1:4" x14ac:dyDescent="0.2">
      <c r="A3044" s="24">
        <v>3036</v>
      </c>
      <c r="B3044" s="4">
        <f t="shared" si="151"/>
        <v>8.3178082191780813</v>
      </c>
      <c r="C3044" s="4">
        <f t="shared" si="152"/>
        <v>0.10265680279884859</v>
      </c>
      <c r="D3044" s="25">
        <f t="shared" si="153"/>
        <v>10.811104320089736</v>
      </c>
    </row>
    <row r="3045" spans="1:4" x14ac:dyDescent="0.2">
      <c r="A3045" s="24">
        <v>3037</v>
      </c>
      <c r="B3045" s="4">
        <f t="shared" si="151"/>
        <v>8.3205479452054796</v>
      </c>
      <c r="C3045" s="4">
        <f t="shared" si="152"/>
        <v>0.10265888210449821</v>
      </c>
      <c r="D3045" s="25">
        <f t="shared" si="153"/>
        <v>10.811334730484523</v>
      </c>
    </row>
    <row r="3046" spans="1:4" x14ac:dyDescent="0.2">
      <c r="A3046" s="24">
        <v>3038</v>
      </c>
      <c r="B3046" s="4">
        <f t="shared" si="151"/>
        <v>8.3232876712328761</v>
      </c>
      <c r="C3046" s="4">
        <f t="shared" si="152"/>
        <v>0.10266096112216135</v>
      </c>
      <c r="D3046" s="25">
        <f t="shared" si="153"/>
        <v>10.811565109446185</v>
      </c>
    </row>
    <row r="3047" spans="1:4" x14ac:dyDescent="0.2">
      <c r="A3047" s="24">
        <v>3039</v>
      </c>
      <c r="B3047" s="4">
        <f t="shared" si="151"/>
        <v>8.3260273972602743</v>
      </c>
      <c r="C3047" s="4">
        <f t="shared" si="152"/>
        <v>0.10266303985168862</v>
      </c>
      <c r="D3047" s="25">
        <f t="shared" si="153"/>
        <v>10.811795456957963</v>
      </c>
    </row>
    <row r="3048" spans="1:4" x14ac:dyDescent="0.2">
      <c r="A3048" s="24">
        <v>3040</v>
      </c>
      <c r="B3048" s="4">
        <f t="shared" si="151"/>
        <v>8.3287671232876708</v>
      </c>
      <c r="C3048" s="4">
        <f t="shared" si="152"/>
        <v>0.10266511829293094</v>
      </c>
      <c r="D3048" s="25">
        <f t="shared" si="153"/>
        <v>10.812025773003132</v>
      </c>
    </row>
    <row r="3049" spans="1:4" x14ac:dyDescent="0.2">
      <c r="A3049" s="24">
        <v>3041</v>
      </c>
      <c r="B3049" s="4">
        <f t="shared" si="151"/>
        <v>8.331506849315069</v>
      </c>
      <c r="C3049" s="4">
        <f t="shared" si="152"/>
        <v>0.10266719644573941</v>
      </c>
      <c r="D3049" s="25">
        <f t="shared" si="153"/>
        <v>10.812256057564973</v>
      </c>
    </row>
    <row r="3050" spans="1:4" x14ac:dyDescent="0.2">
      <c r="A3050" s="24">
        <v>3042</v>
      </c>
      <c r="B3050" s="4">
        <f t="shared" si="151"/>
        <v>8.3342465753424655</v>
      </c>
      <c r="C3050" s="4">
        <f t="shared" si="152"/>
        <v>0.10266927430996542</v>
      </c>
      <c r="D3050" s="25">
        <f t="shared" si="153"/>
        <v>10.812486310626856</v>
      </c>
    </row>
    <row r="3051" spans="1:4" x14ac:dyDescent="0.2">
      <c r="A3051" s="24">
        <v>3043</v>
      </c>
      <c r="B3051" s="4">
        <f t="shared" si="151"/>
        <v>8.3369863013698637</v>
      </c>
      <c r="C3051" s="4">
        <f t="shared" si="152"/>
        <v>0.10267135188546059</v>
      </c>
      <c r="D3051" s="25">
        <f t="shared" si="153"/>
        <v>10.812716532172129</v>
      </c>
    </row>
    <row r="3052" spans="1:4" x14ac:dyDescent="0.2">
      <c r="A3052" s="24">
        <v>3044</v>
      </c>
      <c r="B3052" s="4">
        <f t="shared" si="151"/>
        <v>8.3397260273972602</v>
      </c>
      <c r="C3052" s="4">
        <f t="shared" si="152"/>
        <v>0.10267342917207677</v>
      </c>
      <c r="D3052" s="25">
        <f t="shared" si="153"/>
        <v>10.812946722184158</v>
      </c>
    </row>
    <row r="3053" spans="1:4" x14ac:dyDescent="0.2">
      <c r="A3053" s="24">
        <v>3045</v>
      </c>
      <c r="B3053" s="4">
        <f t="shared" si="151"/>
        <v>8.3424657534246567</v>
      </c>
      <c r="C3053" s="4">
        <f t="shared" si="152"/>
        <v>0.10267550616966607</v>
      </c>
      <c r="D3053" s="25">
        <f t="shared" si="153"/>
        <v>10.813176880646402</v>
      </c>
    </row>
    <row r="3054" spans="1:4" x14ac:dyDescent="0.2">
      <c r="A3054" s="24">
        <v>3046</v>
      </c>
      <c r="B3054" s="4">
        <f t="shared" si="151"/>
        <v>8.3452054794520549</v>
      </c>
      <c r="C3054" s="4">
        <f t="shared" si="152"/>
        <v>0.10267758287808085</v>
      </c>
      <c r="D3054" s="25">
        <f t="shared" si="153"/>
        <v>10.813407007542253</v>
      </c>
    </row>
    <row r="3055" spans="1:4" x14ac:dyDescent="0.2">
      <c r="A3055" s="24">
        <v>3047</v>
      </c>
      <c r="B3055" s="4">
        <f t="shared" si="151"/>
        <v>8.3479452054794514</v>
      </c>
      <c r="C3055" s="4">
        <f t="shared" si="152"/>
        <v>0.10267965929717374</v>
      </c>
      <c r="D3055" s="25">
        <f t="shared" si="153"/>
        <v>10.813637102855189</v>
      </c>
    </row>
    <row r="3056" spans="1:4" x14ac:dyDescent="0.2">
      <c r="A3056" s="24">
        <v>3048</v>
      </c>
      <c r="B3056" s="4">
        <f t="shared" si="151"/>
        <v>8.3506849315068497</v>
      </c>
      <c r="C3056" s="4">
        <f t="shared" si="152"/>
        <v>0.10268173542679755</v>
      </c>
      <c r="D3056" s="25">
        <f t="shared" si="153"/>
        <v>10.813867166568713</v>
      </c>
    </row>
    <row r="3057" spans="1:4" x14ac:dyDescent="0.2">
      <c r="A3057" s="24">
        <v>3049</v>
      </c>
      <c r="B3057" s="4">
        <f t="shared" si="151"/>
        <v>8.3534246575342461</v>
      </c>
      <c r="C3057" s="4">
        <f t="shared" si="152"/>
        <v>0.10268381126680537</v>
      </c>
      <c r="D3057" s="25">
        <f t="shared" si="153"/>
        <v>10.814097198666373</v>
      </c>
    </row>
    <row r="3058" spans="1:4" x14ac:dyDescent="0.2">
      <c r="A3058" s="24">
        <v>3050</v>
      </c>
      <c r="B3058" s="4">
        <f t="shared" si="151"/>
        <v>8.3561643835616444</v>
      </c>
      <c r="C3058" s="4">
        <f t="shared" si="152"/>
        <v>0.10268588681705057</v>
      </c>
      <c r="D3058" s="25">
        <f t="shared" si="153"/>
        <v>10.814327199131668</v>
      </c>
    </row>
    <row r="3059" spans="1:4" x14ac:dyDescent="0.2">
      <c r="A3059" s="24">
        <v>3051</v>
      </c>
      <c r="B3059" s="4">
        <f t="shared" si="151"/>
        <v>8.3589041095890408</v>
      </c>
      <c r="C3059" s="4">
        <f t="shared" si="152"/>
        <v>0.10268796207738667</v>
      </c>
      <c r="D3059" s="25">
        <f t="shared" si="153"/>
        <v>10.814557167948191</v>
      </c>
    </row>
    <row r="3060" spans="1:4" x14ac:dyDescent="0.2">
      <c r="A3060" s="24">
        <v>3052</v>
      </c>
      <c r="B3060" s="4">
        <f t="shared" si="151"/>
        <v>8.3616438356164391</v>
      </c>
      <c r="C3060" s="4">
        <f t="shared" si="152"/>
        <v>0.10269003704766755</v>
      </c>
      <c r="D3060" s="25">
        <f t="shared" si="153"/>
        <v>10.814787105099555</v>
      </c>
    </row>
    <row r="3061" spans="1:4" x14ac:dyDescent="0.2">
      <c r="A3061" s="24">
        <v>3053</v>
      </c>
      <c r="B3061" s="4">
        <f t="shared" si="151"/>
        <v>8.3643835616438356</v>
      </c>
      <c r="C3061" s="4">
        <f t="shared" si="152"/>
        <v>0.10269211172774723</v>
      </c>
      <c r="D3061" s="25">
        <f t="shared" si="153"/>
        <v>10.815017010569395</v>
      </c>
    </row>
    <row r="3062" spans="1:4" x14ac:dyDescent="0.2">
      <c r="A3062" s="24">
        <v>3054</v>
      </c>
      <c r="B3062" s="4">
        <f t="shared" si="151"/>
        <v>8.367123287671232</v>
      </c>
      <c r="C3062" s="4">
        <f t="shared" si="152"/>
        <v>0.10269418611748002</v>
      </c>
      <c r="D3062" s="25">
        <f t="shared" si="153"/>
        <v>10.815246884341345</v>
      </c>
    </row>
    <row r="3063" spans="1:4" x14ac:dyDescent="0.2">
      <c r="A3063" s="24">
        <v>3055</v>
      </c>
      <c r="B3063" s="4">
        <f t="shared" si="151"/>
        <v>8.3698630136986303</v>
      </c>
      <c r="C3063" s="4">
        <f t="shared" si="152"/>
        <v>0.1026962602167205</v>
      </c>
      <c r="D3063" s="25">
        <f t="shared" si="153"/>
        <v>10.815476726399087</v>
      </c>
    </row>
    <row r="3064" spans="1:4" x14ac:dyDescent="0.2">
      <c r="A3064" s="24">
        <v>3056</v>
      </c>
      <c r="B3064" s="4">
        <f t="shared" si="151"/>
        <v>8.3726027397260268</v>
      </c>
      <c r="C3064" s="4">
        <f t="shared" si="152"/>
        <v>0.10269833402532345</v>
      </c>
      <c r="D3064" s="25">
        <f t="shared" si="153"/>
        <v>10.815706536726367</v>
      </c>
    </row>
    <row r="3065" spans="1:4" x14ac:dyDescent="0.2">
      <c r="A3065" s="24">
        <v>3057</v>
      </c>
      <c r="B3065" s="4">
        <f t="shared" si="151"/>
        <v>8.375342465753425</v>
      </c>
      <c r="C3065" s="4">
        <f t="shared" si="152"/>
        <v>0.10270040754314391</v>
      </c>
      <c r="D3065" s="25">
        <f t="shared" si="153"/>
        <v>10.815936315306885</v>
      </c>
    </row>
    <row r="3066" spans="1:4" x14ac:dyDescent="0.2">
      <c r="A3066" s="24">
        <v>3058</v>
      </c>
      <c r="B3066" s="4">
        <f t="shared" si="151"/>
        <v>8.3780821917808215</v>
      </c>
      <c r="C3066" s="4">
        <f t="shared" si="152"/>
        <v>0.10270248077003714</v>
      </c>
      <c r="D3066" s="25">
        <f t="shared" si="153"/>
        <v>10.81616606212441</v>
      </c>
    </row>
    <row r="3067" spans="1:4" x14ac:dyDescent="0.2">
      <c r="A3067" s="24">
        <v>3059</v>
      </c>
      <c r="B3067" s="4">
        <f t="shared" si="151"/>
        <v>8.3808219178082197</v>
      </c>
      <c r="C3067" s="4">
        <f t="shared" si="152"/>
        <v>0.10270455370585865</v>
      </c>
      <c r="D3067" s="25">
        <f t="shared" si="153"/>
        <v>10.816395777162736</v>
      </c>
    </row>
    <row r="3068" spans="1:4" x14ac:dyDescent="0.2">
      <c r="A3068" s="24">
        <v>3060</v>
      </c>
      <c r="B3068" s="4">
        <f t="shared" si="151"/>
        <v>8.3835616438356162</v>
      </c>
      <c r="C3068" s="4">
        <f t="shared" si="152"/>
        <v>0.10270662635046425</v>
      </c>
      <c r="D3068" s="25">
        <f t="shared" si="153"/>
        <v>10.816625460405671</v>
      </c>
    </row>
    <row r="3069" spans="1:4" x14ac:dyDescent="0.2">
      <c r="A3069" s="24">
        <v>3061</v>
      </c>
      <c r="B3069" s="4">
        <f t="shared" si="151"/>
        <v>8.3863013698630144</v>
      </c>
      <c r="C3069" s="4">
        <f t="shared" si="152"/>
        <v>0.1027086987037099</v>
      </c>
      <c r="D3069" s="25">
        <f t="shared" si="153"/>
        <v>10.816855111837075</v>
      </c>
    </row>
    <row r="3070" spans="1:4" x14ac:dyDescent="0.2">
      <c r="A3070" s="24">
        <v>3062</v>
      </c>
      <c r="B3070" s="4">
        <f t="shared" si="151"/>
        <v>8.3890410958904109</v>
      </c>
      <c r="C3070" s="4">
        <f t="shared" si="152"/>
        <v>0.10271077076545186</v>
      </c>
      <c r="D3070" s="25">
        <f t="shared" si="153"/>
        <v>10.817084731440808</v>
      </c>
    </row>
    <row r="3071" spans="1:4" x14ac:dyDescent="0.2">
      <c r="A3071" s="24">
        <v>3063</v>
      </c>
      <c r="B3071" s="4">
        <f t="shared" si="151"/>
        <v>8.3917808219178074</v>
      </c>
      <c r="C3071" s="4">
        <f t="shared" si="152"/>
        <v>0.10271284253554661</v>
      </c>
      <c r="D3071" s="25">
        <f t="shared" si="153"/>
        <v>10.817314319200765</v>
      </c>
    </row>
    <row r="3072" spans="1:4" x14ac:dyDescent="0.2">
      <c r="A3072" s="24">
        <v>3064</v>
      </c>
      <c r="B3072" s="4">
        <f t="shared" si="151"/>
        <v>8.3945205479452056</v>
      </c>
      <c r="C3072" s="4">
        <f t="shared" si="152"/>
        <v>0.10271491401385088</v>
      </c>
      <c r="D3072" s="25">
        <f t="shared" si="153"/>
        <v>10.817543875100878</v>
      </c>
    </row>
    <row r="3073" spans="1:4" x14ac:dyDescent="0.2">
      <c r="A3073" s="24">
        <v>3065</v>
      </c>
      <c r="B3073" s="4">
        <f t="shared" si="151"/>
        <v>8.3972602739726021</v>
      </c>
      <c r="C3073" s="4">
        <f t="shared" si="152"/>
        <v>0.10271698520022163</v>
      </c>
      <c r="D3073" s="25">
        <f t="shared" si="153"/>
        <v>10.817773399125086</v>
      </c>
    </row>
    <row r="3074" spans="1:4" x14ac:dyDescent="0.2">
      <c r="A3074" s="24">
        <v>3066</v>
      </c>
      <c r="B3074" s="4">
        <f t="shared" si="151"/>
        <v>8.4</v>
      </c>
      <c r="C3074" s="4">
        <f t="shared" si="152"/>
        <v>0.10271905609451606</v>
      </c>
      <c r="D3074" s="25">
        <f t="shared" si="153"/>
        <v>10.818002891257361</v>
      </c>
    </row>
    <row r="3075" spans="1:4" x14ac:dyDescent="0.2">
      <c r="A3075" s="24">
        <v>3067</v>
      </c>
      <c r="B3075" s="4">
        <f t="shared" si="151"/>
        <v>8.4027397260273968</v>
      </c>
      <c r="C3075" s="4">
        <f t="shared" si="152"/>
        <v>0.10272112669659164</v>
      </c>
      <c r="D3075" s="25">
        <f t="shared" si="153"/>
        <v>10.818232351481738</v>
      </c>
    </row>
    <row r="3076" spans="1:4" x14ac:dyDescent="0.2">
      <c r="A3076" s="24">
        <v>3068</v>
      </c>
      <c r="B3076" s="4">
        <f t="shared" si="151"/>
        <v>8.4054794520547951</v>
      </c>
      <c r="C3076" s="4">
        <f t="shared" si="152"/>
        <v>0.10272319700630604</v>
      </c>
      <c r="D3076" s="25">
        <f t="shared" si="153"/>
        <v>10.818461779782185</v>
      </c>
    </row>
    <row r="3077" spans="1:4" x14ac:dyDescent="0.2">
      <c r="A3077" s="24">
        <v>3069</v>
      </c>
      <c r="B3077" s="4">
        <f t="shared" si="151"/>
        <v>8.4082191780821915</v>
      </c>
      <c r="C3077" s="4">
        <f t="shared" si="152"/>
        <v>0.10272526702351718</v>
      </c>
      <c r="D3077" s="25">
        <f t="shared" si="153"/>
        <v>10.818691176142824</v>
      </c>
    </row>
    <row r="3078" spans="1:4" x14ac:dyDescent="0.2">
      <c r="A3078" s="24">
        <v>3070</v>
      </c>
      <c r="B3078" s="4">
        <f t="shared" si="151"/>
        <v>8.4109589041095898</v>
      </c>
      <c r="C3078" s="4">
        <f t="shared" si="152"/>
        <v>0.10272733674808324</v>
      </c>
      <c r="D3078" s="25">
        <f t="shared" si="153"/>
        <v>10.818920540547673</v>
      </c>
    </row>
    <row r="3079" spans="1:4" x14ac:dyDescent="0.2">
      <c r="A3079" s="24">
        <v>3071</v>
      </c>
      <c r="B3079" s="4">
        <f t="shared" si="151"/>
        <v>8.4136986301369863</v>
      </c>
      <c r="C3079" s="4">
        <f t="shared" si="152"/>
        <v>0.10272940617986261</v>
      </c>
      <c r="D3079" s="25">
        <f t="shared" si="153"/>
        <v>10.819149872980894</v>
      </c>
    </row>
    <row r="3080" spans="1:4" x14ac:dyDescent="0.2">
      <c r="A3080" s="24">
        <v>3072</v>
      </c>
      <c r="B3080" s="4">
        <f t="shared" si="151"/>
        <v>8.4164383561643827</v>
      </c>
      <c r="C3080" s="4">
        <f t="shared" si="152"/>
        <v>0.10273147531871396</v>
      </c>
      <c r="D3080" s="25">
        <f t="shared" si="153"/>
        <v>10.819379173426613</v>
      </c>
    </row>
    <row r="3081" spans="1:4" x14ac:dyDescent="0.2">
      <c r="A3081" s="24">
        <v>3073</v>
      </c>
      <c r="B3081" s="4">
        <f t="shared" si="151"/>
        <v>8.419178082191781</v>
      </c>
      <c r="C3081" s="4">
        <f t="shared" si="152"/>
        <v>0.10273354416449612</v>
      </c>
      <c r="D3081" s="25">
        <f t="shared" si="153"/>
        <v>10.819608441868954</v>
      </c>
    </row>
    <row r="3082" spans="1:4" x14ac:dyDescent="0.2">
      <c r="A3082" s="24">
        <v>3074</v>
      </c>
      <c r="B3082" s="4">
        <f t="shared" ref="B3082:B3145" si="154">A3082/365</f>
        <v>8.4219178082191775</v>
      </c>
      <c r="C3082" s="4">
        <f t="shared" ref="C3082:C3145" si="155">($A$6/100)+((($B$6+$C$6)/100)*(1-EXP(-B3082/$D$6))/(B3082/$D$6))-(($C$6/100)*(EXP(-B3082/$D$6)))</f>
        <v>0.10273561271706827</v>
      </c>
      <c r="D3082" s="25">
        <f t="shared" ref="D3082:D3145" si="156">(EXP(C3082)-1)*100</f>
        <v>10.819837678292131</v>
      </c>
    </row>
    <row r="3083" spans="1:4" x14ac:dyDescent="0.2">
      <c r="A3083" s="24">
        <v>3075</v>
      </c>
      <c r="B3083" s="4">
        <f t="shared" si="154"/>
        <v>8.4246575342465757</v>
      </c>
      <c r="C3083" s="4">
        <f t="shared" si="155"/>
        <v>0.10273768097628974</v>
      </c>
      <c r="D3083" s="25">
        <f t="shared" si="156"/>
        <v>10.820066882680358</v>
      </c>
    </row>
    <row r="3084" spans="1:4" x14ac:dyDescent="0.2">
      <c r="A3084" s="24">
        <v>3076</v>
      </c>
      <c r="B3084" s="4">
        <f t="shared" si="154"/>
        <v>8.4273972602739722</v>
      </c>
      <c r="C3084" s="4">
        <f t="shared" si="155"/>
        <v>0.10273974894202012</v>
      </c>
      <c r="D3084" s="25">
        <f t="shared" si="156"/>
        <v>10.820296055017863</v>
      </c>
    </row>
    <row r="3085" spans="1:4" x14ac:dyDescent="0.2">
      <c r="A3085" s="24">
        <v>3077</v>
      </c>
      <c r="B3085" s="4">
        <f t="shared" si="154"/>
        <v>8.4301369863013704</v>
      </c>
      <c r="C3085" s="4">
        <f t="shared" si="155"/>
        <v>0.10274181661411924</v>
      </c>
      <c r="D3085" s="25">
        <f t="shared" si="156"/>
        <v>10.820525195288933</v>
      </c>
    </row>
    <row r="3086" spans="1:4" x14ac:dyDescent="0.2">
      <c r="A3086" s="24">
        <v>3078</v>
      </c>
      <c r="B3086" s="4">
        <f t="shared" si="154"/>
        <v>8.4328767123287669</v>
      </c>
      <c r="C3086" s="4">
        <f t="shared" si="155"/>
        <v>0.10274388399244719</v>
      </c>
      <c r="D3086" s="25">
        <f t="shared" si="156"/>
        <v>10.820754303477841</v>
      </c>
    </row>
    <row r="3087" spans="1:4" x14ac:dyDescent="0.2">
      <c r="A3087" s="24">
        <v>3079</v>
      </c>
      <c r="B3087" s="4">
        <f t="shared" si="154"/>
        <v>8.4356164383561651</v>
      </c>
      <c r="C3087" s="4">
        <f t="shared" si="155"/>
        <v>0.10274595107686427</v>
      </c>
      <c r="D3087" s="25">
        <f t="shared" si="156"/>
        <v>10.820983379568915</v>
      </c>
    </row>
    <row r="3088" spans="1:4" x14ac:dyDescent="0.2">
      <c r="A3088" s="24">
        <v>3080</v>
      </c>
      <c r="B3088" s="4">
        <f t="shared" si="154"/>
        <v>8.4383561643835616</v>
      </c>
      <c r="C3088" s="4">
        <f t="shared" si="155"/>
        <v>0.10274801786723101</v>
      </c>
      <c r="D3088" s="25">
        <f t="shared" si="156"/>
        <v>10.821212423546477</v>
      </c>
    </row>
    <row r="3089" spans="1:4" x14ac:dyDescent="0.2">
      <c r="A3089" s="24">
        <v>3081</v>
      </c>
      <c r="B3089" s="4">
        <f t="shared" si="154"/>
        <v>8.4410958904109581</v>
      </c>
      <c r="C3089" s="4">
        <f t="shared" si="155"/>
        <v>0.10275008436340823</v>
      </c>
      <c r="D3089" s="25">
        <f t="shared" si="156"/>
        <v>10.821441435394942</v>
      </c>
    </row>
    <row r="3090" spans="1:4" x14ac:dyDescent="0.2">
      <c r="A3090" s="24">
        <v>3082</v>
      </c>
      <c r="B3090" s="4">
        <f t="shared" si="154"/>
        <v>8.4438356164383563</v>
      </c>
      <c r="C3090" s="4">
        <f t="shared" si="155"/>
        <v>0.10275215056525691</v>
      </c>
      <c r="D3090" s="25">
        <f t="shared" si="156"/>
        <v>10.821670415098673</v>
      </c>
    </row>
    <row r="3091" spans="1:4" x14ac:dyDescent="0.2">
      <c r="A3091" s="24">
        <v>3083</v>
      </c>
      <c r="B3091" s="4">
        <f t="shared" si="154"/>
        <v>8.4465753424657528</v>
      </c>
      <c r="C3091" s="4">
        <f t="shared" si="155"/>
        <v>0.10275421647263833</v>
      </c>
      <c r="D3091" s="25">
        <f t="shared" si="156"/>
        <v>10.821899362642085</v>
      </c>
    </row>
    <row r="3092" spans="1:4" x14ac:dyDescent="0.2">
      <c r="A3092" s="24">
        <v>3084</v>
      </c>
      <c r="B3092" s="4">
        <f t="shared" si="154"/>
        <v>8.4493150684931511</v>
      </c>
      <c r="C3092" s="4">
        <f t="shared" si="155"/>
        <v>0.10275628208541396</v>
      </c>
      <c r="D3092" s="25">
        <f t="shared" si="156"/>
        <v>10.822128278009657</v>
      </c>
    </row>
    <row r="3093" spans="1:4" x14ac:dyDescent="0.2">
      <c r="A3093" s="24">
        <v>3085</v>
      </c>
      <c r="B3093" s="4">
        <f t="shared" si="154"/>
        <v>8.4520547945205475</v>
      </c>
      <c r="C3093" s="4">
        <f t="shared" si="155"/>
        <v>0.10275834740344554</v>
      </c>
      <c r="D3093" s="25">
        <f t="shared" si="156"/>
        <v>10.822357161185847</v>
      </c>
    </row>
    <row r="3094" spans="1:4" x14ac:dyDescent="0.2">
      <c r="A3094" s="24">
        <v>3086</v>
      </c>
      <c r="B3094" s="4">
        <f t="shared" si="154"/>
        <v>8.4547945205479458</v>
      </c>
      <c r="C3094" s="4">
        <f t="shared" si="155"/>
        <v>0.10276041242659505</v>
      </c>
      <c r="D3094" s="25">
        <f t="shared" si="156"/>
        <v>10.822586012155156</v>
      </c>
    </row>
    <row r="3095" spans="1:4" x14ac:dyDescent="0.2">
      <c r="A3095" s="24">
        <v>3087</v>
      </c>
      <c r="B3095" s="4">
        <f t="shared" si="154"/>
        <v>8.4575342465753423</v>
      </c>
      <c r="C3095" s="4">
        <f t="shared" si="155"/>
        <v>0.10276247715472465</v>
      </c>
      <c r="D3095" s="25">
        <f t="shared" si="156"/>
        <v>10.822814830902105</v>
      </c>
    </row>
    <row r="3096" spans="1:4" x14ac:dyDescent="0.2">
      <c r="A3096" s="24">
        <v>3088</v>
      </c>
      <c r="B3096" s="4">
        <f t="shared" si="154"/>
        <v>8.4602739726027405</v>
      </c>
      <c r="C3096" s="4">
        <f t="shared" si="155"/>
        <v>0.10276454158769679</v>
      </c>
      <c r="D3096" s="25">
        <f t="shared" si="156"/>
        <v>10.823043617411265</v>
      </c>
    </row>
    <row r="3097" spans="1:4" x14ac:dyDescent="0.2">
      <c r="A3097" s="24">
        <v>3089</v>
      </c>
      <c r="B3097" s="4">
        <f t="shared" si="154"/>
        <v>8.463013698630137</v>
      </c>
      <c r="C3097" s="4">
        <f t="shared" si="155"/>
        <v>0.10276660572537416</v>
      </c>
      <c r="D3097" s="25">
        <f t="shared" si="156"/>
        <v>10.823272371667203</v>
      </c>
    </row>
    <row r="3098" spans="1:4" x14ac:dyDescent="0.2">
      <c r="A3098" s="24">
        <v>3090</v>
      </c>
      <c r="B3098" s="4">
        <f t="shared" si="154"/>
        <v>8.4657534246575334</v>
      </c>
      <c r="C3098" s="4">
        <f t="shared" si="155"/>
        <v>0.10276866956761962</v>
      </c>
      <c r="D3098" s="25">
        <f t="shared" si="156"/>
        <v>10.823501093654532</v>
      </c>
    </row>
    <row r="3099" spans="1:4" x14ac:dyDescent="0.2">
      <c r="A3099" s="24">
        <v>3091</v>
      </c>
      <c r="B3099" s="4">
        <f t="shared" si="154"/>
        <v>8.4684931506849317</v>
      </c>
      <c r="C3099" s="4">
        <f t="shared" si="155"/>
        <v>0.10277073311429634</v>
      </c>
      <c r="D3099" s="25">
        <f t="shared" si="156"/>
        <v>10.823729783357884</v>
      </c>
    </row>
    <row r="3100" spans="1:4" x14ac:dyDescent="0.2">
      <c r="A3100" s="24">
        <v>3092</v>
      </c>
      <c r="B3100" s="4">
        <f t="shared" si="154"/>
        <v>8.4712328767123282</v>
      </c>
      <c r="C3100" s="4">
        <f t="shared" si="155"/>
        <v>0.10277279636526769</v>
      </c>
      <c r="D3100" s="25">
        <f t="shared" si="156"/>
        <v>10.823958440761894</v>
      </c>
    </row>
    <row r="3101" spans="1:4" x14ac:dyDescent="0.2">
      <c r="A3101" s="24">
        <v>3093</v>
      </c>
      <c r="B3101" s="4">
        <f t="shared" si="154"/>
        <v>8.4739726027397264</v>
      </c>
      <c r="C3101" s="4">
        <f t="shared" si="155"/>
        <v>0.10277485932039725</v>
      </c>
      <c r="D3101" s="25">
        <f t="shared" si="156"/>
        <v>10.824187065851266</v>
      </c>
    </row>
    <row r="3102" spans="1:4" x14ac:dyDescent="0.2">
      <c r="A3102" s="24">
        <v>3094</v>
      </c>
      <c r="B3102" s="4">
        <f t="shared" si="154"/>
        <v>8.4767123287671229</v>
      </c>
      <c r="C3102" s="4">
        <f t="shared" si="155"/>
        <v>0.10277692197954887</v>
      </c>
      <c r="D3102" s="25">
        <f t="shared" si="156"/>
        <v>10.824415658610675</v>
      </c>
    </row>
    <row r="3103" spans="1:4" x14ac:dyDescent="0.2">
      <c r="A3103" s="24">
        <v>3095</v>
      </c>
      <c r="B3103" s="4">
        <f t="shared" si="154"/>
        <v>8.4794520547945211</v>
      </c>
      <c r="C3103" s="4">
        <f t="shared" si="155"/>
        <v>0.10277898434258663</v>
      </c>
      <c r="D3103" s="25">
        <f t="shared" si="156"/>
        <v>10.824644219024915</v>
      </c>
    </row>
    <row r="3104" spans="1:4" x14ac:dyDescent="0.2">
      <c r="A3104" s="24">
        <v>3096</v>
      </c>
      <c r="B3104" s="4">
        <f t="shared" si="154"/>
        <v>8.4821917808219176</v>
      </c>
      <c r="C3104" s="4">
        <f t="shared" si="155"/>
        <v>0.10278104640937484</v>
      </c>
      <c r="D3104" s="25">
        <f t="shared" si="156"/>
        <v>10.824872747078684</v>
      </c>
    </row>
    <row r="3105" spans="1:4" x14ac:dyDescent="0.2">
      <c r="A3105" s="24">
        <v>3097</v>
      </c>
      <c r="B3105" s="4">
        <f t="shared" si="154"/>
        <v>8.4849315068493159</v>
      </c>
      <c r="C3105" s="4">
        <f t="shared" si="155"/>
        <v>0.10278310817977802</v>
      </c>
      <c r="D3105" s="25">
        <f t="shared" si="156"/>
        <v>10.825101242756796</v>
      </c>
    </row>
    <row r="3106" spans="1:4" x14ac:dyDescent="0.2">
      <c r="A3106" s="24">
        <v>3098</v>
      </c>
      <c r="B3106" s="4">
        <f t="shared" si="154"/>
        <v>8.4876712328767123</v>
      </c>
      <c r="C3106" s="4">
        <f t="shared" si="155"/>
        <v>0.10278516965366095</v>
      </c>
      <c r="D3106" s="25">
        <f t="shared" si="156"/>
        <v>10.825329706044084</v>
      </c>
    </row>
    <row r="3107" spans="1:4" x14ac:dyDescent="0.2">
      <c r="A3107" s="24">
        <v>3099</v>
      </c>
      <c r="B3107" s="4">
        <f t="shared" si="154"/>
        <v>8.4904109589041088</v>
      </c>
      <c r="C3107" s="4">
        <f t="shared" si="155"/>
        <v>0.10278723083088864</v>
      </c>
      <c r="D3107" s="25">
        <f t="shared" si="156"/>
        <v>10.82555813692534</v>
      </c>
    </row>
    <row r="3108" spans="1:4" x14ac:dyDescent="0.2">
      <c r="A3108" s="24">
        <v>3100</v>
      </c>
      <c r="B3108" s="4">
        <f t="shared" si="154"/>
        <v>8.493150684931507</v>
      </c>
      <c r="C3108" s="4">
        <f t="shared" si="155"/>
        <v>0.10278929171132631</v>
      </c>
      <c r="D3108" s="25">
        <f t="shared" si="156"/>
        <v>10.82578653538544</v>
      </c>
    </row>
    <row r="3109" spans="1:4" x14ac:dyDescent="0.2">
      <c r="A3109" s="24">
        <v>3101</v>
      </c>
      <c r="B3109" s="4">
        <f t="shared" si="154"/>
        <v>8.4958904109589035</v>
      </c>
      <c r="C3109" s="4">
        <f t="shared" si="155"/>
        <v>0.10279135229483945</v>
      </c>
      <c r="D3109" s="25">
        <f t="shared" si="156"/>
        <v>10.826014901409287</v>
      </c>
    </row>
    <row r="3110" spans="1:4" x14ac:dyDescent="0.2">
      <c r="A3110" s="24">
        <v>3102</v>
      </c>
      <c r="B3110" s="4">
        <f t="shared" si="154"/>
        <v>8.4986301369863018</v>
      </c>
      <c r="C3110" s="4">
        <f t="shared" si="155"/>
        <v>0.10279341258129375</v>
      </c>
      <c r="D3110" s="25">
        <f t="shared" si="156"/>
        <v>10.826243234981803</v>
      </c>
    </row>
    <row r="3111" spans="1:4" x14ac:dyDescent="0.2">
      <c r="A3111" s="24">
        <v>3103</v>
      </c>
      <c r="B3111" s="4">
        <f t="shared" si="154"/>
        <v>8.5013698630136982</v>
      </c>
      <c r="C3111" s="4">
        <f t="shared" si="155"/>
        <v>0.10279547257055513</v>
      </c>
      <c r="D3111" s="25">
        <f t="shared" si="156"/>
        <v>10.82647153608789</v>
      </c>
    </row>
    <row r="3112" spans="1:4" x14ac:dyDescent="0.2">
      <c r="A3112" s="24">
        <v>3104</v>
      </c>
      <c r="B3112" s="4">
        <f t="shared" si="154"/>
        <v>8.5041095890410965</v>
      </c>
      <c r="C3112" s="4">
        <f t="shared" si="155"/>
        <v>0.10279753226248978</v>
      </c>
      <c r="D3112" s="25">
        <f t="shared" si="156"/>
        <v>10.826699804712536</v>
      </c>
    </row>
    <row r="3113" spans="1:4" x14ac:dyDescent="0.2">
      <c r="A3113" s="24">
        <v>3105</v>
      </c>
      <c r="B3113" s="4">
        <f t="shared" si="154"/>
        <v>8.506849315068493</v>
      </c>
      <c r="C3113" s="4">
        <f t="shared" si="155"/>
        <v>0.10279959165696408</v>
      </c>
      <c r="D3113" s="25">
        <f t="shared" si="156"/>
        <v>10.826928040840734</v>
      </c>
    </row>
    <row r="3114" spans="1:4" x14ac:dyDescent="0.2">
      <c r="A3114" s="24">
        <v>3106</v>
      </c>
      <c r="B3114" s="4">
        <f t="shared" si="154"/>
        <v>8.5095890410958912</v>
      </c>
      <c r="C3114" s="4">
        <f t="shared" si="155"/>
        <v>0.10280165075384463</v>
      </c>
      <c r="D3114" s="25">
        <f t="shared" si="156"/>
        <v>10.827156244457491</v>
      </c>
    </row>
    <row r="3115" spans="1:4" x14ac:dyDescent="0.2">
      <c r="A3115" s="24">
        <v>3107</v>
      </c>
      <c r="B3115" s="4">
        <f t="shared" si="154"/>
        <v>8.5123287671232877</v>
      </c>
      <c r="C3115" s="4">
        <f t="shared" si="155"/>
        <v>0.10280370955299833</v>
      </c>
      <c r="D3115" s="25">
        <f t="shared" si="156"/>
        <v>10.827384415547847</v>
      </c>
    </row>
    <row r="3116" spans="1:4" x14ac:dyDescent="0.2">
      <c r="A3116" s="24">
        <v>3108</v>
      </c>
      <c r="B3116" s="4">
        <f t="shared" si="154"/>
        <v>8.5150684931506841</v>
      </c>
      <c r="C3116" s="4">
        <f t="shared" si="155"/>
        <v>0.10280576805429226</v>
      </c>
      <c r="D3116" s="25">
        <f t="shared" si="156"/>
        <v>10.827612554096877</v>
      </c>
    </row>
    <row r="3117" spans="1:4" x14ac:dyDescent="0.2">
      <c r="A3117" s="24">
        <v>3109</v>
      </c>
      <c r="B3117" s="4">
        <f t="shared" si="154"/>
        <v>8.5178082191780824</v>
      </c>
      <c r="C3117" s="4">
        <f t="shared" si="155"/>
        <v>0.10280782625759369</v>
      </c>
      <c r="D3117" s="25">
        <f t="shared" si="156"/>
        <v>10.827840660089683</v>
      </c>
    </row>
    <row r="3118" spans="1:4" x14ac:dyDescent="0.2">
      <c r="A3118" s="24">
        <v>3110</v>
      </c>
      <c r="B3118" s="4">
        <f t="shared" si="154"/>
        <v>8.5205479452054789</v>
      </c>
      <c r="C3118" s="4">
        <f t="shared" si="155"/>
        <v>0.10280988416277023</v>
      </c>
      <c r="D3118" s="25">
        <f t="shared" si="156"/>
        <v>10.828068733511342</v>
      </c>
    </row>
    <row r="3119" spans="1:4" x14ac:dyDescent="0.2">
      <c r="A3119" s="24">
        <v>3111</v>
      </c>
      <c r="B3119" s="4">
        <f t="shared" si="154"/>
        <v>8.5232876712328771</v>
      </c>
      <c r="C3119" s="4">
        <f t="shared" si="155"/>
        <v>0.10281194176968962</v>
      </c>
      <c r="D3119" s="25">
        <f t="shared" si="156"/>
        <v>10.828296774347045</v>
      </c>
    </row>
    <row r="3120" spans="1:4" x14ac:dyDescent="0.2">
      <c r="A3120" s="24">
        <v>3112</v>
      </c>
      <c r="B3120" s="4">
        <f t="shared" si="154"/>
        <v>8.5260273972602736</v>
      </c>
      <c r="C3120" s="4">
        <f t="shared" si="155"/>
        <v>0.10281399907821988</v>
      </c>
      <c r="D3120" s="25">
        <f t="shared" si="156"/>
        <v>10.828524782581939</v>
      </c>
    </row>
    <row r="3121" spans="1:4" x14ac:dyDescent="0.2">
      <c r="A3121" s="24">
        <v>3113</v>
      </c>
      <c r="B3121" s="4">
        <f t="shared" si="154"/>
        <v>8.5287671232876718</v>
      </c>
      <c r="C3121" s="4">
        <f t="shared" si="155"/>
        <v>0.10281605608822923</v>
      </c>
      <c r="D3121" s="25">
        <f t="shared" si="156"/>
        <v>10.82875275820121</v>
      </c>
    </row>
    <row r="3122" spans="1:4" x14ac:dyDescent="0.2">
      <c r="A3122" s="24">
        <v>3114</v>
      </c>
      <c r="B3122" s="4">
        <f t="shared" si="154"/>
        <v>8.5315068493150683</v>
      </c>
      <c r="C3122" s="4">
        <f t="shared" si="155"/>
        <v>0.10281811279958615</v>
      </c>
      <c r="D3122" s="25">
        <f t="shared" si="156"/>
        <v>10.828980701190094</v>
      </c>
    </row>
    <row r="3123" spans="1:4" x14ac:dyDescent="0.2">
      <c r="A3123" s="24">
        <v>3115</v>
      </c>
      <c r="B3123" s="4">
        <f t="shared" si="154"/>
        <v>8.5342465753424666</v>
      </c>
      <c r="C3123" s="4">
        <f t="shared" si="155"/>
        <v>0.10282016921215933</v>
      </c>
      <c r="D3123" s="25">
        <f t="shared" si="156"/>
        <v>10.829208611533826</v>
      </c>
    </row>
    <row r="3124" spans="1:4" x14ac:dyDescent="0.2">
      <c r="A3124" s="24">
        <v>3116</v>
      </c>
      <c r="B3124" s="4">
        <f t="shared" si="154"/>
        <v>8.536986301369863</v>
      </c>
      <c r="C3124" s="4">
        <f t="shared" si="155"/>
        <v>0.10282222532581771</v>
      </c>
      <c r="D3124" s="25">
        <f t="shared" si="156"/>
        <v>10.82943648921766</v>
      </c>
    </row>
    <row r="3125" spans="1:4" x14ac:dyDescent="0.2">
      <c r="A3125" s="24">
        <v>3117</v>
      </c>
      <c r="B3125" s="4">
        <f t="shared" si="154"/>
        <v>8.5397260273972595</v>
      </c>
      <c r="C3125" s="4">
        <f t="shared" si="155"/>
        <v>0.10282428114043039</v>
      </c>
      <c r="D3125" s="25">
        <f t="shared" si="156"/>
        <v>10.829664334226919</v>
      </c>
    </row>
    <row r="3126" spans="1:4" x14ac:dyDescent="0.2">
      <c r="A3126" s="24">
        <v>3118</v>
      </c>
      <c r="B3126" s="4">
        <f t="shared" si="154"/>
        <v>8.5424657534246577</v>
      </c>
      <c r="C3126" s="4">
        <f t="shared" si="155"/>
        <v>0.10282633665586682</v>
      </c>
      <c r="D3126" s="25">
        <f t="shared" si="156"/>
        <v>10.829892146546904</v>
      </c>
    </row>
    <row r="3127" spans="1:4" x14ac:dyDescent="0.2">
      <c r="A3127" s="24">
        <v>3119</v>
      </c>
      <c r="B3127" s="4">
        <f t="shared" si="154"/>
        <v>8.5452054794520542</v>
      </c>
      <c r="C3127" s="4">
        <f t="shared" si="155"/>
        <v>0.10282839187199656</v>
      </c>
      <c r="D3127" s="25">
        <f t="shared" si="156"/>
        <v>10.830119926162961</v>
      </c>
    </row>
    <row r="3128" spans="1:4" x14ac:dyDescent="0.2">
      <c r="A3128" s="24">
        <v>3120</v>
      </c>
      <c r="B3128" s="4">
        <f t="shared" si="154"/>
        <v>8.5479452054794525</v>
      </c>
      <c r="C3128" s="4">
        <f t="shared" si="155"/>
        <v>0.10283044678868944</v>
      </c>
      <c r="D3128" s="25">
        <f t="shared" si="156"/>
        <v>10.83034767306048</v>
      </c>
    </row>
    <row r="3129" spans="1:4" x14ac:dyDescent="0.2">
      <c r="A3129" s="24">
        <v>3121</v>
      </c>
      <c r="B3129" s="4">
        <f t="shared" si="154"/>
        <v>8.5506849315068489</v>
      </c>
      <c r="C3129" s="4">
        <f t="shared" si="155"/>
        <v>0.10283250140581555</v>
      </c>
      <c r="D3129" s="25">
        <f t="shared" si="156"/>
        <v>10.830575387224828</v>
      </c>
    </row>
    <row r="3130" spans="1:4" x14ac:dyDescent="0.2">
      <c r="A3130" s="24">
        <v>3122</v>
      </c>
      <c r="B3130" s="4">
        <f t="shared" si="154"/>
        <v>8.5534246575342472</v>
      </c>
      <c r="C3130" s="4">
        <f t="shared" si="155"/>
        <v>0.10283455572324517</v>
      </c>
      <c r="D3130" s="25">
        <f t="shared" si="156"/>
        <v>10.830803068641458</v>
      </c>
    </row>
    <row r="3131" spans="1:4" x14ac:dyDescent="0.2">
      <c r="A3131" s="24">
        <v>3123</v>
      </c>
      <c r="B3131" s="4">
        <f t="shared" si="154"/>
        <v>8.5561643835616437</v>
      </c>
      <c r="C3131" s="4">
        <f t="shared" si="155"/>
        <v>0.10283660974084881</v>
      </c>
      <c r="D3131" s="25">
        <f t="shared" si="156"/>
        <v>10.831030717295786</v>
      </c>
    </row>
    <row r="3132" spans="1:4" x14ac:dyDescent="0.2">
      <c r="A3132" s="24">
        <v>3124</v>
      </c>
      <c r="B3132" s="4">
        <f t="shared" si="154"/>
        <v>8.5589041095890419</v>
      </c>
      <c r="C3132" s="4">
        <f t="shared" si="155"/>
        <v>0.10283866345849722</v>
      </c>
      <c r="D3132" s="25">
        <f t="shared" si="156"/>
        <v>10.831258333173288</v>
      </c>
    </row>
    <row r="3133" spans="1:4" x14ac:dyDescent="0.2">
      <c r="A3133" s="24">
        <v>3125</v>
      </c>
      <c r="B3133" s="4">
        <f t="shared" si="154"/>
        <v>8.5616438356164384</v>
      </c>
      <c r="C3133" s="4">
        <f t="shared" si="155"/>
        <v>0.10284071687606137</v>
      </c>
      <c r="D3133" s="25">
        <f t="shared" si="156"/>
        <v>10.831485916259464</v>
      </c>
    </row>
    <row r="3134" spans="1:4" x14ac:dyDescent="0.2">
      <c r="A3134" s="24">
        <v>3126</v>
      </c>
      <c r="B3134" s="4">
        <f t="shared" si="154"/>
        <v>8.5643835616438349</v>
      </c>
      <c r="C3134" s="4">
        <f t="shared" si="155"/>
        <v>0.10284276999341248</v>
      </c>
      <c r="D3134" s="25">
        <f t="shared" si="156"/>
        <v>10.831713466539838</v>
      </c>
    </row>
    <row r="3135" spans="1:4" x14ac:dyDescent="0.2">
      <c r="A3135" s="24">
        <v>3127</v>
      </c>
      <c r="B3135" s="4">
        <f t="shared" si="154"/>
        <v>8.5671232876712331</v>
      </c>
      <c r="C3135" s="4">
        <f t="shared" si="155"/>
        <v>0.10284482281042193</v>
      </c>
      <c r="D3135" s="25">
        <f t="shared" si="156"/>
        <v>10.831940983999955</v>
      </c>
    </row>
    <row r="3136" spans="1:4" x14ac:dyDescent="0.2">
      <c r="A3136" s="24">
        <v>3128</v>
      </c>
      <c r="B3136" s="4">
        <f t="shared" si="154"/>
        <v>8.5698630136986296</v>
      </c>
      <c r="C3136" s="4">
        <f t="shared" si="155"/>
        <v>0.10284687532696138</v>
      </c>
      <c r="D3136" s="25">
        <f t="shared" si="156"/>
        <v>10.83216846862538</v>
      </c>
    </row>
    <row r="3137" spans="1:4" x14ac:dyDescent="0.2">
      <c r="A3137" s="24">
        <v>3129</v>
      </c>
      <c r="B3137" s="4">
        <f t="shared" si="154"/>
        <v>8.5726027397260278</v>
      </c>
      <c r="C3137" s="4">
        <f t="shared" si="155"/>
        <v>0.10284892754290274</v>
      </c>
      <c r="D3137" s="25">
        <f t="shared" si="156"/>
        <v>10.832395920401726</v>
      </c>
    </row>
    <row r="3138" spans="1:4" x14ac:dyDescent="0.2">
      <c r="A3138" s="24">
        <v>3130</v>
      </c>
      <c r="B3138" s="4">
        <f t="shared" si="154"/>
        <v>8.5753424657534243</v>
      </c>
      <c r="C3138" s="4">
        <f t="shared" si="155"/>
        <v>0.10285097945811808</v>
      </c>
      <c r="D3138" s="25">
        <f t="shared" si="156"/>
        <v>10.832623339314583</v>
      </c>
    </row>
    <row r="3139" spans="1:4" x14ac:dyDescent="0.2">
      <c r="A3139" s="24">
        <v>3131</v>
      </c>
      <c r="B3139" s="4">
        <f t="shared" si="154"/>
        <v>8.5780821917808225</v>
      </c>
      <c r="C3139" s="4">
        <f t="shared" si="155"/>
        <v>0.10285303107247973</v>
      </c>
      <c r="D3139" s="25">
        <f t="shared" si="156"/>
        <v>10.83285072534963</v>
      </c>
    </row>
    <row r="3140" spans="1:4" x14ac:dyDescent="0.2">
      <c r="A3140" s="24">
        <v>3132</v>
      </c>
      <c r="B3140" s="4">
        <f t="shared" si="154"/>
        <v>8.580821917808219</v>
      </c>
      <c r="C3140" s="4">
        <f t="shared" si="155"/>
        <v>0.10285508238586025</v>
      </c>
      <c r="D3140" s="25">
        <f t="shared" si="156"/>
        <v>10.833078078492498</v>
      </c>
    </row>
    <row r="3141" spans="1:4" x14ac:dyDescent="0.2">
      <c r="A3141" s="24">
        <v>3133</v>
      </c>
      <c r="B3141" s="4">
        <f t="shared" si="154"/>
        <v>8.5835616438356173</v>
      </c>
      <c r="C3141" s="4">
        <f t="shared" si="155"/>
        <v>0.10285713339813241</v>
      </c>
      <c r="D3141" s="25">
        <f t="shared" si="156"/>
        <v>10.833305398728911</v>
      </c>
    </row>
    <row r="3142" spans="1:4" x14ac:dyDescent="0.2">
      <c r="A3142" s="24">
        <v>3134</v>
      </c>
      <c r="B3142" s="4">
        <f t="shared" si="154"/>
        <v>8.5863013698630137</v>
      </c>
      <c r="C3142" s="4">
        <f t="shared" si="155"/>
        <v>0.10285918410916919</v>
      </c>
      <c r="D3142" s="25">
        <f t="shared" si="156"/>
        <v>10.833532686044588</v>
      </c>
    </row>
    <row r="3143" spans="1:4" x14ac:dyDescent="0.2">
      <c r="A3143" s="24">
        <v>3135</v>
      </c>
      <c r="B3143" s="4">
        <f t="shared" si="154"/>
        <v>8.5890410958904102</v>
      </c>
      <c r="C3143" s="4">
        <f t="shared" si="155"/>
        <v>0.10286123451884387</v>
      </c>
      <c r="D3143" s="25">
        <f t="shared" si="156"/>
        <v>10.833759940425281</v>
      </c>
    </row>
    <row r="3144" spans="1:4" x14ac:dyDescent="0.2">
      <c r="A3144" s="24">
        <v>3136</v>
      </c>
      <c r="B3144" s="4">
        <f t="shared" si="154"/>
        <v>8.5917808219178085</v>
      </c>
      <c r="C3144" s="4">
        <f t="shared" si="155"/>
        <v>0.10286328462702983</v>
      </c>
      <c r="D3144" s="25">
        <f t="shared" si="156"/>
        <v>10.833987161856729</v>
      </c>
    </row>
    <row r="3145" spans="1:4" x14ac:dyDescent="0.2">
      <c r="A3145" s="24">
        <v>3137</v>
      </c>
      <c r="B3145" s="4">
        <f t="shared" si="154"/>
        <v>8.5945205479452049</v>
      </c>
      <c r="C3145" s="4">
        <f t="shared" si="155"/>
        <v>0.1028653344336008</v>
      </c>
      <c r="D3145" s="25">
        <f t="shared" si="156"/>
        <v>10.834214350324745</v>
      </c>
    </row>
    <row r="3146" spans="1:4" x14ac:dyDescent="0.2">
      <c r="A3146" s="24">
        <v>3138</v>
      </c>
      <c r="B3146" s="4">
        <f t="shared" ref="B3146:B3209" si="157">A3146/365</f>
        <v>8.5972602739726032</v>
      </c>
      <c r="C3146" s="4">
        <f t="shared" ref="C3146:C3209" si="158">($A$6/100)+((($B$6+$C$6)/100)*(1-EXP(-B3146/$D$6))/(B3146/$D$6))-(($C$6/100)*(EXP(-B3146/$D$6)))</f>
        <v>0.10286738393843065</v>
      </c>
      <c r="D3146" s="25">
        <f t="shared" ref="D3146:D3209" si="159">(EXP(C3146)-1)*100</f>
        <v>10.834441505815139</v>
      </c>
    </row>
    <row r="3147" spans="1:4" x14ac:dyDescent="0.2">
      <c r="A3147" s="24">
        <v>3139</v>
      </c>
      <c r="B3147" s="4">
        <f t="shared" si="157"/>
        <v>8.6</v>
      </c>
      <c r="C3147" s="4">
        <f t="shared" si="158"/>
        <v>0.1028694331413935</v>
      </c>
      <c r="D3147" s="25">
        <f t="shared" si="159"/>
        <v>10.834668628313771</v>
      </c>
    </row>
    <row r="3148" spans="1:4" x14ac:dyDescent="0.2">
      <c r="A3148" s="24">
        <v>3140</v>
      </c>
      <c r="B3148" s="4">
        <f t="shared" si="157"/>
        <v>8.6027397260273979</v>
      </c>
      <c r="C3148" s="4">
        <f t="shared" si="158"/>
        <v>0.10287148204236371</v>
      </c>
      <c r="D3148" s="25">
        <f t="shared" si="159"/>
        <v>10.834895717806493</v>
      </c>
    </row>
    <row r="3149" spans="1:4" x14ac:dyDescent="0.2">
      <c r="A3149" s="24">
        <v>3141</v>
      </c>
      <c r="B3149" s="4">
        <f t="shared" si="157"/>
        <v>8.6054794520547944</v>
      </c>
      <c r="C3149" s="4">
        <f t="shared" si="158"/>
        <v>0.10287353064121584</v>
      </c>
      <c r="D3149" s="25">
        <f t="shared" si="159"/>
        <v>10.835122774279204</v>
      </c>
    </row>
    <row r="3150" spans="1:4" x14ac:dyDescent="0.2">
      <c r="A3150" s="24">
        <v>3142</v>
      </c>
      <c r="B3150" s="4">
        <f t="shared" si="157"/>
        <v>8.6082191780821926</v>
      </c>
      <c r="C3150" s="4">
        <f t="shared" si="158"/>
        <v>0.10287557893782466</v>
      </c>
      <c r="D3150" s="25">
        <f t="shared" si="159"/>
        <v>10.83534979771783</v>
      </c>
    </row>
    <row r="3151" spans="1:4" x14ac:dyDescent="0.2">
      <c r="A3151" s="24">
        <v>3143</v>
      </c>
      <c r="B3151" s="4">
        <f t="shared" si="157"/>
        <v>8.6109589041095891</v>
      </c>
      <c r="C3151" s="4">
        <f t="shared" si="158"/>
        <v>0.1028776269320652</v>
      </c>
      <c r="D3151" s="25">
        <f t="shared" si="159"/>
        <v>10.835576788108314</v>
      </c>
    </row>
    <row r="3152" spans="1:4" x14ac:dyDescent="0.2">
      <c r="A3152" s="24">
        <v>3144</v>
      </c>
      <c r="B3152" s="4">
        <f t="shared" si="157"/>
        <v>8.6136986301369856</v>
      </c>
      <c r="C3152" s="4">
        <f t="shared" si="158"/>
        <v>0.10287967462381271</v>
      </c>
      <c r="D3152" s="25">
        <f t="shared" si="159"/>
        <v>10.8358037454366</v>
      </c>
    </row>
    <row r="3153" spans="1:4" x14ac:dyDescent="0.2">
      <c r="A3153" s="24">
        <v>3145</v>
      </c>
      <c r="B3153" s="4">
        <f t="shared" si="157"/>
        <v>8.6164383561643838</v>
      </c>
      <c r="C3153" s="4">
        <f t="shared" si="158"/>
        <v>0.10288172201294261</v>
      </c>
      <c r="D3153" s="25">
        <f t="shared" si="159"/>
        <v>10.8360306696887</v>
      </c>
    </row>
    <row r="3154" spans="1:4" x14ac:dyDescent="0.2">
      <c r="A3154" s="24">
        <v>3146</v>
      </c>
      <c r="B3154" s="4">
        <f t="shared" si="157"/>
        <v>8.6191780821917803</v>
      </c>
      <c r="C3154" s="4">
        <f t="shared" si="158"/>
        <v>0.10288376909933063</v>
      </c>
      <c r="D3154" s="25">
        <f t="shared" si="159"/>
        <v>10.836257560850605</v>
      </c>
    </row>
    <row r="3155" spans="1:4" x14ac:dyDescent="0.2">
      <c r="A3155" s="24">
        <v>3147</v>
      </c>
      <c r="B3155" s="4">
        <f t="shared" si="157"/>
        <v>8.6219178082191785</v>
      </c>
      <c r="C3155" s="4">
        <f t="shared" si="158"/>
        <v>0.10288581588285262</v>
      </c>
      <c r="D3155" s="25">
        <f t="shared" si="159"/>
        <v>10.836484418908388</v>
      </c>
    </row>
    <row r="3156" spans="1:4" x14ac:dyDescent="0.2">
      <c r="A3156" s="24">
        <v>3148</v>
      </c>
      <c r="B3156" s="4">
        <f t="shared" si="157"/>
        <v>8.624657534246575</v>
      </c>
      <c r="C3156" s="4">
        <f t="shared" si="158"/>
        <v>0.10288786236338474</v>
      </c>
      <c r="D3156" s="25">
        <f t="shared" si="159"/>
        <v>10.836711243848086</v>
      </c>
    </row>
    <row r="3157" spans="1:4" x14ac:dyDescent="0.2">
      <c r="A3157" s="24">
        <v>3149</v>
      </c>
      <c r="B3157" s="4">
        <f t="shared" si="157"/>
        <v>8.6273972602739732</v>
      </c>
      <c r="C3157" s="4">
        <f t="shared" si="158"/>
        <v>0.10288990854080328</v>
      </c>
      <c r="D3157" s="25">
        <f t="shared" si="159"/>
        <v>10.83693803565582</v>
      </c>
    </row>
    <row r="3158" spans="1:4" x14ac:dyDescent="0.2">
      <c r="A3158" s="24">
        <v>3150</v>
      </c>
      <c r="B3158" s="4">
        <f t="shared" si="157"/>
        <v>8.6301369863013697</v>
      </c>
      <c r="C3158" s="4">
        <f t="shared" si="158"/>
        <v>0.10289195441498489</v>
      </c>
      <c r="D3158" s="25">
        <f t="shared" si="159"/>
        <v>10.837164794317665</v>
      </c>
    </row>
    <row r="3159" spans="1:4" x14ac:dyDescent="0.2">
      <c r="A3159" s="24">
        <v>3151</v>
      </c>
      <c r="B3159" s="4">
        <f t="shared" si="157"/>
        <v>8.632876712328768</v>
      </c>
      <c r="C3159" s="4">
        <f t="shared" si="158"/>
        <v>0.10289399998580627</v>
      </c>
      <c r="D3159" s="25">
        <f t="shared" si="159"/>
        <v>10.837391519819795</v>
      </c>
    </row>
    <row r="3160" spans="1:4" x14ac:dyDescent="0.2">
      <c r="A3160" s="24">
        <v>3152</v>
      </c>
      <c r="B3160" s="4">
        <f t="shared" si="157"/>
        <v>8.6356164383561644</v>
      </c>
      <c r="C3160" s="4">
        <f t="shared" si="158"/>
        <v>0.10289604525314448</v>
      </c>
      <c r="D3160" s="25">
        <f t="shared" si="159"/>
        <v>10.837618212148348</v>
      </c>
    </row>
    <row r="3161" spans="1:4" x14ac:dyDescent="0.2">
      <c r="A3161" s="24">
        <v>3153</v>
      </c>
      <c r="B3161" s="4">
        <f t="shared" si="157"/>
        <v>8.6383561643835609</v>
      </c>
      <c r="C3161" s="4">
        <f t="shared" si="158"/>
        <v>0.10289809021687674</v>
      </c>
      <c r="D3161" s="25">
        <f t="shared" si="159"/>
        <v>10.837844871289516</v>
      </c>
    </row>
    <row r="3162" spans="1:4" x14ac:dyDescent="0.2">
      <c r="A3162" s="24">
        <v>3154</v>
      </c>
      <c r="B3162" s="4">
        <f t="shared" si="157"/>
        <v>8.6410958904109592</v>
      </c>
      <c r="C3162" s="4">
        <f t="shared" si="158"/>
        <v>0.10290013487688048</v>
      </c>
      <c r="D3162" s="25">
        <f t="shared" si="159"/>
        <v>10.838071497229507</v>
      </c>
    </row>
    <row r="3163" spans="1:4" x14ac:dyDescent="0.2">
      <c r="A3163" s="24">
        <v>3155</v>
      </c>
      <c r="B3163" s="4">
        <f t="shared" si="157"/>
        <v>8.6438356164383556</v>
      </c>
      <c r="C3163" s="4">
        <f t="shared" si="158"/>
        <v>0.10290217923303335</v>
      </c>
      <c r="D3163" s="25">
        <f t="shared" si="159"/>
        <v>10.838298089954556</v>
      </c>
    </row>
    <row r="3164" spans="1:4" x14ac:dyDescent="0.2">
      <c r="A3164" s="24">
        <v>3156</v>
      </c>
      <c r="B3164" s="4">
        <f t="shared" si="157"/>
        <v>8.6465753424657539</v>
      </c>
      <c r="C3164" s="4">
        <f t="shared" si="158"/>
        <v>0.10290422328521329</v>
      </c>
      <c r="D3164" s="25">
        <f t="shared" si="159"/>
        <v>10.838524649450942</v>
      </c>
    </row>
    <row r="3165" spans="1:4" x14ac:dyDescent="0.2">
      <c r="A3165" s="24">
        <v>3157</v>
      </c>
      <c r="B3165" s="4">
        <f t="shared" si="157"/>
        <v>8.6493150684931503</v>
      </c>
      <c r="C3165" s="4">
        <f t="shared" si="158"/>
        <v>0.10290626703329837</v>
      </c>
      <c r="D3165" s="25">
        <f t="shared" si="159"/>
        <v>10.838751175704942</v>
      </c>
    </row>
    <row r="3166" spans="1:4" x14ac:dyDescent="0.2">
      <c r="A3166" s="24">
        <v>3158</v>
      </c>
      <c r="B3166" s="4">
        <f t="shared" si="157"/>
        <v>8.6520547945205486</v>
      </c>
      <c r="C3166" s="4">
        <f t="shared" si="158"/>
        <v>0.10290831047716693</v>
      </c>
      <c r="D3166" s="25">
        <f t="shared" si="159"/>
        <v>10.838977668702832</v>
      </c>
    </row>
    <row r="3167" spans="1:4" x14ac:dyDescent="0.2">
      <c r="A3167" s="24">
        <v>3159</v>
      </c>
      <c r="B3167" s="4">
        <f t="shared" si="157"/>
        <v>8.6547945205479451</v>
      </c>
      <c r="C3167" s="4">
        <f t="shared" si="158"/>
        <v>0.10291035361669752</v>
      </c>
      <c r="D3167" s="25">
        <f t="shared" si="159"/>
        <v>10.839204128430978</v>
      </c>
    </row>
    <row r="3168" spans="1:4" x14ac:dyDescent="0.2">
      <c r="A3168" s="24">
        <v>3160</v>
      </c>
      <c r="B3168" s="4">
        <f t="shared" si="157"/>
        <v>8.6575342465753433</v>
      </c>
      <c r="C3168" s="4">
        <f t="shared" si="158"/>
        <v>0.10291239645176888</v>
      </c>
      <c r="D3168" s="25">
        <f t="shared" si="159"/>
        <v>10.839430554875729</v>
      </c>
    </row>
    <row r="3169" spans="1:4" x14ac:dyDescent="0.2">
      <c r="A3169" s="24">
        <v>3161</v>
      </c>
      <c r="B3169" s="4">
        <f t="shared" si="157"/>
        <v>8.6602739726027398</v>
      </c>
      <c r="C3169" s="4">
        <f t="shared" si="158"/>
        <v>0.10291443898225999</v>
      </c>
      <c r="D3169" s="25">
        <f t="shared" si="159"/>
        <v>10.839656948023467</v>
      </c>
    </row>
    <row r="3170" spans="1:4" x14ac:dyDescent="0.2">
      <c r="A3170" s="24">
        <v>3162</v>
      </c>
      <c r="B3170" s="4">
        <f t="shared" si="157"/>
        <v>8.6630136986301363</v>
      </c>
      <c r="C3170" s="4">
        <f t="shared" si="158"/>
        <v>0.1029164812080501</v>
      </c>
      <c r="D3170" s="25">
        <f t="shared" si="159"/>
        <v>10.839883307860587</v>
      </c>
    </row>
    <row r="3171" spans="1:4" x14ac:dyDescent="0.2">
      <c r="A3171" s="24">
        <v>3163</v>
      </c>
      <c r="B3171" s="4">
        <f t="shared" si="157"/>
        <v>8.6657534246575345</v>
      </c>
      <c r="C3171" s="4">
        <f t="shared" si="158"/>
        <v>0.10291852312901857</v>
      </c>
      <c r="D3171" s="25">
        <f t="shared" si="159"/>
        <v>10.84010963437354</v>
      </c>
    </row>
    <row r="3172" spans="1:4" x14ac:dyDescent="0.2">
      <c r="A3172" s="24">
        <v>3164</v>
      </c>
      <c r="B3172" s="4">
        <f t="shared" si="157"/>
        <v>8.668493150684931</v>
      </c>
      <c r="C3172" s="4">
        <f t="shared" si="158"/>
        <v>0.10292056474504506</v>
      </c>
      <c r="D3172" s="25">
        <f t="shared" si="159"/>
        <v>10.84033592754874</v>
      </c>
    </row>
    <row r="3173" spans="1:4" x14ac:dyDescent="0.2">
      <c r="A3173" s="24">
        <v>3165</v>
      </c>
      <c r="B3173" s="4">
        <f t="shared" si="157"/>
        <v>8.6712328767123292</v>
      </c>
      <c r="C3173" s="4">
        <f t="shared" si="158"/>
        <v>0.10292260605600945</v>
      </c>
      <c r="D3173" s="25">
        <f t="shared" si="159"/>
        <v>10.840562187372704</v>
      </c>
    </row>
    <row r="3174" spans="1:4" x14ac:dyDescent="0.2">
      <c r="A3174" s="24">
        <v>3166</v>
      </c>
      <c r="B3174" s="4">
        <f t="shared" si="157"/>
        <v>8.6739726027397257</v>
      </c>
      <c r="C3174" s="4">
        <f t="shared" si="158"/>
        <v>0.10292464706179177</v>
      </c>
      <c r="D3174" s="25">
        <f t="shared" si="159"/>
        <v>10.840788413831891</v>
      </c>
    </row>
    <row r="3175" spans="1:4" x14ac:dyDescent="0.2">
      <c r="A3175" s="24">
        <v>3167</v>
      </c>
      <c r="B3175" s="4">
        <f t="shared" si="157"/>
        <v>8.6767123287671239</v>
      </c>
      <c r="C3175" s="4">
        <f t="shared" si="158"/>
        <v>0.10292668776227235</v>
      </c>
      <c r="D3175" s="25">
        <f t="shared" si="159"/>
        <v>10.841014606912891</v>
      </c>
    </row>
    <row r="3176" spans="1:4" x14ac:dyDescent="0.2">
      <c r="A3176" s="24">
        <v>3168</v>
      </c>
      <c r="B3176" s="4">
        <f t="shared" si="157"/>
        <v>8.6794520547945204</v>
      </c>
      <c r="C3176" s="4">
        <f t="shared" si="158"/>
        <v>0.10292872815733166</v>
      </c>
      <c r="D3176" s="25">
        <f t="shared" si="159"/>
        <v>10.841240766602178</v>
      </c>
    </row>
    <row r="3177" spans="1:4" x14ac:dyDescent="0.2">
      <c r="A3177" s="24">
        <v>3169</v>
      </c>
      <c r="B3177" s="4">
        <f t="shared" si="157"/>
        <v>8.6821917808219187</v>
      </c>
      <c r="C3177" s="4">
        <f t="shared" si="158"/>
        <v>0.10293076824685046</v>
      </c>
      <c r="D3177" s="25">
        <f t="shared" si="159"/>
        <v>10.841466892886388</v>
      </c>
    </row>
    <row r="3178" spans="1:4" x14ac:dyDescent="0.2">
      <c r="A3178" s="24">
        <v>3170</v>
      </c>
      <c r="B3178" s="4">
        <f t="shared" si="157"/>
        <v>8.6849315068493151</v>
      </c>
      <c r="C3178" s="4">
        <f t="shared" si="158"/>
        <v>0.10293280803070966</v>
      </c>
      <c r="D3178" s="25">
        <f t="shared" si="159"/>
        <v>10.841692985752061</v>
      </c>
    </row>
    <row r="3179" spans="1:4" x14ac:dyDescent="0.2">
      <c r="A3179" s="24">
        <v>3171</v>
      </c>
      <c r="B3179" s="4">
        <f t="shared" si="157"/>
        <v>8.6876712328767116</v>
      </c>
      <c r="C3179" s="4">
        <f t="shared" si="158"/>
        <v>0.10293484750879044</v>
      </c>
      <c r="D3179" s="25">
        <f t="shared" si="159"/>
        <v>10.841919045185877</v>
      </c>
    </row>
    <row r="3180" spans="1:4" x14ac:dyDescent="0.2">
      <c r="A3180" s="24">
        <v>3172</v>
      </c>
      <c r="B3180" s="4">
        <f t="shared" si="157"/>
        <v>8.6904109589041099</v>
      </c>
      <c r="C3180" s="4">
        <f t="shared" si="158"/>
        <v>0.10293688668097414</v>
      </c>
      <c r="D3180" s="25">
        <f t="shared" si="159"/>
        <v>10.842145071174425</v>
      </c>
    </row>
    <row r="3181" spans="1:4" x14ac:dyDescent="0.2">
      <c r="A3181" s="24">
        <v>3173</v>
      </c>
      <c r="B3181" s="4">
        <f t="shared" si="157"/>
        <v>8.6931506849315063</v>
      </c>
      <c r="C3181" s="4">
        <f t="shared" si="158"/>
        <v>0.1029389255471424</v>
      </c>
      <c r="D3181" s="25">
        <f t="shared" si="159"/>
        <v>10.842371063704427</v>
      </c>
    </row>
    <row r="3182" spans="1:4" x14ac:dyDescent="0.2">
      <c r="A3182" s="24">
        <v>3174</v>
      </c>
      <c r="B3182" s="4">
        <f t="shared" si="157"/>
        <v>8.6958904109589046</v>
      </c>
      <c r="C3182" s="4">
        <f t="shared" si="158"/>
        <v>0.102940964107177</v>
      </c>
      <c r="D3182" s="25">
        <f t="shared" si="159"/>
        <v>10.842597022762511</v>
      </c>
    </row>
    <row r="3183" spans="1:4" x14ac:dyDescent="0.2">
      <c r="A3183" s="24">
        <v>3175</v>
      </c>
      <c r="B3183" s="4">
        <f t="shared" si="157"/>
        <v>8.6986301369863011</v>
      </c>
      <c r="C3183" s="4">
        <f t="shared" si="158"/>
        <v>0.10294300236095995</v>
      </c>
      <c r="D3183" s="25">
        <f t="shared" si="159"/>
        <v>10.842822948335474</v>
      </c>
    </row>
    <row r="3184" spans="1:4" x14ac:dyDescent="0.2">
      <c r="A3184" s="24">
        <v>3176</v>
      </c>
      <c r="B3184" s="4">
        <f t="shared" si="157"/>
        <v>8.7013698630136993</v>
      </c>
      <c r="C3184" s="4">
        <f t="shared" si="158"/>
        <v>0.10294504030837351</v>
      </c>
      <c r="D3184" s="25">
        <f t="shared" si="159"/>
        <v>10.843048840409985</v>
      </c>
    </row>
    <row r="3185" spans="1:4" x14ac:dyDescent="0.2">
      <c r="A3185" s="24">
        <v>3177</v>
      </c>
      <c r="B3185" s="4">
        <f t="shared" si="157"/>
        <v>8.7041095890410958</v>
      </c>
      <c r="C3185" s="4">
        <f t="shared" si="158"/>
        <v>0.10294707794930012</v>
      </c>
      <c r="D3185" s="25">
        <f t="shared" si="159"/>
        <v>10.843274698972838</v>
      </c>
    </row>
    <row r="3186" spans="1:4" x14ac:dyDescent="0.2">
      <c r="A3186" s="24">
        <v>3178</v>
      </c>
      <c r="B3186" s="4">
        <f t="shared" si="157"/>
        <v>8.706849315068494</v>
      </c>
      <c r="C3186" s="4">
        <f t="shared" si="158"/>
        <v>0.10294911528362244</v>
      </c>
      <c r="D3186" s="25">
        <f t="shared" si="159"/>
        <v>10.843500524010818</v>
      </c>
    </row>
    <row r="3187" spans="1:4" x14ac:dyDescent="0.2">
      <c r="A3187" s="24">
        <v>3179</v>
      </c>
      <c r="B3187" s="4">
        <f t="shared" si="157"/>
        <v>8.7095890410958905</v>
      </c>
      <c r="C3187" s="4">
        <f t="shared" si="158"/>
        <v>0.10295115231122337</v>
      </c>
      <c r="D3187" s="25">
        <f t="shared" si="159"/>
        <v>10.843726315510738</v>
      </c>
    </row>
    <row r="3188" spans="1:4" x14ac:dyDescent="0.2">
      <c r="A3188" s="24">
        <v>3180</v>
      </c>
      <c r="B3188" s="4">
        <f t="shared" si="157"/>
        <v>8.712328767123287</v>
      </c>
      <c r="C3188" s="4">
        <f t="shared" si="158"/>
        <v>0.102953189031986</v>
      </c>
      <c r="D3188" s="25">
        <f t="shared" si="159"/>
        <v>10.843952073459452</v>
      </c>
    </row>
    <row r="3189" spans="1:4" x14ac:dyDescent="0.2">
      <c r="A3189" s="24">
        <v>3181</v>
      </c>
      <c r="B3189" s="4">
        <f t="shared" si="157"/>
        <v>8.7150684931506852</v>
      </c>
      <c r="C3189" s="4">
        <f t="shared" si="158"/>
        <v>0.10295522544579362</v>
      </c>
      <c r="D3189" s="25">
        <f t="shared" si="159"/>
        <v>10.844177797843768</v>
      </c>
    </row>
    <row r="3190" spans="1:4" x14ac:dyDescent="0.2">
      <c r="A3190" s="24">
        <v>3182</v>
      </c>
      <c r="B3190" s="4">
        <f t="shared" si="157"/>
        <v>8.7178082191780817</v>
      </c>
      <c r="C3190" s="4">
        <f t="shared" si="158"/>
        <v>0.10295726155252979</v>
      </c>
      <c r="D3190" s="25">
        <f t="shared" si="159"/>
        <v>10.844403488650611</v>
      </c>
    </row>
    <row r="3191" spans="1:4" x14ac:dyDescent="0.2">
      <c r="A3191" s="24">
        <v>3183</v>
      </c>
      <c r="B3191" s="4">
        <f t="shared" si="157"/>
        <v>8.7205479452054799</v>
      </c>
      <c r="C3191" s="4">
        <f t="shared" si="158"/>
        <v>0.10295929735207822</v>
      </c>
      <c r="D3191" s="25">
        <f t="shared" si="159"/>
        <v>10.844629145866879</v>
      </c>
    </row>
    <row r="3192" spans="1:4" x14ac:dyDescent="0.2">
      <c r="A3192" s="24">
        <v>3184</v>
      </c>
      <c r="B3192" s="4">
        <f t="shared" si="157"/>
        <v>8.7232876712328764</v>
      </c>
      <c r="C3192" s="4">
        <f t="shared" si="158"/>
        <v>0.10296133284432288</v>
      </c>
      <c r="D3192" s="25">
        <f t="shared" si="159"/>
        <v>10.844854769479495</v>
      </c>
    </row>
    <row r="3193" spans="1:4" x14ac:dyDescent="0.2">
      <c r="A3193" s="24">
        <v>3185</v>
      </c>
      <c r="B3193" s="4">
        <f t="shared" si="157"/>
        <v>8.7260273972602747</v>
      </c>
      <c r="C3193" s="4">
        <f t="shared" si="158"/>
        <v>0.10296336802914793</v>
      </c>
      <c r="D3193" s="25">
        <f t="shared" si="159"/>
        <v>10.845080359475423</v>
      </c>
    </row>
    <row r="3194" spans="1:4" x14ac:dyDescent="0.2">
      <c r="A3194" s="24">
        <v>3186</v>
      </c>
      <c r="B3194" s="4">
        <f t="shared" si="157"/>
        <v>8.7287671232876711</v>
      </c>
      <c r="C3194" s="4">
        <f t="shared" si="158"/>
        <v>0.10296540290643776</v>
      </c>
      <c r="D3194" s="25">
        <f t="shared" si="159"/>
        <v>10.845305915841607</v>
      </c>
    </row>
    <row r="3195" spans="1:4" x14ac:dyDescent="0.2">
      <c r="A3195" s="24">
        <v>3187</v>
      </c>
      <c r="B3195" s="4">
        <f t="shared" si="157"/>
        <v>8.7315068493150694</v>
      </c>
      <c r="C3195" s="4">
        <f t="shared" si="158"/>
        <v>0.10296743747607692</v>
      </c>
      <c r="D3195" s="25">
        <f t="shared" si="159"/>
        <v>10.845531438565104</v>
      </c>
    </row>
    <row r="3196" spans="1:4" x14ac:dyDescent="0.2">
      <c r="A3196" s="24">
        <v>3188</v>
      </c>
      <c r="B3196" s="4">
        <f t="shared" si="157"/>
        <v>8.7342465753424658</v>
      </c>
      <c r="C3196" s="4">
        <f t="shared" si="158"/>
        <v>0.10296947173795029</v>
      </c>
      <c r="D3196" s="25">
        <f t="shared" si="159"/>
        <v>10.845756927632877</v>
      </c>
    </row>
    <row r="3197" spans="1:4" x14ac:dyDescent="0.2">
      <c r="A3197" s="24">
        <v>3189</v>
      </c>
      <c r="B3197" s="4">
        <f t="shared" si="157"/>
        <v>8.7369863013698623</v>
      </c>
      <c r="C3197" s="4">
        <f t="shared" si="158"/>
        <v>0.10297150569194283</v>
      </c>
      <c r="D3197" s="25">
        <f t="shared" si="159"/>
        <v>10.845982383032027</v>
      </c>
    </row>
    <row r="3198" spans="1:4" x14ac:dyDescent="0.2">
      <c r="A3198" s="24">
        <v>3190</v>
      </c>
      <c r="B3198" s="4">
        <f t="shared" si="157"/>
        <v>8.7397260273972606</v>
      </c>
      <c r="C3198" s="4">
        <f t="shared" si="158"/>
        <v>0.10297353933793979</v>
      </c>
      <c r="D3198" s="25">
        <f t="shared" si="159"/>
        <v>10.846207804749586</v>
      </c>
    </row>
    <row r="3199" spans="1:4" x14ac:dyDescent="0.2">
      <c r="A3199" s="24">
        <v>3191</v>
      </c>
      <c r="B3199" s="4">
        <f t="shared" si="157"/>
        <v>8.742465753424657</v>
      </c>
      <c r="C3199" s="4">
        <f t="shared" si="158"/>
        <v>0.1029755726758266</v>
      </c>
      <c r="D3199" s="25">
        <f t="shared" si="159"/>
        <v>10.846433192772675</v>
      </c>
    </row>
    <row r="3200" spans="1:4" x14ac:dyDescent="0.2">
      <c r="A3200" s="24">
        <v>3192</v>
      </c>
      <c r="B3200" s="4">
        <f t="shared" si="157"/>
        <v>8.7452054794520553</v>
      </c>
      <c r="C3200" s="4">
        <f t="shared" si="158"/>
        <v>0.10297760570548893</v>
      </c>
      <c r="D3200" s="25">
        <f t="shared" si="159"/>
        <v>10.846658547088396</v>
      </c>
    </row>
    <row r="3201" spans="1:4" x14ac:dyDescent="0.2">
      <c r="A3201" s="24">
        <v>3193</v>
      </c>
      <c r="B3201" s="4">
        <f t="shared" si="157"/>
        <v>8.7479452054794518</v>
      </c>
      <c r="C3201" s="4">
        <f t="shared" si="158"/>
        <v>0.10297963842681264</v>
      </c>
      <c r="D3201" s="25">
        <f t="shared" si="159"/>
        <v>10.846883867683887</v>
      </c>
    </row>
    <row r="3202" spans="1:4" x14ac:dyDescent="0.2">
      <c r="A3202" s="24">
        <v>3194</v>
      </c>
      <c r="B3202" s="4">
        <f t="shared" si="157"/>
        <v>8.75068493150685</v>
      </c>
      <c r="C3202" s="4">
        <f t="shared" si="158"/>
        <v>0.10298167083968382</v>
      </c>
      <c r="D3202" s="25">
        <f t="shared" si="159"/>
        <v>10.847109154546342</v>
      </c>
    </row>
    <row r="3203" spans="1:4" x14ac:dyDescent="0.2">
      <c r="A3203" s="24">
        <v>3195</v>
      </c>
      <c r="B3203" s="4">
        <f t="shared" si="157"/>
        <v>8.7534246575342465</v>
      </c>
      <c r="C3203" s="4">
        <f t="shared" si="158"/>
        <v>0.10298370294398876</v>
      </c>
      <c r="D3203" s="25">
        <f t="shared" si="159"/>
        <v>10.847334407662901</v>
      </c>
    </row>
    <row r="3204" spans="1:4" x14ac:dyDescent="0.2">
      <c r="A3204" s="24">
        <v>3196</v>
      </c>
      <c r="B3204" s="4">
        <f t="shared" si="157"/>
        <v>8.7561643835616429</v>
      </c>
      <c r="C3204" s="4">
        <f t="shared" si="158"/>
        <v>0.10298573473961393</v>
      </c>
      <c r="D3204" s="25">
        <f t="shared" si="159"/>
        <v>10.84755962702082</v>
      </c>
    </row>
    <row r="3205" spans="1:4" x14ac:dyDescent="0.2">
      <c r="A3205" s="24">
        <v>3197</v>
      </c>
      <c r="B3205" s="4">
        <f t="shared" si="157"/>
        <v>8.7589041095890412</v>
      </c>
      <c r="C3205" s="4">
        <f t="shared" si="158"/>
        <v>0.10298776622644606</v>
      </c>
      <c r="D3205" s="25">
        <f t="shared" si="159"/>
        <v>10.847784812607308</v>
      </c>
    </row>
    <row r="3206" spans="1:4" x14ac:dyDescent="0.2">
      <c r="A3206" s="24">
        <v>3198</v>
      </c>
      <c r="B3206" s="4">
        <f t="shared" si="157"/>
        <v>8.7616438356164377</v>
      </c>
      <c r="C3206" s="4">
        <f t="shared" si="158"/>
        <v>0.10298979740437209</v>
      </c>
      <c r="D3206" s="25">
        <f t="shared" si="159"/>
        <v>10.848009964409622</v>
      </c>
    </row>
    <row r="3207" spans="1:4" x14ac:dyDescent="0.2">
      <c r="A3207" s="24">
        <v>3199</v>
      </c>
      <c r="B3207" s="4">
        <f t="shared" si="157"/>
        <v>8.7643835616438359</v>
      </c>
      <c r="C3207" s="4">
        <f t="shared" si="158"/>
        <v>0.10299182827327914</v>
      </c>
      <c r="D3207" s="25">
        <f t="shared" si="159"/>
        <v>10.848235082415059</v>
      </c>
    </row>
    <row r="3208" spans="1:4" x14ac:dyDescent="0.2">
      <c r="A3208" s="24">
        <v>3200</v>
      </c>
      <c r="B3208" s="4">
        <f t="shared" si="157"/>
        <v>8.7671232876712324</v>
      </c>
      <c r="C3208" s="4">
        <f t="shared" si="158"/>
        <v>0.10299385883305455</v>
      </c>
      <c r="D3208" s="25">
        <f t="shared" si="159"/>
        <v>10.848460166610918</v>
      </c>
    </row>
    <row r="3209" spans="1:4" x14ac:dyDescent="0.2">
      <c r="A3209" s="24">
        <v>3201</v>
      </c>
      <c r="B3209" s="4">
        <f t="shared" si="157"/>
        <v>8.7698630136986306</v>
      </c>
      <c r="C3209" s="4">
        <f t="shared" si="158"/>
        <v>0.10299588908358588</v>
      </c>
      <c r="D3209" s="25">
        <f t="shared" si="159"/>
        <v>10.848685216984521</v>
      </c>
    </row>
    <row r="3210" spans="1:4" x14ac:dyDescent="0.2">
      <c r="A3210" s="24">
        <v>3202</v>
      </c>
      <c r="B3210" s="4">
        <f t="shared" ref="B3210:B3273" si="160">A3210/365</f>
        <v>8.7726027397260271</v>
      </c>
      <c r="C3210" s="4">
        <f t="shared" ref="C3210:C3273" si="161">($A$6/100)+((($B$6+$C$6)/100)*(1-EXP(-B3210/$D$6))/(B3210/$D$6))-(($C$6/100)*(EXP(-B3210/$D$6)))</f>
        <v>0.10299791902476088</v>
      </c>
      <c r="D3210" s="25">
        <f t="shared" ref="D3210:D3273" si="162">(EXP(C3210)-1)*100</f>
        <v>10.848910233523235</v>
      </c>
    </row>
    <row r="3211" spans="1:4" x14ac:dyDescent="0.2">
      <c r="A3211" s="24">
        <v>3203</v>
      </c>
      <c r="B3211" s="4">
        <f t="shared" si="160"/>
        <v>8.7753424657534254</v>
      </c>
      <c r="C3211" s="4">
        <f t="shared" si="161"/>
        <v>0.10299994865646754</v>
      </c>
      <c r="D3211" s="25">
        <f t="shared" si="162"/>
        <v>10.8491352162144</v>
      </c>
    </row>
    <row r="3212" spans="1:4" x14ac:dyDescent="0.2">
      <c r="A3212" s="24">
        <v>3204</v>
      </c>
      <c r="B3212" s="4">
        <f t="shared" si="160"/>
        <v>8.7780821917808218</v>
      </c>
      <c r="C3212" s="4">
        <f t="shared" si="161"/>
        <v>0.10300197797859403</v>
      </c>
      <c r="D3212" s="25">
        <f t="shared" si="162"/>
        <v>10.849360165045452</v>
      </c>
    </row>
    <row r="3213" spans="1:4" x14ac:dyDescent="0.2">
      <c r="A3213" s="24">
        <v>3205</v>
      </c>
      <c r="B3213" s="4">
        <f t="shared" si="160"/>
        <v>8.7808219178082183</v>
      </c>
      <c r="C3213" s="4">
        <f t="shared" si="161"/>
        <v>0.10300400699102875</v>
      </c>
      <c r="D3213" s="25">
        <f t="shared" si="162"/>
        <v>10.849585080003777</v>
      </c>
    </row>
    <row r="3214" spans="1:4" x14ac:dyDescent="0.2">
      <c r="A3214" s="24">
        <v>3206</v>
      </c>
      <c r="B3214" s="4">
        <f t="shared" si="160"/>
        <v>8.7835616438356166</v>
      </c>
      <c r="C3214" s="4">
        <f t="shared" si="161"/>
        <v>0.10300603569366031</v>
      </c>
      <c r="D3214" s="25">
        <f t="shared" si="162"/>
        <v>10.849809961076851</v>
      </c>
    </row>
    <row r="3215" spans="1:4" x14ac:dyDescent="0.2">
      <c r="A3215" s="24">
        <v>3207</v>
      </c>
      <c r="B3215" s="4">
        <f t="shared" si="160"/>
        <v>8.786301369863013</v>
      </c>
      <c r="C3215" s="4">
        <f t="shared" si="161"/>
        <v>0.1030080640863775</v>
      </c>
      <c r="D3215" s="25">
        <f t="shared" si="162"/>
        <v>10.850034808252108</v>
      </c>
    </row>
    <row r="3216" spans="1:4" x14ac:dyDescent="0.2">
      <c r="A3216" s="24">
        <v>3208</v>
      </c>
      <c r="B3216" s="4">
        <f t="shared" si="160"/>
        <v>8.7890410958904113</v>
      </c>
      <c r="C3216" s="4">
        <f t="shared" si="161"/>
        <v>0.10301009216906934</v>
      </c>
      <c r="D3216" s="25">
        <f t="shared" si="162"/>
        <v>10.850259621517067</v>
      </c>
    </row>
    <row r="3217" spans="1:4" x14ac:dyDescent="0.2">
      <c r="A3217" s="24">
        <v>3209</v>
      </c>
      <c r="B3217" s="4">
        <f t="shared" si="160"/>
        <v>8.7917808219178077</v>
      </c>
      <c r="C3217" s="4">
        <f t="shared" si="161"/>
        <v>0.10301211994162508</v>
      </c>
      <c r="D3217" s="25">
        <f t="shared" si="162"/>
        <v>10.850484400859228</v>
      </c>
    </row>
    <row r="3218" spans="1:4" x14ac:dyDescent="0.2">
      <c r="A3218" s="24">
        <v>3210</v>
      </c>
      <c r="B3218" s="4">
        <f t="shared" si="160"/>
        <v>8.794520547945206</v>
      </c>
      <c r="C3218" s="4">
        <f t="shared" si="161"/>
        <v>0.10301414740393414</v>
      </c>
      <c r="D3218" s="25">
        <f t="shared" si="162"/>
        <v>10.850709146266112</v>
      </c>
    </row>
    <row r="3219" spans="1:4" x14ac:dyDescent="0.2">
      <c r="A3219" s="24">
        <v>3211</v>
      </c>
      <c r="B3219" s="4">
        <f t="shared" si="160"/>
        <v>8.7972602739726025</v>
      </c>
      <c r="C3219" s="4">
        <f t="shared" si="161"/>
        <v>0.10301617455588614</v>
      </c>
      <c r="D3219" s="25">
        <f t="shared" si="162"/>
        <v>10.850933857725309</v>
      </c>
    </row>
    <row r="3220" spans="1:4" x14ac:dyDescent="0.2">
      <c r="A3220" s="24">
        <v>3212</v>
      </c>
      <c r="B3220" s="4">
        <f t="shared" si="160"/>
        <v>8.8000000000000007</v>
      </c>
      <c r="C3220" s="4">
        <f t="shared" si="161"/>
        <v>0.10301820139737099</v>
      </c>
      <c r="D3220" s="25">
        <f t="shared" si="162"/>
        <v>10.851158535224382</v>
      </c>
    </row>
    <row r="3221" spans="1:4" x14ac:dyDescent="0.2">
      <c r="A3221" s="24">
        <v>3213</v>
      </c>
      <c r="B3221" s="4">
        <f t="shared" si="160"/>
        <v>8.8027397260273972</v>
      </c>
      <c r="C3221" s="4">
        <f t="shared" si="161"/>
        <v>0.1030202279282787</v>
      </c>
      <c r="D3221" s="25">
        <f t="shared" si="162"/>
        <v>10.85138317875094</v>
      </c>
    </row>
    <row r="3222" spans="1:4" x14ac:dyDescent="0.2">
      <c r="A3222" s="24">
        <v>3214</v>
      </c>
      <c r="B3222" s="4">
        <f t="shared" si="160"/>
        <v>8.8054794520547937</v>
      </c>
      <c r="C3222" s="4">
        <f t="shared" si="161"/>
        <v>0.10302225414849954</v>
      </c>
      <c r="D3222" s="25">
        <f t="shared" si="162"/>
        <v>10.851607788292593</v>
      </c>
    </row>
    <row r="3223" spans="1:4" x14ac:dyDescent="0.2">
      <c r="A3223" s="24">
        <v>3215</v>
      </c>
      <c r="B3223" s="4">
        <f t="shared" si="160"/>
        <v>8.8082191780821919</v>
      </c>
      <c r="C3223" s="4">
        <f t="shared" si="161"/>
        <v>0.10302428005792401</v>
      </c>
      <c r="D3223" s="25">
        <f t="shared" si="162"/>
        <v>10.851832363837</v>
      </c>
    </row>
    <row r="3224" spans="1:4" x14ac:dyDescent="0.2">
      <c r="A3224" s="24">
        <v>3216</v>
      </c>
      <c r="B3224" s="4">
        <f t="shared" si="160"/>
        <v>8.8109589041095884</v>
      </c>
      <c r="C3224" s="4">
        <f t="shared" si="161"/>
        <v>0.10302630565644276</v>
      </c>
      <c r="D3224" s="25">
        <f t="shared" si="162"/>
        <v>10.852056905371853</v>
      </c>
    </row>
    <row r="3225" spans="1:4" x14ac:dyDescent="0.2">
      <c r="A3225" s="24">
        <v>3217</v>
      </c>
      <c r="B3225" s="4">
        <f t="shared" si="160"/>
        <v>8.8136986301369866</v>
      </c>
      <c r="C3225" s="4">
        <f t="shared" si="161"/>
        <v>0.1030283309439467</v>
      </c>
      <c r="D3225" s="25">
        <f t="shared" si="162"/>
        <v>10.852281412884857</v>
      </c>
    </row>
    <row r="3226" spans="1:4" x14ac:dyDescent="0.2">
      <c r="A3226" s="24">
        <v>3218</v>
      </c>
      <c r="B3226" s="4">
        <f t="shared" si="160"/>
        <v>8.8164383561643831</v>
      </c>
      <c r="C3226" s="4">
        <f t="shared" si="161"/>
        <v>0.10303035592032693</v>
      </c>
      <c r="D3226" s="25">
        <f t="shared" si="162"/>
        <v>10.852505886363684</v>
      </c>
    </row>
    <row r="3227" spans="1:4" x14ac:dyDescent="0.2">
      <c r="A3227" s="24">
        <v>3219</v>
      </c>
      <c r="B3227" s="4">
        <f t="shared" si="160"/>
        <v>8.8191780821917813</v>
      </c>
      <c r="C3227" s="4">
        <f t="shared" si="161"/>
        <v>0.10303238058547472</v>
      </c>
      <c r="D3227" s="25">
        <f t="shared" si="162"/>
        <v>10.852730325796101</v>
      </c>
    </row>
    <row r="3228" spans="1:4" x14ac:dyDescent="0.2">
      <c r="A3228" s="24">
        <v>3220</v>
      </c>
      <c r="B3228" s="4">
        <f t="shared" si="160"/>
        <v>8.8219178082191778</v>
      </c>
      <c r="C3228" s="4">
        <f t="shared" si="161"/>
        <v>0.10303440493928157</v>
      </c>
      <c r="D3228" s="25">
        <f t="shared" si="162"/>
        <v>10.852954731169874</v>
      </c>
    </row>
    <row r="3229" spans="1:4" x14ac:dyDescent="0.2">
      <c r="A3229" s="24">
        <v>3221</v>
      </c>
      <c r="B3229" s="4">
        <f t="shared" si="160"/>
        <v>8.8246575342465761</v>
      </c>
      <c r="C3229" s="4">
        <f t="shared" si="161"/>
        <v>0.10303642898163924</v>
      </c>
      <c r="D3229" s="25">
        <f t="shared" si="162"/>
        <v>10.853179102472787</v>
      </c>
    </row>
    <row r="3230" spans="1:4" x14ac:dyDescent="0.2">
      <c r="A3230" s="24">
        <v>3222</v>
      </c>
      <c r="B3230" s="4">
        <f t="shared" si="160"/>
        <v>8.8273972602739725</v>
      </c>
      <c r="C3230" s="4">
        <f t="shared" si="161"/>
        <v>0.10303845271243961</v>
      </c>
      <c r="D3230" s="25">
        <f t="shared" si="162"/>
        <v>10.853403439692656</v>
      </c>
    </row>
    <row r="3231" spans="1:4" x14ac:dyDescent="0.2">
      <c r="A3231" s="24">
        <v>3223</v>
      </c>
      <c r="B3231" s="4">
        <f t="shared" si="160"/>
        <v>8.830136986301369</v>
      </c>
      <c r="C3231" s="4">
        <f t="shared" si="161"/>
        <v>0.10304047613157483</v>
      </c>
      <c r="D3231" s="25">
        <f t="shared" si="162"/>
        <v>10.853627742817306</v>
      </c>
    </row>
    <row r="3232" spans="1:4" x14ac:dyDescent="0.2">
      <c r="A3232" s="24">
        <v>3224</v>
      </c>
      <c r="B3232" s="4">
        <f t="shared" si="160"/>
        <v>8.8328767123287673</v>
      </c>
      <c r="C3232" s="4">
        <f t="shared" si="161"/>
        <v>0.10304249923893721</v>
      </c>
      <c r="D3232" s="25">
        <f t="shared" si="162"/>
        <v>10.853852011834597</v>
      </c>
    </row>
    <row r="3233" spans="1:4" x14ac:dyDescent="0.2">
      <c r="A3233" s="24">
        <v>3225</v>
      </c>
      <c r="B3233" s="4">
        <f t="shared" si="160"/>
        <v>8.8356164383561637</v>
      </c>
      <c r="C3233" s="4">
        <f t="shared" si="161"/>
        <v>0.10304452203441929</v>
      </c>
      <c r="D3233" s="25">
        <f t="shared" si="162"/>
        <v>10.854076246732403</v>
      </c>
    </row>
    <row r="3234" spans="1:4" x14ac:dyDescent="0.2">
      <c r="A3234" s="24">
        <v>3226</v>
      </c>
      <c r="B3234" s="4">
        <f t="shared" si="160"/>
        <v>8.838356164383562</v>
      </c>
      <c r="C3234" s="4">
        <f t="shared" si="161"/>
        <v>0.1030465445179138</v>
      </c>
      <c r="D3234" s="25">
        <f t="shared" si="162"/>
        <v>10.854300447498645</v>
      </c>
    </row>
    <row r="3235" spans="1:4" x14ac:dyDescent="0.2">
      <c r="A3235" s="24">
        <v>3227</v>
      </c>
      <c r="B3235" s="4">
        <f t="shared" si="160"/>
        <v>8.8410958904109584</v>
      </c>
      <c r="C3235" s="4">
        <f t="shared" si="161"/>
        <v>0.1030485666893137</v>
      </c>
      <c r="D3235" s="25">
        <f t="shared" si="162"/>
        <v>10.854524614121219</v>
      </c>
    </row>
    <row r="3236" spans="1:4" x14ac:dyDescent="0.2">
      <c r="A3236" s="24">
        <v>3228</v>
      </c>
      <c r="B3236" s="4">
        <f t="shared" si="160"/>
        <v>8.8438356164383567</v>
      </c>
      <c r="C3236" s="4">
        <f t="shared" si="161"/>
        <v>0.10305058854851211</v>
      </c>
      <c r="D3236" s="25">
        <f t="shared" si="162"/>
        <v>10.854748746588072</v>
      </c>
    </row>
    <row r="3237" spans="1:4" x14ac:dyDescent="0.2">
      <c r="A3237" s="24">
        <v>3229</v>
      </c>
      <c r="B3237" s="4">
        <f t="shared" si="160"/>
        <v>8.8465753424657532</v>
      </c>
      <c r="C3237" s="4">
        <f t="shared" si="161"/>
        <v>0.10305261009540242</v>
      </c>
      <c r="D3237" s="25">
        <f t="shared" si="162"/>
        <v>10.85497284488719</v>
      </c>
    </row>
    <row r="3238" spans="1:4" x14ac:dyDescent="0.2">
      <c r="A3238" s="24">
        <v>3230</v>
      </c>
      <c r="B3238" s="4">
        <f t="shared" si="160"/>
        <v>8.8493150684931514</v>
      </c>
      <c r="C3238" s="4">
        <f t="shared" si="161"/>
        <v>0.10305463132987817</v>
      </c>
      <c r="D3238" s="25">
        <f t="shared" si="162"/>
        <v>10.855196909006558</v>
      </c>
    </row>
    <row r="3239" spans="1:4" x14ac:dyDescent="0.2">
      <c r="A3239" s="24">
        <v>3231</v>
      </c>
      <c r="B3239" s="4">
        <f t="shared" si="160"/>
        <v>8.8520547945205479</v>
      </c>
      <c r="C3239" s="4">
        <f t="shared" si="161"/>
        <v>0.10305665225183311</v>
      </c>
      <c r="D3239" s="25">
        <f t="shared" si="162"/>
        <v>10.855420938934191</v>
      </c>
    </row>
    <row r="3240" spans="1:4" x14ac:dyDescent="0.2">
      <c r="A3240" s="24">
        <v>3232</v>
      </c>
      <c r="B3240" s="4">
        <f t="shared" si="160"/>
        <v>8.8547945205479444</v>
      </c>
      <c r="C3240" s="4">
        <f t="shared" si="161"/>
        <v>0.10305867286116122</v>
      </c>
      <c r="D3240" s="25">
        <f t="shared" si="162"/>
        <v>10.855644934658116</v>
      </c>
    </row>
    <row r="3241" spans="1:4" x14ac:dyDescent="0.2">
      <c r="A3241" s="24">
        <v>3233</v>
      </c>
      <c r="B3241" s="4">
        <f t="shared" si="160"/>
        <v>8.8575342465753426</v>
      </c>
      <c r="C3241" s="4">
        <f t="shared" si="161"/>
        <v>0.10306069315775665</v>
      </c>
      <c r="D3241" s="25">
        <f t="shared" si="162"/>
        <v>10.855868896166388</v>
      </c>
    </row>
    <row r="3242" spans="1:4" x14ac:dyDescent="0.2">
      <c r="A3242" s="24">
        <v>3234</v>
      </c>
      <c r="B3242" s="4">
        <f t="shared" si="160"/>
        <v>8.8602739726027391</v>
      </c>
      <c r="C3242" s="4">
        <f t="shared" si="161"/>
        <v>0.10306271314151377</v>
      </c>
      <c r="D3242" s="25">
        <f t="shared" si="162"/>
        <v>10.856092823447106</v>
      </c>
    </row>
    <row r="3243" spans="1:4" x14ac:dyDescent="0.2">
      <c r="A3243" s="24">
        <v>3235</v>
      </c>
      <c r="B3243" s="4">
        <f t="shared" si="160"/>
        <v>8.8630136986301373</v>
      </c>
      <c r="C3243" s="4">
        <f t="shared" si="161"/>
        <v>0.1030647328123272</v>
      </c>
      <c r="D3243" s="25">
        <f t="shared" si="162"/>
        <v>10.856316716488369</v>
      </c>
    </row>
    <row r="3244" spans="1:4" x14ac:dyDescent="0.2">
      <c r="A3244" s="24">
        <v>3236</v>
      </c>
      <c r="B3244" s="4">
        <f t="shared" si="160"/>
        <v>8.8657534246575338</v>
      </c>
      <c r="C3244" s="4">
        <f t="shared" si="161"/>
        <v>0.10306675217009166</v>
      </c>
      <c r="D3244" s="25">
        <f t="shared" si="162"/>
        <v>10.856540575278295</v>
      </c>
    </row>
    <row r="3245" spans="1:4" x14ac:dyDescent="0.2">
      <c r="A3245" s="24">
        <v>3237</v>
      </c>
      <c r="B3245" s="4">
        <f t="shared" si="160"/>
        <v>8.868493150684932</v>
      </c>
      <c r="C3245" s="4">
        <f t="shared" si="161"/>
        <v>0.10306877121470216</v>
      </c>
      <c r="D3245" s="25">
        <f t="shared" si="162"/>
        <v>10.85676439980503</v>
      </c>
    </row>
    <row r="3246" spans="1:4" x14ac:dyDescent="0.2">
      <c r="A3246" s="24">
        <v>3238</v>
      </c>
      <c r="B3246" s="4">
        <f t="shared" si="160"/>
        <v>8.8712328767123285</v>
      </c>
      <c r="C3246" s="4">
        <f t="shared" si="161"/>
        <v>0.10307078994605387</v>
      </c>
      <c r="D3246" s="25">
        <f t="shared" si="162"/>
        <v>10.856988190056761</v>
      </c>
    </row>
    <row r="3247" spans="1:4" x14ac:dyDescent="0.2">
      <c r="A3247" s="24">
        <v>3239</v>
      </c>
      <c r="B3247" s="4">
        <f t="shared" si="160"/>
        <v>8.8739726027397268</v>
      </c>
      <c r="C3247" s="4">
        <f t="shared" si="161"/>
        <v>0.10307280836404217</v>
      </c>
      <c r="D3247" s="25">
        <f t="shared" si="162"/>
        <v>10.857211946021671</v>
      </c>
    </row>
    <row r="3248" spans="1:4" x14ac:dyDescent="0.2">
      <c r="A3248" s="24">
        <v>3240</v>
      </c>
      <c r="B3248" s="4">
        <f t="shared" si="160"/>
        <v>8.8767123287671232</v>
      </c>
      <c r="C3248" s="4">
        <f t="shared" si="161"/>
        <v>0.10307482646856267</v>
      </c>
      <c r="D3248" s="25">
        <f t="shared" si="162"/>
        <v>10.857435667687977</v>
      </c>
    </row>
    <row r="3249" spans="1:4" x14ac:dyDescent="0.2">
      <c r="A3249" s="24">
        <v>3241</v>
      </c>
      <c r="B3249" s="4">
        <f t="shared" si="160"/>
        <v>8.8794520547945197</v>
      </c>
      <c r="C3249" s="4">
        <f t="shared" si="161"/>
        <v>0.10307684425951114</v>
      </c>
      <c r="D3249" s="25">
        <f t="shared" si="162"/>
        <v>10.857659355043925</v>
      </c>
    </row>
    <row r="3250" spans="1:4" x14ac:dyDescent="0.2">
      <c r="A3250" s="24">
        <v>3242</v>
      </c>
      <c r="B3250" s="4">
        <f t="shared" si="160"/>
        <v>8.882191780821918</v>
      </c>
      <c r="C3250" s="4">
        <f t="shared" si="161"/>
        <v>0.10307886173678356</v>
      </c>
      <c r="D3250" s="25">
        <f t="shared" si="162"/>
        <v>10.857883008077751</v>
      </c>
    </row>
    <row r="3251" spans="1:4" x14ac:dyDescent="0.2">
      <c r="A3251" s="24">
        <v>3243</v>
      </c>
      <c r="B3251" s="4">
        <f t="shared" si="160"/>
        <v>8.8849315068493144</v>
      </c>
      <c r="C3251" s="4">
        <f t="shared" si="161"/>
        <v>0.10308087890027613</v>
      </c>
      <c r="D3251" s="25">
        <f t="shared" si="162"/>
        <v>10.858106626777753</v>
      </c>
    </row>
    <row r="3252" spans="1:4" x14ac:dyDescent="0.2">
      <c r="A3252" s="24">
        <v>3244</v>
      </c>
      <c r="B3252" s="4">
        <f t="shared" si="160"/>
        <v>8.8876712328767127</v>
      </c>
      <c r="C3252" s="4">
        <f t="shared" si="161"/>
        <v>0.10308289574988526</v>
      </c>
      <c r="D3252" s="25">
        <f t="shared" si="162"/>
        <v>10.858330211132227</v>
      </c>
    </row>
    <row r="3253" spans="1:4" x14ac:dyDescent="0.2">
      <c r="A3253" s="24">
        <v>3245</v>
      </c>
      <c r="B3253" s="4">
        <f t="shared" si="160"/>
        <v>8.8904109589041092</v>
      </c>
      <c r="C3253" s="4">
        <f t="shared" si="161"/>
        <v>0.10308491228550752</v>
      </c>
      <c r="D3253" s="25">
        <f t="shared" si="162"/>
        <v>10.858553761129519</v>
      </c>
    </row>
    <row r="3254" spans="1:4" x14ac:dyDescent="0.2">
      <c r="A3254" s="24">
        <v>3246</v>
      </c>
      <c r="B3254" s="4">
        <f t="shared" si="160"/>
        <v>8.8931506849315074</v>
      </c>
      <c r="C3254" s="4">
        <f t="shared" si="161"/>
        <v>0.10308692850703974</v>
      </c>
      <c r="D3254" s="25">
        <f t="shared" si="162"/>
        <v>10.858777276757991</v>
      </c>
    </row>
    <row r="3255" spans="1:4" x14ac:dyDescent="0.2">
      <c r="A3255" s="24">
        <v>3247</v>
      </c>
      <c r="B3255" s="4">
        <f t="shared" si="160"/>
        <v>8.8958904109589039</v>
      </c>
      <c r="C3255" s="4">
        <f t="shared" si="161"/>
        <v>0.10308894441437885</v>
      </c>
      <c r="D3255" s="25">
        <f t="shared" si="162"/>
        <v>10.859000758005966</v>
      </c>
    </row>
    <row r="3256" spans="1:4" x14ac:dyDescent="0.2">
      <c r="A3256" s="24">
        <v>3248</v>
      </c>
      <c r="B3256" s="4">
        <f t="shared" si="160"/>
        <v>8.8986301369863021</v>
      </c>
      <c r="C3256" s="4">
        <f t="shared" si="161"/>
        <v>0.1030909600074221</v>
      </c>
      <c r="D3256" s="25">
        <f t="shared" si="162"/>
        <v>10.859224204861849</v>
      </c>
    </row>
    <row r="3257" spans="1:4" x14ac:dyDescent="0.2">
      <c r="A3257" s="24">
        <v>3249</v>
      </c>
      <c r="B3257" s="4">
        <f t="shared" si="160"/>
        <v>8.9013698630136986</v>
      </c>
      <c r="C3257" s="4">
        <f t="shared" si="161"/>
        <v>0.10309297528606688</v>
      </c>
      <c r="D3257" s="25">
        <f t="shared" si="162"/>
        <v>10.8594476173141</v>
      </c>
    </row>
    <row r="3258" spans="1:4" x14ac:dyDescent="0.2">
      <c r="A3258" s="24">
        <v>3250</v>
      </c>
      <c r="B3258" s="4">
        <f t="shared" si="160"/>
        <v>8.9041095890410951</v>
      </c>
      <c r="C3258" s="4">
        <f t="shared" si="161"/>
        <v>0.10309499025021075</v>
      </c>
      <c r="D3258" s="25">
        <f t="shared" si="162"/>
        <v>10.859670995351101</v>
      </c>
    </row>
    <row r="3259" spans="1:4" x14ac:dyDescent="0.2">
      <c r="A3259" s="24">
        <v>3251</v>
      </c>
      <c r="B3259" s="4">
        <f t="shared" si="160"/>
        <v>8.9068493150684933</v>
      </c>
      <c r="C3259" s="4">
        <f t="shared" si="161"/>
        <v>0.10309700489975156</v>
      </c>
      <c r="D3259" s="25">
        <f t="shared" si="162"/>
        <v>10.85989433896135</v>
      </c>
    </row>
    <row r="3260" spans="1:4" x14ac:dyDescent="0.2">
      <c r="A3260" s="24">
        <v>3252</v>
      </c>
      <c r="B3260" s="4">
        <f t="shared" si="160"/>
        <v>8.9095890410958898</v>
      </c>
      <c r="C3260" s="4">
        <f t="shared" si="161"/>
        <v>0.10309901923458725</v>
      </c>
      <c r="D3260" s="25">
        <f t="shared" si="162"/>
        <v>10.860117648133304</v>
      </c>
    </row>
    <row r="3261" spans="1:4" x14ac:dyDescent="0.2">
      <c r="A3261" s="24">
        <v>3253</v>
      </c>
      <c r="B3261" s="4">
        <f t="shared" si="160"/>
        <v>8.912328767123288</v>
      </c>
      <c r="C3261" s="4">
        <f t="shared" si="161"/>
        <v>0.10310103325461605</v>
      </c>
      <c r="D3261" s="25">
        <f t="shared" si="162"/>
        <v>10.860340922855482</v>
      </c>
    </row>
    <row r="3262" spans="1:4" x14ac:dyDescent="0.2">
      <c r="A3262" s="24">
        <v>3254</v>
      </c>
      <c r="B3262" s="4">
        <f t="shared" si="160"/>
        <v>8.9150684931506845</v>
      </c>
      <c r="C3262" s="4">
        <f t="shared" si="161"/>
        <v>0.10310304695973635</v>
      </c>
      <c r="D3262" s="25">
        <f t="shared" si="162"/>
        <v>10.860564163116404</v>
      </c>
    </row>
    <row r="3263" spans="1:4" x14ac:dyDescent="0.2">
      <c r="A3263" s="24">
        <v>3255</v>
      </c>
      <c r="B3263" s="4">
        <f t="shared" si="160"/>
        <v>8.9178082191780828</v>
      </c>
      <c r="C3263" s="4">
        <f t="shared" si="161"/>
        <v>0.10310506034984673</v>
      </c>
      <c r="D3263" s="25">
        <f t="shared" si="162"/>
        <v>10.860787368904612</v>
      </c>
    </row>
    <row r="3264" spans="1:4" x14ac:dyDescent="0.2">
      <c r="A3264" s="24">
        <v>3256</v>
      </c>
      <c r="B3264" s="4">
        <f t="shared" si="160"/>
        <v>8.9205479452054792</v>
      </c>
      <c r="C3264" s="4">
        <f t="shared" si="161"/>
        <v>0.10310707342484599</v>
      </c>
      <c r="D3264" s="25">
        <f t="shared" si="162"/>
        <v>10.861010540208692</v>
      </c>
    </row>
    <row r="3265" spans="1:4" x14ac:dyDescent="0.2">
      <c r="A3265" s="24">
        <v>3257</v>
      </c>
      <c r="B3265" s="4">
        <f t="shared" si="160"/>
        <v>8.9232876712328775</v>
      </c>
      <c r="C3265" s="4">
        <f t="shared" si="161"/>
        <v>0.10310908618463313</v>
      </c>
      <c r="D3265" s="25">
        <f t="shared" si="162"/>
        <v>10.861233677017236</v>
      </c>
    </row>
    <row r="3266" spans="1:4" x14ac:dyDescent="0.2">
      <c r="A3266" s="24">
        <v>3258</v>
      </c>
      <c r="B3266" s="4">
        <f t="shared" si="160"/>
        <v>8.9260273972602739</v>
      </c>
      <c r="C3266" s="4">
        <f t="shared" si="161"/>
        <v>0.10311109862910732</v>
      </c>
      <c r="D3266" s="25">
        <f t="shared" si="162"/>
        <v>10.861456779318846</v>
      </c>
    </row>
    <row r="3267" spans="1:4" x14ac:dyDescent="0.2">
      <c r="A3267" s="24">
        <v>3259</v>
      </c>
      <c r="B3267" s="4">
        <f t="shared" si="160"/>
        <v>8.9287671232876704</v>
      </c>
      <c r="C3267" s="4">
        <f t="shared" si="161"/>
        <v>0.10311311075816794</v>
      </c>
      <c r="D3267" s="25">
        <f t="shared" si="162"/>
        <v>10.861679847102156</v>
      </c>
    </row>
    <row r="3268" spans="1:4" x14ac:dyDescent="0.2">
      <c r="A3268" s="24">
        <v>3260</v>
      </c>
      <c r="B3268" s="4">
        <f t="shared" si="160"/>
        <v>8.9315068493150687</v>
      </c>
      <c r="C3268" s="4">
        <f t="shared" si="161"/>
        <v>0.1031151225717146</v>
      </c>
      <c r="D3268" s="25">
        <f t="shared" si="162"/>
        <v>10.861902880355823</v>
      </c>
    </row>
    <row r="3269" spans="1:4" x14ac:dyDescent="0.2">
      <c r="A3269" s="24">
        <v>3261</v>
      </c>
      <c r="B3269" s="4">
        <f t="shared" si="160"/>
        <v>8.9342465753424651</v>
      </c>
      <c r="C3269" s="4">
        <f t="shared" si="161"/>
        <v>0.10311713406964708</v>
      </c>
      <c r="D3269" s="25">
        <f t="shared" si="162"/>
        <v>10.86212587906854</v>
      </c>
    </row>
    <row r="3270" spans="1:4" x14ac:dyDescent="0.2">
      <c r="A3270" s="24">
        <v>3262</v>
      </c>
      <c r="B3270" s="4">
        <f t="shared" si="160"/>
        <v>8.9369863013698634</v>
      </c>
      <c r="C3270" s="4">
        <f t="shared" si="161"/>
        <v>0.10311914525186533</v>
      </c>
      <c r="D3270" s="25">
        <f t="shared" si="162"/>
        <v>10.862348843229007</v>
      </c>
    </row>
    <row r="3271" spans="1:4" x14ac:dyDescent="0.2">
      <c r="A3271" s="24">
        <v>3263</v>
      </c>
      <c r="B3271" s="4">
        <f t="shared" si="160"/>
        <v>8.9397260273972599</v>
      </c>
      <c r="C3271" s="4">
        <f t="shared" si="161"/>
        <v>0.10312115611826957</v>
      </c>
      <c r="D3271" s="25">
        <f t="shared" si="162"/>
        <v>10.862571772825923</v>
      </c>
    </row>
    <row r="3272" spans="1:4" x14ac:dyDescent="0.2">
      <c r="A3272" s="24">
        <v>3264</v>
      </c>
      <c r="B3272" s="4">
        <f t="shared" si="160"/>
        <v>8.9424657534246581</v>
      </c>
      <c r="C3272" s="4">
        <f t="shared" si="161"/>
        <v>0.10312316666876015</v>
      </c>
      <c r="D3272" s="25">
        <f t="shared" si="162"/>
        <v>10.862794667848053</v>
      </c>
    </row>
    <row r="3273" spans="1:4" x14ac:dyDescent="0.2">
      <c r="A3273" s="24">
        <v>3265</v>
      </c>
      <c r="B3273" s="4">
        <f t="shared" si="160"/>
        <v>8.9452054794520546</v>
      </c>
      <c r="C3273" s="4">
        <f t="shared" si="161"/>
        <v>0.10312517690323764</v>
      </c>
      <c r="D3273" s="25">
        <f t="shared" si="162"/>
        <v>10.86301752828418</v>
      </c>
    </row>
    <row r="3274" spans="1:4" x14ac:dyDescent="0.2">
      <c r="A3274" s="24">
        <v>3266</v>
      </c>
      <c r="B3274" s="4">
        <f t="shared" ref="B3274:B3337" si="163">A3274/365</f>
        <v>8.9479452054794528</v>
      </c>
      <c r="C3274" s="4">
        <f t="shared" ref="C3274:C3337" si="164">($A$6/100)+((($B$6+$C$6)/100)*(1-EXP(-B3274/$D$6))/(B3274/$D$6))-(($C$6/100)*(EXP(-B3274/$D$6)))</f>
        <v>0.10312718682160281</v>
      </c>
      <c r="D3274" s="25">
        <f t="shared" ref="D3274:D3337" si="165">(EXP(C3274)-1)*100</f>
        <v>10.86324035412305</v>
      </c>
    </row>
    <row r="3275" spans="1:4" x14ac:dyDescent="0.2">
      <c r="A3275" s="24">
        <v>3267</v>
      </c>
      <c r="B3275" s="4">
        <f t="shared" si="163"/>
        <v>8.9506849315068493</v>
      </c>
      <c r="C3275" s="4">
        <f t="shared" si="164"/>
        <v>0.10312919642375663</v>
      </c>
      <c r="D3275" s="25">
        <f t="shared" si="165"/>
        <v>10.863463145353514</v>
      </c>
    </row>
    <row r="3276" spans="1:4" x14ac:dyDescent="0.2">
      <c r="A3276" s="24">
        <v>3268</v>
      </c>
      <c r="B3276" s="4">
        <f t="shared" si="163"/>
        <v>8.9534246575342458</v>
      </c>
      <c r="C3276" s="4">
        <f t="shared" si="164"/>
        <v>0.10313120570960027</v>
      </c>
      <c r="D3276" s="25">
        <f t="shared" si="165"/>
        <v>10.863685901964381</v>
      </c>
    </row>
    <row r="3277" spans="1:4" x14ac:dyDescent="0.2">
      <c r="A3277" s="24">
        <v>3269</v>
      </c>
      <c r="B3277" s="4">
        <f t="shared" si="163"/>
        <v>8.956164383561644</v>
      </c>
      <c r="C3277" s="4">
        <f t="shared" si="164"/>
        <v>0.10313321467903508</v>
      </c>
      <c r="D3277" s="25">
        <f t="shared" si="165"/>
        <v>10.863908623944507</v>
      </c>
    </row>
    <row r="3278" spans="1:4" x14ac:dyDescent="0.2">
      <c r="A3278" s="24">
        <v>3270</v>
      </c>
      <c r="B3278" s="4">
        <f t="shared" si="163"/>
        <v>8.9589041095890405</v>
      </c>
      <c r="C3278" s="4">
        <f t="shared" si="164"/>
        <v>0.10313522333196264</v>
      </c>
      <c r="D3278" s="25">
        <f t="shared" si="165"/>
        <v>10.864131311282765</v>
      </c>
    </row>
    <row r="3279" spans="1:4" x14ac:dyDescent="0.2">
      <c r="A3279" s="24">
        <v>3271</v>
      </c>
      <c r="B3279" s="4">
        <f t="shared" si="163"/>
        <v>8.9616438356164387</v>
      </c>
      <c r="C3279" s="4">
        <f t="shared" si="164"/>
        <v>0.10313723166828463</v>
      </c>
      <c r="D3279" s="25">
        <f t="shared" si="165"/>
        <v>10.864353963968076</v>
      </c>
    </row>
    <row r="3280" spans="1:4" x14ac:dyDescent="0.2">
      <c r="A3280" s="24">
        <v>3272</v>
      </c>
      <c r="B3280" s="4">
        <f t="shared" si="163"/>
        <v>8.9643835616438352</v>
      </c>
      <c r="C3280" s="4">
        <f t="shared" si="164"/>
        <v>0.10313923968790306</v>
      </c>
      <c r="D3280" s="25">
        <f t="shared" si="165"/>
        <v>10.864576581989315</v>
      </c>
    </row>
    <row r="3281" spans="1:4" x14ac:dyDescent="0.2">
      <c r="A3281" s="24">
        <v>3273</v>
      </c>
      <c r="B3281" s="4">
        <f t="shared" si="163"/>
        <v>8.9671232876712335</v>
      </c>
      <c r="C3281" s="4">
        <f t="shared" si="164"/>
        <v>0.10314124739072004</v>
      </c>
      <c r="D3281" s="25">
        <f t="shared" si="165"/>
        <v>10.864799165335469</v>
      </c>
    </row>
    <row r="3282" spans="1:4" x14ac:dyDescent="0.2">
      <c r="A3282" s="24">
        <v>3274</v>
      </c>
      <c r="B3282" s="4">
        <f t="shared" si="163"/>
        <v>8.9698630136986299</v>
      </c>
      <c r="C3282" s="4">
        <f t="shared" si="164"/>
        <v>0.10314325477663794</v>
      </c>
      <c r="D3282" s="25">
        <f t="shared" si="165"/>
        <v>10.865021713995482</v>
      </c>
    </row>
    <row r="3283" spans="1:4" x14ac:dyDescent="0.2">
      <c r="A3283" s="24">
        <v>3275</v>
      </c>
      <c r="B3283" s="4">
        <f t="shared" si="163"/>
        <v>8.9726027397260282</v>
      </c>
      <c r="C3283" s="4">
        <f t="shared" si="164"/>
        <v>0.10314526184555926</v>
      </c>
      <c r="D3283" s="25">
        <f t="shared" si="165"/>
        <v>10.865244227958314</v>
      </c>
    </row>
    <row r="3284" spans="1:4" x14ac:dyDescent="0.2">
      <c r="A3284" s="24">
        <v>3276</v>
      </c>
      <c r="B3284" s="4">
        <f t="shared" si="163"/>
        <v>8.9753424657534246</v>
      </c>
      <c r="C3284" s="4">
        <f t="shared" si="164"/>
        <v>0.10314726859738672</v>
      </c>
      <c r="D3284" s="25">
        <f t="shared" si="165"/>
        <v>10.865466707213001</v>
      </c>
    </row>
    <row r="3285" spans="1:4" x14ac:dyDescent="0.2">
      <c r="A3285" s="24">
        <v>3277</v>
      </c>
      <c r="B3285" s="4">
        <f t="shared" si="163"/>
        <v>8.9780821917808211</v>
      </c>
      <c r="C3285" s="4">
        <f t="shared" si="164"/>
        <v>0.10314927503202327</v>
      </c>
      <c r="D3285" s="25">
        <f t="shared" si="165"/>
        <v>10.865689151748569</v>
      </c>
    </row>
    <row r="3286" spans="1:4" x14ac:dyDescent="0.2">
      <c r="A3286" s="24">
        <v>3278</v>
      </c>
      <c r="B3286" s="4">
        <f t="shared" si="163"/>
        <v>8.9808219178082194</v>
      </c>
      <c r="C3286" s="4">
        <f t="shared" si="164"/>
        <v>0.103151281149372</v>
      </c>
      <c r="D3286" s="25">
        <f t="shared" si="165"/>
        <v>10.865911561554032</v>
      </c>
    </row>
    <row r="3287" spans="1:4" x14ac:dyDescent="0.2">
      <c r="A3287" s="24">
        <v>3279</v>
      </c>
      <c r="B3287" s="4">
        <f t="shared" si="163"/>
        <v>8.9835616438356158</v>
      </c>
      <c r="C3287" s="4">
        <f t="shared" si="164"/>
        <v>0.10315328694933623</v>
      </c>
      <c r="D3287" s="25">
        <f t="shared" si="165"/>
        <v>10.866133936618505</v>
      </c>
    </row>
    <row r="3288" spans="1:4" x14ac:dyDescent="0.2">
      <c r="A3288" s="24">
        <v>3280</v>
      </c>
      <c r="B3288" s="4">
        <f t="shared" si="163"/>
        <v>8.9863013698630141</v>
      </c>
      <c r="C3288" s="4">
        <f t="shared" si="164"/>
        <v>0.10315529243181948</v>
      </c>
      <c r="D3288" s="25">
        <f t="shared" si="165"/>
        <v>10.866356276931043</v>
      </c>
    </row>
    <row r="3289" spans="1:4" x14ac:dyDescent="0.2">
      <c r="A3289" s="24">
        <v>3281</v>
      </c>
      <c r="B3289" s="4">
        <f t="shared" si="163"/>
        <v>8.9890410958904106</v>
      </c>
      <c r="C3289" s="4">
        <f t="shared" si="164"/>
        <v>0.10315729759672541</v>
      </c>
      <c r="D3289" s="25">
        <f t="shared" si="165"/>
        <v>10.866578582480791</v>
      </c>
    </row>
    <row r="3290" spans="1:4" x14ac:dyDescent="0.2">
      <c r="A3290" s="24">
        <v>3282</v>
      </c>
      <c r="B3290" s="4">
        <f t="shared" si="163"/>
        <v>8.9917808219178088</v>
      </c>
      <c r="C3290" s="4">
        <f t="shared" si="164"/>
        <v>0.10315930244395793</v>
      </c>
      <c r="D3290" s="25">
        <f t="shared" si="165"/>
        <v>10.866800853256841</v>
      </c>
    </row>
    <row r="3291" spans="1:4" x14ac:dyDescent="0.2">
      <c r="A3291" s="24">
        <v>3283</v>
      </c>
      <c r="B3291" s="4">
        <f t="shared" si="163"/>
        <v>8.9945205479452053</v>
      </c>
      <c r="C3291" s="4">
        <f t="shared" si="164"/>
        <v>0.10316130697342113</v>
      </c>
      <c r="D3291" s="25">
        <f t="shared" si="165"/>
        <v>10.867023089248384</v>
      </c>
    </row>
    <row r="3292" spans="1:4" x14ac:dyDescent="0.2">
      <c r="A3292" s="24">
        <v>3284</v>
      </c>
      <c r="B3292" s="4">
        <f t="shared" si="163"/>
        <v>8.9972602739726035</v>
      </c>
      <c r="C3292" s="4">
        <f t="shared" si="164"/>
        <v>0.10316331118501929</v>
      </c>
      <c r="D3292" s="25">
        <f t="shared" si="165"/>
        <v>10.867245290444583</v>
      </c>
    </row>
    <row r="3293" spans="1:4" x14ac:dyDescent="0.2">
      <c r="A3293" s="24">
        <v>3285</v>
      </c>
      <c r="B3293" s="4">
        <f t="shared" si="163"/>
        <v>9</v>
      </c>
      <c r="C3293" s="4">
        <f t="shared" si="164"/>
        <v>0.10316531507865687</v>
      </c>
      <c r="D3293" s="25">
        <f t="shared" si="165"/>
        <v>10.867467456834646</v>
      </c>
    </row>
    <row r="3294" spans="1:4" x14ac:dyDescent="0.2">
      <c r="A3294" s="24">
        <v>3286</v>
      </c>
      <c r="B3294" s="4">
        <f t="shared" si="163"/>
        <v>9.0027397260273965</v>
      </c>
      <c r="C3294" s="4">
        <f t="shared" si="164"/>
        <v>0.10316731865423853</v>
      </c>
      <c r="D3294" s="25">
        <f t="shared" si="165"/>
        <v>10.867689588407758</v>
      </c>
    </row>
    <row r="3295" spans="1:4" x14ac:dyDescent="0.2">
      <c r="A3295" s="24">
        <v>3287</v>
      </c>
      <c r="B3295" s="4">
        <f t="shared" si="163"/>
        <v>9.0054794520547947</v>
      </c>
      <c r="C3295" s="4">
        <f t="shared" si="164"/>
        <v>0.10316932191166914</v>
      </c>
      <c r="D3295" s="25">
        <f t="shared" si="165"/>
        <v>10.867911685153198</v>
      </c>
    </row>
    <row r="3296" spans="1:4" x14ac:dyDescent="0.2">
      <c r="A3296" s="24">
        <v>3288</v>
      </c>
      <c r="B3296" s="4">
        <f t="shared" si="163"/>
        <v>9.0082191780821912</v>
      </c>
      <c r="C3296" s="4">
        <f t="shared" si="164"/>
        <v>0.10317132485085374</v>
      </c>
      <c r="D3296" s="25">
        <f t="shared" si="165"/>
        <v>10.868133747060217</v>
      </c>
    </row>
    <row r="3297" spans="1:4" x14ac:dyDescent="0.2">
      <c r="A3297" s="24">
        <v>3289</v>
      </c>
      <c r="B3297" s="4">
        <f t="shared" si="163"/>
        <v>9.0109589041095894</v>
      </c>
      <c r="C3297" s="4">
        <f t="shared" si="164"/>
        <v>0.10317332747169758</v>
      </c>
      <c r="D3297" s="25">
        <f t="shared" si="165"/>
        <v>10.868355774118088</v>
      </c>
    </row>
    <row r="3298" spans="1:4" x14ac:dyDescent="0.2">
      <c r="A3298" s="24">
        <v>3290</v>
      </c>
      <c r="B3298" s="4">
        <f t="shared" si="163"/>
        <v>9.0136986301369859</v>
      </c>
      <c r="C3298" s="4">
        <f t="shared" si="164"/>
        <v>0.10317532977410608</v>
      </c>
      <c r="D3298" s="25">
        <f t="shared" si="165"/>
        <v>10.868577766316134</v>
      </c>
    </row>
    <row r="3299" spans="1:4" x14ac:dyDescent="0.2">
      <c r="A3299" s="24">
        <v>3291</v>
      </c>
      <c r="B3299" s="4">
        <f t="shared" si="163"/>
        <v>9.0164383561643842</v>
      </c>
      <c r="C3299" s="4">
        <f t="shared" si="164"/>
        <v>0.10317733175798488</v>
      </c>
      <c r="D3299" s="25">
        <f t="shared" si="165"/>
        <v>10.868799723643674</v>
      </c>
    </row>
    <row r="3300" spans="1:4" x14ac:dyDescent="0.2">
      <c r="A3300" s="24">
        <v>3292</v>
      </c>
      <c r="B3300" s="4">
        <f t="shared" si="163"/>
        <v>9.0191780821917806</v>
      </c>
      <c r="C3300" s="4">
        <f t="shared" si="164"/>
        <v>0.10317933342323979</v>
      </c>
      <c r="D3300" s="25">
        <f t="shared" si="165"/>
        <v>10.869021646090026</v>
      </c>
    </row>
    <row r="3301" spans="1:4" x14ac:dyDescent="0.2">
      <c r="A3301" s="24">
        <v>3293</v>
      </c>
      <c r="B3301" s="4">
        <f t="shared" si="163"/>
        <v>9.0219178082191789</v>
      </c>
      <c r="C3301" s="4">
        <f t="shared" si="164"/>
        <v>0.1031813347697768</v>
      </c>
      <c r="D3301" s="25">
        <f t="shared" si="165"/>
        <v>10.869243533644601</v>
      </c>
    </row>
    <row r="3302" spans="1:4" x14ac:dyDescent="0.2">
      <c r="A3302" s="24">
        <v>3294</v>
      </c>
      <c r="B3302" s="4">
        <f t="shared" si="163"/>
        <v>9.0246575342465754</v>
      </c>
      <c r="C3302" s="4">
        <f t="shared" si="164"/>
        <v>0.10318333579750215</v>
      </c>
      <c r="D3302" s="25">
        <f t="shared" si="165"/>
        <v>10.869465386296762</v>
      </c>
    </row>
    <row r="3303" spans="1:4" x14ac:dyDescent="0.2">
      <c r="A3303" s="24">
        <v>3295</v>
      </c>
      <c r="B3303" s="4">
        <f t="shared" si="163"/>
        <v>9.0273972602739718</v>
      </c>
      <c r="C3303" s="4">
        <f t="shared" si="164"/>
        <v>0.1031853365063222</v>
      </c>
      <c r="D3303" s="25">
        <f t="shared" si="165"/>
        <v>10.869687204035937</v>
      </c>
    </row>
    <row r="3304" spans="1:4" x14ac:dyDescent="0.2">
      <c r="A3304" s="24">
        <v>3296</v>
      </c>
      <c r="B3304" s="4">
        <f t="shared" si="163"/>
        <v>9.0301369863013701</v>
      </c>
      <c r="C3304" s="4">
        <f t="shared" si="164"/>
        <v>0.10318733689614351</v>
      </c>
      <c r="D3304" s="25">
        <f t="shared" si="165"/>
        <v>10.86990898685154</v>
      </c>
    </row>
    <row r="3305" spans="1:4" x14ac:dyDescent="0.2">
      <c r="A3305" s="24">
        <v>3297</v>
      </c>
      <c r="B3305" s="4">
        <f t="shared" si="163"/>
        <v>9.0328767123287665</v>
      </c>
      <c r="C3305" s="4">
        <f t="shared" si="164"/>
        <v>0.10318933696687292</v>
      </c>
      <c r="D3305" s="25">
        <f t="shared" si="165"/>
        <v>10.870130734733042</v>
      </c>
    </row>
    <row r="3306" spans="1:4" x14ac:dyDescent="0.2">
      <c r="A3306" s="24">
        <v>3298</v>
      </c>
      <c r="B3306" s="4">
        <f t="shared" si="163"/>
        <v>9.0356164383561648</v>
      </c>
      <c r="C3306" s="4">
        <f t="shared" si="164"/>
        <v>0.10319133671841733</v>
      </c>
      <c r="D3306" s="25">
        <f t="shared" si="165"/>
        <v>10.870352447669895</v>
      </c>
    </row>
    <row r="3307" spans="1:4" x14ac:dyDescent="0.2">
      <c r="A3307" s="24">
        <v>3299</v>
      </c>
      <c r="B3307" s="4">
        <f t="shared" si="163"/>
        <v>9.0383561643835613</v>
      </c>
      <c r="C3307" s="4">
        <f t="shared" si="164"/>
        <v>0.10319333615068393</v>
      </c>
      <c r="D3307" s="25">
        <f t="shared" si="165"/>
        <v>10.870574125651601</v>
      </c>
    </row>
    <row r="3308" spans="1:4" x14ac:dyDescent="0.2">
      <c r="A3308" s="24">
        <v>3300</v>
      </c>
      <c r="B3308" s="4">
        <f t="shared" si="163"/>
        <v>9.0410958904109595</v>
      </c>
      <c r="C3308" s="4">
        <f t="shared" si="164"/>
        <v>0.10319533526358006</v>
      </c>
      <c r="D3308" s="25">
        <f t="shared" si="165"/>
        <v>10.870795768667673</v>
      </c>
    </row>
    <row r="3309" spans="1:4" x14ac:dyDescent="0.2">
      <c r="A3309" s="24">
        <v>3301</v>
      </c>
      <c r="B3309" s="4">
        <f t="shared" si="163"/>
        <v>9.043835616438356</v>
      </c>
      <c r="C3309" s="4">
        <f t="shared" si="164"/>
        <v>0.10319733405701323</v>
      </c>
      <c r="D3309" s="25">
        <f t="shared" si="165"/>
        <v>10.871017376707659</v>
      </c>
    </row>
    <row r="3310" spans="1:4" x14ac:dyDescent="0.2">
      <c r="A3310" s="24">
        <v>3302</v>
      </c>
      <c r="B3310" s="4">
        <f t="shared" si="163"/>
        <v>9.0465753424657542</v>
      </c>
      <c r="C3310" s="4">
        <f t="shared" si="164"/>
        <v>0.10319933253089118</v>
      </c>
      <c r="D3310" s="25">
        <f t="shared" si="165"/>
        <v>10.871238949761119</v>
      </c>
    </row>
    <row r="3311" spans="1:4" x14ac:dyDescent="0.2">
      <c r="A3311" s="24">
        <v>3303</v>
      </c>
      <c r="B3311" s="4">
        <f t="shared" si="163"/>
        <v>9.0493150684931507</v>
      </c>
      <c r="C3311" s="4">
        <f t="shared" si="164"/>
        <v>0.10320133068512183</v>
      </c>
      <c r="D3311" s="25">
        <f t="shared" si="165"/>
        <v>10.871460487817618</v>
      </c>
    </row>
    <row r="3312" spans="1:4" x14ac:dyDescent="0.2">
      <c r="A3312" s="24">
        <v>3304</v>
      </c>
      <c r="B3312" s="4">
        <f t="shared" si="163"/>
        <v>9.0520547945205472</v>
      </c>
      <c r="C3312" s="4">
        <f t="shared" si="164"/>
        <v>0.10320332851961325</v>
      </c>
      <c r="D3312" s="25">
        <f t="shared" si="165"/>
        <v>10.871681990866744</v>
      </c>
    </row>
    <row r="3313" spans="1:4" x14ac:dyDescent="0.2">
      <c r="A3313" s="24">
        <v>3305</v>
      </c>
      <c r="B3313" s="4">
        <f t="shared" si="163"/>
        <v>9.0547945205479454</v>
      </c>
      <c r="C3313" s="4">
        <f t="shared" si="164"/>
        <v>0.10320532603427376</v>
      </c>
      <c r="D3313" s="25">
        <f t="shared" si="165"/>
        <v>10.871903458898169</v>
      </c>
    </row>
    <row r="3314" spans="1:4" x14ac:dyDescent="0.2">
      <c r="A3314" s="24">
        <v>3306</v>
      </c>
      <c r="B3314" s="4">
        <f t="shared" si="163"/>
        <v>9.0575342465753419</v>
      </c>
      <c r="C3314" s="4">
        <f t="shared" si="164"/>
        <v>0.10320732322901185</v>
      </c>
      <c r="D3314" s="25">
        <f t="shared" si="165"/>
        <v>10.87212489190148</v>
      </c>
    </row>
    <row r="3315" spans="1:4" x14ac:dyDescent="0.2">
      <c r="A3315" s="24">
        <v>3307</v>
      </c>
      <c r="B3315" s="4">
        <f t="shared" si="163"/>
        <v>9.0602739726027401</v>
      </c>
      <c r="C3315" s="4">
        <f t="shared" si="164"/>
        <v>0.10320932010373617</v>
      </c>
      <c r="D3315" s="25">
        <f t="shared" si="165"/>
        <v>10.872346289866353</v>
      </c>
    </row>
    <row r="3316" spans="1:4" x14ac:dyDescent="0.2">
      <c r="A3316" s="24">
        <v>3308</v>
      </c>
      <c r="B3316" s="4">
        <f t="shared" si="163"/>
        <v>9.0630136986301366</v>
      </c>
      <c r="C3316" s="4">
        <f t="shared" si="164"/>
        <v>0.10321131665835556</v>
      </c>
      <c r="D3316" s="25">
        <f t="shared" si="165"/>
        <v>10.872567652782482</v>
      </c>
    </row>
    <row r="3317" spans="1:4" x14ac:dyDescent="0.2">
      <c r="A3317" s="24">
        <v>3309</v>
      </c>
      <c r="B3317" s="4">
        <f t="shared" si="163"/>
        <v>9.0657534246575349</v>
      </c>
      <c r="C3317" s="4">
        <f t="shared" si="164"/>
        <v>0.1032133128927791</v>
      </c>
      <c r="D3317" s="25">
        <f t="shared" si="165"/>
        <v>10.872788980639569</v>
      </c>
    </row>
    <row r="3318" spans="1:4" x14ac:dyDescent="0.2">
      <c r="A3318" s="24">
        <v>3310</v>
      </c>
      <c r="B3318" s="4">
        <f t="shared" si="163"/>
        <v>9.0684931506849313</v>
      </c>
      <c r="C3318" s="4">
        <f t="shared" si="164"/>
        <v>0.10321530880691603</v>
      </c>
      <c r="D3318" s="25">
        <f t="shared" si="165"/>
        <v>10.87301027342733</v>
      </c>
    </row>
    <row r="3319" spans="1:4" x14ac:dyDescent="0.2">
      <c r="A3319" s="24">
        <v>3311</v>
      </c>
      <c r="B3319" s="4">
        <f t="shared" si="163"/>
        <v>9.0712328767123296</v>
      </c>
      <c r="C3319" s="4">
        <f t="shared" si="164"/>
        <v>0.10321730440067574</v>
      </c>
      <c r="D3319" s="25">
        <f t="shared" si="165"/>
        <v>10.873231531135531</v>
      </c>
    </row>
    <row r="3320" spans="1:4" x14ac:dyDescent="0.2">
      <c r="A3320" s="24">
        <v>3312</v>
      </c>
      <c r="B3320" s="4">
        <f t="shared" si="163"/>
        <v>9.0739726027397261</v>
      </c>
      <c r="C3320" s="4">
        <f t="shared" si="164"/>
        <v>0.10321929967396784</v>
      </c>
      <c r="D3320" s="25">
        <f t="shared" si="165"/>
        <v>10.873452753753909</v>
      </c>
    </row>
    <row r="3321" spans="1:4" x14ac:dyDescent="0.2">
      <c r="A3321" s="24">
        <v>3313</v>
      </c>
      <c r="B3321" s="4">
        <f t="shared" si="163"/>
        <v>9.0767123287671225</v>
      </c>
      <c r="C3321" s="4">
        <f t="shared" si="164"/>
        <v>0.10322129462670215</v>
      </c>
      <c r="D3321" s="25">
        <f t="shared" si="165"/>
        <v>10.873673941272276</v>
      </c>
    </row>
    <row r="3322" spans="1:4" x14ac:dyDescent="0.2">
      <c r="A3322" s="24">
        <v>3314</v>
      </c>
      <c r="B3322" s="4">
        <f t="shared" si="163"/>
        <v>9.0794520547945208</v>
      </c>
      <c r="C3322" s="4">
        <f t="shared" si="164"/>
        <v>0.10322328925878865</v>
      </c>
      <c r="D3322" s="25">
        <f t="shared" si="165"/>
        <v>10.873895093680419</v>
      </c>
    </row>
    <row r="3323" spans="1:4" x14ac:dyDescent="0.2">
      <c r="A3323" s="24">
        <v>3315</v>
      </c>
      <c r="B3323" s="4">
        <f t="shared" si="163"/>
        <v>9.0821917808219172</v>
      </c>
      <c r="C3323" s="4">
        <f t="shared" si="164"/>
        <v>0.10322528357013751</v>
      </c>
      <c r="D3323" s="25">
        <f t="shared" si="165"/>
        <v>10.874116210968188</v>
      </c>
    </row>
    <row r="3324" spans="1:4" x14ac:dyDescent="0.2">
      <c r="A3324" s="24">
        <v>3316</v>
      </c>
      <c r="B3324" s="4">
        <f t="shared" si="163"/>
        <v>9.0849315068493155</v>
      </c>
      <c r="C3324" s="4">
        <f t="shared" si="164"/>
        <v>0.10322727756065909</v>
      </c>
      <c r="D3324" s="25">
        <f t="shared" si="165"/>
        <v>10.874337293125414</v>
      </c>
    </row>
    <row r="3325" spans="1:4" x14ac:dyDescent="0.2">
      <c r="A3325" s="24">
        <v>3317</v>
      </c>
      <c r="B3325" s="4">
        <f t="shared" si="163"/>
        <v>9.087671232876712</v>
      </c>
      <c r="C3325" s="4">
        <f t="shared" si="164"/>
        <v>0.10322927123026394</v>
      </c>
      <c r="D3325" s="25">
        <f t="shared" si="165"/>
        <v>10.874558340141993</v>
      </c>
    </row>
    <row r="3326" spans="1:4" x14ac:dyDescent="0.2">
      <c r="A3326" s="24">
        <v>3318</v>
      </c>
      <c r="B3326" s="4">
        <f t="shared" si="163"/>
        <v>9.0904109589041102</v>
      </c>
      <c r="C3326" s="4">
        <f t="shared" si="164"/>
        <v>0.10323126457886278</v>
      </c>
      <c r="D3326" s="25">
        <f t="shared" si="165"/>
        <v>10.87477935200778</v>
      </c>
    </row>
    <row r="3327" spans="1:4" x14ac:dyDescent="0.2">
      <c r="A3327" s="24">
        <v>3319</v>
      </c>
      <c r="B3327" s="4">
        <f t="shared" si="163"/>
        <v>9.0931506849315067</v>
      </c>
      <c r="C3327" s="4">
        <f t="shared" si="164"/>
        <v>0.10323325760636655</v>
      </c>
      <c r="D3327" s="25">
        <f t="shared" si="165"/>
        <v>10.875000328712714</v>
      </c>
    </row>
    <row r="3328" spans="1:4" x14ac:dyDescent="0.2">
      <c r="A3328" s="24">
        <v>3320</v>
      </c>
      <c r="B3328" s="4">
        <f t="shared" si="163"/>
        <v>9.0958904109589049</v>
      </c>
      <c r="C3328" s="4">
        <f t="shared" si="164"/>
        <v>0.10323525031268632</v>
      </c>
      <c r="D3328" s="25">
        <f t="shared" si="165"/>
        <v>10.875221270246694</v>
      </c>
    </row>
    <row r="3329" spans="1:4" x14ac:dyDescent="0.2">
      <c r="A3329" s="24">
        <v>3321</v>
      </c>
      <c r="B3329" s="4">
        <f t="shared" si="163"/>
        <v>9.0986301369863014</v>
      </c>
      <c r="C3329" s="4">
        <f t="shared" si="164"/>
        <v>0.10323724269773345</v>
      </c>
      <c r="D3329" s="25">
        <f t="shared" si="165"/>
        <v>10.875442176599726</v>
      </c>
    </row>
    <row r="3330" spans="1:4" x14ac:dyDescent="0.2">
      <c r="A3330" s="24">
        <v>3322</v>
      </c>
      <c r="B3330" s="4">
        <f t="shared" si="163"/>
        <v>9.1013698630136979</v>
      </c>
      <c r="C3330" s="4">
        <f t="shared" si="164"/>
        <v>0.10323923476141934</v>
      </c>
      <c r="D3330" s="25">
        <f t="shared" si="165"/>
        <v>10.87566304776173</v>
      </c>
    </row>
    <row r="3331" spans="1:4" x14ac:dyDescent="0.2">
      <c r="A3331" s="24">
        <v>3323</v>
      </c>
      <c r="B3331" s="4">
        <f t="shared" si="163"/>
        <v>9.1041095890410961</v>
      </c>
      <c r="C3331" s="4">
        <f t="shared" si="164"/>
        <v>0.10324122650365571</v>
      </c>
      <c r="D3331" s="25">
        <f t="shared" si="165"/>
        <v>10.875883883722736</v>
      </c>
    </row>
    <row r="3332" spans="1:4" x14ac:dyDescent="0.2">
      <c r="A3332" s="24">
        <v>3324</v>
      </c>
      <c r="B3332" s="4">
        <f t="shared" si="163"/>
        <v>9.1068493150684926</v>
      </c>
      <c r="C3332" s="4">
        <f t="shared" si="164"/>
        <v>0.10324321792435438</v>
      </c>
      <c r="D3332" s="25">
        <f t="shared" si="165"/>
        <v>10.876104684472732</v>
      </c>
    </row>
    <row r="3333" spans="1:4" x14ac:dyDescent="0.2">
      <c r="A3333" s="24">
        <v>3325</v>
      </c>
      <c r="B3333" s="4">
        <f t="shared" si="163"/>
        <v>9.1095890410958908</v>
      </c>
      <c r="C3333" s="4">
        <f t="shared" si="164"/>
        <v>0.1032452090234274</v>
      </c>
      <c r="D3333" s="25">
        <f t="shared" si="165"/>
        <v>10.87632545000179</v>
      </c>
    </row>
    <row r="3334" spans="1:4" x14ac:dyDescent="0.2">
      <c r="A3334" s="24">
        <v>3326</v>
      </c>
      <c r="B3334" s="4">
        <f t="shared" si="163"/>
        <v>9.1123287671232873</v>
      </c>
      <c r="C3334" s="4">
        <f t="shared" si="164"/>
        <v>0.10324719980078698</v>
      </c>
      <c r="D3334" s="25">
        <f t="shared" si="165"/>
        <v>10.876546180299918</v>
      </c>
    </row>
    <row r="3335" spans="1:4" x14ac:dyDescent="0.2">
      <c r="A3335" s="24">
        <v>3327</v>
      </c>
      <c r="B3335" s="4">
        <f t="shared" si="163"/>
        <v>9.1150684931506856</v>
      </c>
      <c r="C3335" s="4">
        <f t="shared" si="164"/>
        <v>0.10324919025634553</v>
      </c>
      <c r="D3335" s="25">
        <f t="shared" si="165"/>
        <v>10.876766875357212</v>
      </c>
    </row>
    <row r="3336" spans="1:4" x14ac:dyDescent="0.2">
      <c r="A3336" s="24">
        <v>3328</v>
      </c>
      <c r="B3336" s="4">
        <f t="shared" si="163"/>
        <v>9.117808219178082</v>
      </c>
      <c r="C3336" s="4">
        <f t="shared" si="164"/>
        <v>0.10325118039001566</v>
      </c>
      <c r="D3336" s="25">
        <f t="shared" si="165"/>
        <v>10.876987535163774</v>
      </c>
    </row>
    <row r="3337" spans="1:4" x14ac:dyDescent="0.2">
      <c r="A3337" s="24">
        <v>3329</v>
      </c>
      <c r="B3337" s="4">
        <f t="shared" si="163"/>
        <v>9.1205479452054803</v>
      </c>
      <c r="C3337" s="4">
        <f t="shared" si="164"/>
        <v>0.1032531702017101</v>
      </c>
      <c r="D3337" s="25">
        <f t="shared" si="165"/>
        <v>10.877208159709717</v>
      </c>
    </row>
    <row r="3338" spans="1:4" x14ac:dyDescent="0.2">
      <c r="A3338" s="24">
        <v>3330</v>
      </c>
      <c r="B3338" s="4">
        <f t="shared" ref="B3338:B3401" si="166">A3338/365</f>
        <v>9.1232876712328768</v>
      </c>
      <c r="C3338" s="4">
        <f t="shared" ref="C3338:C3401" si="167">($A$6/100)+((($B$6+$C$6)/100)*(1-EXP(-B3338/$D$6))/(B3338/$D$6))-(($C$6/100)*(EXP(-B3338/$D$6)))</f>
        <v>0.10325515969134184</v>
      </c>
      <c r="D3338" s="25">
        <f t="shared" ref="D3338:D3401" si="168">(EXP(C3338)-1)*100</f>
        <v>10.877428748985185</v>
      </c>
    </row>
    <row r="3339" spans="1:4" x14ac:dyDescent="0.2">
      <c r="A3339" s="24">
        <v>3331</v>
      </c>
      <c r="B3339" s="4">
        <f t="shared" si="166"/>
        <v>9.1260273972602732</v>
      </c>
      <c r="C3339" s="4">
        <f t="shared" si="167"/>
        <v>0.10325714885882402</v>
      </c>
      <c r="D3339" s="25">
        <f t="shared" si="168"/>
        <v>10.87764930298032</v>
      </c>
    </row>
    <row r="3340" spans="1:4" x14ac:dyDescent="0.2">
      <c r="A3340" s="24">
        <v>3332</v>
      </c>
      <c r="B3340" s="4">
        <f t="shared" si="166"/>
        <v>9.1287671232876715</v>
      </c>
      <c r="C3340" s="4">
        <f t="shared" si="167"/>
        <v>0.10325913770406996</v>
      </c>
      <c r="D3340" s="25">
        <f t="shared" si="168"/>
        <v>10.877869821685305</v>
      </c>
    </row>
    <row r="3341" spans="1:4" x14ac:dyDescent="0.2">
      <c r="A3341" s="24">
        <v>3333</v>
      </c>
      <c r="B3341" s="4">
        <f t="shared" si="166"/>
        <v>9.131506849315068</v>
      </c>
      <c r="C3341" s="4">
        <f t="shared" si="167"/>
        <v>0.10326112622699317</v>
      </c>
      <c r="D3341" s="25">
        <f t="shared" si="168"/>
        <v>10.878090305090327</v>
      </c>
    </row>
    <row r="3342" spans="1:4" x14ac:dyDescent="0.2">
      <c r="A3342" s="24">
        <v>3334</v>
      </c>
      <c r="B3342" s="4">
        <f t="shared" si="166"/>
        <v>9.1342465753424662</v>
      </c>
      <c r="C3342" s="4">
        <f t="shared" si="167"/>
        <v>0.10326311442750737</v>
      </c>
      <c r="D3342" s="25">
        <f t="shared" si="168"/>
        <v>10.878310753185637</v>
      </c>
    </row>
    <row r="3343" spans="1:4" x14ac:dyDescent="0.2">
      <c r="A3343" s="24">
        <v>3335</v>
      </c>
      <c r="B3343" s="4">
        <f t="shared" si="166"/>
        <v>9.1369863013698627</v>
      </c>
      <c r="C3343" s="4">
        <f t="shared" si="167"/>
        <v>0.10326510230552641</v>
      </c>
      <c r="D3343" s="25">
        <f t="shared" si="168"/>
        <v>10.878531165961448</v>
      </c>
    </row>
    <row r="3344" spans="1:4" x14ac:dyDescent="0.2">
      <c r="A3344" s="24">
        <v>3336</v>
      </c>
      <c r="B3344" s="4">
        <f t="shared" si="166"/>
        <v>9.1397260273972609</v>
      </c>
      <c r="C3344" s="4">
        <f t="shared" si="167"/>
        <v>0.10326708986096433</v>
      </c>
      <c r="D3344" s="25">
        <f t="shared" si="168"/>
        <v>10.878751543408027</v>
      </c>
    </row>
    <row r="3345" spans="1:4" x14ac:dyDescent="0.2">
      <c r="A3345" s="24">
        <v>3337</v>
      </c>
      <c r="B3345" s="4">
        <f t="shared" si="166"/>
        <v>9.1424657534246574</v>
      </c>
      <c r="C3345" s="4">
        <f t="shared" si="167"/>
        <v>0.10326907709373545</v>
      </c>
      <c r="D3345" s="25">
        <f t="shared" si="168"/>
        <v>10.878971885515654</v>
      </c>
    </row>
    <row r="3346" spans="1:4" x14ac:dyDescent="0.2">
      <c r="A3346" s="24">
        <v>3338</v>
      </c>
      <c r="B3346" s="4">
        <f t="shared" si="166"/>
        <v>9.1452054794520556</v>
      </c>
      <c r="C3346" s="4">
        <f t="shared" si="167"/>
        <v>0.10327106400375413</v>
      </c>
      <c r="D3346" s="25">
        <f t="shared" si="168"/>
        <v>10.879192192274601</v>
      </c>
    </row>
    <row r="3347" spans="1:4" x14ac:dyDescent="0.2">
      <c r="A3347" s="24">
        <v>3339</v>
      </c>
      <c r="B3347" s="4">
        <f t="shared" si="166"/>
        <v>9.1479452054794521</v>
      </c>
      <c r="C3347" s="4">
        <f t="shared" si="167"/>
        <v>0.10327305059093499</v>
      </c>
      <c r="D3347" s="25">
        <f t="shared" si="168"/>
        <v>10.87941246367523</v>
      </c>
    </row>
    <row r="3348" spans="1:4" x14ac:dyDescent="0.2">
      <c r="A3348" s="24">
        <v>3340</v>
      </c>
      <c r="B3348" s="4">
        <f t="shared" si="166"/>
        <v>9.1506849315068486</v>
      </c>
      <c r="C3348" s="4">
        <f t="shared" si="167"/>
        <v>0.10327503685519286</v>
      </c>
      <c r="D3348" s="25">
        <f t="shared" si="168"/>
        <v>10.879632699707864</v>
      </c>
    </row>
    <row r="3349" spans="1:4" x14ac:dyDescent="0.2">
      <c r="A3349" s="24">
        <v>3341</v>
      </c>
      <c r="B3349" s="4">
        <f t="shared" si="166"/>
        <v>9.1534246575342468</v>
      </c>
      <c r="C3349" s="4">
        <f t="shared" si="167"/>
        <v>0.10327702279644269</v>
      </c>
      <c r="D3349" s="25">
        <f t="shared" si="168"/>
        <v>10.879852900362863</v>
      </c>
    </row>
    <row r="3350" spans="1:4" x14ac:dyDescent="0.2">
      <c r="A3350" s="24">
        <v>3342</v>
      </c>
      <c r="B3350" s="4">
        <f t="shared" si="166"/>
        <v>9.1561643835616433</v>
      </c>
      <c r="C3350" s="4">
        <f t="shared" si="167"/>
        <v>0.10327900841459961</v>
      </c>
      <c r="D3350" s="25">
        <f t="shared" si="168"/>
        <v>10.880073065630613</v>
      </c>
    </row>
    <row r="3351" spans="1:4" x14ac:dyDescent="0.2">
      <c r="A3351" s="24">
        <v>3343</v>
      </c>
      <c r="B3351" s="4">
        <f t="shared" si="166"/>
        <v>9.1589041095890416</v>
      </c>
      <c r="C3351" s="4">
        <f t="shared" si="167"/>
        <v>0.10328099370957901</v>
      </c>
      <c r="D3351" s="25">
        <f t="shared" si="168"/>
        <v>10.880293195501501</v>
      </c>
    </row>
    <row r="3352" spans="1:4" x14ac:dyDescent="0.2">
      <c r="A3352" s="24">
        <v>3344</v>
      </c>
      <c r="B3352" s="4">
        <f t="shared" si="166"/>
        <v>9.161643835616438</v>
      </c>
      <c r="C3352" s="4">
        <f t="shared" si="167"/>
        <v>0.10328297868129639</v>
      </c>
      <c r="D3352" s="25">
        <f t="shared" si="168"/>
        <v>10.880513289965933</v>
      </c>
    </row>
    <row r="3353" spans="1:4" x14ac:dyDescent="0.2">
      <c r="A3353" s="24">
        <v>3345</v>
      </c>
      <c r="B3353" s="4">
        <f t="shared" si="166"/>
        <v>9.1643835616438363</v>
      </c>
      <c r="C3353" s="4">
        <f t="shared" si="167"/>
        <v>0.10328496332966745</v>
      </c>
      <c r="D3353" s="25">
        <f t="shared" si="168"/>
        <v>10.880733349014381</v>
      </c>
    </row>
    <row r="3354" spans="1:4" x14ac:dyDescent="0.2">
      <c r="A3354" s="24">
        <v>3346</v>
      </c>
      <c r="B3354" s="4">
        <f t="shared" si="166"/>
        <v>9.1671232876712327</v>
      </c>
      <c r="C3354" s="4">
        <f t="shared" si="167"/>
        <v>0.10328694765460808</v>
      </c>
      <c r="D3354" s="25">
        <f t="shared" si="168"/>
        <v>10.880953372637304</v>
      </c>
    </row>
    <row r="3355" spans="1:4" x14ac:dyDescent="0.2">
      <c r="A3355" s="24">
        <v>3347</v>
      </c>
      <c r="B3355" s="4">
        <f t="shared" si="166"/>
        <v>9.169863013698631</v>
      </c>
      <c r="C3355" s="4">
        <f t="shared" si="167"/>
        <v>0.10328893165603434</v>
      </c>
      <c r="D3355" s="25">
        <f t="shared" si="168"/>
        <v>10.881173360825169</v>
      </c>
    </row>
    <row r="3356" spans="1:4" x14ac:dyDescent="0.2">
      <c r="A3356" s="24">
        <v>3348</v>
      </c>
      <c r="B3356" s="4">
        <f t="shared" si="166"/>
        <v>9.1726027397260275</v>
      </c>
      <c r="C3356" s="4">
        <f t="shared" si="167"/>
        <v>0.10329091533386248</v>
      </c>
      <c r="D3356" s="25">
        <f t="shared" si="168"/>
        <v>10.881393313568477</v>
      </c>
    </row>
    <row r="3357" spans="1:4" x14ac:dyDescent="0.2">
      <c r="A3357" s="24">
        <v>3349</v>
      </c>
      <c r="B3357" s="4">
        <f t="shared" si="166"/>
        <v>9.1753424657534239</v>
      </c>
      <c r="C3357" s="4">
        <f t="shared" si="167"/>
        <v>0.10329289868800892</v>
      </c>
      <c r="D3357" s="25">
        <f t="shared" si="168"/>
        <v>10.881613230857766</v>
      </c>
    </row>
    <row r="3358" spans="1:4" x14ac:dyDescent="0.2">
      <c r="A3358" s="24">
        <v>3350</v>
      </c>
      <c r="B3358" s="4">
        <f t="shared" si="166"/>
        <v>9.1780821917808222</v>
      </c>
      <c r="C3358" s="4">
        <f t="shared" si="167"/>
        <v>0.10329488171839028</v>
      </c>
      <c r="D3358" s="25">
        <f t="shared" si="168"/>
        <v>10.881833112683559</v>
      </c>
    </row>
    <row r="3359" spans="1:4" x14ac:dyDescent="0.2">
      <c r="A3359" s="24">
        <v>3351</v>
      </c>
      <c r="B3359" s="4">
        <f t="shared" si="166"/>
        <v>9.1808219178082187</v>
      </c>
      <c r="C3359" s="4">
        <f t="shared" si="167"/>
        <v>0.10329686442492335</v>
      </c>
      <c r="D3359" s="25">
        <f t="shared" si="168"/>
        <v>10.882052959036415</v>
      </c>
    </row>
    <row r="3360" spans="1:4" x14ac:dyDescent="0.2">
      <c r="A3360" s="24">
        <v>3352</v>
      </c>
      <c r="B3360" s="4">
        <f t="shared" si="166"/>
        <v>9.1835616438356169</v>
      </c>
      <c r="C3360" s="4">
        <f t="shared" si="167"/>
        <v>0.1032988468075251</v>
      </c>
      <c r="D3360" s="25">
        <f t="shared" si="168"/>
        <v>10.882272769906919</v>
      </c>
    </row>
    <row r="3361" spans="1:4" x14ac:dyDescent="0.2">
      <c r="A3361" s="24">
        <v>3353</v>
      </c>
      <c r="B3361" s="4">
        <f t="shared" si="166"/>
        <v>9.1863013698630134</v>
      </c>
      <c r="C3361" s="4">
        <f t="shared" si="167"/>
        <v>0.10330082886611267</v>
      </c>
      <c r="D3361" s="25">
        <f t="shared" si="168"/>
        <v>10.882492545285682</v>
      </c>
    </row>
    <row r="3362" spans="1:4" x14ac:dyDescent="0.2">
      <c r="A3362" s="24">
        <v>3354</v>
      </c>
      <c r="B3362" s="4">
        <f t="shared" si="166"/>
        <v>9.1890410958904116</v>
      </c>
      <c r="C3362" s="4">
        <f t="shared" si="167"/>
        <v>0.10330281060060337</v>
      </c>
      <c r="D3362" s="25">
        <f t="shared" si="168"/>
        <v>10.882712285163286</v>
      </c>
    </row>
    <row r="3363" spans="1:4" x14ac:dyDescent="0.2">
      <c r="A3363" s="24">
        <v>3355</v>
      </c>
      <c r="B3363" s="4">
        <f t="shared" si="166"/>
        <v>9.1917808219178081</v>
      </c>
      <c r="C3363" s="4">
        <f t="shared" si="167"/>
        <v>0.10330479201091475</v>
      </c>
      <c r="D3363" s="25">
        <f t="shared" si="168"/>
        <v>10.88293198953043</v>
      </c>
    </row>
    <row r="3364" spans="1:4" x14ac:dyDescent="0.2">
      <c r="A3364" s="24">
        <v>3356</v>
      </c>
      <c r="B3364" s="4">
        <f t="shared" si="166"/>
        <v>9.1945205479452063</v>
      </c>
      <c r="C3364" s="4">
        <f t="shared" si="167"/>
        <v>0.10330677309696448</v>
      </c>
      <c r="D3364" s="25">
        <f t="shared" si="168"/>
        <v>10.883151658377743</v>
      </c>
    </row>
    <row r="3365" spans="1:4" x14ac:dyDescent="0.2">
      <c r="A3365" s="24">
        <v>3357</v>
      </c>
      <c r="B3365" s="4">
        <f t="shared" si="166"/>
        <v>9.1972602739726028</v>
      </c>
      <c r="C3365" s="4">
        <f t="shared" si="167"/>
        <v>0.10330875385867043</v>
      </c>
      <c r="D3365" s="25">
        <f t="shared" si="168"/>
        <v>10.883371291695898</v>
      </c>
    </row>
    <row r="3366" spans="1:4" x14ac:dyDescent="0.2">
      <c r="A3366" s="24">
        <v>3358</v>
      </c>
      <c r="B3366" s="4">
        <f t="shared" si="166"/>
        <v>9.1999999999999993</v>
      </c>
      <c r="C3366" s="4">
        <f t="shared" si="167"/>
        <v>0.10331073429595063</v>
      </c>
      <c r="D3366" s="25">
        <f t="shared" si="168"/>
        <v>10.883590889475613</v>
      </c>
    </row>
    <row r="3367" spans="1:4" x14ac:dyDescent="0.2">
      <c r="A3367" s="24">
        <v>3359</v>
      </c>
      <c r="B3367" s="4">
        <f t="shared" si="166"/>
        <v>9.2027397260273975</v>
      </c>
      <c r="C3367" s="4">
        <f t="shared" si="167"/>
        <v>0.10331271440872333</v>
      </c>
      <c r="D3367" s="25">
        <f t="shared" si="168"/>
        <v>10.883810451707587</v>
      </c>
    </row>
    <row r="3368" spans="1:4" x14ac:dyDescent="0.2">
      <c r="A3368" s="24">
        <v>3360</v>
      </c>
      <c r="B3368" s="4">
        <f t="shared" si="166"/>
        <v>9.205479452054794</v>
      </c>
      <c r="C3368" s="4">
        <f t="shared" si="167"/>
        <v>0.10331469419690692</v>
      </c>
      <c r="D3368" s="25">
        <f t="shared" si="168"/>
        <v>10.884029978382582</v>
      </c>
    </row>
    <row r="3369" spans="1:4" x14ac:dyDescent="0.2">
      <c r="A3369" s="24">
        <v>3361</v>
      </c>
      <c r="B3369" s="4">
        <f t="shared" si="166"/>
        <v>9.2082191780821923</v>
      </c>
      <c r="C3369" s="4">
        <f t="shared" si="167"/>
        <v>0.10331667366041999</v>
      </c>
      <c r="D3369" s="25">
        <f t="shared" si="168"/>
        <v>10.884249469491358</v>
      </c>
    </row>
    <row r="3370" spans="1:4" x14ac:dyDescent="0.2">
      <c r="A3370" s="24">
        <v>3362</v>
      </c>
      <c r="B3370" s="4">
        <f t="shared" si="166"/>
        <v>9.2109589041095887</v>
      </c>
      <c r="C3370" s="4">
        <f t="shared" si="167"/>
        <v>0.10331865279918133</v>
      </c>
      <c r="D3370" s="25">
        <f t="shared" si="168"/>
        <v>10.88446892502466</v>
      </c>
    </row>
    <row r="3371" spans="1:4" x14ac:dyDescent="0.2">
      <c r="A3371" s="24">
        <v>3363</v>
      </c>
      <c r="B3371" s="4">
        <f t="shared" si="166"/>
        <v>9.213698630136987</v>
      </c>
      <c r="C3371" s="4">
        <f t="shared" si="167"/>
        <v>0.10332063161310984</v>
      </c>
      <c r="D3371" s="25">
        <f t="shared" si="168"/>
        <v>10.884688344973314</v>
      </c>
    </row>
    <row r="3372" spans="1:4" x14ac:dyDescent="0.2">
      <c r="A3372" s="24">
        <v>3364</v>
      </c>
      <c r="B3372" s="4">
        <f t="shared" si="166"/>
        <v>9.2164383561643834</v>
      </c>
      <c r="C3372" s="4">
        <f t="shared" si="167"/>
        <v>0.10332261010212464</v>
      </c>
      <c r="D3372" s="25">
        <f t="shared" si="168"/>
        <v>10.884907729328152</v>
      </c>
    </row>
    <row r="3373" spans="1:4" x14ac:dyDescent="0.2">
      <c r="A3373" s="24">
        <v>3365</v>
      </c>
      <c r="B3373" s="4">
        <f t="shared" si="166"/>
        <v>9.2191780821917817</v>
      </c>
      <c r="C3373" s="4">
        <f t="shared" si="167"/>
        <v>0.10332458826614505</v>
      </c>
      <c r="D3373" s="25">
        <f t="shared" si="168"/>
        <v>10.885127078079982</v>
      </c>
    </row>
    <row r="3374" spans="1:4" x14ac:dyDescent="0.2">
      <c r="A3374" s="24">
        <v>3366</v>
      </c>
      <c r="B3374" s="4">
        <f t="shared" si="166"/>
        <v>9.2219178082191782</v>
      </c>
      <c r="C3374" s="4">
        <f t="shared" si="167"/>
        <v>0.10332656610509054</v>
      </c>
      <c r="D3374" s="25">
        <f t="shared" si="168"/>
        <v>10.885346391219674</v>
      </c>
    </row>
    <row r="3375" spans="1:4" x14ac:dyDescent="0.2">
      <c r="A3375" s="24">
        <v>3367</v>
      </c>
      <c r="B3375" s="4">
        <f t="shared" si="166"/>
        <v>9.2246575342465746</v>
      </c>
      <c r="C3375" s="4">
        <f t="shared" si="167"/>
        <v>0.10332854361888073</v>
      </c>
      <c r="D3375" s="25">
        <f t="shared" si="168"/>
        <v>10.885565668738106</v>
      </c>
    </row>
    <row r="3376" spans="1:4" x14ac:dyDescent="0.2">
      <c r="A3376" s="24">
        <v>3368</v>
      </c>
      <c r="B3376" s="4">
        <f t="shared" si="166"/>
        <v>9.2273972602739729</v>
      </c>
      <c r="C3376" s="4">
        <f t="shared" si="167"/>
        <v>0.1033305208074355</v>
      </c>
      <c r="D3376" s="25">
        <f t="shared" si="168"/>
        <v>10.885784910626173</v>
      </c>
    </row>
    <row r="3377" spans="1:4" x14ac:dyDescent="0.2">
      <c r="A3377" s="24">
        <v>3369</v>
      </c>
      <c r="B3377" s="4">
        <f t="shared" si="166"/>
        <v>9.2301369863013694</v>
      </c>
      <c r="C3377" s="4">
        <f t="shared" si="167"/>
        <v>0.10333249767067483</v>
      </c>
      <c r="D3377" s="25">
        <f t="shared" si="168"/>
        <v>10.886004116874792</v>
      </c>
    </row>
    <row r="3378" spans="1:4" x14ac:dyDescent="0.2">
      <c r="A3378" s="24">
        <v>3370</v>
      </c>
      <c r="B3378" s="4">
        <f t="shared" si="166"/>
        <v>9.2328767123287676</v>
      </c>
      <c r="C3378" s="4">
        <f t="shared" si="167"/>
        <v>0.10333447420851891</v>
      </c>
      <c r="D3378" s="25">
        <f t="shared" si="168"/>
        <v>10.886223287474905</v>
      </c>
    </row>
    <row r="3379" spans="1:4" x14ac:dyDescent="0.2">
      <c r="A3379" s="24">
        <v>3371</v>
      </c>
      <c r="B3379" s="4">
        <f t="shared" si="166"/>
        <v>9.2356164383561641</v>
      </c>
      <c r="C3379" s="4">
        <f t="shared" si="167"/>
        <v>0.10333645042088807</v>
      </c>
      <c r="D3379" s="25">
        <f t="shared" si="168"/>
        <v>10.886442422417474</v>
      </c>
    </row>
    <row r="3380" spans="1:4" x14ac:dyDescent="0.2">
      <c r="A3380" s="24">
        <v>3372</v>
      </c>
      <c r="B3380" s="4">
        <f t="shared" si="166"/>
        <v>9.2383561643835623</v>
      </c>
      <c r="C3380" s="4">
        <f t="shared" si="167"/>
        <v>0.1033384263077029</v>
      </c>
      <c r="D3380" s="25">
        <f t="shared" si="168"/>
        <v>10.886661521693464</v>
      </c>
    </row>
    <row r="3381" spans="1:4" x14ac:dyDescent="0.2">
      <c r="A3381" s="24">
        <v>3373</v>
      </c>
      <c r="B3381" s="4">
        <f t="shared" si="166"/>
        <v>9.2410958904109588</v>
      </c>
      <c r="C3381" s="4">
        <f t="shared" si="167"/>
        <v>0.10334040186888407</v>
      </c>
      <c r="D3381" s="25">
        <f t="shared" si="168"/>
        <v>10.886880585293856</v>
      </c>
    </row>
    <row r="3382" spans="1:4" x14ac:dyDescent="0.2">
      <c r="A3382" s="24">
        <v>3374</v>
      </c>
      <c r="B3382" s="4">
        <f t="shared" si="166"/>
        <v>9.2438356164383571</v>
      </c>
      <c r="C3382" s="4">
        <f t="shared" si="167"/>
        <v>0.1033423771043525</v>
      </c>
      <c r="D3382" s="25">
        <f t="shared" si="168"/>
        <v>10.887099613209683</v>
      </c>
    </row>
    <row r="3383" spans="1:4" x14ac:dyDescent="0.2">
      <c r="A3383" s="24">
        <v>3375</v>
      </c>
      <c r="B3383" s="4">
        <f t="shared" si="166"/>
        <v>9.2465753424657535</v>
      </c>
      <c r="C3383" s="4">
        <f t="shared" si="167"/>
        <v>0.10334435201402925</v>
      </c>
      <c r="D3383" s="25">
        <f t="shared" si="168"/>
        <v>10.887318605431972</v>
      </c>
    </row>
    <row r="3384" spans="1:4" x14ac:dyDescent="0.2">
      <c r="A3384" s="24">
        <v>3376</v>
      </c>
      <c r="B3384" s="4">
        <f t="shared" si="166"/>
        <v>9.24931506849315</v>
      </c>
      <c r="C3384" s="4">
        <f t="shared" si="167"/>
        <v>0.10334632659783553</v>
      </c>
      <c r="D3384" s="25">
        <f t="shared" si="168"/>
        <v>10.887537561951799</v>
      </c>
    </row>
    <row r="3385" spans="1:4" x14ac:dyDescent="0.2">
      <c r="A3385" s="24">
        <v>3377</v>
      </c>
      <c r="B3385" s="4">
        <f t="shared" si="166"/>
        <v>9.2520547945205482</v>
      </c>
      <c r="C3385" s="4">
        <f t="shared" si="167"/>
        <v>0.10334830085569281</v>
      </c>
      <c r="D3385" s="25">
        <f t="shared" si="168"/>
        <v>10.887756482760214</v>
      </c>
    </row>
    <row r="3386" spans="1:4" x14ac:dyDescent="0.2">
      <c r="A3386" s="24">
        <v>3378</v>
      </c>
      <c r="B3386" s="4">
        <f t="shared" si="166"/>
        <v>9.2547945205479447</v>
      </c>
      <c r="C3386" s="4">
        <f t="shared" si="167"/>
        <v>0.10335027478752265</v>
      </c>
      <c r="D3386" s="25">
        <f t="shared" si="168"/>
        <v>10.887975367848291</v>
      </c>
    </row>
    <row r="3387" spans="1:4" x14ac:dyDescent="0.2">
      <c r="A3387" s="24">
        <v>3379</v>
      </c>
      <c r="B3387" s="4">
        <f t="shared" si="166"/>
        <v>9.257534246575343</v>
      </c>
      <c r="C3387" s="4">
        <f t="shared" si="167"/>
        <v>0.10335224839324682</v>
      </c>
      <c r="D3387" s="25">
        <f t="shared" si="168"/>
        <v>10.888194217207193</v>
      </c>
    </row>
    <row r="3388" spans="1:4" x14ac:dyDescent="0.2">
      <c r="A3388" s="24">
        <v>3380</v>
      </c>
      <c r="B3388" s="4">
        <f t="shared" si="166"/>
        <v>9.2602739726027394</v>
      </c>
      <c r="C3388" s="4">
        <f t="shared" si="167"/>
        <v>0.10335422167278728</v>
      </c>
      <c r="D3388" s="25">
        <f t="shared" si="168"/>
        <v>10.888413030828016</v>
      </c>
    </row>
    <row r="3389" spans="1:4" x14ac:dyDescent="0.2">
      <c r="A3389" s="24">
        <v>3381</v>
      </c>
      <c r="B3389" s="4">
        <f t="shared" si="166"/>
        <v>9.2630136986301377</v>
      </c>
      <c r="C3389" s="4">
        <f t="shared" si="167"/>
        <v>0.10335619462606614</v>
      </c>
      <c r="D3389" s="25">
        <f t="shared" si="168"/>
        <v>10.888631808701899</v>
      </c>
    </row>
    <row r="3390" spans="1:4" x14ac:dyDescent="0.2">
      <c r="A3390" s="24">
        <v>3382</v>
      </c>
      <c r="B3390" s="4">
        <f t="shared" si="166"/>
        <v>9.2657534246575342</v>
      </c>
      <c r="C3390" s="4">
        <f t="shared" si="167"/>
        <v>0.10335816725300569</v>
      </c>
      <c r="D3390" s="25">
        <f t="shared" si="168"/>
        <v>10.888850550820051</v>
      </c>
    </row>
    <row r="3391" spans="1:4" x14ac:dyDescent="0.2">
      <c r="A3391" s="24">
        <v>3383</v>
      </c>
      <c r="B3391" s="4">
        <f t="shared" si="166"/>
        <v>9.2684931506849306</v>
      </c>
      <c r="C3391" s="4">
        <f t="shared" si="167"/>
        <v>0.10336013955352839</v>
      </c>
      <c r="D3391" s="25">
        <f t="shared" si="168"/>
        <v>10.889069257173634</v>
      </c>
    </row>
    <row r="3392" spans="1:4" x14ac:dyDescent="0.2">
      <c r="A3392" s="24">
        <v>3384</v>
      </c>
      <c r="B3392" s="4">
        <f t="shared" si="166"/>
        <v>9.2712328767123289</v>
      </c>
      <c r="C3392" s="4">
        <f t="shared" si="167"/>
        <v>0.10336211152755691</v>
      </c>
      <c r="D3392" s="25">
        <f t="shared" si="168"/>
        <v>10.889287927753855</v>
      </c>
    </row>
    <row r="3393" spans="1:4" x14ac:dyDescent="0.2">
      <c r="A3393" s="24">
        <v>3385</v>
      </c>
      <c r="B3393" s="4">
        <f t="shared" si="166"/>
        <v>9.2739726027397253</v>
      </c>
      <c r="C3393" s="4">
        <f t="shared" si="167"/>
        <v>0.10336408317501405</v>
      </c>
      <c r="D3393" s="25">
        <f t="shared" si="168"/>
        <v>10.889506562551965</v>
      </c>
    </row>
    <row r="3394" spans="1:4" x14ac:dyDescent="0.2">
      <c r="A3394" s="24">
        <v>3386</v>
      </c>
      <c r="B3394" s="4">
        <f t="shared" si="166"/>
        <v>9.2767123287671236</v>
      </c>
      <c r="C3394" s="4">
        <f t="shared" si="167"/>
        <v>0.10336605449582281</v>
      </c>
      <c r="D3394" s="25">
        <f t="shared" si="168"/>
        <v>10.889725161559172</v>
      </c>
    </row>
    <row r="3395" spans="1:4" x14ac:dyDescent="0.2">
      <c r="A3395" s="24">
        <v>3387</v>
      </c>
      <c r="B3395" s="4">
        <f t="shared" si="166"/>
        <v>9.2794520547945201</v>
      </c>
      <c r="C3395" s="4">
        <f t="shared" si="167"/>
        <v>0.10336802548990635</v>
      </c>
      <c r="D3395" s="25">
        <f t="shared" si="168"/>
        <v>10.889943724766793</v>
      </c>
    </row>
    <row r="3396" spans="1:4" x14ac:dyDescent="0.2">
      <c r="A3396" s="24">
        <v>3388</v>
      </c>
      <c r="B3396" s="4">
        <f t="shared" si="166"/>
        <v>9.2821917808219183</v>
      </c>
      <c r="C3396" s="4">
        <f t="shared" si="167"/>
        <v>0.103369996157188</v>
      </c>
      <c r="D3396" s="25">
        <f t="shared" si="168"/>
        <v>10.89016225216608</v>
      </c>
    </row>
    <row r="3397" spans="1:4" x14ac:dyDescent="0.2">
      <c r="A3397" s="24">
        <v>3389</v>
      </c>
      <c r="B3397" s="4">
        <f t="shared" si="166"/>
        <v>9.2849315068493148</v>
      </c>
      <c r="C3397" s="4">
        <f t="shared" si="167"/>
        <v>0.1033719664975913</v>
      </c>
      <c r="D3397" s="25">
        <f t="shared" si="168"/>
        <v>10.890380743748352</v>
      </c>
    </row>
    <row r="3398" spans="1:4" x14ac:dyDescent="0.2">
      <c r="A3398" s="24">
        <v>3390</v>
      </c>
      <c r="B3398" s="4">
        <f t="shared" si="166"/>
        <v>9.287671232876713</v>
      </c>
      <c r="C3398" s="4">
        <f t="shared" si="167"/>
        <v>0.1033739365110399</v>
      </c>
      <c r="D3398" s="25">
        <f t="shared" si="168"/>
        <v>10.890599199504901</v>
      </c>
    </row>
    <row r="3399" spans="1:4" x14ac:dyDescent="0.2">
      <c r="A3399" s="24">
        <v>3391</v>
      </c>
      <c r="B3399" s="4">
        <f t="shared" si="166"/>
        <v>9.2904109589041095</v>
      </c>
      <c r="C3399" s="4">
        <f t="shared" si="167"/>
        <v>0.10337590619745769</v>
      </c>
      <c r="D3399" s="25">
        <f t="shared" si="168"/>
        <v>10.890817619427118</v>
      </c>
    </row>
    <row r="3400" spans="1:4" x14ac:dyDescent="0.2">
      <c r="A3400" s="24">
        <v>3392</v>
      </c>
      <c r="B3400" s="4">
        <f t="shared" si="166"/>
        <v>9.293150684931506</v>
      </c>
      <c r="C3400" s="4">
        <f t="shared" si="167"/>
        <v>0.10337787555676868</v>
      </c>
      <c r="D3400" s="25">
        <f t="shared" si="168"/>
        <v>10.891036003506338</v>
      </c>
    </row>
    <row r="3401" spans="1:4" x14ac:dyDescent="0.2">
      <c r="A3401" s="24">
        <v>3393</v>
      </c>
      <c r="B3401" s="4">
        <f t="shared" si="166"/>
        <v>9.2958904109589042</v>
      </c>
      <c r="C3401" s="4">
        <f t="shared" si="167"/>
        <v>0.10337984458889711</v>
      </c>
      <c r="D3401" s="25">
        <f t="shared" si="168"/>
        <v>10.891254351733949</v>
      </c>
    </row>
    <row r="3402" spans="1:4" x14ac:dyDescent="0.2">
      <c r="A3402" s="24">
        <v>3394</v>
      </c>
      <c r="B3402" s="4">
        <f t="shared" ref="B3402:B3465" si="169">A3402/365</f>
        <v>9.2986301369863007</v>
      </c>
      <c r="C3402" s="4">
        <f t="shared" ref="C3402:C3465" si="170">($A$6/100)+((($B$6+$C$6)/100)*(1-EXP(-B3402/$D$6))/(B3402/$D$6))-(($C$6/100)*(EXP(-B3402/$D$6)))</f>
        <v>0.10338181329376732</v>
      </c>
      <c r="D3402" s="25">
        <f t="shared" ref="D3402:D3465" si="171">(EXP(C3402)-1)*100</f>
        <v>10.891472664101354</v>
      </c>
    </row>
    <row r="3403" spans="1:4" x14ac:dyDescent="0.2">
      <c r="A3403" s="24">
        <v>3395</v>
      </c>
      <c r="B3403" s="4">
        <f t="shared" si="169"/>
        <v>9.3013698630136989</v>
      </c>
      <c r="C3403" s="4">
        <f t="shared" si="170"/>
        <v>0.10338378167130388</v>
      </c>
      <c r="D3403" s="25">
        <f t="shared" si="171"/>
        <v>10.891690940599963</v>
      </c>
    </row>
    <row r="3404" spans="1:4" x14ac:dyDescent="0.2">
      <c r="A3404" s="24">
        <v>3396</v>
      </c>
      <c r="B3404" s="4">
        <f t="shared" si="169"/>
        <v>9.3041095890410954</v>
      </c>
      <c r="C3404" s="4">
        <f t="shared" si="170"/>
        <v>0.10338574972143152</v>
      </c>
      <c r="D3404" s="25">
        <f t="shared" si="171"/>
        <v>10.891909181221227</v>
      </c>
    </row>
    <row r="3405" spans="1:4" x14ac:dyDescent="0.2">
      <c r="A3405" s="24">
        <v>3397</v>
      </c>
      <c r="B3405" s="4">
        <f t="shared" si="169"/>
        <v>9.3068493150684937</v>
      </c>
      <c r="C3405" s="4">
        <f t="shared" si="170"/>
        <v>0.10338771744407511</v>
      </c>
      <c r="D3405" s="25">
        <f t="shared" si="171"/>
        <v>10.892127385956595</v>
      </c>
    </row>
    <row r="3406" spans="1:4" x14ac:dyDescent="0.2">
      <c r="A3406" s="24">
        <v>3398</v>
      </c>
      <c r="B3406" s="4">
        <f t="shared" si="169"/>
        <v>9.3095890410958901</v>
      </c>
      <c r="C3406" s="4">
        <f t="shared" si="170"/>
        <v>0.10338968483915974</v>
      </c>
      <c r="D3406" s="25">
        <f t="shared" si="171"/>
        <v>10.892345554797567</v>
      </c>
    </row>
    <row r="3407" spans="1:4" x14ac:dyDescent="0.2">
      <c r="A3407" s="24">
        <v>3399</v>
      </c>
      <c r="B3407" s="4">
        <f t="shared" si="169"/>
        <v>9.3123287671232884</v>
      </c>
      <c r="C3407" s="4">
        <f t="shared" si="170"/>
        <v>0.10339165190661063</v>
      </c>
      <c r="D3407" s="25">
        <f t="shared" si="171"/>
        <v>10.89256368773559</v>
      </c>
    </row>
    <row r="3408" spans="1:4" x14ac:dyDescent="0.2">
      <c r="A3408" s="24">
        <v>3400</v>
      </c>
      <c r="B3408" s="4">
        <f t="shared" si="169"/>
        <v>9.3150684931506849</v>
      </c>
      <c r="C3408" s="4">
        <f t="shared" si="170"/>
        <v>0.10339361864635323</v>
      </c>
      <c r="D3408" s="25">
        <f t="shared" si="171"/>
        <v>10.892781784762228</v>
      </c>
    </row>
    <row r="3409" spans="1:4" x14ac:dyDescent="0.2">
      <c r="A3409" s="24">
        <v>3401</v>
      </c>
      <c r="B3409" s="4">
        <f t="shared" si="169"/>
        <v>9.3178082191780813</v>
      </c>
      <c r="C3409" s="4">
        <f t="shared" si="170"/>
        <v>0.10339558505831309</v>
      </c>
      <c r="D3409" s="25">
        <f t="shared" si="171"/>
        <v>10.892999845868999</v>
      </c>
    </row>
    <row r="3410" spans="1:4" x14ac:dyDescent="0.2">
      <c r="A3410" s="24">
        <v>3402</v>
      </c>
      <c r="B3410" s="4">
        <f t="shared" si="169"/>
        <v>9.3205479452054796</v>
      </c>
      <c r="C3410" s="4">
        <f t="shared" si="170"/>
        <v>0.10339755114241596</v>
      </c>
      <c r="D3410" s="25">
        <f t="shared" si="171"/>
        <v>10.893217871047444</v>
      </c>
    </row>
    <row r="3411" spans="1:4" x14ac:dyDescent="0.2">
      <c r="A3411" s="24">
        <v>3403</v>
      </c>
      <c r="B3411" s="4">
        <f t="shared" si="169"/>
        <v>9.3232876712328761</v>
      </c>
      <c r="C3411" s="4">
        <f t="shared" si="170"/>
        <v>0.10339951689858777</v>
      </c>
      <c r="D3411" s="25">
        <f t="shared" si="171"/>
        <v>10.893435860289124</v>
      </c>
    </row>
    <row r="3412" spans="1:4" x14ac:dyDescent="0.2">
      <c r="A3412" s="24">
        <v>3404</v>
      </c>
      <c r="B3412" s="4">
        <f t="shared" si="169"/>
        <v>9.3260273972602743</v>
      </c>
      <c r="C3412" s="4">
        <f t="shared" si="170"/>
        <v>0.10340148232675463</v>
      </c>
      <c r="D3412" s="25">
        <f t="shared" si="171"/>
        <v>10.893653813585669</v>
      </c>
    </row>
    <row r="3413" spans="1:4" x14ac:dyDescent="0.2">
      <c r="A3413" s="24">
        <v>3405</v>
      </c>
      <c r="B3413" s="4">
        <f t="shared" si="169"/>
        <v>9.3287671232876708</v>
      </c>
      <c r="C3413" s="4">
        <f t="shared" si="170"/>
        <v>0.10340344742684281</v>
      </c>
      <c r="D3413" s="25">
        <f t="shared" si="171"/>
        <v>10.893871730928684</v>
      </c>
    </row>
    <row r="3414" spans="1:4" x14ac:dyDescent="0.2">
      <c r="A3414" s="24">
        <v>3406</v>
      </c>
      <c r="B3414" s="4">
        <f t="shared" si="169"/>
        <v>9.331506849315069</v>
      </c>
      <c r="C3414" s="4">
        <f t="shared" si="170"/>
        <v>0.1034054121987787</v>
      </c>
      <c r="D3414" s="25">
        <f t="shared" si="171"/>
        <v>10.894089612309754</v>
      </c>
    </row>
    <row r="3415" spans="1:4" x14ac:dyDescent="0.2">
      <c r="A3415" s="24">
        <v>3407</v>
      </c>
      <c r="B3415" s="4">
        <f t="shared" si="169"/>
        <v>9.3342465753424655</v>
      </c>
      <c r="C3415" s="4">
        <f t="shared" si="170"/>
        <v>0.10340737664248897</v>
      </c>
      <c r="D3415" s="25">
        <f t="shared" si="171"/>
        <v>10.894307457720576</v>
      </c>
    </row>
    <row r="3416" spans="1:4" x14ac:dyDescent="0.2">
      <c r="A3416" s="24">
        <v>3408</v>
      </c>
      <c r="B3416" s="4">
        <f t="shared" si="169"/>
        <v>9.3369863013698637</v>
      </c>
      <c r="C3416" s="4">
        <f t="shared" si="170"/>
        <v>0.10340934075790037</v>
      </c>
      <c r="D3416" s="25">
        <f t="shared" si="171"/>
        <v>10.894525267152799</v>
      </c>
    </row>
    <row r="3417" spans="1:4" x14ac:dyDescent="0.2">
      <c r="A3417" s="24">
        <v>3409</v>
      </c>
      <c r="B3417" s="4">
        <f t="shared" si="169"/>
        <v>9.3397260273972602</v>
      </c>
      <c r="C3417" s="4">
        <f t="shared" si="170"/>
        <v>0.10341130454493982</v>
      </c>
      <c r="D3417" s="25">
        <f t="shared" si="171"/>
        <v>10.894743040598097</v>
      </c>
    </row>
    <row r="3418" spans="1:4" x14ac:dyDescent="0.2">
      <c r="A3418" s="24">
        <v>3410</v>
      </c>
      <c r="B3418" s="4">
        <f t="shared" si="169"/>
        <v>9.3424657534246567</v>
      </c>
      <c r="C3418" s="4">
        <f t="shared" si="170"/>
        <v>0.10341326800353451</v>
      </c>
      <c r="D3418" s="25">
        <f t="shared" si="171"/>
        <v>10.894960778048191</v>
      </c>
    </row>
    <row r="3419" spans="1:4" x14ac:dyDescent="0.2">
      <c r="A3419" s="24">
        <v>3411</v>
      </c>
      <c r="B3419" s="4">
        <f t="shared" si="169"/>
        <v>9.3452054794520549</v>
      </c>
      <c r="C3419" s="4">
        <f t="shared" si="170"/>
        <v>0.10341523113361165</v>
      </c>
      <c r="D3419" s="25">
        <f t="shared" si="171"/>
        <v>10.895178479494771</v>
      </c>
    </row>
    <row r="3420" spans="1:4" x14ac:dyDescent="0.2">
      <c r="A3420" s="24">
        <v>3412</v>
      </c>
      <c r="B3420" s="4">
        <f t="shared" si="169"/>
        <v>9.3479452054794514</v>
      </c>
      <c r="C3420" s="4">
        <f t="shared" si="170"/>
        <v>0.10341719393509874</v>
      </c>
      <c r="D3420" s="25">
        <f t="shared" si="171"/>
        <v>10.895396144929625</v>
      </c>
    </row>
    <row r="3421" spans="1:4" x14ac:dyDescent="0.2">
      <c r="A3421" s="24">
        <v>3413</v>
      </c>
      <c r="B3421" s="4">
        <f t="shared" si="169"/>
        <v>9.3506849315068497</v>
      </c>
      <c r="C3421" s="4">
        <f t="shared" si="170"/>
        <v>0.1034191564079234</v>
      </c>
      <c r="D3421" s="25">
        <f t="shared" si="171"/>
        <v>10.895613774344493</v>
      </c>
    </row>
    <row r="3422" spans="1:4" x14ac:dyDescent="0.2">
      <c r="A3422" s="24">
        <v>3414</v>
      </c>
      <c r="B3422" s="4">
        <f t="shared" si="169"/>
        <v>9.3534246575342461</v>
      </c>
      <c r="C3422" s="4">
        <f t="shared" si="170"/>
        <v>0.10342111855201341</v>
      </c>
      <c r="D3422" s="25">
        <f t="shared" si="171"/>
        <v>10.895831367731134</v>
      </c>
    </row>
    <row r="3423" spans="1:4" x14ac:dyDescent="0.2">
      <c r="A3423" s="24">
        <v>3415</v>
      </c>
      <c r="B3423" s="4">
        <f t="shared" si="169"/>
        <v>9.3561643835616444</v>
      </c>
      <c r="C3423" s="4">
        <f t="shared" si="170"/>
        <v>0.10342308036729676</v>
      </c>
      <c r="D3423" s="25">
        <f t="shared" si="171"/>
        <v>10.896048925081381</v>
      </c>
    </row>
    <row r="3424" spans="1:4" x14ac:dyDescent="0.2">
      <c r="A3424" s="24">
        <v>3416</v>
      </c>
      <c r="B3424" s="4">
        <f t="shared" si="169"/>
        <v>9.3589041095890408</v>
      </c>
      <c r="C3424" s="4">
        <f t="shared" si="170"/>
        <v>0.10342504185370158</v>
      </c>
      <c r="D3424" s="25">
        <f t="shared" si="171"/>
        <v>10.896266446387015</v>
      </c>
    </row>
    <row r="3425" spans="1:4" x14ac:dyDescent="0.2">
      <c r="A3425" s="24">
        <v>3417</v>
      </c>
      <c r="B3425" s="4">
        <f t="shared" si="169"/>
        <v>9.3616438356164391</v>
      </c>
      <c r="C3425" s="4">
        <f t="shared" si="170"/>
        <v>0.10342700301115614</v>
      </c>
      <c r="D3425" s="25">
        <f t="shared" si="171"/>
        <v>10.89648393163991</v>
      </c>
    </row>
    <row r="3426" spans="1:4" x14ac:dyDescent="0.2">
      <c r="A3426" s="24">
        <v>3418</v>
      </c>
      <c r="B3426" s="4">
        <f t="shared" si="169"/>
        <v>9.3643835616438356</v>
      </c>
      <c r="C3426" s="4">
        <f t="shared" si="170"/>
        <v>0.10342896383958894</v>
      </c>
      <c r="D3426" s="25">
        <f t="shared" si="171"/>
        <v>10.896701380831896</v>
      </c>
    </row>
    <row r="3427" spans="1:4" x14ac:dyDescent="0.2">
      <c r="A3427" s="24">
        <v>3419</v>
      </c>
      <c r="B3427" s="4">
        <f t="shared" si="169"/>
        <v>9.367123287671232</v>
      </c>
      <c r="C3427" s="4">
        <f t="shared" si="170"/>
        <v>0.10343092433892861</v>
      </c>
      <c r="D3427" s="25">
        <f t="shared" si="171"/>
        <v>10.896918793954846</v>
      </c>
    </row>
    <row r="3428" spans="1:4" x14ac:dyDescent="0.2">
      <c r="A3428" s="24">
        <v>3420</v>
      </c>
      <c r="B3428" s="4">
        <f t="shared" si="169"/>
        <v>9.3698630136986303</v>
      </c>
      <c r="C3428" s="4">
        <f t="shared" si="170"/>
        <v>0.10343288450910396</v>
      </c>
      <c r="D3428" s="25">
        <f t="shared" si="171"/>
        <v>10.897136171000632</v>
      </c>
    </row>
    <row r="3429" spans="1:4" x14ac:dyDescent="0.2">
      <c r="A3429" s="24">
        <v>3421</v>
      </c>
      <c r="B3429" s="4">
        <f t="shared" si="169"/>
        <v>9.3726027397260268</v>
      </c>
      <c r="C3429" s="4">
        <f t="shared" si="170"/>
        <v>0.10343484435004396</v>
      </c>
      <c r="D3429" s="25">
        <f t="shared" si="171"/>
        <v>10.897353511961217</v>
      </c>
    </row>
    <row r="3430" spans="1:4" x14ac:dyDescent="0.2">
      <c r="A3430" s="24">
        <v>3422</v>
      </c>
      <c r="B3430" s="4">
        <f t="shared" si="169"/>
        <v>9.375342465753425</v>
      </c>
      <c r="C3430" s="4">
        <f t="shared" si="170"/>
        <v>0.10343680386167778</v>
      </c>
      <c r="D3430" s="25">
        <f t="shared" si="171"/>
        <v>10.897570816828495</v>
      </c>
    </row>
    <row r="3431" spans="1:4" x14ac:dyDescent="0.2">
      <c r="A3431" s="24">
        <v>3423</v>
      </c>
      <c r="B3431" s="4">
        <f t="shared" si="169"/>
        <v>9.3780821917808215</v>
      </c>
      <c r="C3431" s="4">
        <f t="shared" si="170"/>
        <v>0.10343876304393466</v>
      </c>
      <c r="D3431" s="25">
        <f t="shared" si="171"/>
        <v>10.897788085594406</v>
      </c>
    </row>
    <row r="3432" spans="1:4" x14ac:dyDescent="0.2">
      <c r="A3432" s="24">
        <v>3424</v>
      </c>
      <c r="B3432" s="4">
        <f t="shared" si="169"/>
        <v>9.3808219178082197</v>
      </c>
      <c r="C3432" s="4">
        <f t="shared" si="170"/>
        <v>0.10344072189674418</v>
      </c>
      <c r="D3432" s="25">
        <f t="shared" si="171"/>
        <v>10.898005318250913</v>
      </c>
    </row>
    <row r="3433" spans="1:4" x14ac:dyDescent="0.2">
      <c r="A3433" s="24">
        <v>3425</v>
      </c>
      <c r="B3433" s="4">
        <f t="shared" si="169"/>
        <v>9.3835616438356162</v>
      </c>
      <c r="C3433" s="4">
        <f t="shared" si="170"/>
        <v>0.10344268042003589</v>
      </c>
      <c r="D3433" s="25">
        <f t="shared" si="171"/>
        <v>10.898222514790024</v>
      </c>
    </row>
    <row r="3434" spans="1:4" x14ac:dyDescent="0.2">
      <c r="A3434" s="24">
        <v>3426</v>
      </c>
      <c r="B3434" s="4">
        <f t="shared" si="169"/>
        <v>9.3863013698630144</v>
      </c>
      <c r="C3434" s="4">
        <f t="shared" si="170"/>
        <v>0.10344463861373966</v>
      </c>
      <c r="D3434" s="25">
        <f t="shared" si="171"/>
        <v>10.898439675203742</v>
      </c>
    </row>
    <row r="3435" spans="1:4" x14ac:dyDescent="0.2">
      <c r="A3435" s="24">
        <v>3427</v>
      </c>
      <c r="B3435" s="4">
        <f t="shared" si="169"/>
        <v>9.3890410958904109</v>
      </c>
      <c r="C3435" s="4">
        <f t="shared" si="170"/>
        <v>0.10344659647778545</v>
      </c>
      <c r="D3435" s="25">
        <f t="shared" si="171"/>
        <v>10.898656799484074</v>
      </c>
    </row>
    <row r="3436" spans="1:4" x14ac:dyDescent="0.2">
      <c r="A3436" s="24">
        <v>3428</v>
      </c>
      <c r="B3436" s="4">
        <f t="shared" si="169"/>
        <v>9.3917808219178074</v>
      </c>
      <c r="C3436" s="4">
        <f t="shared" si="170"/>
        <v>0.10344855401210341</v>
      </c>
      <c r="D3436" s="25">
        <f t="shared" si="171"/>
        <v>10.898873887623051</v>
      </c>
    </row>
    <row r="3437" spans="1:4" x14ac:dyDescent="0.2">
      <c r="A3437" s="24">
        <v>3429</v>
      </c>
      <c r="B3437" s="4">
        <f t="shared" si="169"/>
        <v>9.3945205479452056</v>
      </c>
      <c r="C3437" s="4">
        <f t="shared" si="170"/>
        <v>0.10345051121662384</v>
      </c>
      <c r="D3437" s="25">
        <f t="shared" si="171"/>
        <v>10.899090939612744</v>
      </c>
    </row>
    <row r="3438" spans="1:4" x14ac:dyDescent="0.2">
      <c r="A3438" s="24">
        <v>3430</v>
      </c>
      <c r="B3438" s="4">
        <f t="shared" si="169"/>
        <v>9.3972602739726021</v>
      </c>
      <c r="C3438" s="4">
        <f t="shared" si="170"/>
        <v>0.10345246809127724</v>
      </c>
      <c r="D3438" s="25">
        <f t="shared" si="171"/>
        <v>10.899307955445225</v>
      </c>
    </row>
    <row r="3439" spans="1:4" x14ac:dyDescent="0.2">
      <c r="A3439" s="24">
        <v>3431</v>
      </c>
      <c r="B3439" s="4">
        <f t="shared" si="169"/>
        <v>9.4</v>
      </c>
      <c r="C3439" s="4">
        <f t="shared" si="170"/>
        <v>0.10345442463599423</v>
      </c>
      <c r="D3439" s="25">
        <f t="shared" si="171"/>
        <v>10.899524935112591</v>
      </c>
    </row>
    <row r="3440" spans="1:4" x14ac:dyDescent="0.2">
      <c r="A3440" s="24">
        <v>3432</v>
      </c>
      <c r="B3440" s="4">
        <f t="shared" si="169"/>
        <v>9.4027397260273968</v>
      </c>
      <c r="C3440" s="4">
        <f t="shared" si="170"/>
        <v>0.10345638085070566</v>
      </c>
      <c r="D3440" s="25">
        <f t="shared" si="171"/>
        <v>10.899741878606939</v>
      </c>
    </row>
    <row r="3441" spans="1:4" x14ac:dyDescent="0.2">
      <c r="A3441" s="24">
        <v>3433</v>
      </c>
      <c r="B3441" s="4">
        <f t="shared" si="169"/>
        <v>9.4054794520547951</v>
      </c>
      <c r="C3441" s="4">
        <f t="shared" si="170"/>
        <v>0.10345833673534247</v>
      </c>
      <c r="D3441" s="25">
        <f t="shared" si="171"/>
        <v>10.899958785920427</v>
      </c>
    </row>
    <row r="3442" spans="1:4" x14ac:dyDescent="0.2">
      <c r="A3442" s="24">
        <v>3434</v>
      </c>
      <c r="B3442" s="4">
        <f t="shared" si="169"/>
        <v>9.4082191780821915</v>
      </c>
      <c r="C3442" s="4">
        <f t="shared" si="170"/>
        <v>0.1034602922898358</v>
      </c>
      <c r="D3442" s="25">
        <f t="shared" si="171"/>
        <v>10.900175657045196</v>
      </c>
    </row>
    <row r="3443" spans="1:4" x14ac:dyDescent="0.2">
      <c r="A3443" s="24">
        <v>3435</v>
      </c>
      <c r="B3443" s="4">
        <f t="shared" si="169"/>
        <v>9.4109589041095898</v>
      </c>
      <c r="C3443" s="4">
        <f t="shared" si="170"/>
        <v>0.10346224751411701</v>
      </c>
      <c r="D3443" s="25">
        <f t="shared" si="171"/>
        <v>10.90039249197341</v>
      </c>
    </row>
    <row r="3444" spans="1:4" x14ac:dyDescent="0.2">
      <c r="A3444" s="24">
        <v>3436</v>
      </c>
      <c r="B3444" s="4">
        <f t="shared" si="169"/>
        <v>9.4136986301369863</v>
      </c>
      <c r="C3444" s="4">
        <f t="shared" si="170"/>
        <v>0.1034642024081175</v>
      </c>
      <c r="D3444" s="25">
        <f t="shared" si="171"/>
        <v>10.90060929069725</v>
      </c>
    </row>
    <row r="3445" spans="1:4" x14ac:dyDescent="0.2">
      <c r="A3445" s="24">
        <v>3437</v>
      </c>
      <c r="B3445" s="4">
        <f t="shared" si="169"/>
        <v>9.4164383561643827</v>
      </c>
      <c r="C3445" s="4">
        <f t="shared" si="170"/>
        <v>0.10346615697176896</v>
      </c>
      <c r="D3445" s="25">
        <f t="shared" si="171"/>
        <v>10.900826053208945</v>
      </c>
    </row>
    <row r="3446" spans="1:4" x14ac:dyDescent="0.2">
      <c r="A3446" s="24">
        <v>3438</v>
      </c>
      <c r="B3446" s="4">
        <f t="shared" si="169"/>
        <v>9.419178082191781</v>
      </c>
      <c r="C3446" s="4">
        <f t="shared" si="170"/>
        <v>0.1034681112050032</v>
      </c>
      <c r="D3446" s="25">
        <f t="shared" si="171"/>
        <v>10.901042779500681</v>
      </c>
    </row>
    <row r="3447" spans="1:4" x14ac:dyDescent="0.2">
      <c r="A3447" s="24">
        <v>3439</v>
      </c>
      <c r="B3447" s="4">
        <f t="shared" si="169"/>
        <v>9.4219178082191775</v>
      </c>
      <c r="C3447" s="4">
        <f t="shared" si="170"/>
        <v>0.10347006510775213</v>
      </c>
      <c r="D3447" s="25">
        <f t="shared" si="171"/>
        <v>10.901259469564728</v>
      </c>
    </row>
    <row r="3448" spans="1:4" x14ac:dyDescent="0.2">
      <c r="A3448" s="24">
        <v>3440</v>
      </c>
      <c r="B3448" s="4">
        <f t="shared" si="169"/>
        <v>9.4246575342465757</v>
      </c>
      <c r="C3448" s="4">
        <f t="shared" si="170"/>
        <v>0.10347201867994794</v>
      </c>
      <c r="D3448" s="25">
        <f t="shared" si="171"/>
        <v>10.901476123393339</v>
      </c>
    </row>
    <row r="3449" spans="1:4" x14ac:dyDescent="0.2">
      <c r="A3449" s="24">
        <v>3441</v>
      </c>
      <c r="B3449" s="4">
        <f t="shared" si="169"/>
        <v>9.4273972602739722</v>
      </c>
      <c r="C3449" s="4">
        <f t="shared" si="170"/>
        <v>0.10347397192152293</v>
      </c>
      <c r="D3449" s="25">
        <f t="shared" si="171"/>
        <v>10.901692740978785</v>
      </c>
    </row>
    <row r="3450" spans="1:4" x14ac:dyDescent="0.2">
      <c r="A3450" s="24">
        <v>3442</v>
      </c>
      <c r="B3450" s="4">
        <f t="shared" si="169"/>
        <v>9.4301369863013704</v>
      </c>
      <c r="C3450" s="4">
        <f t="shared" si="170"/>
        <v>0.10347592483240953</v>
      </c>
      <c r="D3450" s="25">
        <f t="shared" si="171"/>
        <v>10.901909322313363</v>
      </c>
    </row>
    <row r="3451" spans="1:4" x14ac:dyDescent="0.2">
      <c r="A3451" s="24">
        <v>3443</v>
      </c>
      <c r="B3451" s="4">
        <f t="shared" si="169"/>
        <v>9.4328767123287669</v>
      </c>
      <c r="C3451" s="4">
        <f t="shared" si="170"/>
        <v>0.10347787741254037</v>
      </c>
      <c r="D3451" s="25">
        <f t="shared" si="171"/>
        <v>10.90212586738939</v>
      </c>
    </row>
    <row r="3452" spans="1:4" x14ac:dyDescent="0.2">
      <c r="A3452" s="24">
        <v>3444</v>
      </c>
      <c r="B3452" s="4">
        <f t="shared" si="169"/>
        <v>9.4356164383561651</v>
      </c>
      <c r="C3452" s="4">
        <f t="shared" si="170"/>
        <v>0.10347982966184827</v>
      </c>
      <c r="D3452" s="25">
        <f t="shared" si="171"/>
        <v>10.902342376199181</v>
      </c>
    </row>
    <row r="3453" spans="1:4" x14ac:dyDescent="0.2">
      <c r="A3453" s="24">
        <v>3445</v>
      </c>
      <c r="B3453" s="4">
        <f t="shared" si="169"/>
        <v>9.4383561643835616</v>
      </c>
      <c r="C3453" s="4">
        <f t="shared" si="170"/>
        <v>0.10348178158026616</v>
      </c>
      <c r="D3453" s="25">
        <f t="shared" si="171"/>
        <v>10.902558848735122</v>
      </c>
    </row>
    <row r="3454" spans="1:4" x14ac:dyDescent="0.2">
      <c r="A3454" s="24">
        <v>3446</v>
      </c>
      <c r="B3454" s="4">
        <f t="shared" si="169"/>
        <v>9.4410958904109581</v>
      </c>
      <c r="C3454" s="4">
        <f t="shared" si="170"/>
        <v>0.10348373316772715</v>
      </c>
      <c r="D3454" s="25">
        <f t="shared" si="171"/>
        <v>10.902775284989573</v>
      </c>
    </row>
    <row r="3455" spans="1:4" x14ac:dyDescent="0.2">
      <c r="A3455" s="24">
        <v>3447</v>
      </c>
      <c r="B3455" s="4">
        <f t="shared" si="169"/>
        <v>9.4438356164383563</v>
      </c>
      <c r="C3455" s="4">
        <f t="shared" si="170"/>
        <v>0.10348568442416456</v>
      </c>
      <c r="D3455" s="25">
        <f t="shared" si="171"/>
        <v>10.902991684954898</v>
      </c>
    </row>
    <row r="3456" spans="1:4" x14ac:dyDescent="0.2">
      <c r="A3456" s="24">
        <v>3448</v>
      </c>
      <c r="B3456" s="4">
        <f t="shared" si="169"/>
        <v>9.4465753424657528</v>
      </c>
      <c r="C3456" s="4">
        <f t="shared" si="170"/>
        <v>0.10348763534951179</v>
      </c>
      <c r="D3456" s="25">
        <f t="shared" si="171"/>
        <v>10.903208048623503</v>
      </c>
    </row>
    <row r="3457" spans="1:4" x14ac:dyDescent="0.2">
      <c r="A3457" s="24">
        <v>3449</v>
      </c>
      <c r="B3457" s="4">
        <f t="shared" si="169"/>
        <v>9.4493150684931511</v>
      </c>
      <c r="C3457" s="4">
        <f t="shared" si="170"/>
        <v>0.10348958594370246</v>
      </c>
      <c r="D3457" s="25">
        <f t="shared" si="171"/>
        <v>10.903424375987836</v>
      </c>
    </row>
    <row r="3458" spans="1:4" x14ac:dyDescent="0.2">
      <c r="A3458" s="24">
        <v>3450</v>
      </c>
      <c r="B3458" s="4">
        <f t="shared" si="169"/>
        <v>9.4520547945205475</v>
      </c>
      <c r="C3458" s="4">
        <f t="shared" si="170"/>
        <v>0.10349153620667037</v>
      </c>
      <c r="D3458" s="25">
        <f t="shared" si="171"/>
        <v>10.903640667040326</v>
      </c>
    </row>
    <row r="3459" spans="1:4" x14ac:dyDescent="0.2">
      <c r="A3459" s="24">
        <v>3451</v>
      </c>
      <c r="B3459" s="4">
        <f t="shared" si="169"/>
        <v>9.4547945205479458</v>
      </c>
      <c r="C3459" s="4">
        <f t="shared" si="170"/>
        <v>0.10349348613834942</v>
      </c>
      <c r="D3459" s="25">
        <f t="shared" si="171"/>
        <v>10.903856921773425</v>
      </c>
    </row>
    <row r="3460" spans="1:4" x14ac:dyDescent="0.2">
      <c r="A3460" s="24">
        <v>3452</v>
      </c>
      <c r="B3460" s="4">
        <f t="shared" si="169"/>
        <v>9.4575342465753423</v>
      </c>
      <c r="C3460" s="4">
        <f t="shared" si="170"/>
        <v>0.10349543573867373</v>
      </c>
      <c r="D3460" s="25">
        <f t="shared" si="171"/>
        <v>10.904073140179626</v>
      </c>
    </row>
    <row r="3461" spans="1:4" x14ac:dyDescent="0.2">
      <c r="A3461" s="24">
        <v>3453</v>
      </c>
      <c r="B3461" s="4">
        <f t="shared" si="169"/>
        <v>9.4602739726027405</v>
      </c>
      <c r="C3461" s="4">
        <f t="shared" si="170"/>
        <v>0.10349738500757755</v>
      </c>
      <c r="D3461" s="25">
        <f t="shared" si="171"/>
        <v>10.904289322251405</v>
      </c>
    </row>
    <row r="3462" spans="1:4" x14ac:dyDescent="0.2">
      <c r="A3462" s="24">
        <v>3454</v>
      </c>
      <c r="B3462" s="4">
        <f t="shared" si="169"/>
        <v>9.463013698630137</v>
      </c>
      <c r="C3462" s="4">
        <f t="shared" si="170"/>
        <v>0.10349933394499528</v>
      </c>
      <c r="D3462" s="25">
        <f t="shared" si="171"/>
        <v>10.904505467981274</v>
      </c>
    </row>
    <row r="3463" spans="1:4" x14ac:dyDescent="0.2">
      <c r="A3463" s="24">
        <v>3455</v>
      </c>
      <c r="B3463" s="4">
        <f t="shared" si="169"/>
        <v>9.4657534246575334</v>
      </c>
      <c r="C3463" s="4">
        <f t="shared" si="170"/>
        <v>0.10350128255086154</v>
      </c>
      <c r="D3463" s="25">
        <f t="shared" si="171"/>
        <v>10.904721577361776</v>
      </c>
    </row>
    <row r="3464" spans="1:4" x14ac:dyDescent="0.2">
      <c r="A3464" s="24">
        <v>3456</v>
      </c>
      <c r="B3464" s="4">
        <f t="shared" si="169"/>
        <v>9.4684931506849317</v>
      </c>
      <c r="C3464" s="4">
        <f t="shared" si="170"/>
        <v>0.10350323082511105</v>
      </c>
      <c r="D3464" s="25">
        <f t="shared" si="171"/>
        <v>10.904937650385449</v>
      </c>
    </row>
    <row r="3465" spans="1:4" x14ac:dyDescent="0.2">
      <c r="A3465" s="24">
        <v>3457</v>
      </c>
      <c r="B3465" s="4">
        <f t="shared" si="169"/>
        <v>9.4712328767123282</v>
      </c>
      <c r="C3465" s="4">
        <f t="shared" si="170"/>
        <v>0.10350517876767874</v>
      </c>
      <c r="D3465" s="25">
        <f t="shared" si="171"/>
        <v>10.905153687044876</v>
      </c>
    </row>
    <row r="3466" spans="1:4" x14ac:dyDescent="0.2">
      <c r="A3466" s="24">
        <v>3458</v>
      </c>
      <c r="B3466" s="4">
        <f t="shared" ref="B3466:B3529" si="172">A3466/365</f>
        <v>9.4739726027397264</v>
      </c>
      <c r="C3466" s="4">
        <f t="shared" ref="C3466:C3529" si="173">($A$6/100)+((($B$6+$C$6)/100)*(1-EXP(-B3466/$D$6))/(B3466/$D$6))-(($C$6/100)*(EXP(-B3466/$D$6)))</f>
        <v>0.10350712637849967</v>
      </c>
      <c r="D3466" s="25">
        <f t="shared" ref="D3466:D3529" si="174">(EXP(C3466)-1)*100</f>
        <v>10.905369687332644</v>
      </c>
    </row>
    <row r="3467" spans="1:4" x14ac:dyDescent="0.2">
      <c r="A3467" s="24">
        <v>3459</v>
      </c>
      <c r="B3467" s="4">
        <f t="shared" si="172"/>
        <v>9.4767123287671229</v>
      </c>
      <c r="C3467" s="4">
        <f t="shared" si="173"/>
        <v>0.10350907365750904</v>
      </c>
      <c r="D3467" s="25">
        <f t="shared" si="174"/>
        <v>10.905585651241335</v>
      </c>
    </row>
    <row r="3468" spans="1:4" x14ac:dyDescent="0.2">
      <c r="A3468" s="24">
        <v>3460</v>
      </c>
      <c r="B3468" s="4">
        <f t="shared" si="172"/>
        <v>9.4794520547945211</v>
      </c>
      <c r="C3468" s="4">
        <f t="shared" si="173"/>
        <v>0.10351102060464228</v>
      </c>
      <c r="D3468" s="25">
        <f t="shared" si="174"/>
        <v>10.905801578763574</v>
      </c>
    </row>
    <row r="3469" spans="1:4" x14ac:dyDescent="0.2">
      <c r="A3469" s="24">
        <v>3461</v>
      </c>
      <c r="B3469" s="4">
        <f t="shared" si="172"/>
        <v>9.4821917808219176</v>
      </c>
      <c r="C3469" s="4">
        <f t="shared" si="173"/>
        <v>0.10351296721983494</v>
      </c>
      <c r="D3469" s="25">
        <f t="shared" si="174"/>
        <v>10.906017469892015</v>
      </c>
    </row>
    <row r="3470" spans="1:4" x14ac:dyDescent="0.2">
      <c r="A3470" s="24">
        <v>3462</v>
      </c>
      <c r="B3470" s="4">
        <f t="shared" si="172"/>
        <v>9.4849315068493159</v>
      </c>
      <c r="C3470" s="4">
        <f t="shared" si="173"/>
        <v>0.10351491350302272</v>
      </c>
      <c r="D3470" s="25">
        <f t="shared" si="174"/>
        <v>10.906233324619308</v>
      </c>
    </row>
    <row r="3471" spans="1:4" x14ac:dyDescent="0.2">
      <c r="A3471" s="24">
        <v>3463</v>
      </c>
      <c r="B3471" s="4">
        <f t="shared" si="172"/>
        <v>9.4876712328767123</v>
      </c>
      <c r="C3471" s="4">
        <f t="shared" si="173"/>
        <v>0.10351685945414149</v>
      </c>
      <c r="D3471" s="25">
        <f t="shared" si="174"/>
        <v>10.906449142938101</v>
      </c>
    </row>
    <row r="3472" spans="1:4" x14ac:dyDescent="0.2">
      <c r="A3472" s="24">
        <v>3464</v>
      </c>
      <c r="B3472" s="4">
        <f t="shared" si="172"/>
        <v>9.4904109589041088</v>
      </c>
      <c r="C3472" s="4">
        <f t="shared" si="173"/>
        <v>0.1035188050731273</v>
      </c>
      <c r="D3472" s="25">
        <f t="shared" si="174"/>
        <v>10.906664924841113</v>
      </c>
    </row>
    <row r="3473" spans="1:4" x14ac:dyDescent="0.2">
      <c r="A3473" s="24">
        <v>3465</v>
      </c>
      <c r="B3473" s="4">
        <f t="shared" si="172"/>
        <v>9.493150684931507</v>
      </c>
      <c r="C3473" s="4">
        <f t="shared" si="173"/>
        <v>0.10352075035991633</v>
      </c>
      <c r="D3473" s="25">
        <f t="shared" si="174"/>
        <v>10.906880670321062</v>
      </c>
    </row>
    <row r="3474" spans="1:4" x14ac:dyDescent="0.2">
      <c r="A3474" s="24">
        <v>3466</v>
      </c>
      <c r="B3474" s="4">
        <f t="shared" si="172"/>
        <v>9.4958904109589035</v>
      </c>
      <c r="C3474" s="4">
        <f t="shared" si="173"/>
        <v>0.10352269531444495</v>
      </c>
      <c r="D3474" s="25">
        <f t="shared" si="174"/>
        <v>10.907096379370639</v>
      </c>
    </row>
    <row r="3475" spans="1:4" x14ac:dyDescent="0.2">
      <c r="A3475" s="24">
        <v>3467</v>
      </c>
      <c r="B3475" s="4">
        <f t="shared" si="172"/>
        <v>9.4986301369863018</v>
      </c>
      <c r="C3475" s="4">
        <f t="shared" si="173"/>
        <v>0.10352463993664969</v>
      </c>
      <c r="D3475" s="25">
        <f t="shared" si="174"/>
        <v>10.907312051982633</v>
      </c>
    </row>
    <row r="3476" spans="1:4" x14ac:dyDescent="0.2">
      <c r="A3476" s="24">
        <v>3468</v>
      </c>
      <c r="B3476" s="4">
        <f t="shared" si="172"/>
        <v>9.5013698630136982</v>
      </c>
      <c r="C3476" s="4">
        <f t="shared" si="173"/>
        <v>0.10352658422646718</v>
      </c>
      <c r="D3476" s="25">
        <f t="shared" si="174"/>
        <v>10.907527688149754</v>
      </c>
    </row>
    <row r="3477" spans="1:4" x14ac:dyDescent="0.2">
      <c r="A3477" s="24">
        <v>3469</v>
      </c>
      <c r="B3477" s="4">
        <f t="shared" si="172"/>
        <v>9.5041095890410965</v>
      </c>
      <c r="C3477" s="4">
        <f t="shared" si="173"/>
        <v>0.1035285281838343</v>
      </c>
      <c r="D3477" s="25">
        <f t="shared" si="174"/>
        <v>10.907743287864836</v>
      </c>
    </row>
    <row r="3478" spans="1:4" x14ac:dyDescent="0.2">
      <c r="A3478" s="24">
        <v>3470</v>
      </c>
      <c r="B3478" s="4">
        <f t="shared" si="172"/>
        <v>9.506849315068493</v>
      </c>
      <c r="C3478" s="4">
        <f t="shared" si="173"/>
        <v>0.10353047180868803</v>
      </c>
      <c r="D3478" s="25">
        <f t="shared" si="174"/>
        <v>10.907958851120657</v>
      </c>
    </row>
    <row r="3479" spans="1:4" x14ac:dyDescent="0.2">
      <c r="A3479" s="24">
        <v>3471</v>
      </c>
      <c r="B3479" s="4">
        <f t="shared" si="172"/>
        <v>9.5095890410958912</v>
      </c>
      <c r="C3479" s="4">
        <f t="shared" si="173"/>
        <v>0.10353241510096553</v>
      </c>
      <c r="D3479" s="25">
        <f t="shared" si="174"/>
        <v>10.908174377910008</v>
      </c>
    </row>
    <row r="3480" spans="1:4" x14ac:dyDescent="0.2">
      <c r="A3480" s="24">
        <v>3472</v>
      </c>
      <c r="B3480" s="4">
        <f t="shared" si="172"/>
        <v>9.5123287671232877</v>
      </c>
      <c r="C3480" s="4">
        <f t="shared" si="173"/>
        <v>0.10353435806060408</v>
      </c>
      <c r="D3480" s="25">
        <f t="shared" si="174"/>
        <v>10.908389868225754</v>
      </c>
    </row>
    <row r="3481" spans="1:4" x14ac:dyDescent="0.2">
      <c r="A3481" s="24">
        <v>3473</v>
      </c>
      <c r="B3481" s="4">
        <f t="shared" si="172"/>
        <v>9.5150684931506841</v>
      </c>
      <c r="C3481" s="4">
        <f t="shared" si="173"/>
        <v>0.1035363006875412</v>
      </c>
      <c r="D3481" s="25">
        <f t="shared" si="174"/>
        <v>10.908605322060749</v>
      </c>
    </row>
    <row r="3482" spans="1:4" x14ac:dyDescent="0.2">
      <c r="A3482" s="24">
        <v>3474</v>
      </c>
      <c r="B3482" s="4">
        <f t="shared" si="172"/>
        <v>9.5178082191780824</v>
      </c>
      <c r="C3482" s="4">
        <f t="shared" si="173"/>
        <v>0.10353824298171452</v>
      </c>
      <c r="D3482" s="25">
        <f t="shared" si="174"/>
        <v>10.908820739407844</v>
      </c>
    </row>
    <row r="3483" spans="1:4" x14ac:dyDescent="0.2">
      <c r="A3483" s="24">
        <v>3475</v>
      </c>
      <c r="B3483" s="4">
        <f t="shared" si="172"/>
        <v>9.5205479452054789</v>
      </c>
      <c r="C3483" s="4">
        <f t="shared" si="173"/>
        <v>0.1035401849430618</v>
      </c>
      <c r="D3483" s="25">
        <f t="shared" si="174"/>
        <v>10.909036120259907</v>
      </c>
    </row>
    <row r="3484" spans="1:4" x14ac:dyDescent="0.2">
      <c r="A3484" s="24">
        <v>3476</v>
      </c>
      <c r="B3484" s="4">
        <f t="shared" si="172"/>
        <v>9.5232876712328771</v>
      </c>
      <c r="C3484" s="4">
        <f t="shared" si="173"/>
        <v>0.10354212657152101</v>
      </c>
      <c r="D3484" s="25">
        <f t="shared" si="174"/>
        <v>10.909251464609881</v>
      </c>
    </row>
    <row r="3485" spans="1:4" x14ac:dyDescent="0.2">
      <c r="A3485" s="24">
        <v>3477</v>
      </c>
      <c r="B3485" s="4">
        <f t="shared" si="172"/>
        <v>9.5260273972602736</v>
      </c>
      <c r="C3485" s="4">
        <f t="shared" si="173"/>
        <v>0.10354406786703024</v>
      </c>
      <c r="D3485" s="25">
        <f t="shared" si="174"/>
        <v>10.909466772450681</v>
      </c>
    </row>
    <row r="3486" spans="1:4" x14ac:dyDescent="0.2">
      <c r="A3486" s="24">
        <v>3478</v>
      </c>
      <c r="B3486" s="4">
        <f t="shared" si="172"/>
        <v>9.5287671232876718</v>
      </c>
      <c r="C3486" s="4">
        <f t="shared" si="173"/>
        <v>0.10354600882952779</v>
      </c>
      <c r="D3486" s="25">
        <f t="shared" si="174"/>
        <v>10.909682043775227</v>
      </c>
    </row>
    <row r="3487" spans="1:4" x14ac:dyDescent="0.2">
      <c r="A3487" s="24">
        <v>3479</v>
      </c>
      <c r="B3487" s="4">
        <f t="shared" si="172"/>
        <v>9.5315068493150683</v>
      </c>
      <c r="C3487" s="4">
        <f t="shared" si="173"/>
        <v>0.10354794945895204</v>
      </c>
      <c r="D3487" s="25">
        <f t="shared" si="174"/>
        <v>10.909897278576475</v>
      </c>
    </row>
    <row r="3488" spans="1:4" x14ac:dyDescent="0.2">
      <c r="A3488" s="24">
        <v>3480</v>
      </c>
      <c r="B3488" s="4">
        <f t="shared" si="172"/>
        <v>9.5342465753424666</v>
      </c>
      <c r="C3488" s="4">
        <f t="shared" si="173"/>
        <v>0.10354988975524163</v>
      </c>
      <c r="D3488" s="25">
        <f t="shared" si="174"/>
        <v>10.910112476847411</v>
      </c>
    </row>
    <row r="3489" spans="1:4" x14ac:dyDescent="0.2">
      <c r="A3489" s="24">
        <v>3481</v>
      </c>
      <c r="B3489" s="4">
        <f t="shared" si="172"/>
        <v>9.536986301369863</v>
      </c>
      <c r="C3489" s="4">
        <f t="shared" si="173"/>
        <v>0.10355182971833525</v>
      </c>
      <c r="D3489" s="25">
        <f t="shared" si="174"/>
        <v>10.910327638581041</v>
      </c>
    </row>
    <row r="3490" spans="1:4" x14ac:dyDescent="0.2">
      <c r="A3490" s="24">
        <v>3482</v>
      </c>
      <c r="B3490" s="4">
        <f t="shared" si="172"/>
        <v>9.5397260273972595</v>
      </c>
      <c r="C3490" s="4">
        <f t="shared" si="173"/>
        <v>0.10355376934817181</v>
      </c>
      <c r="D3490" s="25">
        <f t="shared" si="174"/>
        <v>10.910542763770348</v>
      </c>
    </row>
    <row r="3491" spans="1:4" x14ac:dyDescent="0.2">
      <c r="A3491" s="24">
        <v>3483</v>
      </c>
      <c r="B3491" s="4">
        <f t="shared" si="172"/>
        <v>9.5424657534246577</v>
      </c>
      <c r="C3491" s="4">
        <f t="shared" si="173"/>
        <v>0.10355570864469038</v>
      </c>
      <c r="D3491" s="25">
        <f t="shared" si="174"/>
        <v>10.910757852408359</v>
      </c>
    </row>
    <row r="3492" spans="1:4" x14ac:dyDescent="0.2">
      <c r="A3492" s="24">
        <v>3484</v>
      </c>
      <c r="B3492" s="4">
        <f t="shared" si="172"/>
        <v>9.5452054794520542</v>
      </c>
      <c r="C3492" s="4">
        <f t="shared" si="173"/>
        <v>0.10355764760783016</v>
      </c>
      <c r="D3492" s="25">
        <f t="shared" si="174"/>
        <v>10.910972904488126</v>
      </c>
    </row>
    <row r="3493" spans="1:4" x14ac:dyDescent="0.2">
      <c r="A3493" s="24">
        <v>3485</v>
      </c>
      <c r="B3493" s="4">
        <f t="shared" si="172"/>
        <v>9.5479452054794525</v>
      </c>
      <c r="C3493" s="4">
        <f t="shared" si="173"/>
        <v>0.10355958623753053</v>
      </c>
      <c r="D3493" s="25">
        <f t="shared" si="174"/>
        <v>10.911187920002718</v>
      </c>
    </row>
    <row r="3494" spans="1:4" x14ac:dyDescent="0.2">
      <c r="A3494" s="24">
        <v>3486</v>
      </c>
      <c r="B3494" s="4">
        <f t="shared" si="172"/>
        <v>9.5506849315068489</v>
      </c>
      <c r="C3494" s="4">
        <f t="shared" si="173"/>
        <v>0.10356152453373102</v>
      </c>
      <c r="D3494" s="25">
        <f t="shared" si="174"/>
        <v>10.911402898945187</v>
      </c>
    </row>
    <row r="3495" spans="1:4" x14ac:dyDescent="0.2">
      <c r="A3495" s="24">
        <v>3487</v>
      </c>
      <c r="B3495" s="4">
        <f t="shared" si="172"/>
        <v>9.5534246575342472</v>
      </c>
      <c r="C3495" s="4">
        <f t="shared" si="173"/>
        <v>0.1035634624963713</v>
      </c>
      <c r="D3495" s="25">
        <f t="shared" si="174"/>
        <v>10.911617841308674</v>
      </c>
    </row>
    <row r="3496" spans="1:4" x14ac:dyDescent="0.2">
      <c r="A3496" s="24">
        <v>3488</v>
      </c>
      <c r="B3496" s="4">
        <f t="shared" si="172"/>
        <v>9.5561643835616437</v>
      </c>
      <c r="C3496" s="4">
        <f t="shared" si="173"/>
        <v>0.10356540012539121</v>
      </c>
      <c r="D3496" s="25">
        <f t="shared" si="174"/>
        <v>10.911832747086248</v>
      </c>
    </row>
    <row r="3497" spans="1:4" x14ac:dyDescent="0.2">
      <c r="A3497" s="24">
        <v>3489</v>
      </c>
      <c r="B3497" s="4">
        <f t="shared" si="172"/>
        <v>9.5589041095890419</v>
      </c>
      <c r="C3497" s="4">
        <f t="shared" si="173"/>
        <v>0.10356733742073077</v>
      </c>
      <c r="D3497" s="25">
        <f t="shared" si="174"/>
        <v>10.912047616271071</v>
      </c>
    </row>
    <row r="3498" spans="1:4" x14ac:dyDescent="0.2">
      <c r="A3498" s="24">
        <v>3490</v>
      </c>
      <c r="B3498" s="4">
        <f t="shared" si="172"/>
        <v>9.5616438356164384</v>
      </c>
      <c r="C3498" s="4">
        <f t="shared" si="173"/>
        <v>0.10356927438233009</v>
      </c>
      <c r="D3498" s="25">
        <f t="shared" si="174"/>
        <v>10.912262448856257</v>
      </c>
    </row>
    <row r="3499" spans="1:4" x14ac:dyDescent="0.2">
      <c r="A3499" s="24">
        <v>3491</v>
      </c>
      <c r="B3499" s="4">
        <f t="shared" si="172"/>
        <v>9.5643835616438349</v>
      </c>
      <c r="C3499" s="4">
        <f t="shared" si="173"/>
        <v>0.10357121101012952</v>
      </c>
      <c r="D3499" s="25">
        <f t="shared" si="174"/>
        <v>10.912477244834996</v>
      </c>
    </row>
    <row r="3500" spans="1:4" x14ac:dyDescent="0.2">
      <c r="A3500" s="24">
        <v>3492</v>
      </c>
      <c r="B3500" s="4">
        <f t="shared" si="172"/>
        <v>9.5671232876712331</v>
      </c>
      <c r="C3500" s="4">
        <f t="shared" si="173"/>
        <v>0.10357314730406952</v>
      </c>
      <c r="D3500" s="25">
        <f t="shared" si="174"/>
        <v>10.912692004200487</v>
      </c>
    </row>
    <row r="3501" spans="1:4" x14ac:dyDescent="0.2">
      <c r="A3501" s="24">
        <v>3493</v>
      </c>
      <c r="B3501" s="4">
        <f t="shared" si="172"/>
        <v>9.5698630136986296</v>
      </c>
      <c r="C3501" s="4">
        <f t="shared" si="173"/>
        <v>0.10357508326409068</v>
      </c>
      <c r="D3501" s="25">
        <f t="shared" si="174"/>
        <v>10.912906726945891</v>
      </c>
    </row>
    <row r="3502" spans="1:4" x14ac:dyDescent="0.2">
      <c r="A3502" s="24">
        <v>3494</v>
      </c>
      <c r="B3502" s="4">
        <f t="shared" si="172"/>
        <v>9.5726027397260278</v>
      </c>
      <c r="C3502" s="4">
        <f t="shared" si="173"/>
        <v>0.10357701889013381</v>
      </c>
      <c r="D3502" s="25">
        <f t="shared" si="174"/>
        <v>10.913121413064442</v>
      </c>
    </row>
    <row r="3503" spans="1:4" x14ac:dyDescent="0.2">
      <c r="A3503" s="24">
        <v>3495</v>
      </c>
      <c r="B3503" s="4">
        <f t="shared" si="172"/>
        <v>9.5753424657534243</v>
      </c>
      <c r="C3503" s="4">
        <f t="shared" si="173"/>
        <v>0.10357895418213985</v>
      </c>
      <c r="D3503" s="25">
        <f t="shared" si="174"/>
        <v>10.913336062549384</v>
      </c>
    </row>
    <row r="3504" spans="1:4" x14ac:dyDescent="0.2">
      <c r="A3504" s="24">
        <v>3496</v>
      </c>
      <c r="B3504" s="4">
        <f t="shared" si="172"/>
        <v>9.5780821917808225</v>
      </c>
      <c r="C3504" s="4">
        <f t="shared" si="173"/>
        <v>0.10358088914004986</v>
      </c>
      <c r="D3504" s="25">
        <f t="shared" si="174"/>
        <v>10.913550675393946</v>
      </c>
    </row>
    <row r="3505" spans="1:4" x14ac:dyDescent="0.2">
      <c r="A3505" s="24">
        <v>3497</v>
      </c>
      <c r="B3505" s="4">
        <f t="shared" si="172"/>
        <v>9.580821917808219</v>
      </c>
      <c r="C3505" s="4">
        <f t="shared" si="173"/>
        <v>0.10358282376380509</v>
      </c>
      <c r="D3505" s="25">
        <f t="shared" si="174"/>
        <v>10.913765251591423</v>
      </c>
    </row>
    <row r="3506" spans="1:4" x14ac:dyDescent="0.2">
      <c r="A3506" s="24">
        <v>3498</v>
      </c>
      <c r="B3506" s="4">
        <f t="shared" si="172"/>
        <v>9.5835616438356173</v>
      </c>
      <c r="C3506" s="4">
        <f t="shared" si="173"/>
        <v>0.10358475805334694</v>
      </c>
      <c r="D3506" s="25">
        <f t="shared" si="174"/>
        <v>10.913979791135088</v>
      </c>
    </row>
    <row r="3507" spans="1:4" x14ac:dyDescent="0.2">
      <c r="A3507" s="24">
        <v>3499</v>
      </c>
      <c r="B3507" s="4">
        <f t="shared" si="172"/>
        <v>9.5863013698630137</v>
      </c>
      <c r="C3507" s="4">
        <f t="shared" si="173"/>
        <v>0.10358669200861696</v>
      </c>
      <c r="D3507" s="25">
        <f t="shared" si="174"/>
        <v>10.914194294018253</v>
      </c>
    </row>
    <row r="3508" spans="1:4" x14ac:dyDescent="0.2">
      <c r="A3508" s="24">
        <v>3500</v>
      </c>
      <c r="B3508" s="4">
        <f t="shared" si="172"/>
        <v>9.5890410958904102</v>
      </c>
      <c r="C3508" s="4">
        <f t="shared" si="173"/>
        <v>0.10358862562955688</v>
      </c>
      <c r="D3508" s="25">
        <f t="shared" si="174"/>
        <v>10.914408760234217</v>
      </c>
    </row>
    <row r="3509" spans="1:4" x14ac:dyDescent="0.2">
      <c r="A3509" s="24">
        <v>3501</v>
      </c>
      <c r="B3509" s="4">
        <f t="shared" si="172"/>
        <v>9.5917808219178085</v>
      </c>
      <c r="C3509" s="4">
        <f t="shared" si="173"/>
        <v>0.10359055891610854</v>
      </c>
      <c r="D3509" s="25">
        <f t="shared" si="174"/>
        <v>10.914623189776339</v>
      </c>
    </row>
    <row r="3510" spans="1:4" x14ac:dyDescent="0.2">
      <c r="A3510" s="24">
        <v>3502</v>
      </c>
      <c r="B3510" s="4">
        <f t="shared" si="172"/>
        <v>9.5945205479452049</v>
      </c>
      <c r="C3510" s="4">
        <f t="shared" si="173"/>
        <v>0.10359249186821395</v>
      </c>
      <c r="D3510" s="25">
        <f t="shared" si="174"/>
        <v>10.91483758263796</v>
      </c>
    </row>
    <row r="3511" spans="1:4" x14ac:dyDescent="0.2">
      <c r="A3511" s="24">
        <v>3503</v>
      </c>
      <c r="B3511" s="4">
        <f t="shared" si="172"/>
        <v>9.5972602739726032</v>
      </c>
      <c r="C3511" s="4">
        <f t="shared" si="173"/>
        <v>0.1035944244858153</v>
      </c>
      <c r="D3511" s="25">
        <f t="shared" si="174"/>
        <v>10.915051938812459</v>
      </c>
    </row>
    <row r="3512" spans="1:4" x14ac:dyDescent="0.2">
      <c r="A3512" s="24">
        <v>3504</v>
      </c>
      <c r="B3512" s="4">
        <f t="shared" si="172"/>
        <v>9.6</v>
      </c>
      <c r="C3512" s="4">
        <f t="shared" si="173"/>
        <v>0.1035963567688549</v>
      </c>
      <c r="D3512" s="25">
        <f t="shared" si="174"/>
        <v>10.915266258293222</v>
      </c>
    </row>
    <row r="3513" spans="1:4" x14ac:dyDescent="0.2">
      <c r="A3513" s="24">
        <v>3505</v>
      </c>
      <c r="B3513" s="4">
        <f t="shared" si="172"/>
        <v>9.6027397260273979</v>
      </c>
      <c r="C3513" s="4">
        <f t="shared" si="173"/>
        <v>0.10359828871727524</v>
      </c>
      <c r="D3513" s="25">
        <f t="shared" si="174"/>
        <v>10.915480541073652</v>
      </c>
    </row>
    <row r="3514" spans="1:4" x14ac:dyDescent="0.2">
      <c r="A3514" s="24">
        <v>3506</v>
      </c>
      <c r="B3514" s="4">
        <f t="shared" si="172"/>
        <v>9.6054794520547944</v>
      </c>
      <c r="C3514" s="4">
        <f t="shared" si="173"/>
        <v>0.10360022033101896</v>
      </c>
      <c r="D3514" s="25">
        <f t="shared" si="174"/>
        <v>10.915694787147178</v>
      </c>
    </row>
    <row r="3515" spans="1:4" x14ac:dyDescent="0.2">
      <c r="A3515" s="24">
        <v>3507</v>
      </c>
      <c r="B3515" s="4">
        <f t="shared" si="172"/>
        <v>9.6082191780821926</v>
      </c>
      <c r="C3515" s="4">
        <f t="shared" si="173"/>
        <v>0.10360215161002882</v>
      </c>
      <c r="D3515" s="25">
        <f t="shared" si="174"/>
        <v>10.915908996507229</v>
      </c>
    </row>
    <row r="3516" spans="1:4" x14ac:dyDescent="0.2">
      <c r="A3516" s="24">
        <v>3508</v>
      </c>
      <c r="B3516" s="4">
        <f t="shared" si="172"/>
        <v>9.6109589041095891</v>
      </c>
      <c r="C3516" s="4">
        <f t="shared" si="173"/>
        <v>0.10360408255424777</v>
      </c>
      <c r="D3516" s="25">
        <f t="shared" si="174"/>
        <v>10.916123169147273</v>
      </c>
    </row>
    <row r="3517" spans="1:4" x14ac:dyDescent="0.2">
      <c r="A3517" s="24">
        <v>3509</v>
      </c>
      <c r="B3517" s="4">
        <f t="shared" si="172"/>
        <v>9.6136986301369856</v>
      </c>
      <c r="C3517" s="4">
        <f t="shared" si="173"/>
        <v>0.10360601316361891</v>
      </c>
      <c r="D3517" s="25">
        <f t="shared" si="174"/>
        <v>10.916337305060786</v>
      </c>
    </row>
    <row r="3518" spans="1:4" x14ac:dyDescent="0.2">
      <c r="A3518" s="24">
        <v>3510</v>
      </c>
      <c r="B3518" s="4">
        <f t="shared" si="172"/>
        <v>9.6164383561643838</v>
      </c>
      <c r="C3518" s="4">
        <f t="shared" si="173"/>
        <v>0.10360794343808549</v>
      </c>
      <c r="D3518" s="25">
        <f t="shared" si="174"/>
        <v>10.916551404241236</v>
      </c>
    </row>
    <row r="3519" spans="1:4" x14ac:dyDescent="0.2">
      <c r="A3519" s="24">
        <v>3511</v>
      </c>
      <c r="B3519" s="4">
        <f t="shared" si="172"/>
        <v>9.6191780821917803</v>
      </c>
      <c r="C3519" s="4">
        <f t="shared" si="173"/>
        <v>0.10360987337759091</v>
      </c>
      <c r="D3519" s="25">
        <f t="shared" si="174"/>
        <v>10.916765466682165</v>
      </c>
    </row>
    <row r="3520" spans="1:4" x14ac:dyDescent="0.2">
      <c r="A3520" s="24">
        <v>3512</v>
      </c>
      <c r="B3520" s="4">
        <f t="shared" si="172"/>
        <v>9.6219178082191785</v>
      </c>
      <c r="C3520" s="4">
        <f t="shared" si="173"/>
        <v>0.10361180298207869</v>
      </c>
      <c r="D3520" s="25">
        <f t="shared" si="174"/>
        <v>10.916979492377067</v>
      </c>
    </row>
    <row r="3521" spans="1:4" x14ac:dyDescent="0.2">
      <c r="A3521" s="24">
        <v>3513</v>
      </c>
      <c r="B3521" s="4">
        <f t="shared" si="172"/>
        <v>9.624657534246575</v>
      </c>
      <c r="C3521" s="4">
        <f t="shared" si="173"/>
        <v>0.10361373225149256</v>
      </c>
      <c r="D3521" s="25">
        <f t="shared" si="174"/>
        <v>10.917193481319497</v>
      </c>
    </row>
    <row r="3522" spans="1:4" x14ac:dyDescent="0.2">
      <c r="A3522" s="24">
        <v>3514</v>
      </c>
      <c r="B3522" s="4">
        <f t="shared" si="172"/>
        <v>9.6273972602739732</v>
      </c>
      <c r="C3522" s="4">
        <f t="shared" si="173"/>
        <v>0.10361566118577636</v>
      </c>
      <c r="D3522" s="25">
        <f t="shared" si="174"/>
        <v>10.917407433503023</v>
      </c>
    </row>
    <row r="3523" spans="1:4" x14ac:dyDescent="0.2">
      <c r="A3523" s="24">
        <v>3515</v>
      </c>
      <c r="B3523" s="4">
        <f t="shared" si="172"/>
        <v>9.6301369863013697</v>
      </c>
      <c r="C3523" s="4">
        <f t="shared" si="173"/>
        <v>0.10361758978487413</v>
      </c>
      <c r="D3523" s="25">
        <f t="shared" si="174"/>
        <v>10.917621348921202</v>
      </c>
    </row>
    <row r="3524" spans="1:4" x14ac:dyDescent="0.2">
      <c r="A3524" s="24">
        <v>3516</v>
      </c>
      <c r="B3524" s="4">
        <f t="shared" si="172"/>
        <v>9.632876712328768</v>
      </c>
      <c r="C3524" s="4">
        <f t="shared" si="173"/>
        <v>0.10361951804873001</v>
      </c>
      <c r="D3524" s="25">
        <f t="shared" si="174"/>
        <v>10.91783522756764</v>
      </c>
    </row>
    <row r="3525" spans="1:4" x14ac:dyDescent="0.2">
      <c r="A3525" s="24">
        <v>3517</v>
      </c>
      <c r="B3525" s="4">
        <f t="shared" si="172"/>
        <v>9.6356164383561644</v>
      </c>
      <c r="C3525" s="4">
        <f t="shared" si="173"/>
        <v>0.10362144597728831</v>
      </c>
      <c r="D3525" s="25">
        <f t="shared" si="174"/>
        <v>10.918049069435941</v>
      </c>
    </row>
    <row r="3526" spans="1:4" x14ac:dyDescent="0.2">
      <c r="A3526" s="24">
        <v>3518</v>
      </c>
      <c r="B3526" s="4">
        <f t="shared" si="172"/>
        <v>9.6383561643835609</v>
      </c>
      <c r="C3526" s="4">
        <f t="shared" si="173"/>
        <v>0.1036233735704935</v>
      </c>
      <c r="D3526" s="25">
        <f t="shared" si="174"/>
        <v>10.918262874519712</v>
      </c>
    </row>
    <row r="3527" spans="1:4" x14ac:dyDescent="0.2">
      <c r="A3527" s="24">
        <v>3519</v>
      </c>
      <c r="B3527" s="4">
        <f t="shared" si="172"/>
        <v>9.6410958904109592</v>
      </c>
      <c r="C3527" s="4">
        <f t="shared" si="173"/>
        <v>0.10362530082829022</v>
      </c>
      <c r="D3527" s="25">
        <f t="shared" si="174"/>
        <v>10.918476642812646</v>
      </c>
    </row>
    <row r="3528" spans="1:4" x14ac:dyDescent="0.2">
      <c r="A3528" s="24">
        <v>3520</v>
      </c>
      <c r="B3528" s="4">
        <f t="shared" si="172"/>
        <v>9.6438356164383556</v>
      </c>
      <c r="C3528" s="4">
        <f t="shared" si="173"/>
        <v>0.10362722775062319</v>
      </c>
      <c r="D3528" s="25">
        <f t="shared" si="174"/>
        <v>10.918690374308348</v>
      </c>
    </row>
    <row r="3529" spans="1:4" x14ac:dyDescent="0.2">
      <c r="A3529" s="24">
        <v>3521</v>
      </c>
      <c r="B3529" s="4">
        <f t="shared" si="172"/>
        <v>9.6465753424657539</v>
      </c>
      <c r="C3529" s="4">
        <f t="shared" si="173"/>
        <v>0.10362915433743736</v>
      </c>
      <c r="D3529" s="25">
        <f t="shared" si="174"/>
        <v>10.918904069000511</v>
      </c>
    </row>
    <row r="3530" spans="1:4" x14ac:dyDescent="0.2">
      <c r="A3530" s="24">
        <v>3522</v>
      </c>
      <c r="B3530" s="4">
        <f t="shared" ref="B3530:B3593" si="175">A3530/365</f>
        <v>9.6493150684931503</v>
      </c>
      <c r="C3530" s="4">
        <f t="shared" ref="C3530:C3593" si="176">($A$6/100)+((($B$6+$C$6)/100)*(1-EXP(-B3530/$D$6))/(B3530/$D$6))-(($C$6/100)*(EXP(-B3530/$D$6)))</f>
        <v>0.1036310805886778</v>
      </c>
      <c r="D3530" s="25">
        <f t="shared" ref="D3530:D3593" si="177">(EXP(C3530)-1)*100</f>
        <v>10.919117726882854</v>
      </c>
    </row>
    <row r="3531" spans="1:4" x14ac:dyDescent="0.2">
      <c r="A3531" s="24">
        <v>3523</v>
      </c>
      <c r="B3531" s="4">
        <f t="shared" si="175"/>
        <v>9.6520547945205486</v>
      </c>
      <c r="C3531" s="4">
        <f t="shared" si="176"/>
        <v>0.10363300650428971</v>
      </c>
      <c r="D3531" s="25">
        <f t="shared" si="177"/>
        <v>10.919331347949047</v>
      </c>
    </row>
    <row r="3532" spans="1:4" x14ac:dyDescent="0.2">
      <c r="A3532" s="24">
        <v>3524</v>
      </c>
      <c r="B3532" s="4">
        <f t="shared" si="175"/>
        <v>9.6547945205479451</v>
      </c>
      <c r="C3532" s="4">
        <f t="shared" si="176"/>
        <v>0.10363493208421848</v>
      </c>
      <c r="D3532" s="25">
        <f t="shared" si="177"/>
        <v>10.919544932192826</v>
      </c>
    </row>
    <row r="3533" spans="1:4" x14ac:dyDescent="0.2">
      <c r="A3533" s="24">
        <v>3525</v>
      </c>
      <c r="B3533" s="4">
        <f t="shared" si="175"/>
        <v>9.6575342465753433</v>
      </c>
      <c r="C3533" s="4">
        <f t="shared" si="176"/>
        <v>0.10363685732840963</v>
      </c>
      <c r="D3533" s="25">
        <f t="shared" si="177"/>
        <v>10.919758479607955</v>
      </c>
    </row>
    <row r="3534" spans="1:4" x14ac:dyDescent="0.2">
      <c r="A3534" s="24">
        <v>3526</v>
      </c>
      <c r="B3534" s="4">
        <f t="shared" si="175"/>
        <v>9.6602739726027398</v>
      </c>
      <c r="C3534" s="4">
        <f t="shared" si="176"/>
        <v>0.10363878223680885</v>
      </c>
      <c r="D3534" s="25">
        <f t="shared" si="177"/>
        <v>10.919971990188193</v>
      </c>
    </row>
    <row r="3535" spans="1:4" x14ac:dyDescent="0.2">
      <c r="A3535" s="24">
        <v>3527</v>
      </c>
      <c r="B3535" s="4">
        <f t="shared" si="175"/>
        <v>9.6630136986301363</v>
      </c>
      <c r="C3535" s="4">
        <f t="shared" si="176"/>
        <v>0.10364070680936192</v>
      </c>
      <c r="D3535" s="25">
        <f t="shared" si="177"/>
        <v>10.9201854639273</v>
      </c>
    </row>
    <row r="3536" spans="1:4" x14ac:dyDescent="0.2">
      <c r="A3536" s="24">
        <v>3528</v>
      </c>
      <c r="B3536" s="4">
        <f t="shared" si="175"/>
        <v>9.6657534246575345</v>
      </c>
      <c r="C3536" s="4">
        <f t="shared" si="176"/>
        <v>0.10364263104601484</v>
      </c>
      <c r="D3536" s="25">
        <f t="shared" si="177"/>
        <v>10.920398900819063</v>
      </c>
    </row>
    <row r="3537" spans="1:4" x14ac:dyDescent="0.2">
      <c r="A3537" s="24">
        <v>3529</v>
      </c>
      <c r="B3537" s="4">
        <f t="shared" si="175"/>
        <v>9.668493150684931</v>
      </c>
      <c r="C3537" s="4">
        <f t="shared" si="176"/>
        <v>0.10364455494671376</v>
      </c>
      <c r="D3537" s="25">
        <f t="shared" si="177"/>
        <v>10.920612300857325</v>
      </c>
    </row>
    <row r="3538" spans="1:4" x14ac:dyDescent="0.2">
      <c r="A3538" s="24">
        <v>3530</v>
      </c>
      <c r="B3538" s="4">
        <f t="shared" si="175"/>
        <v>9.6712328767123292</v>
      </c>
      <c r="C3538" s="4">
        <f t="shared" si="176"/>
        <v>0.1036464785114049</v>
      </c>
      <c r="D3538" s="25">
        <f t="shared" si="177"/>
        <v>10.920825664035871</v>
      </c>
    </row>
    <row r="3539" spans="1:4" x14ac:dyDescent="0.2">
      <c r="A3539" s="24">
        <v>3531</v>
      </c>
      <c r="B3539" s="4">
        <f t="shared" si="175"/>
        <v>9.6739726027397257</v>
      </c>
      <c r="C3539" s="4">
        <f t="shared" si="176"/>
        <v>0.10364840174003474</v>
      </c>
      <c r="D3539" s="25">
        <f t="shared" si="177"/>
        <v>10.921038990348574</v>
      </c>
    </row>
    <row r="3540" spans="1:4" x14ac:dyDescent="0.2">
      <c r="A3540" s="24">
        <v>3532</v>
      </c>
      <c r="B3540" s="4">
        <f t="shared" si="175"/>
        <v>9.6767123287671239</v>
      </c>
      <c r="C3540" s="4">
        <f t="shared" si="176"/>
        <v>0.10365032463254982</v>
      </c>
      <c r="D3540" s="25">
        <f t="shared" si="177"/>
        <v>10.921252279789284</v>
      </c>
    </row>
    <row r="3541" spans="1:4" x14ac:dyDescent="0.2">
      <c r="A3541" s="24">
        <v>3533</v>
      </c>
      <c r="B3541" s="4">
        <f t="shared" si="175"/>
        <v>9.6794520547945204</v>
      </c>
      <c r="C3541" s="4">
        <f t="shared" si="176"/>
        <v>0.10365224718889686</v>
      </c>
      <c r="D3541" s="25">
        <f t="shared" si="177"/>
        <v>10.921465532351871</v>
      </c>
    </row>
    <row r="3542" spans="1:4" x14ac:dyDescent="0.2">
      <c r="A3542" s="24">
        <v>3534</v>
      </c>
      <c r="B3542" s="4">
        <f t="shared" si="175"/>
        <v>9.6821917808219187</v>
      </c>
      <c r="C3542" s="4">
        <f t="shared" si="176"/>
        <v>0.10365416940902274</v>
      </c>
      <c r="D3542" s="25">
        <f t="shared" si="177"/>
        <v>10.921678748030228</v>
      </c>
    </row>
    <row r="3543" spans="1:4" x14ac:dyDescent="0.2">
      <c r="A3543" s="24">
        <v>3535</v>
      </c>
      <c r="B3543" s="4">
        <f t="shared" si="175"/>
        <v>9.6849315068493151</v>
      </c>
      <c r="C3543" s="4">
        <f t="shared" si="176"/>
        <v>0.10365609129287448</v>
      </c>
      <c r="D3543" s="25">
        <f t="shared" si="177"/>
        <v>10.921891926818272</v>
      </c>
    </row>
    <row r="3544" spans="1:4" x14ac:dyDescent="0.2">
      <c r="A3544" s="24">
        <v>3536</v>
      </c>
      <c r="B3544" s="4">
        <f t="shared" si="175"/>
        <v>9.6876712328767116</v>
      </c>
      <c r="C3544" s="4">
        <f t="shared" si="176"/>
        <v>0.10365801284039926</v>
      </c>
      <c r="D3544" s="25">
        <f t="shared" si="177"/>
        <v>10.92210506870992</v>
      </c>
    </row>
    <row r="3545" spans="1:4" x14ac:dyDescent="0.2">
      <c r="A3545" s="24">
        <v>3537</v>
      </c>
      <c r="B3545" s="4">
        <f t="shared" si="175"/>
        <v>9.6904109589041099</v>
      </c>
      <c r="C3545" s="4">
        <f t="shared" si="176"/>
        <v>0.10365993405154438</v>
      </c>
      <c r="D3545" s="25">
        <f t="shared" si="177"/>
        <v>10.92231817369913</v>
      </c>
    </row>
    <row r="3546" spans="1:4" x14ac:dyDescent="0.2">
      <c r="A3546" s="24">
        <v>3538</v>
      </c>
      <c r="B3546" s="4">
        <f t="shared" si="175"/>
        <v>9.6931506849315063</v>
      </c>
      <c r="C3546" s="4">
        <f t="shared" si="176"/>
        <v>0.10366185492625732</v>
      </c>
      <c r="D3546" s="25">
        <f t="shared" si="177"/>
        <v>10.922531241779843</v>
      </c>
    </row>
    <row r="3547" spans="1:4" x14ac:dyDescent="0.2">
      <c r="A3547" s="24">
        <v>3539</v>
      </c>
      <c r="B3547" s="4">
        <f t="shared" si="175"/>
        <v>9.6958904109589046</v>
      </c>
      <c r="C3547" s="4">
        <f t="shared" si="176"/>
        <v>0.1036637754644857</v>
      </c>
      <c r="D3547" s="25">
        <f t="shared" si="177"/>
        <v>10.922744272946062</v>
      </c>
    </row>
    <row r="3548" spans="1:4" x14ac:dyDescent="0.2">
      <c r="A3548" s="24">
        <v>3540</v>
      </c>
      <c r="B3548" s="4">
        <f t="shared" si="175"/>
        <v>9.6986301369863011</v>
      </c>
      <c r="C3548" s="4">
        <f t="shared" si="176"/>
        <v>0.10366569566617727</v>
      </c>
      <c r="D3548" s="25">
        <f t="shared" si="177"/>
        <v>10.922957267191746</v>
      </c>
    </row>
    <row r="3549" spans="1:4" x14ac:dyDescent="0.2">
      <c r="A3549" s="24">
        <v>3541</v>
      </c>
      <c r="B3549" s="4">
        <f t="shared" si="175"/>
        <v>9.7013698630136993</v>
      </c>
      <c r="C3549" s="4">
        <f t="shared" si="176"/>
        <v>0.10366761553127994</v>
      </c>
      <c r="D3549" s="25">
        <f t="shared" si="177"/>
        <v>10.923170224510903</v>
      </c>
    </row>
    <row r="3550" spans="1:4" x14ac:dyDescent="0.2">
      <c r="A3550" s="24">
        <v>3542</v>
      </c>
      <c r="B3550" s="4">
        <f t="shared" si="175"/>
        <v>9.7041095890410958</v>
      </c>
      <c r="C3550" s="4">
        <f t="shared" si="176"/>
        <v>0.1036695350597418</v>
      </c>
      <c r="D3550" s="25">
        <f t="shared" si="177"/>
        <v>10.923383144897581</v>
      </c>
    </row>
    <row r="3551" spans="1:4" x14ac:dyDescent="0.2">
      <c r="A3551" s="24">
        <v>3543</v>
      </c>
      <c r="B3551" s="4">
        <f t="shared" si="175"/>
        <v>9.706849315068494</v>
      </c>
      <c r="C3551" s="4">
        <f t="shared" si="176"/>
        <v>0.10367145425151102</v>
      </c>
      <c r="D3551" s="25">
        <f t="shared" si="177"/>
        <v>10.923596028345806</v>
      </c>
    </row>
    <row r="3552" spans="1:4" x14ac:dyDescent="0.2">
      <c r="A3552" s="24">
        <v>3544</v>
      </c>
      <c r="B3552" s="4">
        <f t="shared" si="175"/>
        <v>9.7095890410958905</v>
      </c>
      <c r="C3552" s="4">
        <f t="shared" si="176"/>
        <v>0.10367337310653599</v>
      </c>
      <c r="D3552" s="25">
        <f t="shared" si="177"/>
        <v>10.92380887484965</v>
      </c>
    </row>
    <row r="3553" spans="1:4" x14ac:dyDescent="0.2">
      <c r="A3553" s="24">
        <v>3545</v>
      </c>
      <c r="B3553" s="4">
        <f t="shared" si="175"/>
        <v>9.712328767123287</v>
      </c>
      <c r="C3553" s="4">
        <f t="shared" si="176"/>
        <v>0.10367529162476519</v>
      </c>
      <c r="D3553" s="25">
        <f t="shared" si="177"/>
        <v>10.924021684403161</v>
      </c>
    </row>
    <row r="3554" spans="1:4" x14ac:dyDescent="0.2">
      <c r="A3554" s="24">
        <v>3546</v>
      </c>
      <c r="B3554" s="4">
        <f t="shared" si="175"/>
        <v>9.7150684931506852</v>
      </c>
      <c r="C3554" s="4">
        <f t="shared" si="176"/>
        <v>0.10367720980614727</v>
      </c>
      <c r="D3554" s="25">
        <f t="shared" si="177"/>
        <v>10.924234457000459</v>
      </c>
    </row>
    <row r="3555" spans="1:4" x14ac:dyDescent="0.2">
      <c r="A3555" s="24">
        <v>3547</v>
      </c>
      <c r="B3555" s="4">
        <f t="shared" si="175"/>
        <v>9.7178082191780817</v>
      </c>
      <c r="C3555" s="4">
        <f t="shared" si="176"/>
        <v>0.10367912765063106</v>
      </c>
      <c r="D3555" s="25">
        <f t="shared" si="177"/>
        <v>10.924447192635633</v>
      </c>
    </row>
    <row r="3556" spans="1:4" x14ac:dyDescent="0.2">
      <c r="A3556" s="24">
        <v>3548</v>
      </c>
      <c r="B3556" s="4">
        <f t="shared" si="175"/>
        <v>9.7205479452054799</v>
      </c>
      <c r="C3556" s="4">
        <f t="shared" si="176"/>
        <v>0.10368104515816545</v>
      </c>
      <c r="D3556" s="25">
        <f t="shared" si="177"/>
        <v>10.924659891302802</v>
      </c>
    </row>
    <row r="3557" spans="1:4" x14ac:dyDescent="0.2">
      <c r="A3557" s="24">
        <v>3549</v>
      </c>
      <c r="B3557" s="4">
        <f t="shared" si="175"/>
        <v>9.7232876712328764</v>
      </c>
      <c r="C3557" s="4">
        <f t="shared" si="176"/>
        <v>0.1036829623286996</v>
      </c>
      <c r="D3557" s="25">
        <f t="shared" si="177"/>
        <v>10.924872552996101</v>
      </c>
    </row>
    <row r="3558" spans="1:4" x14ac:dyDescent="0.2">
      <c r="A3558" s="24">
        <v>3550</v>
      </c>
      <c r="B3558" s="4">
        <f t="shared" si="175"/>
        <v>9.7260273972602747</v>
      </c>
      <c r="C3558" s="4">
        <f t="shared" si="176"/>
        <v>0.10368487916218268</v>
      </c>
      <c r="D3558" s="25">
        <f t="shared" si="177"/>
        <v>10.925085177709693</v>
      </c>
    </row>
    <row r="3559" spans="1:4" x14ac:dyDescent="0.2">
      <c r="A3559" s="24">
        <v>3551</v>
      </c>
      <c r="B3559" s="4">
        <f t="shared" si="175"/>
        <v>9.7287671232876711</v>
      </c>
      <c r="C3559" s="4">
        <f t="shared" si="176"/>
        <v>0.10368679565856413</v>
      </c>
      <c r="D3559" s="25">
        <f t="shared" si="177"/>
        <v>10.925297765437758</v>
      </c>
    </row>
    <row r="3560" spans="1:4" x14ac:dyDescent="0.2">
      <c r="A3560" s="24">
        <v>3552</v>
      </c>
      <c r="B3560" s="4">
        <f t="shared" si="175"/>
        <v>9.7315068493150694</v>
      </c>
      <c r="C3560" s="4">
        <f t="shared" si="176"/>
        <v>0.10368871181779346</v>
      </c>
      <c r="D3560" s="25">
        <f t="shared" si="177"/>
        <v>10.925510316174481</v>
      </c>
    </row>
    <row r="3561" spans="1:4" x14ac:dyDescent="0.2">
      <c r="A3561" s="24">
        <v>3553</v>
      </c>
      <c r="B3561" s="4">
        <f t="shared" si="175"/>
        <v>9.7342465753424658</v>
      </c>
      <c r="C3561" s="4">
        <f t="shared" si="176"/>
        <v>0.10369062763982033</v>
      </c>
      <c r="D3561" s="25">
        <f t="shared" si="177"/>
        <v>10.925722829914065</v>
      </c>
    </row>
    <row r="3562" spans="1:4" x14ac:dyDescent="0.2">
      <c r="A3562" s="24">
        <v>3554</v>
      </c>
      <c r="B3562" s="4">
        <f t="shared" si="175"/>
        <v>9.7369863013698623</v>
      </c>
      <c r="C3562" s="4">
        <f t="shared" si="176"/>
        <v>0.1036925431245946</v>
      </c>
      <c r="D3562" s="25">
        <f t="shared" si="177"/>
        <v>10.925935306650715</v>
      </c>
    </row>
    <row r="3563" spans="1:4" x14ac:dyDescent="0.2">
      <c r="A3563" s="24">
        <v>3555</v>
      </c>
      <c r="B3563" s="4">
        <f t="shared" si="175"/>
        <v>9.7397260273972606</v>
      </c>
      <c r="C3563" s="4">
        <f t="shared" si="176"/>
        <v>0.10369445827206621</v>
      </c>
      <c r="D3563" s="25">
        <f t="shared" si="177"/>
        <v>10.926147746378678</v>
      </c>
    </row>
    <row r="3564" spans="1:4" x14ac:dyDescent="0.2">
      <c r="A3564" s="24">
        <v>3556</v>
      </c>
      <c r="B3564" s="4">
        <f t="shared" si="175"/>
        <v>9.742465753424657</v>
      </c>
      <c r="C3564" s="4">
        <f t="shared" si="176"/>
        <v>0.10369637308218529</v>
      </c>
      <c r="D3564" s="25">
        <f t="shared" si="177"/>
        <v>10.926360149092208</v>
      </c>
    </row>
    <row r="3565" spans="1:4" x14ac:dyDescent="0.2">
      <c r="A3565" s="24">
        <v>3557</v>
      </c>
      <c r="B3565" s="4">
        <f t="shared" si="175"/>
        <v>9.7452054794520553</v>
      </c>
      <c r="C3565" s="4">
        <f t="shared" si="176"/>
        <v>0.10369828755490211</v>
      </c>
      <c r="D3565" s="25">
        <f t="shared" si="177"/>
        <v>10.926572514785571</v>
      </c>
    </row>
    <row r="3566" spans="1:4" x14ac:dyDescent="0.2">
      <c r="A3566" s="24">
        <v>3558</v>
      </c>
      <c r="B3566" s="4">
        <f t="shared" si="175"/>
        <v>9.7479452054794518</v>
      </c>
      <c r="C3566" s="4">
        <f t="shared" si="176"/>
        <v>0.10370020169016707</v>
      </c>
      <c r="D3566" s="25">
        <f t="shared" si="177"/>
        <v>10.926784843453063</v>
      </c>
    </row>
    <row r="3567" spans="1:4" x14ac:dyDescent="0.2">
      <c r="A3567" s="24">
        <v>3559</v>
      </c>
      <c r="B3567" s="4">
        <f t="shared" si="175"/>
        <v>9.75068493150685</v>
      </c>
      <c r="C3567" s="4">
        <f t="shared" si="176"/>
        <v>0.10370211548793072</v>
      </c>
      <c r="D3567" s="25">
        <f t="shared" si="177"/>
        <v>10.926997135088957</v>
      </c>
    </row>
    <row r="3568" spans="1:4" x14ac:dyDescent="0.2">
      <c r="A3568" s="24">
        <v>3560</v>
      </c>
      <c r="B3568" s="4">
        <f t="shared" si="175"/>
        <v>9.7534246575342465</v>
      </c>
      <c r="C3568" s="4">
        <f t="shared" si="176"/>
        <v>0.10370402894814376</v>
      </c>
      <c r="D3568" s="25">
        <f t="shared" si="177"/>
        <v>10.927209389687608</v>
      </c>
    </row>
    <row r="3569" spans="1:4" x14ac:dyDescent="0.2">
      <c r="A3569" s="24">
        <v>3561</v>
      </c>
      <c r="B3569" s="4">
        <f t="shared" si="175"/>
        <v>9.7561643835616429</v>
      </c>
      <c r="C3569" s="4">
        <f t="shared" si="176"/>
        <v>0.10370594207075703</v>
      </c>
      <c r="D3569" s="25">
        <f t="shared" si="177"/>
        <v>10.927421607243314</v>
      </c>
    </row>
    <row r="3570" spans="1:4" x14ac:dyDescent="0.2">
      <c r="A3570" s="24">
        <v>3562</v>
      </c>
      <c r="B3570" s="4">
        <f t="shared" si="175"/>
        <v>9.7589041095890412</v>
      </c>
      <c r="C3570" s="4">
        <f t="shared" si="176"/>
        <v>0.10370785485572152</v>
      </c>
      <c r="D3570" s="25">
        <f t="shared" si="177"/>
        <v>10.927633787750434</v>
      </c>
    </row>
    <row r="3571" spans="1:4" x14ac:dyDescent="0.2">
      <c r="A3571" s="24">
        <v>3563</v>
      </c>
      <c r="B3571" s="4">
        <f t="shared" si="175"/>
        <v>9.7616438356164377</v>
      </c>
      <c r="C3571" s="4">
        <f t="shared" si="176"/>
        <v>0.10370976730298836</v>
      </c>
      <c r="D3571" s="25">
        <f t="shared" si="177"/>
        <v>10.92784593120335</v>
      </c>
    </row>
    <row r="3572" spans="1:4" x14ac:dyDescent="0.2">
      <c r="A3572" s="24">
        <v>3564</v>
      </c>
      <c r="B3572" s="4">
        <f t="shared" si="175"/>
        <v>9.7643835616438359</v>
      </c>
      <c r="C3572" s="4">
        <f t="shared" si="176"/>
        <v>0.10371167941250885</v>
      </c>
      <c r="D3572" s="25">
        <f t="shared" si="177"/>
        <v>10.928058037596422</v>
      </c>
    </row>
    <row r="3573" spans="1:4" x14ac:dyDescent="0.2">
      <c r="A3573" s="24">
        <v>3565</v>
      </c>
      <c r="B3573" s="4">
        <f t="shared" si="175"/>
        <v>9.7671232876712324</v>
      </c>
      <c r="C3573" s="4">
        <f t="shared" si="176"/>
        <v>0.10371359118423437</v>
      </c>
      <c r="D3573" s="25">
        <f t="shared" si="177"/>
        <v>10.928270106924076</v>
      </c>
    </row>
    <row r="3574" spans="1:4" x14ac:dyDescent="0.2">
      <c r="A3574" s="24">
        <v>3566</v>
      </c>
      <c r="B3574" s="4">
        <f t="shared" si="175"/>
        <v>9.7698630136986306</v>
      </c>
      <c r="C3574" s="4">
        <f t="shared" si="176"/>
        <v>0.10371550261811652</v>
      </c>
      <c r="D3574" s="25">
        <f t="shared" si="177"/>
        <v>10.928482139180673</v>
      </c>
    </row>
    <row r="3575" spans="1:4" x14ac:dyDescent="0.2">
      <c r="A3575" s="24">
        <v>3567</v>
      </c>
      <c r="B3575" s="4">
        <f t="shared" si="175"/>
        <v>9.7726027397260271</v>
      </c>
      <c r="C3575" s="4">
        <f t="shared" si="176"/>
        <v>0.103717413714107</v>
      </c>
      <c r="D3575" s="25">
        <f t="shared" si="177"/>
        <v>10.928694134360706</v>
      </c>
    </row>
    <row r="3576" spans="1:4" x14ac:dyDescent="0.2">
      <c r="A3576" s="24">
        <v>3568</v>
      </c>
      <c r="B3576" s="4">
        <f t="shared" si="175"/>
        <v>9.7753424657534254</v>
      </c>
      <c r="C3576" s="4">
        <f t="shared" si="176"/>
        <v>0.10371932447215766</v>
      </c>
      <c r="D3576" s="25">
        <f t="shared" si="177"/>
        <v>10.928906092458558</v>
      </c>
    </row>
    <row r="3577" spans="1:4" x14ac:dyDescent="0.2">
      <c r="A3577" s="24">
        <v>3569</v>
      </c>
      <c r="B3577" s="4">
        <f t="shared" si="175"/>
        <v>9.7780821917808218</v>
      </c>
      <c r="C3577" s="4">
        <f t="shared" si="176"/>
        <v>0.10372123489222049</v>
      </c>
      <c r="D3577" s="25">
        <f t="shared" si="177"/>
        <v>10.929118013468742</v>
      </c>
    </row>
    <row r="3578" spans="1:4" x14ac:dyDescent="0.2">
      <c r="A3578" s="24">
        <v>3570</v>
      </c>
      <c r="B3578" s="4">
        <f t="shared" si="175"/>
        <v>9.7808219178082183</v>
      </c>
      <c r="C3578" s="4">
        <f t="shared" si="176"/>
        <v>0.10372314497424766</v>
      </c>
      <c r="D3578" s="25">
        <f t="shared" si="177"/>
        <v>10.92932989738571</v>
      </c>
    </row>
    <row r="3579" spans="1:4" x14ac:dyDescent="0.2">
      <c r="A3579" s="24">
        <v>3571</v>
      </c>
      <c r="B3579" s="4">
        <f t="shared" si="175"/>
        <v>9.7835616438356166</v>
      </c>
      <c r="C3579" s="4">
        <f t="shared" si="176"/>
        <v>0.10372505471819143</v>
      </c>
      <c r="D3579" s="25">
        <f t="shared" si="177"/>
        <v>10.929541744203952</v>
      </c>
    </row>
    <row r="3580" spans="1:4" x14ac:dyDescent="0.2">
      <c r="A3580" s="24">
        <v>3572</v>
      </c>
      <c r="B3580" s="4">
        <f t="shared" si="175"/>
        <v>9.786301369863013</v>
      </c>
      <c r="C3580" s="4">
        <f t="shared" si="176"/>
        <v>0.10372696412400424</v>
      </c>
      <c r="D3580" s="25">
        <f t="shared" si="177"/>
        <v>10.929753553917987</v>
      </c>
    </row>
    <row r="3581" spans="1:4" x14ac:dyDescent="0.2">
      <c r="A3581" s="24">
        <v>3573</v>
      </c>
      <c r="B3581" s="4">
        <f t="shared" si="175"/>
        <v>9.7890410958904113</v>
      </c>
      <c r="C3581" s="4">
        <f t="shared" si="176"/>
        <v>0.10372887319163866</v>
      </c>
      <c r="D3581" s="25">
        <f t="shared" si="177"/>
        <v>10.929965326522328</v>
      </c>
    </row>
    <row r="3582" spans="1:4" x14ac:dyDescent="0.2">
      <c r="A3582" s="24">
        <v>3574</v>
      </c>
      <c r="B3582" s="4">
        <f t="shared" si="175"/>
        <v>9.7917808219178077</v>
      </c>
      <c r="C3582" s="4">
        <f t="shared" si="176"/>
        <v>0.1037307819210474</v>
      </c>
      <c r="D3582" s="25">
        <f t="shared" si="177"/>
        <v>10.930177062011538</v>
      </c>
    </row>
    <row r="3583" spans="1:4" x14ac:dyDescent="0.2">
      <c r="A3583" s="24">
        <v>3575</v>
      </c>
      <c r="B3583" s="4">
        <f t="shared" si="175"/>
        <v>9.794520547945206</v>
      </c>
      <c r="C3583" s="4">
        <f t="shared" si="176"/>
        <v>0.10373269031218332</v>
      </c>
      <c r="D3583" s="25">
        <f t="shared" si="177"/>
        <v>10.930388760380151</v>
      </c>
    </row>
    <row r="3584" spans="1:4" x14ac:dyDescent="0.2">
      <c r="A3584" s="24">
        <v>3576</v>
      </c>
      <c r="B3584" s="4">
        <f t="shared" si="175"/>
        <v>9.7972602739726025</v>
      </c>
      <c r="C3584" s="4">
        <f t="shared" si="176"/>
        <v>0.10373459836499943</v>
      </c>
      <c r="D3584" s="25">
        <f t="shared" si="177"/>
        <v>10.930600421622749</v>
      </c>
    </row>
    <row r="3585" spans="1:4" x14ac:dyDescent="0.2">
      <c r="A3585" s="24">
        <v>3577</v>
      </c>
      <c r="B3585" s="4">
        <f t="shared" si="175"/>
        <v>9.8000000000000007</v>
      </c>
      <c r="C3585" s="4">
        <f t="shared" si="176"/>
        <v>0.10373650607944887</v>
      </c>
      <c r="D3585" s="25">
        <f t="shared" si="177"/>
        <v>10.930812045733918</v>
      </c>
    </row>
    <row r="3586" spans="1:4" x14ac:dyDescent="0.2">
      <c r="A3586" s="24">
        <v>3578</v>
      </c>
      <c r="B3586" s="4">
        <f t="shared" si="175"/>
        <v>9.8027397260273972</v>
      </c>
      <c r="C3586" s="4">
        <f t="shared" si="176"/>
        <v>0.10373841345548492</v>
      </c>
      <c r="D3586" s="25">
        <f t="shared" si="177"/>
        <v>10.931023632708259</v>
      </c>
    </row>
    <row r="3587" spans="1:4" x14ac:dyDescent="0.2">
      <c r="A3587" s="24">
        <v>3579</v>
      </c>
      <c r="B3587" s="4">
        <f t="shared" si="175"/>
        <v>9.8054794520547937</v>
      </c>
      <c r="C3587" s="4">
        <f t="shared" si="176"/>
        <v>0.10374032049306101</v>
      </c>
      <c r="D3587" s="25">
        <f t="shared" si="177"/>
        <v>10.9312351825404</v>
      </c>
    </row>
    <row r="3588" spans="1:4" x14ac:dyDescent="0.2">
      <c r="A3588" s="24">
        <v>3580</v>
      </c>
      <c r="B3588" s="4">
        <f t="shared" si="175"/>
        <v>9.8082191780821919</v>
      </c>
      <c r="C3588" s="4">
        <f t="shared" si="176"/>
        <v>0.10374222719213071</v>
      </c>
      <c r="D3588" s="25">
        <f t="shared" si="177"/>
        <v>10.931446695224967</v>
      </c>
    </row>
    <row r="3589" spans="1:4" x14ac:dyDescent="0.2">
      <c r="A3589" s="24">
        <v>3581</v>
      </c>
      <c r="B3589" s="4">
        <f t="shared" si="175"/>
        <v>9.8109589041095884</v>
      </c>
      <c r="C3589" s="4">
        <f t="shared" si="176"/>
        <v>0.10374413355264772</v>
      </c>
      <c r="D3589" s="25">
        <f t="shared" si="177"/>
        <v>10.931658170756609</v>
      </c>
    </row>
    <row r="3590" spans="1:4" x14ac:dyDescent="0.2">
      <c r="A3590" s="24">
        <v>3582</v>
      </c>
      <c r="B3590" s="4">
        <f t="shared" si="175"/>
        <v>9.8136986301369866</v>
      </c>
      <c r="C3590" s="4">
        <f t="shared" si="176"/>
        <v>0.10374603957456592</v>
      </c>
      <c r="D3590" s="25">
        <f t="shared" si="177"/>
        <v>10.931869609130018</v>
      </c>
    </row>
    <row r="3591" spans="1:4" x14ac:dyDescent="0.2">
      <c r="A3591" s="24">
        <v>3583</v>
      </c>
      <c r="B3591" s="4">
        <f t="shared" si="175"/>
        <v>9.8164383561643831</v>
      </c>
      <c r="C3591" s="4">
        <f t="shared" si="176"/>
        <v>0.10374794525783929</v>
      </c>
      <c r="D3591" s="25">
        <f t="shared" si="177"/>
        <v>10.932081010339845</v>
      </c>
    </row>
    <row r="3592" spans="1:4" x14ac:dyDescent="0.2">
      <c r="A3592" s="24">
        <v>3584</v>
      </c>
      <c r="B3592" s="4">
        <f t="shared" si="175"/>
        <v>9.8191780821917813</v>
      </c>
      <c r="C3592" s="4">
        <f t="shared" si="176"/>
        <v>0.10374985060242198</v>
      </c>
      <c r="D3592" s="25">
        <f t="shared" si="177"/>
        <v>10.932292374380804</v>
      </c>
    </row>
    <row r="3593" spans="1:4" x14ac:dyDescent="0.2">
      <c r="A3593" s="24">
        <v>3585</v>
      </c>
      <c r="B3593" s="4">
        <f t="shared" si="175"/>
        <v>9.8219178082191778</v>
      </c>
      <c r="C3593" s="4">
        <f t="shared" si="176"/>
        <v>0.10375175560826824</v>
      </c>
      <c r="D3593" s="25">
        <f t="shared" si="177"/>
        <v>10.932503701247608</v>
      </c>
    </row>
    <row r="3594" spans="1:4" x14ac:dyDescent="0.2">
      <c r="A3594" s="24">
        <v>3586</v>
      </c>
      <c r="B3594" s="4">
        <f t="shared" ref="B3594:B3657" si="178">A3594/365</f>
        <v>9.8246575342465761</v>
      </c>
      <c r="C3594" s="4">
        <f t="shared" ref="C3594:C3657" si="179">($A$6/100)+((($B$6+$C$6)/100)*(1-EXP(-B3594/$D$6))/(B3594/$D$6))-(($C$6/100)*(EXP(-B3594/$D$6)))</f>
        <v>0.10375366027533252</v>
      </c>
      <c r="D3594" s="25">
        <f t="shared" ref="D3594:D3657" si="180">(EXP(C3594)-1)*100</f>
        <v>10.932714990934977</v>
      </c>
    </row>
    <row r="3595" spans="1:4" x14ac:dyDescent="0.2">
      <c r="A3595" s="24">
        <v>3587</v>
      </c>
      <c r="B3595" s="4">
        <f t="shared" si="178"/>
        <v>9.8273972602739725</v>
      </c>
      <c r="C3595" s="4">
        <f t="shared" si="179"/>
        <v>0.10375556460356937</v>
      </c>
      <c r="D3595" s="25">
        <f t="shared" si="180"/>
        <v>10.932926243437668</v>
      </c>
    </row>
    <row r="3596" spans="1:4" x14ac:dyDescent="0.2">
      <c r="A3596" s="24">
        <v>3588</v>
      </c>
      <c r="B3596" s="4">
        <f t="shared" si="178"/>
        <v>9.830136986301369</v>
      </c>
      <c r="C3596" s="4">
        <f t="shared" si="179"/>
        <v>0.1037574685929335</v>
      </c>
      <c r="D3596" s="25">
        <f t="shared" si="180"/>
        <v>10.933137458750441</v>
      </c>
    </row>
    <row r="3597" spans="1:4" x14ac:dyDescent="0.2">
      <c r="A3597" s="24">
        <v>3589</v>
      </c>
      <c r="B3597" s="4">
        <f t="shared" si="178"/>
        <v>9.8328767123287673</v>
      </c>
      <c r="C3597" s="4">
        <f t="shared" si="179"/>
        <v>0.10375937224337972</v>
      </c>
      <c r="D3597" s="25">
        <f t="shared" si="180"/>
        <v>10.933348636868079</v>
      </c>
    </row>
    <row r="3598" spans="1:4" x14ac:dyDescent="0.2">
      <c r="A3598" s="24">
        <v>3590</v>
      </c>
      <c r="B3598" s="4">
        <f t="shared" si="178"/>
        <v>9.8356164383561637</v>
      </c>
      <c r="C3598" s="4">
        <f t="shared" si="179"/>
        <v>0.10376127555486306</v>
      </c>
      <c r="D3598" s="25">
        <f t="shared" si="180"/>
        <v>10.933559777785362</v>
      </c>
    </row>
    <row r="3599" spans="1:4" x14ac:dyDescent="0.2">
      <c r="A3599" s="24">
        <v>3591</v>
      </c>
      <c r="B3599" s="4">
        <f t="shared" si="178"/>
        <v>9.838356164383562</v>
      </c>
      <c r="C3599" s="4">
        <f t="shared" si="179"/>
        <v>0.10376317852733863</v>
      </c>
      <c r="D3599" s="25">
        <f t="shared" si="180"/>
        <v>10.933770881497097</v>
      </c>
    </row>
    <row r="3600" spans="1:4" x14ac:dyDescent="0.2">
      <c r="A3600" s="24">
        <v>3592</v>
      </c>
      <c r="B3600" s="4">
        <f t="shared" si="178"/>
        <v>9.8410958904109584</v>
      </c>
      <c r="C3600" s="4">
        <f t="shared" si="179"/>
        <v>0.10376508116076169</v>
      </c>
      <c r="D3600" s="25">
        <f t="shared" si="180"/>
        <v>10.933981947998106</v>
      </c>
    </row>
    <row r="3601" spans="1:4" x14ac:dyDescent="0.2">
      <c r="A3601" s="24">
        <v>3593</v>
      </c>
      <c r="B3601" s="4">
        <f t="shared" si="178"/>
        <v>9.8438356164383567</v>
      </c>
      <c r="C3601" s="4">
        <f t="shared" si="179"/>
        <v>0.10376698345508763</v>
      </c>
      <c r="D3601" s="25">
        <f t="shared" si="180"/>
        <v>10.934192977283242</v>
      </c>
    </row>
    <row r="3602" spans="1:4" x14ac:dyDescent="0.2">
      <c r="A3602" s="24">
        <v>3594</v>
      </c>
      <c r="B3602" s="4">
        <f t="shared" si="178"/>
        <v>9.8465753424657532</v>
      </c>
      <c r="C3602" s="4">
        <f t="shared" si="179"/>
        <v>0.103768885410272</v>
      </c>
      <c r="D3602" s="25">
        <f t="shared" si="180"/>
        <v>10.93440396934735</v>
      </c>
    </row>
    <row r="3603" spans="1:4" x14ac:dyDescent="0.2">
      <c r="A3603" s="24">
        <v>3595</v>
      </c>
      <c r="B3603" s="4">
        <f t="shared" si="178"/>
        <v>9.8493150684931514</v>
      </c>
      <c r="C3603" s="4">
        <f t="shared" si="179"/>
        <v>0.10377078702627053</v>
      </c>
      <c r="D3603" s="25">
        <f t="shared" si="180"/>
        <v>10.934614924185304</v>
      </c>
    </row>
    <row r="3604" spans="1:4" x14ac:dyDescent="0.2">
      <c r="A3604" s="24">
        <v>3596</v>
      </c>
      <c r="B3604" s="4">
        <f t="shared" si="178"/>
        <v>9.8520547945205479</v>
      </c>
      <c r="C3604" s="4">
        <f t="shared" si="179"/>
        <v>0.10377268830303898</v>
      </c>
      <c r="D3604" s="25">
        <f t="shared" si="180"/>
        <v>10.934825841791973</v>
      </c>
    </row>
    <row r="3605" spans="1:4" x14ac:dyDescent="0.2">
      <c r="A3605" s="24">
        <v>3597</v>
      </c>
      <c r="B3605" s="4">
        <f t="shared" si="178"/>
        <v>9.8547945205479444</v>
      </c>
      <c r="C3605" s="4">
        <f t="shared" si="179"/>
        <v>0.10377458924053334</v>
      </c>
      <c r="D3605" s="25">
        <f t="shared" si="180"/>
        <v>10.935036722162295</v>
      </c>
    </row>
    <row r="3606" spans="1:4" x14ac:dyDescent="0.2">
      <c r="A3606" s="24">
        <v>3598</v>
      </c>
      <c r="B3606" s="4">
        <f t="shared" si="178"/>
        <v>9.8575342465753426</v>
      </c>
      <c r="C3606" s="4">
        <f t="shared" si="179"/>
        <v>0.10377648983870973</v>
      </c>
      <c r="D3606" s="25">
        <f t="shared" si="180"/>
        <v>10.935247565291139</v>
      </c>
    </row>
    <row r="3607" spans="1:4" x14ac:dyDescent="0.2">
      <c r="A3607" s="24">
        <v>3599</v>
      </c>
      <c r="B3607" s="4">
        <f t="shared" si="178"/>
        <v>9.8602739726027391</v>
      </c>
      <c r="C3607" s="4">
        <f t="shared" si="179"/>
        <v>0.10377839009752438</v>
      </c>
      <c r="D3607" s="25">
        <f t="shared" si="180"/>
        <v>10.935458371173489</v>
      </c>
    </row>
    <row r="3608" spans="1:4" x14ac:dyDescent="0.2">
      <c r="A3608" s="24">
        <v>3600</v>
      </c>
      <c r="B3608" s="4">
        <f t="shared" si="178"/>
        <v>9.8630136986301373</v>
      </c>
      <c r="C3608" s="4">
        <f t="shared" si="179"/>
        <v>0.10378029001693366</v>
      </c>
      <c r="D3608" s="25">
        <f t="shared" si="180"/>
        <v>10.935669139804238</v>
      </c>
    </row>
    <row r="3609" spans="1:4" x14ac:dyDescent="0.2">
      <c r="A3609" s="24">
        <v>3601</v>
      </c>
      <c r="B3609" s="4">
        <f t="shared" si="178"/>
        <v>9.8657534246575338</v>
      </c>
      <c r="C3609" s="4">
        <f t="shared" si="179"/>
        <v>0.10378218959689411</v>
      </c>
      <c r="D3609" s="25">
        <f t="shared" si="180"/>
        <v>10.93587987117839</v>
      </c>
    </row>
    <row r="3610" spans="1:4" x14ac:dyDescent="0.2">
      <c r="A3610" s="24">
        <v>3602</v>
      </c>
      <c r="B3610" s="4">
        <f t="shared" si="178"/>
        <v>9.868493150684932</v>
      </c>
      <c r="C3610" s="4">
        <f t="shared" si="179"/>
        <v>0.10378408883736238</v>
      </c>
      <c r="D3610" s="25">
        <f t="shared" si="180"/>
        <v>10.9360905652909</v>
      </c>
    </row>
    <row r="3611" spans="1:4" x14ac:dyDescent="0.2">
      <c r="A3611" s="24">
        <v>3603</v>
      </c>
      <c r="B3611" s="4">
        <f t="shared" si="178"/>
        <v>9.8712328767123285</v>
      </c>
      <c r="C3611" s="4">
        <f t="shared" si="179"/>
        <v>0.10378598773829527</v>
      </c>
      <c r="D3611" s="25">
        <f t="shared" si="180"/>
        <v>10.93630122213678</v>
      </c>
    </row>
    <row r="3612" spans="1:4" x14ac:dyDescent="0.2">
      <c r="A3612" s="24">
        <v>3604</v>
      </c>
      <c r="B3612" s="4">
        <f t="shared" si="178"/>
        <v>9.8739726027397268</v>
      </c>
      <c r="C3612" s="4">
        <f t="shared" si="179"/>
        <v>0.10378788629964972</v>
      </c>
      <c r="D3612" s="25">
        <f t="shared" si="180"/>
        <v>10.936511841711006</v>
      </c>
    </row>
    <row r="3613" spans="1:4" x14ac:dyDescent="0.2">
      <c r="A3613" s="24">
        <v>3605</v>
      </c>
      <c r="B3613" s="4">
        <f t="shared" si="178"/>
        <v>9.8767123287671232</v>
      </c>
      <c r="C3613" s="4">
        <f t="shared" si="179"/>
        <v>0.10378978452138279</v>
      </c>
      <c r="D3613" s="25">
        <f t="shared" si="180"/>
        <v>10.93672242400865</v>
      </c>
    </row>
    <row r="3614" spans="1:4" x14ac:dyDescent="0.2">
      <c r="A3614" s="24">
        <v>3606</v>
      </c>
      <c r="B3614" s="4">
        <f t="shared" si="178"/>
        <v>9.8794520547945197</v>
      </c>
      <c r="C3614" s="4">
        <f t="shared" si="179"/>
        <v>0.10379168240345174</v>
      </c>
      <c r="D3614" s="25">
        <f t="shared" si="180"/>
        <v>10.936932969024715</v>
      </c>
    </row>
    <row r="3615" spans="1:4" x14ac:dyDescent="0.2">
      <c r="A3615" s="24">
        <v>3607</v>
      </c>
      <c r="B3615" s="4">
        <f t="shared" si="178"/>
        <v>9.882191780821918</v>
      </c>
      <c r="C3615" s="4">
        <f t="shared" si="179"/>
        <v>0.10379357994581387</v>
      </c>
      <c r="D3615" s="25">
        <f t="shared" si="180"/>
        <v>10.937143476754274</v>
      </c>
    </row>
    <row r="3616" spans="1:4" x14ac:dyDescent="0.2">
      <c r="A3616" s="24">
        <v>3608</v>
      </c>
      <c r="B3616" s="4">
        <f t="shared" si="178"/>
        <v>9.8849315068493144</v>
      </c>
      <c r="C3616" s="4">
        <f t="shared" si="179"/>
        <v>0.1037954771484267</v>
      </c>
      <c r="D3616" s="25">
        <f t="shared" si="180"/>
        <v>10.937353947192396</v>
      </c>
    </row>
    <row r="3617" spans="1:4" x14ac:dyDescent="0.2">
      <c r="A3617" s="24">
        <v>3609</v>
      </c>
      <c r="B3617" s="4">
        <f t="shared" si="178"/>
        <v>9.8876712328767127</v>
      </c>
      <c r="C3617" s="4">
        <f t="shared" si="179"/>
        <v>0.10379737401124783</v>
      </c>
      <c r="D3617" s="25">
        <f t="shared" si="180"/>
        <v>10.937564380334152</v>
      </c>
    </row>
    <row r="3618" spans="1:4" x14ac:dyDescent="0.2">
      <c r="A3618" s="24">
        <v>3610</v>
      </c>
      <c r="B3618" s="4">
        <f t="shared" si="178"/>
        <v>9.8904109589041092</v>
      </c>
      <c r="C3618" s="4">
        <f t="shared" si="179"/>
        <v>0.10379927053423506</v>
      </c>
      <c r="D3618" s="25">
        <f t="shared" si="180"/>
        <v>10.937774776174658</v>
      </c>
    </row>
    <row r="3619" spans="1:4" x14ac:dyDescent="0.2">
      <c r="A3619" s="24">
        <v>3611</v>
      </c>
      <c r="B3619" s="4">
        <f t="shared" si="178"/>
        <v>9.8931506849315074</v>
      </c>
      <c r="C3619" s="4">
        <f t="shared" si="179"/>
        <v>0.10380116671734629</v>
      </c>
      <c r="D3619" s="25">
        <f t="shared" si="180"/>
        <v>10.937985134709027</v>
      </c>
    </row>
    <row r="3620" spans="1:4" x14ac:dyDescent="0.2">
      <c r="A3620" s="24">
        <v>3612</v>
      </c>
      <c r="B3620" s="4">
        <f t="shared" si="178"/>
        <v>9.8958904109589039</v>
      </c>
      <c r="C3620" s="4">
        <f t="shared" si="179"/>
        <v>0.10380306256053952</v>
      </c>
      <c r="D3620" s="25">
        <f t="shared" si="180"/>
        <v>10.938195455932377</v>
      </c>
    </row>
    <row r="3621" spans="1:4" x14ac:dyDescent="0.2">
      <c r="A3621" s="24">
        <v>3613</v>
      </c>
      <c r="B3621" s="4">
        <f t="shared" si="178"/>
        <v>9.8986301369863021</v>
      </c>
      <c r="C3621" s="4">
        <f t="shared" si="179"/>
        <v>0.10380495806377299</v>
      </c>
      <c r="D3621" s="25">
        <f t="shared" si="180"/>
        <v>10.938405739839885</v>
      </c>
    </row>
    <row r="3622" spans="1:4" x14ac:dyDescent="0.2">
      <c r="A3622" s="24">
        <v>3614</v>
      </c>
      <c r="B3622" s="4">
        <f t="shared" si="178"/>
        <v>9.9013698630136986</v>
      </c>
      <c r="C3622" s="4">
        <f t="shared" si="179"/>
        <v>0.10380685322700496</v>
      </c>
      <c r="D3622" s="25">
        <f t="shared" si="180"/>
        <v>10.938615986426669</v>
      </c>
    </row>
    <row r="3623" spans="1:4" x14ac:dyDescent="0.2">
      <c r="A3623" s="24">
        <v>3615</v>
      </c>
      <c r="B3623" s="4">
        <f t="shared" si="178"/>
        <v>9.9041095890410951</v>
      </c>
      <c r="C3623" s="4">
        <f t="shared" si="179"/>
        <v>0.10380874805019391</v>
      </c>
      <c r="D3623" s="25">
        <f t="shared" si="180"/>
        <v>10.938826195687955</v>
      </c>
    </row>
    <row r="3624" spans="1:4" x14ac:dyDescent="0.2">
      <c r="A3624" s="24">
        <v>3616</v>
      </c>
      <c r="B3624" s="4">
        <f t="shared" si="178"/>
        <v>9.9068493150684933</v>
      </c>
      <c r="C3624" s="4">
        <f t="shared" si="179"/>
        <v>0.10381064253329843</v>
      </c>
      <c r="D3624" s="25">
        <f t="shared" si="180"/>
        <v>10.939036367618904</v>
      </c>
    </row>
    <row r="3625" spans="1:4" x14ac:dyDescent="0.2">
      <c r="A3625" s="24">
        <v>3617</v>
      </c>
      <c r="B3625" s="4">
        <f t="shared" si="178"/>
        <v>9.9095890410958898</v>
      </c>
      <c r="C3625" s="4">
        <f t="shared" si="179"/>
        <v>0.10381253667627724</v>
      </c>
      <c r="D3625" s="25">
        <f t="shared" si="180"/>
        <v>10.939246502214717</v>
      </c>
    </row>
    <row r="3626" spans="1:4" x14ac:dyDescent="0.2">
      <c r="A3626" s="24">
        <v>3618</v>
      </c>
      <c r="B3626" s="4">
        <f t="shared" si="178"/>
        <v>9.912328767123288</v>
      </c>
      <c r="C3626" s="4">
        <f t="shared" si="179"/>
        <v>0.10381443047908918</v>
      </c>
      <c r="D3626" s="25">
        <f t="shared" si="180"/>
        <v>10.939456599470642</v>
      </c>
    </row>
    <row r="3627" spans="1:4" x14ac:dyDescent="0.2">
      <c r="A3627" s="24">
        <v>3619</v>
      </c>
      <c r="B3627" s="4">
        <f t="shared" si="178"/>
        <v>9.9150684931506845</v>
      </c>
      <c r="C3627" s="4">
        <f t="shared" si="179"/>
        <v>0.10381632394169328</v>
      </c>
      <c r="D3627" s="25">
        <f t="shared" si="180"/>
        <v>10.939666659381908</v>
      </c>
    </row>
    <row r="3628" spans="1:4" x14ac:dyDescent="0.2">
      <c r="A3628" s="24">
        <v>3620</v>
      </c>
      <c r="B3628" s="4">
        <f t="shared" si="178"/>
        <v>9.9178082191780828</v>
      </c>
      <c r="C3628" s="4">
        <f t="shared" si="179"/>
        <v>0.10381821706404867</v>
      </c>
      <c r="D3628" s="25">
        <f t="shared" si="180"/>
        <v>10.939876681943762</v>
      </c>
    </row>
    <row r="3629" spans="1:4" x14ac:dyDescent="0.2">
      <c r="A3629" s="24">
        <v>3621</v>
      </c>
      <c r="B3629" s="4">
        <f t="shared" si="178"/>
        <v>9.9205479452054792</v>
      </c>
      <c r="C3629" s="4">
        <f t="shared" si="179"/>
        <v>0.10382010984611462</v>
      </c>
      <c r="D3629" s="25">
        <f t="shared" si="180"/>
        <v>10.940086667151473</v>
      </c>
    </row>
    <row r="3630" spans="1:4" x14ac:dyDescent="0.2">
      <c r="A3630" s="24">
        <v>3622</v>
      </c>
      <c r="B3630" s="4">
        <f t="shared" si="178"/>
        <v>9.9232876712328775</v>
      </c>
      <c r="C3630" s="4">
        <f t="shared" si="179"/>
        <v>0.10382200228785052</v>
      </c>
      <c r="D3630" s="25">
        <f t="shared" si="180"/>
        <v>10.94029661500031</v>
      </c>
    </row>
    <row r="3631" spans="1:4" x14ac:dyDescent="0.2">
      <c r="A3631" s="24">
        <v>3623</v>
      </c>
      <c r="B3631" s="4">
        <f t="shared" si="178"/>
        <v>9.9260273972602739</v>
      </c>
      <c r="C3631" s="4">
        <f t="shared" si="179"/>
        <v>0.10382389438921594</v>
      </c>
      <c r="D3631" s="25">
        <f t="shared" si="180"/>
        <v>10.940506525485617</v>
      </c>
    </row>
    <row r="3632" spans="1:4" x14ac:dyDescent="0.2">
      <c r="A3632" s="24">
        <v>3624</v>
      </c>
      <c r="B3632" s="4">
        <f t="shared" si="178"/>
        <v>9.9287671232876704</v>
      </c>
      <c r="C3632" s="4">
        <f t="shared" si="179"/>
        <v>0.10382578615017052</v>
      </c>
      <c r="D3632" s="25">
        <f t="shared" si="180"/>
        <v>10.940716398602657</v>
      </c>
    </row>
    <row r="3633" spans="1:4" x14ac:dyDescent="0.2">
      <c r="A3633" s="24">
        <v>3625</v>
      </c>
      <c r="B3633" s="4">
        <f t="shared" si="178"/>
        <v>9.9315068493150687</v>
      </c>
      <c r="C3633" s="4">
        <f t="shared" si="179"/>
        <v>0.1038276775706741</v>
      </c>
      <c r="D3633" s="25">
        <f t="shared" si="180"/>
        <v>10.940926234346771</v>
      </c>
    </row>
    <row r="3634" spans="1:4" x14ac:dyDescent="0.2">
      <c r="A3634" s="24">
        <v>3626</v>
      </c>
      <c r="B3634" s="4">
        <f t="shared" si="178"/>
        <v>9.9342465753424651</v>
      </c>
      <c r="C3634" s="4">
        <f t="shared" si="179"/>
        <v>0.10382956865068663</v>
      </c>
      <c r="D3634" s="25">
        <f t="shared" si="180"/>
        <v>10.941136032713317</v>
      </c>
    </row>
    <row r="3635" spans="1:4" x14ac:dyDescent="0.2">
      <c r="A3635" s="24">
        <v>3627</v>
      </c>
      <c r="B3635" s="4">
        <f t="shared" si="178"/>
        <v>9.9369863013698634</v>
      </c>
      <c r="C3635" s="4">
        <f t="shared" si="179"/>
        <v>0.1038314593901682</v>
      </c>
      <c r="D3635" s="25">
        <f t="shared" si="180"/>
        <v>10.941345793697653</v>
      </c>
    </row>
    <row r="3636" spans="1:4" x14ac:dyDescent="0.2">
      <c r="A3636" s="24">
        <v>3628</v>
      </c>
      <c r="B3636" s="4">
        <f t="shared" si="178"/>
        <v>9.9397260273972599</v>
      </c>
      <c r="C3636" s="4">
        <f t="shared" si="179"/>
        <v>0.103833349789079</v>
      </c>
      <c r="D3636" s="25">
        <f t="shared" si="180"/>
        <v>10.941555517295122</v>
      </c>
    </row>
    <row r="3637" spans="1:4" x14ac:dyDescent="0.2">
      <c r="A3637" s="24">
        <v>3629</v>
      </c>
      <c r="B3637" s="4">
        <f t="shared" si="178"/>
        <v>9.9424657534246581</v>
      </c>
      <c r="C3637" s="4">
        <f t="shared" si="179"/>
        <v>0.10383523984737941</v>
      </c>
      <c r="D3637" s="25">
        <f t="shared" si="180"/>
        <v>10.941765203501163</v>
      </c>
    </row>
    <row r="3638" spans="1:4" x14ac:dyDescent="0.2">
      <c r="A3638" s="24">
        <v>3630</v>
      </c>
      <c r="B3638" s="4">
        <f t="shared" si="178"/>
        <v>9.9452054794520546</v>
      </c>
      <c r="C3638" s="4">
        <f t="shared" si="179"/>
        <v>0.10383712956502991</v>
      </c>
      <c r="D3638" s="25">
        <f t="shared" si="180"/>
        <v>10.94197485231112</v>
      </c>
    </row>
    <row r="3639" spans="1:4" x14ac:dyDescent="0.2">
      <c r="A3639" s="24">
        <v>3631</v>
      </c>
      <c r="B3639" s="4">
        <f t="shared" si="178"/>
        <v>9.9479452054794528</v>
      </c>
      <c r="C3639" s="4">
        <f t="shared" si="179"/>
        <v>0.10383901894199114</v>
      </c>
      <c r="D3639" s="25">
        <f t="shared" si="180"/>
        <v>10.942184463720462</v>
      </c>
    </row>
    <row r="3640" spans="1:4" x14ac:dyDescent="0.2">
      <c r="A3640" s="24">
        <v>3632</v>
      </c>
      <c r="B3640" s="4">
        <f t="shared" si="178"/>
        <v>9.9506849315068493</v>
      </c>
      <c r="C3640" s="4">
        <f t="shared" si="179"/>
        <v>0.10384090797822383</v>
      </c>
      <c r="D3640" s="25">
        <f t="shared" si="180"/>
        <v>10.94239403772459</v>
      </c>
    </row>
    <row r="3641" spans="1:4" x14ac:dyDescent="0.2">
      <c r="A3641" s="24">
        <v>3633</v>
      </c>
      <c r="B3641" s="4">
        <f t="shared" si="178"/>
        <v>9.9534246575342458</v>
      </c>
      <c r="C3641" s="4">
        <f t="shared" si="179"/>
        <v>0.1038427966736889</v>
      </c>
      <c r="D3641" s="25">
        <f t="shared" si="180"/>
        <v>10.942603574318976</v>
      </c>
    </row>
    <row r="3642" spans="1:4" x14ac:dyDescent="0.2">
      <c r="A3642" s="24">
        <v>3634</v>
      </c>
      <c r="B3642" s="4">
        <f t="shared" si="178"/>
        <v>9.956164383561644</v>
      </c>
      <c r="C3642" s="4">
        <f t="shared" si="179"/>
        <v>0.10384468502834733</v>
      </c>
      <c r="D3642" s="25">
        <f t="shared" si="180"/>
        <v>10.942813073499046</v>
      </c>
    </row>
    <row r="3643" spans="1:4" x14ac:dyDescent="0.2">
      <c r="A3643" s="24">
        <v>3635</v>
      </c>
      <c r="B3643" s="4">
        <f t="shared" si="178"/>
        <v>9.9589041095890405</v>
      </c>
      <c r="C3643" s="4">
        <f t="shared" si="179"/>
        <v>0.10384657304216034</v>
      </c>
      <c r="D3643" s="25">
        <f t="shared" si="180"/>
        <v>10.943022535260315</v>
      </c>
    </row>
    <row r="3644" spans="1:4" x14ac:dyDescent="0.2">
      <c r="A3644" s="24">
        <v>3636</v>
      </c>
      <c r="B3644" s="4">
        <f t="shared" si="178"/>
        <v>9.9616438356164387</v>
      </c>
      <c r="C3644" s="4">
        <f t="shared" si="179"/>
        <v>0.1038484607150892</v>
      </c>
      <c r="D3644" s="25">
        <f t="shared" si="180"/>
        <v>10.943231959598275</v>
      </c>
    </row>
    <row r="3645" spans="1:4" x14ac:dyDescent="0.2">
      <c r="A3645" s="24">
        <v>3637</v>
      </c>
      <c r="B3645" s="4">
        <f t="shared" si="178"/>
        <v>9.9643835616438352</v>
      </c>
      <c r="C3645" s="4">
        <f t="shared" si="179"/>
        <v>0.10385034804709532</v>
      </c>
      <c r="D3645" s="25">
        <f t="shared" si="180"/>
        <v>10.943441346508397</v>
      </c>
    </row>
    <row r="3646" spans="1:4" x14ac:dyDescent="0.2">
      <c r="A3646" s="24">
        <v>3638</v>
      </c>
      <c r="B3646" s="4">
        <f t="shared" si="178"/>
        <v>9.9671232876712335</v>
      </c>
      <c r="C3646" s="4">
        <f t="shared" si="179"/>
        <v>0.1038522350381403</v>
      </c>
      <c r="D3646" s="25">
        <f t="shared" si="180"/>
        <v>10.943650695986239</v>
      </c>
    </row>
    <row r="3647" spans="1:4" x14ac:dyDescent="0.2">
      <c r="A3647" s="24">
        <v>3639</v>
      </c>
      <c r="B3647" s="4">
        <f t="shared" si="178"/>
        <v>9.9698630136986299</v>
      </c>
      <c r="C3647" s="4">
        <f t="shared" si="179"/>
        <v>0.10385412168818578</v>
      </c>
      <c r="D3647" s="25">
        <f t="shared" si="180"/>
        <v>10.943860008027318</v>
      </c>
    </row>
    <row r="3648" spans="1:4" x14ac:dyDescent="0.2">
      <c r="A3648" s="24">
        <v>3640</v>
      </c>
      <c r="B3648" s="4">
        <f t="shared" si="178"/>
        <v>9.9726027397260282</v>
      </c>
      <c r="C3648" s="4">
        <f t="shared" si="179"/>
        <v>0.10385600799719365</v>
      </c>
      <c r="D3648" s="25">
        <f t="shared" si="180"/>
        <v>10.944069282627211</v>
      </c>
    </row>
    <row r="3649" spans="1:4" x14ac:dyDescent="0.2">
      <c r="A3649" s="24">
        <v>3641</v>
      </c>
      <c r="B3649" s="4">
        <f t="shared" si="178"/>
        <v>9.9753424657534246</v>
      </c>
      <c r="C3649" s="4">
        <f t="shared" si="179"/>
        <v>0.10385789396512583</v>
      </c>
      <c r="D3649" s="25">
        <f t="shared" si="180"/>
        <v>10.944278519781436</v>
      </c>
    </row>
    <row r="3650" spans="1:4" x14ac:dyDescent="0.2">
      <c r="A3650" s="24">
        <v>3642</v>
      </c>
      <c r="B3650" s="4">
        <f t="shared" si="178"/>
        <v>9.9780821917808211</v>
      </c>
      <c r="C3650" s="4">
        <f t="shared" si="179"/>
        <v>0.10385977959194445</v>
      </c>
      <c r="D3650" s="25">
        <f t="shared" si="180"/>
        <v>10.94448771948564</v>
      </c>
    </row>
    <row r="3651" spans="1:4" x14ac:dyDescent="0.2">
      <c r="A3651" s="24">
        <v>3643</v>
      </c>
      <c r="B3651" s="4">
        <f t="shared" si="178"/>
        <v>9.9808219178082194</v>
      </c>
      <c r="C3651" s="4">
        <f t="shared" si="179"/>
        <v>0.1038616648776117</v>
      </c>
      <c r="D3651" s="25">
        <f t="shared" si="180"/>
        <v>10.944696881735361</v>
      </c>
    </row>
    <row r="3652" spans="1:4" x14ac:dyDescent="0.2">
      <c r="A3652" s="24">
        <v>3644</v>
      </c>
      <c r="B3652" s="4">
        <f t="shared" si="178"/>
        <v>9.9835616438356158</v>
      </c>
      <c r="C3652" s="4">
        <f t="shared" si="179"/>
        <v>0.10386354982208998</v>
      </c>
      <c r="D3652" s="25">
        <f t="shared" si="180"/>
        <v>10.944906006526223</v>
      </c>
    </row>
    <row r="3653" spans="1:4" x14ac:dyDescent="0.2">
      <c r="A3653" s="24">
        <v>3645</v>
      </c>
      <c r="B3653" s="4">
        <f t="shared" si="178"/>
        <v>9.9863013698630141</v>
      </c>
      <c r="C3653" s="4">
        <f t="shared" si="179"/>
        <v>0.10386543442534174</v>
      </c>
      <c r="D3653" s="25">
        <f t="shared" si="180"/>
        <v>10.945115093853875</v>
      </c>
    </row>
    <row r="3654" spans="1:4" x14ac:dyDescent="0.2">
      <c r="A3654" s="24">
        <v>3646</v>
      </c>
      <c r="B3654" s="4">
        <f t="shared" si="178"/>
        <v>9.9890410958904106</v>
      </c>
      <c r="C3654" s="4">
        <f t="shared" si="179"/>
        <v>0.10386731868732962</v>
      </c>
      <c r="D3654" s="25">
        <f t="shared" si="180"/>
        <v>10.945324143713941</v>
      </c>
    </row>
    <row r="3655" spans="1:4" x14ac:dyDescent="0.2">
      <c r="A3655" s="24">
        <v>3647</v>
      </c>
      <c r="B3655" s="4">
        <f t="shared" si="178"/>
        <v>9.9917808219178088</v>
      </c>
      <c r="C3655" s="4">
        <f t="shared" si="179"/>
        <v>0.10386920260801641</v>
      </c>
      <c r="D3655" s="25">
        <f t="shared" si="180"/>
        <v>10.945533156102073</v>
      </c>
    </row>
    <row r="3656" spans="1:4" x14ac:dyDescent="0.2">
      <c r="A3656" s="24">
        <v>3648</v>
      </c>
      <c r="B3656" s="4">
        <f t="shared" si="178"/>
        <v>9.9945205479452053</v>
      </c>
      <c r="C3656" s="4">
        <f t="shared" si="179"/>
        <v>0.10387108618736497</v>
      </c>
      <c r="D3656" s="25">
        <f t="shared" si="180"/>
        <v>10.945742131013958</v>
      </c>
    </row>
    <row r="3657" spans="1:4" x14ac:dyDescent="0.2">
      <c r="A3657" s="24">
        <v>3649</v>
      </c>
      <c r="B3657" s="4">
        <f t="shared" si="178"/>
        <v>9.9972602739726035</v>
      </c>
      <c r="C3657" s="4">
        <f t="shared" si="179"/>
        <v>0.10387296942533833</v>
      </c>
      <c r="D3657" s="25">
        <f t="shared" si="180"/>
        <v>10.94595106844527</v>
      </c>
    </row>
    <row r="3658" spans="1:4" ht="13.5" thickBot="1" x14ac:dyDescent="0.25">
      <c r="A3658" s="19">
        <v>3650</v>
      </c>
      <c r="B3658" s="26">
        <f>A3658/365</f>
        <v>10</v>
      </c>
      <c r="C3658" s="26">
        <f>($A$6/100)+((($B$6+$C$6)/100)*(1-EXP(-B3658/$D$6))/(B3658/$D$6))-(($C$6/100)*(EXP(-B3658/$D$6)))</f>
        <v>0.10387485232189964</v>
      </c>
      <c r="D3658" s="27">
        <f>(EXP(C3658)-1)*100</f>
        <v>10.946159968391701</v>
      </c>
    </row>
  </sheetData>
  <phoneticPr fontId="0" type="noConversion"/>
  <pageMargins left="0.75" right="0.75" top="1" bottom="1" header="0" footer="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r:id="rId4">
            <anchor moveWithCells="1">
              <from>
                <xdr:col>4</xdr:col>
                <xdr:colOff>285750</xdr:colOff>
                <xdr:row>4</xdr:row>
                <xdr:rowOff>9525</xdr:rowOff>
              </from>
              <to>
                <xdr:col>8</xdr:col>
                <xdr:colOff>552450</xdr:colOff>
                <xdr:row>9</xdr:row>
                <xdr:rowOff>47625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H18"/>
  <sheetViews>
    <sheetView workbookViewId="0">
      <selection activeCell="E19" sqref="E19"/>
    </sheetView>
  </sheetViews>
  <sheetFormatPr baseColWidth="10" defaultColWidth="8.7109375" defaultRowHeight="12.75" x14ac:dyDescent="0.2"/>
  <cols>
    <col min="1" max="1" width="11.42578125" customWidth="1"/>
    <col min="2" max="2" width="20.28515625" bestFit="1" customWidth="1"/>
    <col min="3" max="3" width="16.5703125" bestFit="1" customWidth="1"/>
    <col min="4" max="5" width="16.5703125" customWidth="1"/>
    <col min="6" max="6" width="14.42578125" bestFit="1" customWidth="1"/>
    <col min="7" max="7" width="21.42578125" bestFit="1" customWidth="1"/>
    <col min="8" max="256" width="11.42578125" customWidth="1"/>
  </cols>
  <sheetData>
    <row r="4" spans="2:8" x14ac:dyDescent="0.2">
      <c r="B4" s="127" t="s">
        <v>29</v>
      </c>
      <c r="C4" s="127"/>
      <c r="D4" s="127"/>
      <c r="E4" s="127"/>
      <c r="F4" s="127"/>
    </row>
    <row r="6" spans="2:8" x14ac:dyDescent="0.2">
      <c r="B6" s="2" t="s">
        <v>0</v>
      </c>
      <c r="C6" s="17">
        <v>37610</v>
      </c>
      <c r="D6" s="17"/>
      <c r="E6" s="17"/>
      <c r="F6" s="1" t="s">
        <v>23</v>
      </c>
      <c r="G6" s="29">
        <v>0.94848271464178413</v>
      </c>
    </row>
    <row r="7" spans="2:8" x14ac:dyDescent="0.2">
      <c r="B7" s="2" t="s">
        <v>1</v>
      </c>
      <c r="C7" s="17">
        <v>38923</v>
      </c>
      <c r="D7" s="17"/>
      <c r="E7" s="17"/>
    </row>
    <row r="8" spans="2:8" x14ac:dyDescent="0.2">
      <c r="B8" s="2" t="s">
        <v>2</v>
      </c>
      <c r="C8">
        <v>15</v>
      </c>
    </row>
    <row r="12" spans="2:8" x14ac:dyDescent="0.2">
      <c r="B12" s="3" t="s">
        <v>3</v>
      </c>
      <c r="C12" s="3" t="s">
        <v>21</v>
      </c>
      <c r="D12" s="3" t="s">
        <v>22</v>
      </c>
      <c r="E12" s="3" t="s">
        <v>19</v>
      </c>
      <c r="F12" s="3" t="s">
        <v>4</v>
      </c>
      <c r="G12" s="3" t="s">
        <v>5</v>
      </c>
      <c r="H12" s="3" t="s">
        <v>6</v>
      </c>
    </row>
    <row r="13" spans="2:8" x14ac:dyDescent="0.2">
      <c r="B13" s="4">
        <v>1</v>
      </c>
      <c r="C13" s="18">
        <v>37827</v>
      </c>
      <c r="D13" s="4">
        <f>(C13-$C$6)</f>
        <v>217</v>
      </c>
      <c r="E13" s="4">
        <f>VLOOKUP(D13,DatosCurvaSpot!$A$9:$D$3658,4,FALSE)</f>
        <v>10.233333828642266</v>
      </c>
      <c r="F13" s="4">
        <v>15</v>
      </c>
      <c r="G13" s="4">
        <f>1/(((1+E13/100)^(D13/365))*((1+$G$6/100)^(D13/365)))</f>
        <v>0.9384403517684462</v>
      </c>
      <c r="H13" s="4">
        <f>G13*F13</f>
        <v>14.076605276526694</v>
      </c>
    </row>
    <row r="14" spans="2:8" x14ac:dyDescent="0.2">
      <c r="B14" s="4">
        <v>2</v>
      </c>
      <c r="C14" s="18">
        <v>38193</v>
      </c>
      <c r="D14" s="4">
        <f>(C14-$C$6)-1</f>
        <v>582</v>
      </c>
      <c r="E14" s="4">
        <f>VLOOKUP(D14,DatosCurvaSpot!$A$9:$D$3658,4,FALSE)</f>
        <v>10.26268405987234</v>
      </c>
      <c r="F14" s="4">
        <v>15</v>
      </c>
      <c r="G14" s="4">
        <f>1/(((1+E14/100)^(D14/365))*((1+$G$6/100)^(D14/365)))</f>
        <v>0.84296507291552392</v>
      </c>
      <c r="H14" s="4">
        <f>G14*F14</f>
        <v>12.644476093732859</v>
      </c>
    </row>
    <row r="15" spans="2:8" x14ac:dyDescent="0.2">
      <c r="B15" s="4">
        <v>3</v>
      </c>
      <c r="C15" s="18">
        <v>38558</v>
      </c>
      <c r="D15" s="4">
        <f>(C15-$C$6)-1</f>
        <v>947</v>
      </c>
      <c r="E15" s="4">
        <f>VLOOKUP(D15,DatosCurvaSpot!$A$9:$D$3658,4,FALSE)</f>
        <v>10.320531984513792</v>
      </c>
      <c r="F15" s="4">
        <v>15</v>
      </c>
      <c r="G15" s="4">
        <f>1/(((1+E15/100)^(D15/365))*((1+$G$6/100)^(D15/365)))</f>
        <v>0.75629325263710079</v>
      </c>
      <c r="H15" s="4">
        <f>G15*F15</f>
        <v>11.344398789556513</v>
      </c>
    </row>
    <row r="16" spans="2:8" x14ac:dyDescent="0.2">
      <c r="B16" s="4">
        <v>4</v>
      </c>
      <c r="C16" s="18">
        <v>38923</v>
      </c>
      <c r="D16" s="4">
        <f>(C16-$C$6)-1</f>
        <v>1312</v>
      </c>
      <c r="E16" s="4">
        <f>VLOOKUP(D16,DatosCurvaSpot!$A$9:$D$3658,4,FALSE)</f>
        <v>10.395922830098936</v>
      </c>
      <c r="F16" s="4">
        <v>115</v>
      </c>
      <c r="G16" s="4">
        <f>1/(((1+E16/100)^(D16/365))*((1+$G$6/100)^(D16/365)))</f>
        <v>0.67743500765803177</v>
      </c>
      <c r="H16" s="4">
        <f>G16*F16</f>
        <v>77.905025880673648</v>
      </c>
    </row>
    <row r="18" spans="7:8" x14ac:dyDescent="0.2">
      <c r="G18" s="5" t="s">
        <v>7</v>
      </c>
      <c r="H18" s="30">
        <f>SUM(H13:H16)</f>
        <v>115.97050604048971</v>
      </c>
    </row>
  </sheetData>
  <mergeCells count="1">
    <mergeCell ref="B4:F4"/>
  </mergeCells>
  <phoneticPr fontId="0" type="noConversion"/>
  <pageMargins left="0.75" right="0.75" top="1" bottom="1" header="0" footer="0"/>
  <pageSetup orientation="portrait" horizontalDpi="360" verticalDpi="360" copies="0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E w F A A B Q S w M E F A A C A A g A p L R x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C k t H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L R x V / y E / x F H A g A A U g o A A B M A H A B G b 3 J t d W x h c y 9 T Z W N 0 a W 9 u M S 5 t I K I Y A C i g F A A A A A A A A A A A A A A A A A A A A A A A A A A A A O 1 U 2 2 6 b Q B R 8 t + R / W G G 1 w h X F B n J r I 1 S 1 p F E t W R G y a f J g W d E a T m y k h U W 7 i 4 l l + Z P 6 1 E / I j 3 V t i E M C J M 1 T + x C E h D R n G G b O n g M H X 4 Q 0 R u P 8 a Z y 2 W + 0 W X 2 A G A e o o H p 4 R 6 P c N p L p 4 D s j o K s h G B E S 7 h e Q 1 p i n z Q S J u c K P v q F y 9 g p n u 0 F h A L L i q L I R I + O d e L 8 s y P W S + P q d L 3 a e 9 D G a + J A D r j R c 0 c x l N g I n V l 5 g G M A j s d + a 5 V I B b a a d Q k s i V 4 1 w 7 w 5 9 j 7 / v o o 2 l Y x 3 1 T g v I O A 9 9 l Y Y T Z 6 j w k 8 J 7 B M u T y R Z t g A V w w I I A 5 B E p X Q 5 N B l B C I p B z e J r U V Q 7 e U a V f L s + y T 2 k W s 9 U R a 2 T d A m W 4 m Z 1 j g a U H v K N J 1 R I X s 0 g / A A T C + 7 c y O r R e V A l f v J a S D o v K V k L G P C W b c F i y F v Y e O 4 i x w P J e a 3 i q B B 0 G P 4 Z j f U B Y 5 l K R R v C 1 y t c a B t l 4 r O c V Q N D S I x d G B v i V v N H R f M G V B S A g J u B U 7 3 L v 7 J V J C K / g l J p S h C x q F M S Y f K m U n T e 5 + x x X Y Z e C H F A 3 D K A m r m m c p w 3 5 Y 9 1 7 u 7 q R q 2 8 M c N 7 C N f j W M Z F 8 b T f x q + E v M d H f 2 C N 5 0 2 6 0 w r j 2 Q F 3 Y D q e b b f r z t x 9 t + N O 6 H 9 Z / s h 2 W e 9 I 1 / v B + v G O X 9 h j y a 3 7 o j r J 5 g j l s N + E E D f t i A H z X g x 8 8 M b B 3 + 6 e 9 H t i i 8 Y m i L g v V k b P e d H 0 F E l 7 L z O a / 0 Y 8 o L B a w + O S K t 3 P t S W 0 u d L D W j l L 8 U u Z y y H K y c 5 c F + j e V v V A g a o R H N K r a H m I s L t Z p O O 3 x W x n h J p / x J q V V e / l q 5 0 z 9 Q S w E C L Q A U A A I A C A C k t H F X a E S U j K M A A A D 2 A A A A E g A A A A A A A A A A A A A A A A A A A A A A Q 2 9 u Z m l n L 1 B h Y 2 t h Z 2 U u e G 1 s U E s B A i 0 A F A A C A A g A p L R x V w / K 6 a u k A A A A 6 Q A A A B M A A A A A A A A A A A A A A A A A 7 w A A A F t D b 2 5 0 Z W 5 0 X 1 R 5 c G V z X S 5 4 b W x Q S w E C L Q A U A A I A C A C k t H F X / I T / E U c C A A B S C g A A E w A A A A A A A A A A A A A A A A D g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K w A A A A A A A M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c 6 M z M 6 M z c u N D g 4 M z g 3 M V o i I C 8 + P E V u d H J 5 I F R 5 c G U 9 I k Z p b G x D b 2 x 1 b W 5 U e X B l c y I g V m F s d W U 9 I n N B d 1 l H Q m d Z R 0 J n T U d C Z 1 l H Q m c 9 P S I g L z 4 8 R W 5 0 c n k g V H l w Z T 0 i R m l s b E N v b H V t b k 5 h b W V z I i B W Y W x 1 Z T 0 i c 1 s m c X V v d D t D b 2 x 1 b W 4 x J n F 1 b 3 Q 7 L C Z x d W 9 0 O 0 N v b H V t b j I m c X V v d D s s J n F 1 b 3 Q 7 V M O t d H V s b y Z x d W 9 0 O y w m c X V v d D t W Y W x v c i B O b 2 1 p b m F s K i Z x d W 9 0 O y w m c X V v d D t D d X D D s 2 4 m c X V v d D s s J n F 1 b 3 Q 7 U H J l Y 2 l v I E x p b X B p b y Z x d W 9 0 O y w m c X V v d D t E d X J h Y 2 n D s 2 4 m c X V v d D s s J n F 1 b 3 Q 7 Q 2 9 s d W 1 u O C Z x d W 9 0 O y w m c X V v d D t U Y X N h J n F 1 b 3 Q 7 L C Z x d W 9 0 O 0 N v b H V t b j E w J n F 1 b 3 Q 7 L C Z x d W 9 0 O 1 R h c 2 F f M S Z x d W 9 0 O y w m c X V v d D t D b 2 x 1 b W 4 x M i Z x d W 9 0 O y w m c X V v d D t W Y X I u U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1 T D r X R 1 b G 8 s M n 0 m c X V v d D s s J n F 1 b 3 Q 7 U 2 V j d G l v b j E v V G F i b G U w M D E g K F B h Z 2 U g M S k v Q X V 0 b 1 J l b W 9 2 Z W R D b 2 x 1 b W 5 z M S 5 7 V m F s b 3 I g T m 9 t a W 5 h b C o s M 3 0 m c X V v d D s s J n F 1 b 3 Q 7 U 2 V j d G l v b j E v V G F i b G U w M D E g K F B h Z 2 U g M S k v Q X V 0 b 1 J l b W 9 2 Z W R D b 2 x 1 b W 5 z M S 5 7 Q 3 V w w 7 N u L D R 9 J n F 1 b 3 Q 7 L C Z x d W 9 0 O 1 N l Y 3 R p b 2 4 x L 1 R h Y m x l M D A x I C h Q Y W d l I D E p L 0 F 1 d G 9 S Z W 1 v d m V k Q 2 9 s d W 1 u c z E u e 1 B y Z W N p b y B M a W 1 w a W 8 s N X 0 m c X V v d D s s J n F 1 b 3 Q 7 U 2 V j d G l v b j E v V G F i b G U w M D E g K F B h Z 2 U g M S k v Q X V 0 b 1 J l b W 9 2 Z W R D b 2 x 1 b W 5 z M S 5 7 R H V y Y W N p w 7 N u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V G F z Y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U Y X N h X z E s M T B 9 J n F 1 b 3 Q 7 L C Z x d W 9 0 O 1 N l Y 3 R p b 2 4 x L 1 R h Y m x l M D A x I C h Q Y W d l I D E p L 0 F 1 d G 9 S Z W 1 v d m V k Q 2 9 s d W 1 u c z E u e 0 N v b H V t b j E y L D E x f S Z x d W 9 0 O y w m c X V v d D t T Z W N 0 a W 9 u M S 9 U Y W J s Z T A w M S A o U G F n Z S A x K S 9 B d X R v U m V t b 3 Z l Z E N v b H V t b n M x L n t W Y X I u U G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V M O t d H V s b y w y f S Z x d W 9 0 O y w m c X V v d D t T Z W N 0 a W 9 u M S 9 U Y W J s Z T A w M S A o U G F n Z S A x K S 9 B d X R v U m V t b 3 Z l Z E N v b H V t b n M x L n t W Y W x v c i B O b 2 1 p b m F s K i w z f S Z x d W 9 0 O y w m c X V v d D t T Z W N 0 a W 9 u M S 9 U Y W J s Z T A w M S A o U G F n Z S A x K S 9 B d X R v U m V t b 3 Z l Z E N v b H V t b n M x L n t D d X D D s 2 4 s N H 0 m c X V v d D s s J n F 1 b 3 Q 7 U 2 V j d G l v b j E v V G F i b G U w M D E g K F B h Z 2 U g M S k v Q X V 0 b 1 J l b W 9 2 Z W R D b 2 x 1 b W 5 z M S 5 7 U H J l Y 2 l v I E x p b X B p b y w 1 f S Z x d W 9 0 O y w m c X V v d D t T Z W N 0 a W 9 u M S 9 U Y W J s Z T A w M S A o U G F n Z S A x K S 9 B d X R v U m V t b 3 Z l Z E N v b H V t b n M x L n t E d X J h Y 2 n D s 2 4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U Y X N h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1 R h c 2 F f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1 Z h c i 5 Q Y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c 6 M z Q 6 N D M u N T E y N z g 5 M F o i I C 8 + P E V u d H J 5 I F R 5 c G U 9 I k Z p b G x D b 2 x 1 b W 5 U e X B l c y I g V m F s d W U 9 I n N B d 1 l H Q m d Z R 0 J n T U d C Z 1 l H Q m c 9 P S I g L z 4 8 R W 5 0 c n k g V H l w Z T 0 i R m l s b E N v b H V t b k 5 h b W V z I i B W Y W x 1 Z T 0 i c 1 s m c X V v d D t D b 2 x 1 b W 4 x J n F 1 b 3 Q 7 L C Z x d W 9 0 O 0 N v b H V t b j I m c X V v d D s s J n F 1 b 3 Q 7 V M O t d H V s b y Z x d W 9 0 O y w m c X V v d D t W Y W x v c i B O b 2 1 p b m F s K i Z x d W 9 0 O y w m c X V v d D t D d X D D s 2 4 m c X V v d D s s J n F 1 b 3 Q 7 U H J l Y 2 l v I E x p b X B p b y Z x d W 9 0 O y w m c X V v d D t E d X J h Y 2 n D s 2 4 m c X V v d D s s J n F 1 b 3 Q 7 Q 2 9 s d W 1 u O C Z x d W 9 0 O y w m c X V v d D t U Y X N h J n F 1 b 3 Q 7 L C Z x d W 9 0 O 0 N v b H V t b j E w J n F 1 b 3 Q 7 L C Z x d W 9 0 O 1 R h c 2 F f M S Z x d W 9 0 O y w m c X V v d D t D b 2 x 1 b W 4 x M i Z x d W 9 0 O y w m c X V v d D t W Y X I u U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1 T D r X R 1 b G 8 s M n 0 m c X V v d D s s J n F 1 b 3 Q 7 U 2 V j d G l v b j E v V G F i b G U w M D E g K F B h Z 2 U g M S k g K D I p L 0 F 1 d G 9 S Z W 1 v d m V k Q 2 9 s d W 1 u c z E u e 1 Z h b G 9 y I E 5 v b W l u Y W w q L D N 9 J n F 1 b 3 Q 7 L C Z x d W 9 0 O 1 N l Y 3 R p b 2 4 x L 1 R h Y m x l M D A x I C h Q Y W d l I D E p I C g y K S 9 B d X R v U m V t b 3 Z l Z E N v b H V t b n M x L n t D d X D D s 2 4 s N H 0 m c X V v d D s s J n F 1 b 3 Q 7 U 2 V j d G l v b j E v V G F i b G U w M D E g K F B h Z 2 U g M S k g K D I p L 0 F 1 d G 9 S Z W 1 v d m V k Q 2 9 s d W 1 u c z E u e 1 B y Z W N p b y B M a W 1 w a W 8 s N X 0 m c X V v d D s s J n F 1 b 3 Q 7 U 2 V j d G l v b j E v V G F i b G U w M D E g K F B h Z 2 U g M S k g K D I p L 0 F 1 d G 9 S Z W 1 v d m V k Q 2 9 s d W 1 u c z E u e 0 R 1 c m F j a c O z b i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V G F z Y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1 R h c 2 F f M S w x M H 0 m c X V v d D s s J n F 1 b 3 Q 7 U 2 V j d G l v b j E v V G F i b G U w M D E g K F B h Z 2 U g M S k g K D I p L 0 F 1 d G 9 S Z W 1 v d m V k Q 2 9 s d W 1 u c z E u e 0 N v b H V t b j E y L D E x f S Z x d W 9 0 O y w m c X V v d D t T Z W N 0 a W 9 u M S 9 U Y W J s Z T A w M S A o U G F n Z S A x K S A o M i k v Q X V 0 b 1 J l b W 9 2 Z W R D b 2 x 1 b W 5 z M S 5 7 V m F y L l B i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1 T D r X R 1 b G 8 s M n 0 m c X V v d D s s J n F 1 b 3 Q 7 U 2 V j d G l v b j E v V G F i b G U w M D E g K F B h Z 2 U g M S k g K D I p L 0 F 1 d G 9 S Z W 1 v d m V k Q 2 9 s d W 1 u c z E u e 1 Z h b G 9 y I E 5 v b W l u Y W w q L D N 9 J n F 1 b 3 Q 7 L C Z x d W 9 0 O 1 N l Y 3 R p b 2 4 x L 1 R h Y m x l M D A x I C h Q Y W d l I D E p I C g y K S 9 B d X R v U m V t b 3 Z l Z E N v b H V t b n M x L n t D d X D D s 2 4 s N H 0 m c X V v d D s s J n F 1 b 3 Q 7 U 2 V j d G l v b j E v V G F i b G U w M D E g K F B h Z 2 U g M S k g K D I p L 0 F 1 d G 9 S Z W 1 v d m V k Q 2 9 s d W 1 u c z E u e 1 B y Z W N p b y B M a W 1 w a W 8 s N X 0 m c X V v d D s s J n F 1 b 3 Q 7 U 2 V j d G l v b j E v V G F i b G U w M D E g K F B h Z 2 U g M S k g K D I p L 0 F 1 d G 9 S Z W 1 v d m V k Q 2 9 s d W 1 u c z E u e 0 R 1 c m F j a c O z b i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V G F z Y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1 R h c 2 F f M S w x M H 0 m c X V v d D s s J n F 1 b 3 Q 7 U 2 V j d G l v b j E v V G F i b G U w M D E g K F B h Z 2 U g M S k g K D I p L 0 F 1 d G 9 S Z W 1 v d m V k Q 2 9 s d W 1 u c z E u e 0 N v b H V t b j E y L D E x f S Z x d W 9 0 O y w m c X V v d D t T Z W N 0 a W 9 u M S 9 U Y W J s Z T A w M S A o U G F n Z S A x K S A o M i k v Q X V 0 b 1 J l b W 9 2 Z W R D b 2 x 1 b W 5 z M S 5 7 V m F y L l B i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h U M D I 6 N D Q 6 N D g u M j U 4 N T U y M F o i I C 8 + P E V u d H J 5 I F R 5 c G U 9 I k Z p b G x D b 2 x 1 b W 5 U e X B l c y I g V m F s d W U 9 I n N C Z 1 l H I i A v P j x F b n R y e S B U e X B l P S J G a W x s Q 2 9 s d W 1 u T m F t Z X M i I F Z h b H V l P S J z W y Z x d W 9 0 O 0 N v b H V t b j I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M p L 0 F 1 d G 9 S Z W 1 v d m V k Q 2 9 s d W 1 u c z E u e 0 N v b H V t b j I s M H 0 m c X V v d D s s J n F 1 b 3 Q 7 U 2 V j d G l v b j E v V G F i b G U w M D E g K F B h Z 2 U g M S k g K D M p L 0 F 1 d G 9 S Z W 1 v d m V k Q 2 9 s d W 1 u c z E u e 0 N v b H V t b j U s M X 0 m c X V v d D s s J n F 1 b 3 Q 7 U 2 V j d G l v b j E v V G F i b G U w M D E g K F B h Z 2 U g M S k g K D M p L 0 F 1 d G 9 S Z W 1 v d m V k Q 2 9 s d W 1 u c z E u e 0 N v b H V t b j Y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g K D M p L 0 F 1 d G 9 S Z W 1 v d m V k Q 2 9 s d W 1 u c z E u e 0 N v b H V t b j I s M H 0 m c X V v d D s s J n F 1 b 3 Q 7 U 2 V j d G l v b j E v V G F i b G U w M D E g K F B h Z 2 U g M S k g K D M p L 0 F 1 d G 9 S Z W 1 v d m V k Q 2 9 s d W 1 u c z E u e 0 N v b H V t b j U s M X 0 m c X V v d D s s J n F 1 b 3 Q 7 U 2 V j d G l v b j E v V G F i b G U w M D E g K F B h Z 2 U g M S k g K D M p L 0 F 1 d G 9 S Z W 1 v d m V k Q 2 9 s d W 1 u c z E u e 0 N v b H V t b j Y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v U m V t b 3 Z l Z C U y M E J v d H R v b S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y I D r B S k y V M o 0 T j 0 G l T j 9 0 A A A A A A g A A A A A A E G Y A A A A B A A A g A A A A 8 + q R a q 1 G 7 P A M I c z l 0 3 I / r j r d e K 4 I E W Z b 0 R c t P H + i t i U A A A A A D o A A A A A C A A A g A A A A K l 7 8 n 4 y d J 6 Y 6 T J + u 7 3 g g N w G 7 V v j T L k D J z e T e e + X A 8 + t Q A A A A q o k o 3 c M Y m s n j R e N g l M z d X B D b b 2 S z t z Q e 7 y 9 g z l f D H O P O P j z 9 O x 0 V h o R q F H G M Y b S e 9 F l M u G 5 D n q V P i 2 k w 8 E 2 t G k d r s s x L A T y M i Y l M / i P U E y h A A A A A X + L u T / F 8 q 6 k I h l P o e M X F s b Y 9 5 s h s D F Y U 7 V i 1 j U g g Y p 7 p B V / z t K l 6 4 / X R 2 O J B 3 J M u x K c Q 9 g c F I 0 e H t 7 l t N U M 7 l g = = < / D a t a M a s h u p > 
</file>

<file path=customXml/itemProps1.xml><?xml version="1.0" encoding="utf-8"?>
<ds:datastoreItem xmlns:ds="http://schemas.openxmlformats.org/officeDocument/2006/customXml" ds:itemID="{867D852F-EDF1-4E6F-A34E-87D433DA0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71319D-A6D6-48D7-8BFE-043463155D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C19BBC-A0A1-4D90-B21E-97A4BAD0E9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447B361-B2FC-438B-BC79-BDAB4C73F9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CalculoCurva</vt:lpstr>
      <vt:lpstr>CalculoCurva (2)</vt:lpstr>
      <vt:lpstr>DatosCurvaSpot</vt:lpstr>
      <vt:lpstr>Margen</vt:lpstr>
      <vt:lpstr>P. Obs. vs P. Est.</vt:lpstr>
      <vt:lpstr>Gráfica Curva Spot</vt:lpstr>
    </vt:vector>
  </TitlesOfParts>
  <Company>BOLSA DE VALORES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BOLSA DE VALORES DE COLOMBIA</dc:creator>
  <cp:lastModifiedBy>NICOLÁS GONZÁLEZ</cp:lastModifiedBy>
  <cp:lastPrinted>2019-12-17T21:30:04Z</cp:lastPrinted>
  <dcterms:created xsi:type="dcterms:W3CDTF">2002-12-07T14:00:38Z</dcterms:created>
  <dcterms:modified xsi:type="dcterms:W3CDTF">2023-12-03T17:15:57Z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