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GOJ\OneDrive\Desktop\NICO\MAF\Semestre 1\Contabilidad Financiera (NIIF)\"/>
    </mc:Choice>
  </mc:AlternateContent>
  <xr:revisionPtr revIDLastSave="0" documentId="13_ncr:1_{BAAFC6C1-2BBD-4F2C-8B2A-D36AB92536BE}" xr6:coauthVersionLast="47" xr6:coauthVersionMax="47" xr10:uidLastSave="{00000000-0000-0000-0000-000000000000}"/>
  <bookViews>
    <workbookView xWindow="-120" yWindow="-120" windowWidth="29040" windowHeight="15720" tabRatio="594" firstSheet="1" activeTab="2" xr2:uid="{00000000-000D-0000-FFFF-FFFF00000000}"/>
  </bookViews>
  <sheets>
    <sheet name="2020" sheetId="1" state="hidden" r:id="rId1"/>
    <sheet name="2022" sheetId="2" r:id="rId2"/>
    <sheet name="FLUJO DIRECTO" sheetId="3" r:id="rId3"/>
  </sheets>
  <externalReferences>
    <externalReference r:id="rId4"/>
    <externalReference r:id="rId5"/>
  </externalReferences>
  <definedNames>
    <definedName name="año">[1]i!$E$78:$XFD$78</definedName>
    <definedName name="baseavvillas">[1]i!$E$114:$XFD$114</definedName>
    <definedName name="basebogota">[1]i!$E$111:$XFD$111</definedName>
    <definedName name="basebogotamiami">[1]i!$E$115:$XFD$115</definedName>
    <definedName name="basedavi">[1]i!$E$113:$XFD$113</definedName>
    <definedName name="baseinventario">[1]i!$E$124:$XFD$124</definedName>
    <definedName name="baseocci">[1]i!$E$112:$XFD$112</definedName>
    <definedName name="bonvtas">[1]i!$E$140:$XFD$140</definedName>
    <definedName name="cajaminima">[1]i!$E$91:$XFD$91</definedName>
    <definedName name="carterames">[1]i!$E$119:$XFD$119</definedName>
    <definedName name="comhuevosgrsuper">[2]Imputs!$G$12:$XFD$12</definedName>
    <definedName name="comhuevosmayor">[2]Imputs!$G$13:$XFD$13</definedName>
    <definedName name="comhuevostienda">[2]Imputs!$G$11:$XFD$11</definedName>
    <definedName name="comhuevotat">[2]Imputs!$G$10:$XFD$10</definedName>
    <definedName name="cresmlvanual">[1]i!$E$90:$XFD$90</definedName>
    <definedName name="cresmlvmes">[1]i!$E$89:$XFD$89</definedName>
    <definedName name="crevtahuegsuper">[1]i!$E$87:$XFD$87</definedName>
    <definedName name="crevtahuemayor">[1]i!$E$88:$XFD$88</definedName>
    <definedName name="crevtahuetat">[1]i!$E$85:$XFD$85</definedName>
    <definedName name="crevtahuetien">[1]i!$E$86:$XFD$86</definedName>
    <definedName name="ctoptoproceso">[1]i!$E$104:$XFD$104</definedName>
    <definedName name="ctototalmes">[1]i!$E$100:$XFD$100</definedName>
    <definedName name="depreconstedificio">[1]i!$E$132:$XFD$132</definedName>
    <definedName name="depreflotrasporte">[1]i!$E$133:$XFD$133</definedName>
    <definedName name="depremyequipo">[1]i!$E$131:$XFD$131</definedName>
    <definedName name="devvtasprom">[1]i!$E$98:$XFD$98</definedName>
    <definedName name="dtototalvtames">[1]i!$E$94:$XFD$94</definedName>
    <definedName name="dtovtasprom">[1]i!$E$96:$XFD$96</definedName>
    <definedName name="fecha">[1]i!$E$76:$XFD$76</definedName>
    <definedName name="gtodiverempaques">[1]i!$E$106:$XFD$106</definedName>
    <definedName name="impurenta">[1]i!$E$134:$XFD$134</definedName>
    <definedName name="inflacionmes">[1]i!$E$83:$XFD$83</definedName>
    <definedName name="inflacionmescon">[1]i!$E$84:$XFD$84</definedName>
    <definedName name="inveraf">[1]i!$E$141:$XFD$141</definedName>
    <definedName name="mes">[1]i!$E$77:$XFD$77</definedName>
    <definedName name="oblfincorto">[1]i!$E$135:$XFD$135</definedName>
    <definedName name="oblfinlargo">[1]i!$E$136:$XFD$136</definedName>
    <definedName name="parctoptoterminado">[1]i!$E$102:$XFD$102</definedName>
    <definedName name="parcxcclientes">[1]i!$E$121:$XFD$121</definedName>
    <definedName name="parcxcminoristas">[1]i!$E$123:$XFD$123</definedName>
    <definedName name="parcxcsupermercados">[1]i!$E$122:$XFD$122</definedName>
    <definedName name="pargtobandejas">[1]i!$E$108:$XFD$108</definedName>
    <definedName name="pargtoempaques">[1]i!$E$107:$XFD$107</definedName>
    <definedName name="pargtoestuche">[1]i!$E$109:$XFD$109</definedName>
    <definedName name="pargtotapas">[1]i!$E$110:$XFD$110</definedName>
    <definedName name="parhuevgsuper">[1]i!$E$81:$XFD$81</definedName>
    <definedName name="parhuevmayor">[1]i!$E$82:$XFD$82</definedName>
    <definedName name="parhuevtat">[1]i!$E$79:$XFD$79</definedName>
    <definedName name="parhuevtienda">[1]i!$E$80:$XFD$80</definedName>
    <definedName name="parinvavepar">[1]i!$E$126:$XFD$126</definedName>
    <definedName name="parinvmp">[1]i!$E$125:$XFD$125</definedName>
    <definedName name="parinvvrpollita">[1]i!$E$127:$XFD$127</definedName>
    <definedName name="tasainteres">[1]i!$E$137:$XFD$137</definedName>
    <definedName name="vtagrsuper">[2]Imputs!$G$7:$XFD$7</definedName>
    <definedName name="vtamayoristas">[2]Imputs!$G$8:$XFD$8</definedName>
    <definedName name="vtatat">[2]Imputs!$G$5:$XFD$5</definedName>
    <definedName name="vtatienda">[2]Imputs!$G$6:$XFD$6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7" i="2" l="1"/>
  <c r="M97" i="2"/>
  <c r="D178" i="2"/>
  <c r="F26" i="3"/>
  <c r="C26" i="3"/>
  <c r="G3" i="2" l="1"/>
  <c r="F57" i="2"/>
  <c r="F24" i="3"/>
  <c r="K100" i="2"/>
  <c r="K97" i="2"/>
  <c r="C19" i="3" s="1"/>
  <c r="K65" i="2"/>
  <c r="K73" i="2"/>
  <c r="K79" i="2"/>
  <c r="K89" i="2"/>
  <c r="K95" i="2"/>
  <c r="B9" i="3"/>
  <c r="E15" i="3" l="1"/>
  <c r="E14" i="3"/>
  <c r="E10" i="3"/>
  <c r="E9" i="3"/>
  <c r="E8" i="3"/>
  <c r="E7" i="3"/>
  <c r="E6" i="3"/>
  <c r="B19" i="3"/>
  <c r="B10" i="3"/>
  <c r="B8" i="3"/>
  <c r="B7" i="3"/>
  <c r="B6" i="3"/>
  <c r="B5" i="3"/>
  <c r="K132" i="2" l="1"/>
  <c r="K134" i="2"/>
  <c r="K136" i="2"/>
  <c r="K140" i="2"/>
  <c r="K141" i="2"/>
  <c r="K98" i="2"/>
  <c r="K99" i="2"/>
  <c r="K101" i="2"/>
  <c r="K102" i="2"/>
  <c r="K104" i="2"/>
  <c r="K105" i="2"/>
  <c r="K106" i="2"/>
  <c r="K107" i="2"/>
  <c r="K108" i="2"/>
  <c r="K109" i="2"/>
  <c r="K110" i="2"/>
  <c r="K111" i="2"/>
  <c r="K112" i="2"/>
  <c r="K114" i="2"/>
  <c r="K115" i="2"/>
  <c r="K116" i="2"/>
  <c r="K118" i="2"/>
  <c r="K119" i="2"/>
  <c r="K120" i="2"/>
  <c r="K121" i="2"/>
  <c r="K123" i="2"/>
  <c r="K124" i="2"/>
  <c r="K125" i="2"/>
  <c r="K127" i="2"/>
  <c r="K128" i="2"/>
  <c r="K93" i="2"/>
  <c r="K94" i="2"/>
  <c r="K58" i="2"/>
  <c r="K59" i="2"/>
  <c r="K61" i="2"/>
  <c r="K62" i="2"/>
  <c r="K63" i="2"/>
  <c r="K64" i="2"/>
  <c r="K66" i="2"/>
  <c r="K67" i="2"/>
  <c r="K68" i="2"/>
  <c r="K69" i="2"/>
  <c r="K70" i="2"/>
  <c r="K71" i="2"/>
  <c r="K72" i="2"/>
  <c r="K74" i="2"/>
  <c r="K75" i="2"/>
  <c r="K76" i="2"/>
  <c r="K77" i="2"/>
  <c r="K78" i="2"/>
  <c r="K80" i="2"/>
  <c r="K81" i="2"/>
  <c r="K82" i="2"/>
  <c r="K83" i="2"/>
  <c r="K84" i="2"/>
  <c r="K85" i="2"/>
  <c r="K86" i="2"/>
  <c r="K88" i="2"/>
  <c r="K90" i="2"/>
  <c r="K91" i="2"/>
  <c r="I173" i="2"/>
  <c r="I136" i="2"/>
  <c r="I134" i="2"/>
  <c r="I132" i="2"/>
  <c r="I93" i="2"/>
  <c r="I94" i="2"/>
  <c r="I98" i="2"/>
  <c r="I99" i="2"/>
  <c r="I101" i="2"/>
  <c r="I102" i="2"/>
  <c r="I104" i="2"/>
  <c r="I105" i="2"/>
  <c r="I106" i="2"/>
  <c r="I107" i="2"/>
  <c r="I108" i="2"/>
  <c r="I109" i="2"/>
  <c r="I110" i="2"/>
  <c r="I111" i="2"/>
  <c r="I112" i="2"/>
  <c r="I114" i="2"/>
  <c r="I115" i="2"/>
  <c r="I116" i="2"/>
  <c r="I118" i="2"/>
  <c r="I119" i="2"/>
  <c r="I120" i="2"/>
  <c r="I121" i="2"/>
  <c r="I123" i="2"/>
  <c r="I124" i="2"/>
  <c r="I125" i="2"/>
  <c r="I127" i="2"/>
  <c r="I128" i="2"/>
  <c r="E97" i="2"/>
  <c r="E100" i="2"/>
  <c r="I58" i="2"/>
  <c r="I59" i="2"/>
  <c r="I61" i="2"/>
  <c r="I62" i="2"/>
  <c r="I63" i="2"/>
  <c r="I64" i="2"/>
  <c r="I66" i="2"/>
  <c r="I67" i="2"/>
  <c r="I68" i="2"/>
  <c r="I69" i="2"/>
  <c r="I70" i="2"/>
  <c r="I71" i="2"/>
  <c r="I72" i="2"/>
  <c r="I74" i="2"/>
  <c r="I75" i="2"/>
  <c r="I76" i="2"/>
  <c r="I77" i="2"/>
  <c r="I78" i="2"/>
  <c r="I80" i="2"/>
  <c r="I81" i="2"/>
  <c r="I82" i="2"/>
  <c r="I83" i="2"/>
  <c r="I84" i="2"/>
  <c r="I85" i="2"/>
  <c r="I86" i="2"/>
  <c r="I88" i="2"/>
  <c r="I90" i="2"/>
  <c r="I91" i="2"/>
  <c r="I4" i="2"/>
  <c r="I5" i="2"/>
  <c r="I6" i="2"/>
  <c r="I8" i="2"/>
  <c r="I9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7" i="2"/>
  <c r="I28" i="2"/>
  <c r="I29" i="2"/>
  <c r="I30" i="2"/>
  <c r="I31" i="2"/>
  <c r="I32" i="2"/>
  <c r="I33" i="2"/>
  <c r="I34" i="2"/>
  <c r="I35" i="2"/>
  <c r="I36" i="2"/>
  <c r="I37" i="2"/>
  <c r="I40" i="2"/>
  <c r="I41" i="2"/>
  <c r="I42" i="2"/>
  <c r="I43" i="2"/>
  <c r="I44" i="2"/>
  <c r="I45" i="2"/>
  <c r="I47" i="2"/>
  <c r="I48" i="2"/>
  <c r="I49" i="2"/>
  <c r="I50" i="2"/>
  <c r="I52" i="2"/>
  <c r="G165" i="2"/>
  <c r="G171" i="2"/>
  <c r="I171" i="2" s="1"/>
  <c r="G113" i="2"/>
  <c r="E113" i="2"/>
  <c r="D113" i="2"/>
  <c r="I113" i="2" l="1"/>
  <c r="K113" i="2"/>
  <c r="C6" i="3" s="1"/>
  <c r="A1" i="2"/>
  <c r="G7" i="2"/>
  <c r="H15" i="2" l="1"/>
  <c r="H23" i="2"/>
  <c r="H31" i="2"/>
  <c r="H47" i="2"/>
  <c r="H50" i="2"/>
  <c r="H29" i="2"/>
  <c r="H37" i="2"/>
  <c r="H30" i="2"/>
  <c r="H8" i="2"/>
  <c r="H16" i="2"/>
  <c r="H24" i="2"/>
  <c r="H32" i="2"/>
  <c r="H40" i="2"/>
  <c r="H48" i="2"/>
  <c r="H18" i="2"/>
  <c r="H42" i="2"/>
  <c r="H13" i="2"/>
  <c r="H22" i="2"/>
  <c r="H9" i="2"/>
  <c r="H17" i="2"/>
  <c r="H25" i="2"/>
  <c r="H33" i="2"/>
  <c r="H41" i="2"/>
  <c r="H49" i="2"/>
  <c r="H34" i="2"/>
  <c r="H21" i="2"/>
  <c r="H45" i="2"/>
  <c r="H14" i="2"/>
  <c r="H19" i="2"/>
  <c r="H27" i="2"/>
  <c r="H35" i="2"/>
  <c r="H43" i="2"/>
  <c r="H20" i="2"/>
  <c r="H28" i="2"/>
  <c r="H36" i="2"/>
  <c r="H44" i="2"/>
  <c r="H52" i="2"/>
  <c r="H7" i="2"/>
  <c r="D170" i="2"/>
  <c r="D165" i="2"/>
  <c r="D139" i="2"/>
  <c r="D135" i="2"/>
  <c r="D133" i="2"/>
  <c r="D131" i="2"/>
  <c r="D126" i="2"/>
  <c r="D157" i="2" s="1"/>
  <c r="E126" i="2"/>
  <c r="E157" i="2" s="1"/>
  <c r="D122" i="2"/>
  <c r="D156" i="2" s="1"/>
  <c r="D117" i="2"/>
  <c r="D155" i="2" s="1"/>
  <c r="D154" i="2"/>
  <c r="D100" i="2"/>
  <c r="D152" i="2" s="1"/>
  <c r="E152" i="2"/>
  <c r="G100" i="2"/>
  <c r="D103" i="2"/>
  <c r="D153" i="2" s="1"/>
  <c r="D97" i="2"/>
  <c r="D92" i="2"/>
  <c r="D89" i="2"/>
  <c r="D150" i="2" s="1"/>
  <c r="D87" i="2"/>
  <c r="D79" i="2"/>
  <c r="D73" i="2"/>
  <c r="D149" i="2" s="1"/>
  <c r="D65" i="2"/>
  <c r="D148" i="2" s="1"/>
  <c r="D60" i="2"/>
  <c r="D57" i="2"/>
  <c r="D39" i="2"/>
  <c r="D166" i="2" s="1"/>
  <c r="D46" i="2"/>
  <c r="D26" i="2"/>
  <c r="D12" i="2"/>
  <c r="D7" i="2"/>
  <c r="D3" i="2"/>
  <c r="C5" i="3" l="1"/>
  <c r="I100" i="2"/>
  <c r="D158" i="2"/>
  <c r="D151" i="2"/>
  <c r="D95" i="2"/>
  <c r="D129" i="2"/>
  <c r="D11" i="2"/>
  <c r="D10" i="2"/>
  <c r="D38" i="2" l="1"/>
  <c r="D159" i="2"/>
  <c r="D162" i="2" l="1"/>
  <c r="D167" i="2" s="1"/>
  <c r="D169" i="2" s="1"/>
  <c r="D172" i="2" s="1"/>
  <c r="D174" i="2" s="1"/>
  <c r="D176" i="2" s="1"/>
  <c r="D51" i="2"/>
  <c r="E154" i="2"/>
  <c r="E163" i="2"/>
  <c r="E165" i="2"/>
  <c r="I165" i="2" s="1"/>
  <c r="E170" i="2"/>
  <c r="G170" i="2"/>
  <c r="I170" i="2" l="1"/>
  <c r="D53" i="2"/>
  <c r="D137" i="2" l="1"/>
  <c r="D142" i="2" s="1"/>
  <c r="D143" i="2" s="1"/>
  <c r="D145" i="2" s="1"/>
  <c r="G126" i="2"/>
  <c r="G103" i="2"/>
  <c r="G89" i="2"/>
  <c r="K126" i="2" l="1"/>
  <c r="C8" i="3" s="1"/>
  <c r="I126" i="2"/>
  <c r="G12" i="2"/>
  <c r="H12" i="2" l="1"/>
  <c r="G139" i="2"/>
  <c r="E139" i="2"/>
  <c r="G135" i="2"/>
  <c r="E135" i="2"/>
  <c r="G133" i="2"/>
  <c r="E133" i="2"/>
  <c r="G131" i="2"/>
  <c r="E131" i="2"/>
  <c r="G157" i="2"/>
  <c r="I157" i="2" s="1"/>
  <c r="G122" i="2"/>
  <c r="E122" i="2"/>
  <c r="G117" i="2"/>
  <c r="E117" i="2"/>
  <c r="E155" i="2" s="1"/>
  <c r="G153" i="2"/>
  <c r="E103" i="2"/>
  <c r="G152" i="2"/>
  <c r="I152" i="2" s="1"/>
  <c r="G92" i="2"/>
  <c r="E92" i="2"/>
  <c r="G150" i="2"/>
  <c r="E89" i="2"/>
  <c r="G87" i="2"/>
  <c r="E87" i="2"/>
  <c r="G79" i="2"/>
  <c r="E79" i="2"/>
  <c r="G73" i="2"/>
  <c r="E73" i="2"/>
  <c r="G65" i="2"/>
  <c r="E65" i="2"/>
  <c r="G60" i="2"/>
  <c r="E60" i="2"/>
  <c r="G57" i="2"/>
  <c r="E57" i="2"/>
  <c r="G46" i="2"/>
  <c r="E46" i="2"/>
  <c r="G39" i="2"/>
  <c r="E39" i="2"/>
  <c r="G26" i="2"/>
  <c r="E26" i="2"/>
  <c r="E12" i="2"/>
  <c r="I12" i="2" s="1"/>
  <c r="E7" i="2"/>
  <c r="I7" i="2" s="1"/>
  <c r="E3" i="2"/>
  <c r="J5" i="1"/>
  <c r="K5" i="1"/>
  <c r="L5" i="1"/>
  <c r="M5" i="1"/>
  <c r="J6" i="1"/>
  <c r="K6" i="1"/>
  <c r="L6" i="1"/>
  <c r="M6" i="1"/>
  <c r="J8" i="1"/>
  <c r="K8" i="1"/>
  <c r="L8" i="1"/>
  <c r="M8" i="1"/>
  <c r="J9" i="1"/>
  <c r="K9" i="1"/>
  <c r="L9" i="1"/>
  <c r="M9" i="1"/>
  <c r="J13" i="1"/>
  <c r="K13" i="1"/>
  <c r="L13" i="1"/>
  <c r="M13" i="1"/>
  <c r="J14" i="1"/>
  <c r="K14" i="1"/>
  <c r="L14" i="1"/>
  <c r="M14" i="1"/>
  <c r="J15" i="1"/>
  <c r="K15" i="1"/>
  <c r="L15" i="1"/>
  <c r="M15" i="1"/>
  <c r="J16" i="1"/>
  <c r="K16" i="1"/>
  <c r="L16" i="1"/>
  <c r="M16" i="1"/>
  <c r="J17" i="1"/>
  <c r="K17" i="1"/>
  <c r="L17" i="1"/>
  <c r="M17" i="1"/>
  <c r="J18" i="1"/>
  <c r="K18" i="1"/>
  <c r="L18" i="1"/>
  <c r="M18" i="1"/>
  <c r="J19" i="1"/>
  <c r="K19" i="1"/>
  <c r="L19" i="1"/>
  <c r="M19" i="1"/>
  <c r="J20" i="1"/>
  <c r="K20" i="1"/>
  <c r="L20" i="1"/>
  <c r="M20" i="1"/>
  <c r="J21" i="1"/>
  <c r="K21" i="1"/>
  <c r="L21" i="1"/>
  <c r="M21" i="1"/>
  <c r="J22" i="1"/>
  <c r="K22" i="1"/>
  <c r="L22" i="1"/>
  <c r="M22" i="1"/>
  <c r="J23" i="1"/>
  <c r="K23" i="1"/>
  <c r="L23" i="1"/>
  <c r="M23" i="1"/>
  <c r="J25" i="1"/>
  <c r="K25" i="1"/>
  <c r="L25" i="1"/>
  <c r="M25" i="1"/>
  <c r="J26" i="1"/>
  <c r="K26" i="1"/>
  <c r="L26" i="1"/>
  <c r="M26" i="1"/>
  <c r="J27" i="1"/>
  <c r="K27" i="1"/>
  <c r="L27" i="1"/>
  <c r="M27" i="1"/>
  <c r="J28" i="1"/>
  <c r="K28" i="1"/>
  <c r="L28" i="1"/>
  <c r="M28" i="1"/>
  <c r="J29" i="1"/>
  <c r="K29" i="1"/>
  <c r="L29" i="1"/>
  <c r="M29" i="1"/>
  <c r="J30" i="1"/>
  <c r="K30" i="1"/>
  <c r="L30" i="1"/>
  <c r="M30" i="1"/>
  <c r="J31" i="1"/>
  <c r="K31" i="1"/>
  <c r="L31" i="1"/>
  <c r="M31" i="1"/>
  <c r="J32" i="1"/>
  <c r="K32" i="1"/>
  <c r="L32" i="1"/>
  <c r="M32" i="1"/>
  <c r="J33" i="1"/>
  <c r="K33" i="1"/>
  <c r="L33" i="1"/>
  <c r="M33" i="1"/>
  <c r="J34" i="1"/>
  <c r="K34" i="1"/>
  <c r="L34" i="1"/>
  <c r="M34" i="1"/>
  <c r="J37" i="1"/>
  <c r="K37" i="1"/>
  <c r="L37" i="1"/>
  <c r="M37" i="1"/>
  <c r="J38" i="1"/>
  <c r="K38" i="1"/>
  <c r="L38" i="1"/>
  <c r="M38" i="1"/>
  <c r="J39" i="1"/>
  <c r="K39" i="1"/>
  <c r="L39" i="1"/>
  <c r="M39" i="1"/>
  <c r="J40" i="1"/>
  <c r="K40" i="1"/>
  <c r="L40" i="1"/>
  <c r="M40" i="1"/>
  <c r="J41" i="1"/>
  <c r="K41" i="1"/>
  <c r="L41" i="1"/>
  <c r="M41" i="1"/>
  <c r="J42" i="1"/>
  <c r="K42" i="1"/>
  <c r="L42" i="1"/>
  <c r="M42" i="1"/>
  <c r="J44" i="1"/>
  <c r="K44" i="1"/>
  <c r="L44" i="1"/>
  <c r="M44" i="1"/>
  <c r="J45" i="1"/>
  <c r="K45" i="1"/>
  <c r="L45" i="1"/>
  <c r="M45" i="1"/>
  <c r="J46" i="1"/>
  <c r="K46" i="1"/>
  <c r="L46" i="1"/>
  <c r="M46" i="1"/>
  <c r="J48" i="1"/>
  <c r="K48" i="1"/>
  <c r="L48" i="1"/>
  <c r="M48" i="1"/>
  <c r="J50" i="1"/>
  <c r="K50" i="1"/>
  <c r="L50" i="1"/>
  <c r="M50" i="1"/>
  <c r="J51" i="1"/>
  <c r="K51" i="1"/>
  <c r="L51" i="1"/>
  <c r="M51" i="1"/>
  <c r="J52" i="1"/>
  <c r="K52" i="1"/>
  <c r="L52" i="1"/>
  <c r="M52" i="1"/>
  <c r="J54" i="1"/>
  <c r="K54" i="1"/>
  <c r="L54" i="1"/>
  <c r="M54" i="1"/>
  <c r="J55" i="1"/>
  <c r="K55" i="1"/>
  <c r="L55" i="1"/>
  <c r="M55" i="1"/>
  <c r="J57" i="1"/>
  <c r="K57" i="1"/>
  <c r="L57" i="1"/>
  <c r="M57" i="1"/>
  <c r="J58" i="1"/>
  <c r="K58" i="1"/>
  <c r="L58" i="1"/>
  <c r="M58" i="1"/>
  <c r="J59" i="1"/>
  <c r="K59" i="1"/>
  <c r="L59" i="1"/>
  <c r="M59" i="1"/>
  <c r="J60" i="1"/>
  <c r="K60" i="1"/>
  <c r="L60" i="1"/>
  <c r="M60" i="1"/>
  <c r="J62" i="1"/>
  <c r="K62" i="1"/>
  <c r="L62" i="1"/>
  <c r="M62" i="1"/>
  <c r="J63" i="1"/>
  <c r="K63" i="1"/>
  <c r="L63" i="1"/>
  <c r="M63" i="1"/>
  <c r="J64" i="1"/>
  <c r="K64" i="1"/>
  <c r="L64" i="1"/>
  <c r="M64" i="1"/>
  <c r="J65" i="1"/>
  <c r="K65" i="1"/>
  <c r="L65" i="1"/>
  <c r="M65" i="1"/>
  <c r="J66" i="1"/>
  <c r="K66" i="1"/>
  <c r="L66" i="1"/>
  <c r="M66" i="1"/>
  <c r="J67" i="1"/>
  <c r="K67" i="1"/>
  <c r="L67" i="1"/>
  <c r="M67" i="1"/>
  <c r="J68" i="1"/>
  <c r="K68" i="1"/>
  <c r="L68" i="1"/>
  <c r="M68" i="1"/>
  <c r="J70" i="1"/>
  <c r="K70" i="1"/>
  <c r="L70" i="1"/>
  <c r="M70" i="1"/>
  <c r="J71" i="1"/>
  <c r="K71" i="1"/>
  <c r="L71" i="1"/>
  <c r="M71" i="1"/>
  <c r="J72" i="1"/>
  <c r="K72" i="1"/>
  <c r="L72" i="1"/>
  <c r="M72" i="1"/>
  <c r="J73" i="1"/>
  <c r="K73" i="1"/>
  <c r="L73" i="1"/>
  <c r="M73" i="1"/>
  <c r="J74" i="1"/>
  <c r="K74" i="1"/>
  <c r="L74" i="1"/>
  <c r="M74" i="1"/>
  <c r="J76" i="1"/>
  <c r="K76" i="1"/>
  <c r="L76" i="1"/>
  <c r="M76" i="1"/>
  <c r="J77" i="1"/>
  <c r="K77" i="1"/>
  <c r="L77" i="1"/>
  <c r="M77" i="1"/>
  <c r="J78" i="1"/>
  <c r="K78" i="1"/>
  <c r="L78" i="1"/>
  <c r="M78" i="1"/>
  <c r="J79" i="1"/>
  <c r="K79" i="1"/>
  <c r="L79" i="1"/>
  <c r="M79" i="1"/>
  <c r="J80" i="1"/>
  <c r="K80" i="1"/>
  <c r="L80" i="1"/>
  <c r="M80" i="1"/>
  <c r="J81" i="1"/>
  <c r="K81" i="1"/>
  <c r="L81" i="1"/>
  <c r="M81" i="1"/>
  <c r="J82" i="1"/>
  <c r="K82" i="1"/>
  <c r="L82" i="1"/>
  <c r="M82" i="1"/>
  <c r="J84" i="1"/>
  <c r="K84" i="1"/>
  <c r="L84" i="1"/>
  <c r="M84" i="1"/>
  <c r="J86" i="1"/>
  <c r="K86" i="1"/>
  <c r="L86" i="1"/>
  <c r="M86" i="1"/>
  <c r="J88" i="1"/>
  <c r="K88" i="1"/>
  <c r="L88" i="1"/>
  <c r="M88" i="1"/>
  <c r="J89" i="1"/>
  <c r="K89" i="1"/>
  <c r="L89" i="1"/>
  <c r="M89" i="1"/>
  <c r="J91" i="1"/>
  <c r="K91" i="1"/>
  <c r="L91" i="1"/>
  <c r="M91" i="1"/>
  <c r="J93" i="1"/>
  <c r="K93" i="1"/>
  <c r="L93" i="1"/>
  <c r="M93" i="1"/>
  <c r="J94" i="1"/>
  <c r="K94" i="1"/>
  <c r="L94" i="1"/>
  <c r="M94" i="1"/>
  <c r="J96" i="1"/>
  <c r="K96" i="1"/>
  <c r="L96" i="1"/>
  <c r="M96" i="1"/>
  <c r="J98" i="1"/>
  <c r="K98" i="1"/>
  <c r="L98" i="1"/>
  <c r="M98" i="1"/>
  <c r="J99" i="1"/>
  <c r="K99" i="1"/>
  <c r="L99" i="1"/>
  <c r="M99" i="1"/>
  <c r="J100" i="1"/>
  <c r="K100" i="1"/>
  <c r="L100" i="1"/>
  <c r="M100" i="1"/>
  <c r="J101" i="1"/>
  <c r="K101" i="1"/>
  <c r="L101" i="1"/>
  <c r="M101" i="1"/>
  <c r="J102" i="1"/>
  <c r="K102" i="1"/>
  <c r="L102" i="1"/>
  <c r="M102" i="1"/>
  <c r="J103" i="1"/>
  <c r="K103" i="1"/>
  <c r="L103" i="1"/>
  <c r="M103" i="1"/>
  <c r="J104" i="1"/>
  <c r="K104" i="1"/>
  <c r="L104" i="1"/>
  <c r="M104" i="1"/>
  <c r="J106" i="1"/>
  <c r="K106" i="1"/>
  <c r="L106" i="1"/>
  <c r="M106" i="1"/>
  <c r="J108" i="1"/>
  <c r="K108" i="1"/>
  <c r="L108" i="1"/>
  <c r="M108" i="1"/>
  <c r="J109" i="1"/>
  <c r="K109" i="1"/>
  <c r="L109" i="1"/>
  <c r="M109" i="1"/>
  <c r="J110" i="1"/>
  <c r="K110" i="1"/>
  <c r="L110" i="1"/>
  <c r="M110" i="1"/>
  <c r="J111" i="1"/>
  <c r="K111" i="1"/>
  <c r="L111" i="1"/>
  <c r="M111" i="1"/>
  <c r="J113" i="1"/>
  <c r="K113" i="1"/>
  <c r="L113" i="1"/>
  <c r="M113" i="1"/>
  <c r="J114" i="1"/>
  <c r="K114" i="1"/>
  <c r="L114" i="1"/>
  <c r="M114" i="1"/>
  <c r="J116" i="1"/>
  <c r="K116" i="1"/>
  <c r="L116" i="1"/>
  <c r="M116" i="1"/>
  <c r="J118" i="1"/>
  <c r="K118" i="1"/>
  <c r="L118" i="1"/>
  <c r="M118" i="1"/>
  <c r="J120" i="1"/>
  <c r="K120" i="1"/>
  <c r="L120" i="1"/>
  <c r="M120" i="1"/>
  <c r="J122" i="1"/>
  <c r="K122" i="1"/>
  <c r="L122" i="1"/>
  <c r="M122" i="1"/>
  <c r="J124" i="1"/>
  <c r="K124" i="1"/>
  <c r="L124" i="1"/>
  <c r="M124" i="1"/>
  <c r="J128" i="1"/>
  <c r="K128" i="1"/>
  <c r="L128" i="1"/>
  <c r="M128" i="1"/>
  <c r="J129" i="1"/>
  <c r="K129" i="1"/>
  <c r="L129" i="1"/>
  <c r="M129" i="1"/>
  <c r="J132" i="1"/>
  <c r="K132" i="1"/>
  <c r="L132" i="1"/>
  <c r="M132" i="1"/>
  <c r="J134" i="1"/>
  <c r="K134" i="1"/>
  <c r="L134" i="1"/>
  <c r="M134" i="1"/>
  <c r="J135" i="1"/>
  <c r="K135" i="1"/>
  <c r="L135" i="1"/>
  <c r="M135" i="1"/>
  <c r="J148" i="1"/>
  <c r="K148" i="1"/>
  <c r="L148" i="1"/>
  <c r="M148" i="1"/>
  <c r="J149" i="1"/>
  <c r="K149" i="1"/>
  <c r="L149" i="1"/>
  <c r="M149" i="1"/>
  <c r="J161" i="1"/>
  <c r="K161" i="1"/>
  <c r="L161" i="1"/>
  <c r="M161" i="1"/>
  <c r="K4" i="1"/>
  <c r="L4" i="1"/>
  <c r="M4" i="1"/>
  <c r="J4" i="1"/>
  <c r="A1" i="1"/>
  <c r="D159" i="1"/>
  <c r="J159" i="1" s="1"/>
  <c r="C158" i="1"/>
  <c r="C153" i="1"/>
  <c r="J153" i="1" s="1"/>
  <c r="D153" i="1"/>
  <c r="C107" i="1"/>
  <c r="C105" i="1"/>
  <c r="C97" i="1"/>
  <c r="C95" i="1"/>
  <c r="C92" i="1"/>
  <c r="C87" i="1"/>
  <c r="C85" i="1"/>
  <c r="C83" i="1"/>
  <c r="C75" i="1"/>
  <c r="C43" i="1"/>
  <c r="C12" i="1"/>
  <c r="C7" i="1"/>
  <c r="C3" i="1"/>
  <c r="I3" i="2" l="1"/>
  <c r="H4" i="2"/>
  <c r="F46" i="2"/>
  <c r="F39" i="2"/>
  <c r="K57" i="2"/>
  <c r="K92" i="2"/>
  <c r="F15" i="3"/>
  <c r="G163" i="2"/>
  <c r="I163" i="2" s="1"/>
  <c r="I57" i="2"/>
  <c r="I60" i="2"/>
  <c r="I87" i="2"/>
  <c r="I79" i="2"/>
  <c r="I73" i="2"/>
  <c r="H26" i="2"/>
  <c r="I26" i="2"/>
  <c r="E148" i="2"/>
  <c r="F6" i="3"/>
  <c r="I133" i="2"/>
  <c r="K133" i="2"/>
  <c r="H39" i="2"/>
  <c r="I39" i="2"/>
  <c r="G148" i="2"/>
  <c r="I65" i="2"/>
  <c r="E149" i="2"/>
  <c r="F7" i="3"/>
  <c r="K135" i="2"/>
  <c r="I135" i="2"/>
  <c r="I46" i="2"/>
  <c r="H46" i="2"/>
  <c r="I92" i="2"/>
  <c r="C22" i="3"/>
  <c r="C20" i="3"/>
  <c r="I20" i="3" s="1"/>
  <c r="I97" i="2"/>
  <c r="I139" i="2"/>
  <c r="K139" i="2"/>
  <c r="G155" i="2"/>
  <c r="I155" i="2" s="1"/>
  <c r="K117" i="2"/>
  <c r="F10" i="3" s="1"/>
  <c r="I117" i="2"/>
  <c r="K60" i="2"/>
  <c r="F14" i="3" s="1"/>
  <c r="K87" i="2"/>
  <c r="E153" i="2"/>
  <c r="I153" i="2" s="1"/>
  <c r="I103" i="2"/>
  <c r="K103" i="2"/>
  <c r="F9" i="3" s="1"/>
  <c r="I131" i="2"/>
  <c r="K131" i="2"/>
  <c r="G156" i="2"/>
  <c r="K122" i="2"/>
  <c r="C7" i="3" s="1"/>
  <c r="I122" i="2"/>
  <c r="E150" i="2"/>
  <c r="I150" i="2" s="1"/>
  <c r="F8" i="3"/>
  <c r="I89" i="2"/>
  <c r="E156" i="2"/>
  <c r="F7" i="2"/>
  <c r="F12" i="2"/>
  <c r="H5" i="2"/>
  <c r="F19" i="2"/>
  <c r="F27" i="2"/>
  <c r="F35" i="2"/>
  <c r="F43" i="2"/>
  <c r="F15" i="2"/>
  <c r="F24" i="2"/>
  <c r="F48" i="2"/>
  <c r="F9" i="2"/>
  <c r="F25" i="2"/>
  <c r="F41" i="2"/>
  <c r="F42" i="2"/>
  <c r="F20" i="2"/>
  <c r="F28" i="2"/>
  <c r="F36" i="2"/>
  <c r="F44" i="2"/>
  <c r="F52" i="2"/>
  <c r="F22" i="2"/>
  <c r="F4" i="2"/>
  <c r="F23" i="2"/>
  <c r="F8" i="2"/>
  <c r="F40" i="2"/>
  <c r="F17" i="2"/>
  <c r="F33" i="2"/>
  <c r="F5" i="2"/>
  <c r="F13" i="2"/>
  <c r="F21" i="2"/>
  <c r="F29" i="2"/>
  <c r="F37" i="2"/>
  <c r="F45" i="2"/>
  <c r="F6" i="2"/>
  <c r="F14" i="2"/>
  <c r="F30" i="2"/>
  <c r="F31" i="2"/>
  <c r="F47" i="2"/>
  <c r="F16" i="2"/>
  <c r="F32" i="2"/>
  <c r="F49" i="2"/>
  <c r="H6" i="2"/>
  <c r="F18" i="2"/>
  <c r="F34" i="2"/>
  <c r="F50" i="2"/>
  <c r="F26" i="2"/>
  <c r="G166" i="2"/>
  <c r="G11" i="2"/>
  <c r="E166" i="2"/>
  <c r="G149" i="2"/>
  <c r="G168" i="2"/>
  <c r="I168" i="2" s="1"/>
  <c r="E11" i="2"/>
  <c r="F11" i="2" s="1"/>
  <c r="E129" i="2"/>
  <c r="E95" i="2"/>
  <c r="E10" i="2"/>
  <c r="F10" i="2" s="1"/>
  <c r="G10" i="2"/>
  <c r="G154" i="2"/>
  <c r="G129" i="2"/>
  <c r="H97" i="2" s="1"/>
  <c r="G95" i="2"/>
  <c r="H159" i="1"/>
  <c r="G159" i="1"/>
  <c r="F159" i="1"/>
  <c r="E159" i="1"/>
  <c r="K159" i="1" s="1"/>
  <c r="H153" i="1"/>
  <c r="G153" i="1"/>
  <c r="F153" i="1"/>
  <c r="E153" i="1"/>
  <c r="K153" i="1" s="1"/>
  <c r="H158" i="1"/>
  <c r="G158" i="1"/>
  <c r="F158" i="1"/>
  <c r="E158" i="1"/>
  <c r="D158" i="1"/>
  <c r="J158" i="1" s="1"/>
  <c r="H43" i="1"/>
  <c r="G43" i="1"/>
  <c r="D43" i="1"/>
  <c r="J43" i="1" s="1"/>
  <c r="H36" i="1"/>
  <c r="H154" i="1" s="1"/>
  <c r="F36" i="1"/>
  <c r="E36" i="1"/>
  <c r="D36" i="1"/>
  <c r="G36" i="1"/>
  <c r="C36" i="1"/>
  <c r="C154" i="1" s="1"/>
  <c r="G24" i="1"/>
  <c r="E24" i="1"/>
  <c r="D24" i="1"/>
  <c r="J24" i="1" s="1"/>
  <c r="C24" i="1"/>
  <c r="C11" i="1" s="1"/>
  <c r="H24" i="1"/>
  <c r="F24" i="1"/>
  <c r="D12" i="1"/>
  <c r="J12" i="1" s="1"/>
  <c r="H12" i="1"/>
  <c r="G12" i="1"/>
  <c r="F12" i="1"/>
  <c r="E12" i="1"/>
  <c r="H7" i="1"/>
  <c r="G7" i="1"/>
  <c r="F7" i="1"/>
  <c r="E7" i="1"/>
  <c r="D7" i="1"/>
  <c r="J7" i="1" s="1"/>
  <c r="G3" i="1"/>
  <c r="F3" i="1"/>
  <c r="E3" i="1"/>
  <c r="K3" i="1" s="1"/>
  <c r="D3" i="1"/>
  <c r="J3" i="1" s="1"/>
  <c r="H3" i="1"/>
  <c r="F11" i="3" l="1"/>
  <c r="F16" i="3"/>
  <c r="E151" i="2"/>
  <c r="F149" i="2" s="1"/>
  <c r="H10" i="2"/>
  <c r="I10" i="2"/>
  <c r="G151" i="2"/>
  <c r="H150" i="2" s="1"/>
  <c r="I149" i="2"/>
  <c r="I148" i="2"/>
  <c r="H11" i="2"/>
  <c r="I11" i="2"/>
  <c r="I166" i="2"/>
  <c r="G158" i="2"/>
  <c r="H157" i="2" s="1"/>
  <c r="I154" i="2"/>
  <c r="H99" i="2"/>
  <c r="H107" i="2"/>
  <c r="H115" i="2"/>
  <c r="H123" i="2"/>
  <c r="H100" i="2"/>
  <c r="H108" i="2"/>
  <c r="H116" i="2"/>
  <c r="H124" i="2"/>
  <c r="H120" i="2"/>
  <c r="K129" i="2"/>
  <c r="H121" i="2"/>
  <c r="H106" i="2"/>
  <c r="H101" i="2"/>
  <c r="H109" i="2"/>
  <c r="H117" i="2"/>
  <c r="H125" i="2"/>
  <c r="H102" i="2"/>
  <c r="H110" i="2"/>
  <c r="H118" i="2"/>
  <c r="H126" i="2"/>
  <c r="I129" i="2"/>
  <c r="H103" i="2"/>
  <c r="H111" i="2"/>
  <c r="H119" i="2"/>
  <c r="H127" i="2"/>
  <c r="H104" i="2"/>
  <c r="H112" i="2"/>
  <c r="H128" i="2"/>
  <c r="H105" i="2"/>
  <c r="H98" i="2"/>
  <c r="H113" i="2"/>
  <c r="H114" i="2"/>
  <c r="H122" i="2"/>
  <c r="E158" i="2"/>
  <c r="F156" i="2" s="1"/>
  <c r="I156" i="2"/>
  <c r="F92" i="2"/>
  <c r="H79" i="2"/>
  <c r="H92" i="2"/>
  <c r="I95" i="2"/>
  <c r="F98" i="2"/>
  <c r="F106" i="2"/>
  <c r="F114" i="2"/>
  <c r="F99" i="2"/>
  <c r="F107" i="2"/>
  <c r="F115" i="2"/>
  <c r="F123" i="2"/>
  <c r="F100" i="2"/>
  <c r="F108" i="2"/>
  <c r="F116" i="2"/>
  <c r="F124" i="2"/>
  <c r="F104" i="2"/>
  <c r="F101" i="2"/>
  <c r="F109" i="2"/>
  <c r="F117" i="2"/>
  <c r="F125" i="2"/>
  <c r="F102" i="2"/>
  <c r="F110" i="2"/>
  <c r="F118" i="2"/>
  <c r="F126" i="2"/>
  <c r="F103" i="2"/>
  <c r="F111" i="2"/>
  <c r="F119" i="2"/>
  <c r="F97" i="2"/>
  <c r="F127" i="2"/>
  <c r="F112" i="2"/>
  <c r="F120" i="2"/>
  <c r="F128" i="2"/>
  <c r="F105" i="2"/>
  <c r="F113" i="2"/>
  <c r="F121" i="2"/>
  <c r="F122" i="2"/>
  <c r="H93" i="2"/>
  <c r="H94" i="2"/>
  <c r="H59" i="2"/>
  <c r="H67" i="2"/>
  <c r="H75" i="2"/>
  <c r="H83" i="2"/>
  <c r="H91" i="2"/>
  <c r="H60" i="2"/>
  <c r="H68" i="2"/>
  <c r="H76" i="2"/>
  <c r="H84" i="2"/>
  <c r="H61" i="2"/>
  <c r="H69" i="2"/>
  <c r="H77" i="2"/>
  <c r="H85" i="2"/>
  <c r="H78" i="2"/>
  <c r="H86" i="2"/>
  <c r="H63" i="2"/>
  <c r="H71" i="2"/>
  <c r="H87" i="2"/>
  <c r="H73" i="2"/>
  <c r="H89" i="2"/>
  <c r="H66" i="2"/>
  <c r="H74" i="2"/>
  <c r="H90" i="2"/>
  <c r="H70" i="2"/>
  <c r="H64" i="2"/>
  <c r="H72" i="2"/>
  <c r="H80" i="2"/>
  <c r="H88" i="2"/>
  <c r="H65" i="2"/>
  <c r="H81" i="2"/>
  <c r="H58" i="2"/>
  <c r="H82" i="2"/>
  <c r="H57" i="2"/>
  <c r="H62" i="2"/>
  <c r="F63" i="2"/>
  <c r="F71" i="2"/>
  <c r="F79" i="2"/>
  <c r="F87" i="2"/>
  <c r="F64" i="2"/>
  <c r="F72" i="2"/>
  <c r="F80" i="2"/>
  <c r="F88" i="2"/>
  <c r="F73" i="2"/>
  <c r="F81" i="2"/>
  <c r="F74" i="2"/>
  <c r="F90" i="2"/>
  <c r="F59" i="2"/>
  <c r="F67" i="2"/>
  <c r="F75" i="2"/>
  <c r="F83" i="2"/>
  <c r="F91" i="2"/>
  <c r="F69" i="2"/>
  <c r="F85" i="2"/>
  <c r="F93" i="2"/>
  <c r="F70" i="2"/>
  <c r="F78" i="2"/>
  <c r="F94" i="2"/>
  <c r="F65" i="2"/>
  <c r="F89" i="2"/>
  <c r="F58" i="2"/>
  <c r="F82" i="2"/>
  <c r="F60" i="2"/>
  <c r="F68" i="2"/>
  <c r="F76" i="2"/>
  <c r="F84" i="2"/>
  <c r="F61" i="2"/>
  <c r="F77" i="2"/>
  <c r="F62" i="2"/>
  <c r="F86" i="2"/>
  <c r="F66" i="2"/>
  <c r="M24" i="1"/>
  <c r="K24" i="1"/>
  <c r="M3" i="1"/>
  <c r="M12" i="1"/>
  <c r="L153" i="1"/>
  <c r="L12" i="1"/>
  <c r="L7" i="1"/>
  <c r="L24" i="1"/>
  <c r="K158" i="1"/>
  <c r="E159" i="2"/>
  <c r="K7" i="1"/>
  <c r="L3" i="1"/>
  <c r="M153" i="1"/>
  <c r="G154" i="1"/>
  <c r="M36" i="1"/>
  <c r="D154" i="1"/>
  <c r="J154" i="1" s="1"/>
  <c r="J36" i="1"/>
  <c r="L159" i="1"/>
  <c r="L158" i="1"/>
  <c r="F154" i="1"/>
  <c r="L36" i="1"/>
  <c r="M158" i="1"/>
  <c r="M159" i="1"/>
  <c r="M7" i="1"/>
  <c r="E154" i="1"/>
  <c r="K36" i="1"/>
  <c r="K12" i="1"/>
  <c r="G38" i="2"/>
  <c r="G162" i="2" s="1"/>
  <c r="E38" i="2"/>
  <c r="F11" i="1"/>
  <c r="D11" i="1"/>
  <c r="J11" i="1" s="1"/>
  <c r="G11" i="1"/>
  <c r="H11" i="1"/>
  <c r="E11" i="1"/>
  <c r="D10" i="1"/>
  <c r="E10" i="1"/>
  <c r="K10" i="1" s="1"/>
  <c r="F10" i="1"/>
  <c r="H10" i="1"/>
  <c r="C10" i="1"/>
  <c r="G10" i="1"/>
  <c r="E43" i="1"/>
  <c r="K43" i="1" s="1"/>
  <c r="F43" i="1"/>
  <c r="I16" i="3" l="1"/>
  <c r="H153" i="2"/>
  <c r="I158" i="2"/>
  <c r="F150" i="2"/>
  <c r="F148" i="2"/>
  <c r="H148" i="2"/>
  <c r="I151" i="2"/>
  <c r="H149" i="2"/>
  <c r="H156" i="2"/>
  <c r="H155" i="2"/>
  <c r="H154" i="2"/>
  <c r="G159" i="2"/>
  <c r="G164" i="2" s="1"/>
  <c r="I164" i="2" s="1"/>
  <c r="H152" i="2"/>
  <c r="I38" i="2"/>
  <c r="H38" i="2"/>
  <c r="F157" i="2"/>
  <c r="F154" i="2"/>
  <c r="F155" i="2"/>
  <c r="F152" i="2"/>
  <c r="F153" i="2"/>
  <c r="E162" i="2"/>
  <c r="F38" i="2"/>
  <c r="M11" i="1"/>
  <c r="K154" i="1"/>
  <c r="J10" i="1"/>
  <c r="L43" i="1"/>
  <c r="K11" i="1"/>
  <c r="E51" i="2"/>
  <c r="F51" i="2" s="1"/>
  <c r="G51" i="2"/>
  <c r="G53" i="2" s="1"/>
  <c r="L154" i="1"/>
  <c r="M10" i="1"/>
  <c r="L11" i="1"/>
  <c r="M43" i="1"/>
  <c r="M154" i="1"/>
  <c r="L10" i="1"/>
  <c r="F35" i="1"/>
  <c r="H35" i="1"/>
  <c r="H47" i="1" s="1"/>
  <c r="H49" i="1" s="1"/>
  <c r="E35" i="1"/>
  <c r="D35" i="1"/>
  <c r="C35" i="1"/>
  <c r="G35" i="1"/>
  <c r="H53" i="2" l="1"/>
  <c r="E167" i="2"/>
  <c r="E169" i="2" s="1"/>
  <c r="I162" i="2"/>
  <c r="I159" i="2"/>
  <c r="H51" i="2"/>
  <c r="I51" i="2"/>
  <c r="E53" i="2"/>
  <c r="F53" i="2" s="1"/>
  <c r="G167" i="2"/>
  <c r="D150" i="1"/>
  <c r="J35" i="1"/>
  <c r="E150" i="1"/>
  <c r="K35" i="1"/>
  <c r="F150" i="1"/>
  <c r="L35" i="1"/>
  <c r="M35" i="1"/>
  <c r="C47" i="1"/>
  <c r="C150" i="1"/>
  <c r="F47" i="1"/>
  <c r="H150" i="1"/>
  <c r="E47" i="1"/>
  <c r="D47" i="1"/>
  <c r="G150" i="1"/>
  <c r="G47" i="1"/>
  <c r="H125" i="1"/>
  <c r="C49" i="1"/>
  <c r="I53" i="2" l="1"/>
  <c r="E172" i="2"/>
  <c r="E174" i="2" s="1"/>
  <c r="E176" i="2" s="1"/>
  <c r="G169" i="2"/>
  <c r="I169" i="2" s="1"/>
  <c r="I167" i="2"/>
  <c r="M150" i="1"/>
  <c r="L150" i="1"/>
  <c r="E137" i="2"/>
  <c r="G137" i="2"/>
  <c r="G49" i="1"/>
  <c r="G125" i="1" s="1"/>
  <c r="M47" i="1"/>
  <c r="D49" i="1"/>
  <c r="J47" i="1"/>
  <c r="E49" i="1"/>
  <c r="K47" i="1"/>
  <c r="K150" i="1"/>
  <c r="F49" i="1"/>
  <c r="L47" i="1"/>
  <c r="J150" i="1"/>
  <c r="C125" i="1"/>
  <c r="G175" i="2" l="1"/>
  <c r="I175" i="2" s="1"/>
  <c r="E178" i="2"/>
  <c r="G172" i="2"/>
  <c r="I172" i="2" s="1"/>
  <c r="I137" i="2"/>
  <c r="K137" i="2"/>
  <c r="C9" i="3" s="1"/>
  <c r="G138" i="2"/>
  <c r="E142" i="2"/>
  <c r="F137" i="2" s="1"/>
  <c r="D125" i="1"/>
  <c r="J125" i="1" s="1"/>
  <c r="J49" i="1"/>
  <c r="F125" i="1"/>
  <c r="M125" i="1" s="1"/>
  <c r="L49" i="1"/>
  <c r="E125" i="1"/>
  <c r="K49" i="1"/>
  <c r="M49" i="1"/>
  <c r="C123" i="1"/>
  <c r="C121" i="1"/>
  <c r="C127" i="1"/>
  <c r="C115" i="1"/>
  <c r="C145" i="1" s="1"/>
  <c r="C119" i="1"/>
  <c r="C53" i="1"/>
  <c r="C138" i="1"/>
  <c r="C56" i="1"/>
  <c r="C142" i="1"/>
  <c r="G174" i="2" l="1"/>
  <c r="G176" i="2" s="1"/>
  <c r="I138" i="2"/>
  <c r="K138" i="2"/>
  <c r="C10" i="3" s="1"/>
  <c r="C11" i="3" s="1"/>
  <c r="C24" i="3" s="1"/>
  <c r="E143" i="2"/>
  <c r="E145" i="2" s="1"/>
  <c r="F134" i="2"/>
  <c r="F141" i="2"/>
  <c r="F136" i="2"/>
  <c r="F132" i="2"/>
  <c r="F140" i="2"/>
  <c r="F138" i="2"/>
  <c r="F139" i="2"/>
  <c r="F131" i="2"/>
  <c r="F133" i="2"/>
  <c r="F135" i="2"/>
  <c r="G142" i="2"/>
  <c r="K125" i="1"/>
  <c r="L125" i="1"/>
  <c r="D126" i="1"/>
  <c r="C112" i="1"/>
  <c r="C144" i="1" s="1"/>
  <c r="C141" i="1"/>
  <c r="C143" i="1"/>
  <c r="C69" i="1"/>
  <c r="C137" i="1" s="1"/>
  <c r="C61" i="1"/>
  <c r="C136" i="1" s="1"/>
  <c r="C140" i="1"/>
  <c r="D112" i="1"/>
  <c r="D127" i="1"/>
  <c r="J127" i="1" s="1"/>
  <c r="D115" i="1"/>
  <c r="D85" i="1"/>
  <c r="D123" i="1"/>
  <c r="J123" i="1" s="1"/>
  <c r="D95" i="1"/>
  <c r="D121" i="1"/>
  <c r="J121" i="1" s="1"/>
  <c r="D83" i="1"/>
  <c r="J83" i="1" s="1"/>
  <c r="D53" i="1"/>
  <c r="J53" i="1" s="1"/>
  <c r="I11" i="3" l="1"/>
  <c r="I22" i="3" s="1"/>
  <c r="I174" i="2"/>
  <c r="G143" i="2"/>
  <c r="G145" i="2" s="1"/>
  <c r="H141" i="2"/>
  <c r="H136" i="2"/>
  <c r="I142" i="2"/>
  <c r="H132" i="2"/>
  <c r="H140" i="2"/>
  <c r="H134" i="2"/>
  <c r="K142" i="2"/>
  <c r="H131" i="2"/>
  <c r="H135" i="2"/>
  <c r="H133" i="2"/>
  <c r="H139" i="2"/>
  <c r="H137" i="2"/>
  <c r="H138" i="2"/>
  <c r="G178" i="2"/>
  <c r="I176" i="2"/>
  <c r="C146" i="1"/>
  <c r="D140" i="1"/>
  <c r="J140" i="1" s="1"/>
  <c r="J95" i="1"/>
  <c r="D138" i="1"/>
  <c r="J138" i="1" s="1"/>
  <c r="J85" i="1"/>
  <c r="D145" i="1"/>
  <c r="J145" i="1" s="1"/>
  <c r="J115" i="1"/>
  <c r="C90" i="1"/>
  <c r="E126" i="1"/>
  <c r="J126" i="1"/>
  <c r="D144" i="1"/>
  <c r="J144" i="1" s="1"/>
  <c r="J112" i="1"/>
  <c r="C139" i="1"/>
  <c r="C117" i="1"/>
  <c r="C130" i="1"/>
  <c r="E127" i="1"/>
  <c r="K127" i="1" s="1"/>
  <c r="E123" i="1"/>
  <c r="K123" i="1" s="1"/>
  <c r="E121" i="1"/>
  <c r="K121" i="1" s="1"/>
  <c r="E105" i="1"/>
  <c r="E119" i="1"/>
  <c r="E97" i="1"/>
  <c r="E85" i="1"/>
  <c r="E69" i="1"/>
  <c r="E95" i="1"/>
  <c r="E83" i="1"/>
  <c r="K83" i="1" s="1"/>
  <c r="E53" i="1"/>
  <c r="K53" i="1" s="1"/>
  <c r="E87" i="1"/>
  <c r="E61" i="1"/>
  <c r="D107" i="1"/>
  <c r="D75" i="1"/>
  <c r="D56" i="1"/>
  <c r="D92" i="1"/>
  <c r="J92" i="1" s="1"/>
  <c r="D87" i="1"/>
  <c r="J87" i="1" s="1"/>
  <c r="D97" i="1"/>
  <c r="D69" i="1"/>
  <c r="D105" i="1"/>
  <c r="D61" i="1"/>
  <c r="D119" i="1"/>
  <c r="J119" i="1" s="1"/>
  <c r="K143" i="2" l="1"/>
  <c r="I143" i="2"/>
  <c r="K87" i="1"/>
  <c r="J56" i="1"/>
  <c r="D156" i="1"/>
  <c r="J156" i="1" s="1"/>
  <c r="E138" i="1"/>
  <c r="K138" i="1" s="1"/>
  <c r="K85" i="1"/>
  <c r="F126" i="1"/>
  <c r="K126" i="1"/>
  <c r="D143" i="1"/>
  <c r="J143" i="1" s="1"/>
  <c r="J107" i="1"/>
  <c r="K119" i="1"/>
  <c r="D137" i="1"/>
  <c r="J137" i="1" s="1"/>
  <c r="J69" i="1"/>
  <c r="E137" i="1"/>
  <c r="K69" i="1"/>
  <c r="D136" i="1"/>
  <c r="J136" i="1" s="1"/>
  <c r="J61" i="1"/>
  <c r="E136" i="1"/>
  <c r="K61" i="1"/>
  <c r="D141" i="1"/>
  <c r="J141" i="1" s="1"/>
  <c r="J97" i="1"/>
  <c r="D151" i="1"/>
  <c r="J151" i="1" s="1"/>
  <c r="J75" i="1"/>
  <c r="E141" i="1"/>
  <c r="K141" i="1" s="1"/>
  <c r="K97" i="1"/>
  <c r="D142" i="1"/>
  <c r="J142" i="1" s="1"/>
  <c r="J105" i="1"/>
  <c r="E142" i="1"/>
  <c r="K105" i="1"/>
  <c r="E140" i="1"/>
  <c r="K140" i="1" s="1"/>
  <c r="K95" i="1"/>
  <c r="C147" i="1"/>
  <c r="C131" i="1"/>
  <c r="C133" i="1" s="1"/>
  <c r="D117" i="1"/>
  <c r="J117" i="1" s="1"/>
  <c r="D90" i="1"/>
  <c r="J90" i="1" s="1"/>
  <c r="E75" i="1"/>
  <c r="E115" i="1"/>
  <c r="F127" i="1"/>
  <c r="L127" i="1" s="1"/>
  <c r="F123" i="1"/>
  <c r="L123" i="1" s="1"/>
  <c r="F115" i="1"/>
  <c r="F95" i="1"/>
  <c r="F121" i="1"/>
  <c r="L121" i="1" s="1"/>
  <c r="F119" i="1"/>
  <c r="L119" i="1" s="1"/>
  <c r="F83" i="1"/>
  <c r="L83" i="1" s="1"/>
  <c r="F97" i="1"/>
  <c r="F85" i="1"/>
  <c r="F53" i="1"/>
  <c r="L53" i="1" s="1"/>
  <c r="F75" i="1"/>
  <c r="F61" i="1"/>
  <c r="E56" i="1"/>
  <c r="K56" i="1" s="1"/>
  <c r="E92" i="1"/>
  <c r="K92" i="1" s="1"/>
  <c r="E112" i="1"/>
  <c r="E130" i="1"/>
  <c r="E107" i="1"/>
  <c r="D130" i="1"/>
  <c r="J130" i="1" s="1"/>
  <c r="L75" i="1" l="1"/>
  <c r="D146" i="1"/>
  <c r="J146" i="1" s="1"/>
  <c r="K130" i="1"/>
  <c r="K137" i="1"/>
  <c r="D139" i="1"/>
  <c r="J139" i="1" s="1"/>
  <c r="E145" i="1"/>
  <c r="K145" i="1" s="1"/>
  <c r="K115" i="1"/>
  <c r="C155" i="1"/>
  <c r="C157" i="1" s="1"/>
  <c r="C160" i="1" s="1"/>
  <c r="C162" i="1" s="1"/>
  <c r="C164" i="1" s="1"/>
  <c r="C166" i="1" s="1"/>
  <c r="E143" i="1"/>
  <c r="K143" i="1" s="1"/>
  <c r="K107" i="1"/>
  <c r="F141" i="1"/>
  <c r="L141" i="1" s="1"/>
  <c r="L97" i="1"/>
  <c r="E144" i="1"/>
  <c r="K144" i="1" s="1"/>
  <c r="K112" i="1"/>
  <c r="E151" i="1"/>
  <c r="K151" i="1" s="1"/>
  <c r="K75" i="1"/>
  <c r="G126" i="1"/>
  <c r="L126" i="1"/>
  <c r="F136" i="1"/>
  <c r="L136" i="1" s="1"/>
  <c r="L61" i="1"/>
  <c r="F140" i="1"/>
  <c r="L140" i="1" s="1"/>
  <c r="L95" i="1"/>
  <c r="E139" i="1"/>
  <c r="K139" i="1" s="1"/>
  <c r="K142" i="1"/>
  <c r="F138" i="1"/>
  <c r="L138" i="1" s="1"/>
  <c r="L85" i="1"/>
  <c r="F145" i="1"/>
  <c r="L115" i="1"/>
  <c r="K136" i="1"/>
  <c r="D147" i="1"/>
  <c r="D152" i="1" s="1"/>
  <c r="J152" i="1" s="1"/>
  <c r="E117" i="1"/>
  <c r="D131" i="1"/>
  <c r="E90" i="1"/>
  <c r="K90" i="1" s="1"/>
  <c r="E156" i="1"/>
  <c r="K156" i="1" s="1"/>
  <c r="G121" i="1"/>
  <c r="M121" i="1" s="1"/>
  <c r="G123" i="1"/>
  <c r="M123" i="1" s="1"/>
  <c r="G119" i="1"/>
  <c r="M119" i="1" s="1"/>
  <c r="G83" i="1"/>
  <c r="M83" i="1" s="1"/>
  <c r="G95" i="1"/>
  <c r="G87" i="1"/>
  <c r="G107" i="1"/>
  <c r="G112" i="1"/>
  <c r="G85" i="1"/>
  <c r="F105" i="1"/>
  <c r="F112" i="1"/>
  <c r="F69" i="1"/>
  <c r="F56" i="1"/>
  <c r="F107" i="1"/>
  <c r="F87" i="1"/>
  <c r="L87" i="1" s="1"/>
  <c r="F151" i="1"/>
  <c r="F130" i="1"/>
  <c r="L130" i="1" s="1"/>
  <c r="F92" i="1"/>
  <c r="L92" i="1" s="1"/>
  <c r="L145" i="1" l="1"/>
  <c r="L151" i="1"/>
  <c r="M87" i="1"/>
  <c r="G138" i="1"/>
  <c r="M138" i="1" s="1"/>
  <c r="M85" i="1"/>
  <c r="G143" i="1"/>
  <c r="M107" i="1"/>
  <c r="G144" i="1"/>
  <c r="M112" i="1"/>
  <c r="D133" i="1"/>
  <c r="J133" i="1" s="1"/>
  <c r="J131" i="1"/>
  <c r="H126" i="1"/>
  <c r="M126" i="1"/>
  <c r="F156" i="1"/>
  <c r="L156" i="1" s="1"/>
  <c r="L56" i="1"/>
  <c r="G140" i="1"/>
  <c r="M140" i="1" s="1"/>
  <c r="M95" i="1"/>
  <c r="E131" i="1"/>
  <c r="K131" i="1" s="1"/>
  <c r="K117" i="1"/>
  <c r="F143" i="1"/>
  <c r="L143" i="1" s="1"/>
  <c r="L107" i="1"/>
  <c r="F137" i="1"/>
  <c r="L69" i="1"/>
  <c r="D155" i="1"/>
  <c r="J147" i="1"/>
  <c r="F144" i="1"/>
  <c r="L144" i="1" s="1"/>
  <c r="L112" i="1"/>
  <c r="E146" i="1"/>
  <c r="F142" i="1"/>
  <c r="L142" i="1" s="1"/>
  <c r="L105" i="1"/>
  <c r="F90" i="1"/>
  <c r="L90" i="1" s="1"/>
  <c r="G105" i="1"/>
  <c r="G69" i="1"/>
  <c r="G75" i="1"/>
  <c r="M75" i="1" s="1"/>
  <c r="H119" i="1"/>
  <c r="H121" i="1"/>
  <c r="H83" i="1"/>
  <c r="H85" i="1"/>
  <c r="H138" i="1" s="1"/>
  <c r="H123" i="1"/>
  <c r="H53" i="1"/>
  <c r="G92" i="1"/>
  <c r="M92" i="1" s="1"/>
  <c r="G127" i="1"/>
  <c r="M127" i="1" s="1"/>
  <c r="G61" i="1"/>
  <c r="G56" i="1"/>
  <c r="M56" i="1" s="1"/>
  <c r="F117" i="1"/>
  <c r="G115" i="1"/>
  <c r="G97" i="1"/>
  <c r="D163" i="1"/>
  <c r="G53" i="1"/>
  <c r="M53" i="1" s="1"/>
  <c r="G145" i="1" l="1"/>
  <c r="M145" i="1" s="1"/>
  <c r="M115" i="1"/>
  <c r="E133" i="1"/>
  <c r="K133" i="1" s="1"/>
  <c r="J163" i="1"/>
  <c r="M144" i="1"/>
  <c r="G142" i="1"/>
  <c r="M142" i="1" s="1"/>
  <c r="M105" i="1"/>
  <c r="F146" i="1"/>
  <c r="G141" i="1"/>
  <c r="M141" i="1" s="1"/>
  <c r="M97" i="1"/>
  <c r="F131" i="1"/>
  <c r="L131" i="1" s="1"/>
  <c r="L117" i="1"/>
  <c r="G136" i="1"/>
  <c r="M136" i="1" s="1"/>
  <c r="M61" i="1"/>
  <c r="F139" i="1"/>
  <c r="L139" i="1" s="1"/>
  <c r="L137" i="1"/>
  <c r="M143" i="1"/>
  <c r="D157" i="1"/>
  <c r="J155" i="1"/>
  <c r="G137" i="1"/>
  <c r="M137" i="1" s="1"/>
  <c r="M69" i="1"/>
  <c r="E147" i="1"/>
  <c r="K146" i="1"/>
  <c r="G117" i="1"/>
  <c r="M117" i="1" s="1"/>
  <c r="G130" i="1"/>
  <c r="M130" i="1" s="1"/>
  <c r="H69" i="1"/>
  <c r="H137" i="1" s="1"/>
  <c r="H127" i="1"/>
  <c r="G90" i="1"/>
  <c r="M90" i="1" s="1"/>
  <c r="H56" i="1"/>
  <c r="H75" i="1"/>
  <c r="H151" i="1" s="1"/>
  <c r="H115" i="1"/>
  <c r="H145" i="1" s="1"/>
  <c r="H112" i="1"/>
  <c r="H144" i="1" s="1"/>
  <c r="H95" i="1"/>
  <c r="H140" i="1" s="1"/>
  <c r="H61" i="1"/>
  <c r="H136" i="1" s="1"/>
  <c r="G156" i="1"/>
  <c r="M156" i="1" s="1"/>
  <c r="H87" i="1"/>
  <c r="H92" i="1"/>
  <c r="G151" i="1"/>
  <c r="M151" i="1" s="1"/>
  <c r="H107" i="1"/>
  <c r="H143" i="1" s="1"/>
  <c r="H105" i="1"/>
  <c r="H142" i="1" s="1"/>
  <c r="H97" i="1"/>
  <c r="H141" i="1" s="1"/>
  <c r="F133" i="1" l="1"/>
  <c r="L133" i="1" s="1"/>
  <c r="K147" i="1"/>
  <c r="E152" i="1"/>
  <c r="D160" i="1"/>
  <c r="J157" i="1"/>
  <c r="G146" i="1"/>
  <c r="M146" i="1" s="1"/>
  <c r="G139" i="1"/>
  <c r="M139" i="1" s="1"/>
  <c r="F147" i="1"/>
  <c r="L146" i="1"/>
  <c r="G131" i="1"/>
  <c r="H130" i="1"/>
  <c r="H90" i="1"/>
  <c r="H146" i="1"/>
  <c r="H139" i="1"/>
  <c r="H156" i="1"/>
  <c r="H117" i="1"/>
  <c r="D162" i="1" l="1"/>
  <c r="J160" i="1"/>
  <c r="F152" i="1"/>
  <c r="L147" i="1"/>
  <c r="G133" i="1"/>
  <c r="M133" i="1" s="1"/>
  <c r="M131" i="1"/>
  <c r="E155" i="1"/>
  <c r="K152" i="1"/>
  <c r="G147" i="1"/>
  <c r="H131" i="1"/>
  <c r="H133" i="1" s="1"/>
  <c r="H147" i="1"/>
  <c r="H152" i="1" l="1"/>
  <c r="H155" i="1" s="1"/>
  <c r="H157" i="1" s="1"/>
  <c r="H160" i="1" s="1"/>
  <c r="H162" i="1" s="1"/>
  <c r="F155" i="1"/>
  <c r="L152" i="1"/>
  <c r="E157" i="1"/>
  <c r="K155" i="1"/>
  <c r="G152" i="1"/>
  <c r="M147" i="1"/>
  <c r="J162" i="1"/>
  <c r="D164" i="1"/>
  <c r="J164" i="1" l="1"/>
  <c r="E163" i="1"/>
  <c r="D166" i="1"/>
  <c r="E160" i="1"/>
  <c r="K157" i="1"/>
  <c r="G155" i="1"/>
  <c r="M152" i="1"/>
  <c r="L155" i="1"/>
  <c r="F157" i="1"/>
  <c r="E162" i="1" l="1"/>
  <c r="K162" i="1" s="1"/>
  <c r="K160" i="1"/>
  <c r="F160" i="1"/>
  <c r="L157" i="1"/>
  <c r="K163" i="1"/>
  <c r="G157" i="1"/>
  <c r="M155" i="1"/>
  <c r="E164" i="1" l="1"/>
  <c r="K164" i="1" s="1"/>
  <c r="G160" i="1"/>
  <c r="M157" i="1"/>
  <c r="F162" i="1"/>
  <c r="L162" i="1" s="1"/>
  <c r="L160" i="1"/>
  <c r="F163" i="1" l="1"/>
  <c r="L163" i="1" s="1"/>
  <c r="E166" i="1"/>
  <c r="G162" i="1"/>
  <c r="M162" i="1" s="1"/>
  <c r="M160" i="1"/>
  <c r="F164" i="1" l="1"/>
  <c r="L164" i="1" s="1"/>
  <c r="F166" i="1" l="1"/>
  <c r="G163" i="1"/>
  <c r="M163" i="1" s="1"/>
  <c r="G164" i="1"/>
  <c r="M164" i="1" l="1"/>
  <c r="H163" i="1"/>
  <c r="H164" i="1" s="1"/>
  <c r="H166" i="1" s="1"/>
  <c r="G166" i="1"/>
</calcChain>
</file>

<file path=xl/sharedStrings.xml><?xml version="1.0" encoding="utf-8"?>
<sst xmlns="http://schemas.openxmlformats.org/spreadsheetml/2006/main" count="484" uniqueCount="275">
  <si>
    <t>Estado de Resultados ($ 000)</t>
  </si>
  <si>
    <t>Ingresos Operacionales</t>
  </si>
  <si>
    <t>Agricultura,Ganaderia,Caza Y Silvicultura</t>
  </si>
  <si>
    <t>Comercio Al Por Mayor Y Por Menor</t>
  </si>
  <si>
    <t>Devoluciones En Ventas</t>
  </si>
  <si>
    <t>Costo de Venta</t>
  </si>
  <si>
    <t>Costo de Producto Terminado</t>
  </si>
  <si>
    <t>Costo de Producto en Proceso</t>
  </si>
  <si>
    <t>Utilidad Bruta</t>
  </si>
  <si>
    <t>Gastos Operativos</t>
  </si>
  <si>
    <t>Gastos de Administracion</t>
  </si>
  <si>
    <t>Gastos De Personal</t>
  </si>
  <si>
    <t>Honorarios</t>
  </si>
  <si>
    <t>Impuestos</t>
  </si>
  <si>
    <t>Arrendamientos</t>
  </si>
  <si>
    <t>Contribuciones Y Afiliaciones</t>
  </si>
  <si>
    <t>Seguros</t>
  </si>
  <si>
    <t>Servicios</t>
  </si>
  <si>
    <t>Gastos Legales</t>
  </si>
  <si>
    <t>Mantenimiento Y Reparaciones</t>
  </si>
  <si>
    <t>Adecuacion E Instalacion</t>
  </si>
  <si>
    <t>Gastos De Viaje</t>
  </si>
  <si>
    <t>Depreciaciones</t>
  </si>
  <si>
    <t>Diversos</t>
  </si>
  <si>
    <t>Gastos de Ventas</t>
  </si>
  <si>
    <t>Gastos Personal Ventas</t>
  </si>
  <si>
    <t>Manten.Y  Reparaciones</t>
  </si>
  <si>
    <t>Utilidad Operativa</t>
  </si>
  <si>
    <t>Ingresos No Operacionales</t>
  </si>
  <si>
    <t>Otras Ventas</t>
  </si>
  <si>
    <t>Financieros</t>
  </si>
  <si>
    <t>Recuperaciones</t>
  </si>
  <si>
    <t>Gastos No Operacionales</t>
  </si>
  <si>
    <t>Gastos Extraordinarios</t>
  </si>
  <si>
    <t>Utilidad Antes de Impuestos</t>
  </si>
  <si>
    <t>Impuesto De Renta Y Complementarios</t>
  </si>
  <si>
    <t>Utilidad Neta</t>
  </si>
  <si>
    <t>Estado de Situaciòn Financiera ($ 000)</t>
  </si>
  <si>
    <t>Activo</t>
  </si>
  <si>
    <t>Disponible</t>
  </si>
  <si>
    <t>Caja</t>
  </si>
  <si>
    <t>Bancos</t>
  </si>
  <si>
    <t>Inversiones - CP</t>
  </si>
  <si>
    <t>Acciones</t>
  </si>
  <si>
    <t>Derechos Fiduciarios</t>
  </si>
  <si>
    <t>Otras Inversiones - Coavisan Ltda.</t>
  </si>
  <si>
    <t>Provisiones Acciones</t>
  </si>
  <si>
    <t>Cuentas por Cobrar - CP</t>
  </si>
  <si>
    <t>Clientes</t>
  </si>
  <si>
    <t>Anticipos Y Avances</t>
  </si>
  <si>
    <t>Anticipo Impuesto Y Contribución</t>
  </si>
  <si>
    <t>Reclamaciones</t>
  </si>
  <si>
    <t>Cuentas Por Cobrar A Trabajadores</t>
  </si>
  <si>
    <t>Deudores Varios</t>
  </si>
  <si>
    <t>Provisiones</t>
  </si>
  <si>
    <t>Inventarios</t>
  </si>
  <si>
    <t>Materias Primas</t>
  </si>
  <si>
    <t>Productos Terminados</t>
  </si>
  <si>
    <t>Semovientes</t>
  </si>
  <si>
    <t>Envases Y Empaques</t>
  </si>
  <si>
    <t>Inventarios En Transito</t>
  </si>
  <si>
    <t>Propiedad Planta Y Equipo</t>
  </si>
  <si>
    <t>Terrenos</t>
  </si>
  <si>
    <t>Construcciones Y Edificaciones</t>
  </si>
  <si>
    <t>Maquinaria Y Equipo</t>
  </si>
  <si>
    <t>Equipo De Oficina</t>
  </si>
  <si>
    <t>Equipo De Computacion Y Comunicacion</t>
  </si>
  <si>
    <t>Flota Y Equipo De Transporte</t>
  </si>
  <si>
    <t>Depreciacion Acumulada</t>
  </si>
  <si>
    <t>Intangibles</t>
  </si>
  <si>
    <t>Marcas Adquiridas</t>
  </si>
  <si>
    <t>Diferidos</t>
  </si>
  <si>
    <t>Gastos Pagados Por Anticipado</t>
  </si>
  <si>
    <t>Valorizaciones</t>
  </si>
  <si>
    <t>De Inversiones - Acciones</t>
  </si>
  <si>
    <t>De Propiedad Planta Y Equipo - Terrenos</t>
  </si>
  <si>
    <t>Total Activo</t>
  </si>
  <si>
    <t>Pasivo</t>
  </si>
  <si>
    <t>Obligaciones Financieras</t>
  </si>
  <si>
    <t>Bancos Nacionales</t>
  </si>
  <si>
    <t>Otras Obligaciones</t>
  </si>
  <si>
    <t>Proveedores</t>
  </si>
  <si>
    <t>Nacionales</t>
  </si>
  <si>
    <t>Cuentas Por Pagar</t>
  </si>
  <si>
    <t>Costos Y Gastos Por Pagar</t>
  </si>
  <si>
    <t>Dividendos O Partic.Por Pagar</t>
  </si>
  <si>
    <t>Retencion En La Fuente</t>
  </si>
  <si>
    <t>Impuesto Industria Y Comercio Retenido</t>
  </si>
  <si>
    <t>Retencion En La Fuente Cree</t>
  </si>
  <si>
    <t>Retenciones Y Aportes De Nomina</t>
  </si>
  <si>
    <t>Acreedores Varios</t>
  </si>
  <si>
    <t xml:space="preserve">Impuestos,Gravamenes Y Tasas </t>
  </si>
  <si>
    <t>De Industria Y Comercio</t>
  </si>
  <si>
    <t>Obligaciones Laborales</t>
  </si>
  <si>
    <t>Salarios Por Pagar</t>
  </si>
  <si>
    <t>Cesantias Consolidadas</t>
  </si>
  <si>
    <t>Intereses Sobre Cesantias</t>
  </si>
  <si>
    <t>Vacaciones Consolidadas</t>
  </si>
  <si>
    <t>Pasivos Estimados Y Provisiones</t>
  </si>
  <si>
    <t>Para Costos Y Gastos</t>
  </si>
  <si>
    <t>Para Obligaciones Financieras</t>
  </si>
  <si>
    <t>Otros Pasivos</t>
  </si>
  <si>
    <t>Anticipos Y Avances Recibidos</t>
  </si>
  <si>
    <t>Total Pasivo</t>
  </si>
  <si>
    <t>Patrimonio</t>
  </si>
  <si>
    <t>Capital Social</t>
  </si>
  <si>
    <t>Capital Suscrito Y Pagado</t>
  </si>
  <si>
    <t>Reservas</t>
  </si>
  <si>
    <t>Reservas Obligatorias</t>
  </si>
  <si>
    <t>Revalorizacion De Patrimonio</t>
  </si>
  <si>
    <t>Ajustes Por Inflacion</t>
  </si>
  <si>
    <t>Resultados Del Ejercicio</t>
  </si>
  <si>
    <t>Resultados De Ejercicios Anteriores</t>
  </si>
  <si>
    <t>Superavit Por Valorizacion</t>
  </si>
  <si>
    <t>De Capital</t>
  </si>
  <si>
    <t>De Propiedad Planta Y Equipo</t>
  </si>
  <si>
    <t>Total Patrimonio</t>
  </si>
  <si>
    <t>Total Pasivo + Patrimonio</t>
  </si>
  <si>
    <t>Check</t>
  </si>
  <si>
    <t>Capital de Trabajo ($ 000)</t>
  </si>
  <si>
    <t>Total Activo Corriente</t>
  </si>
  <si>
    <t>Total Pasivo Corriente</t>
  </si>
  <si>
    <t>Capital de Trabajo</t>
  </si>
  <si>
    <t>Flujo de Caja General ($ 000)</t>
  </si>
  <si>
    <t>EBITDA</t>
  </si>
  <si>
    <t>CAPEX</t>
  </si>
  <si>
    <t>Inversión KTO</t>
  </si>
  <si>
    <t>Otros Neto</t>
  </si>
  <si>
    <t>Fujo de Caja Operativo</t>
  </si>
  <si>
    <t>Inversiones - LP</t>
  </si>
  <si>
    <t>Flujo de Caja Libre</t>
  </si>
  <si>
    <t>Gastos Financieros</t>
  </si>
  <si>
    <t>Flujo del Inversionista</t>
  </si>
  <si>
    <t>Reparto de Dividendos</t>
  </si>
  <si>
    <t>Flujo del Periodo</t>
  </si>
  <si>
    <t>Saldo de Caja Inicial</t>
  </si>
  <si>
    <t>Excedentes de Caja</t>
  </si>
  <si>
    <t>Pérdida en Venta y Retiro de Bienes</t>
  </si>
  <si>
    <t>Cargos Diferidos</t>
  </si>
  <si>
    <t>Extranjeros</t>
  </si>
  <si>
    <t>Impuesto Sobre las Ventas Por Pagar</t>
  </si>
  <si>
    <t>Gastos de Viaje</t>
  </si>
  <si>
    <t>4.1.05.    AGRICULTURA,GANADERIA,CAZA Y SILVICULTURA</t>
  </si>
  <si>
    <t>4.1.75.    DEVOLUCIONES EN VENTAS</t>
  </si>
  <si>
    <t>6.1.    COSTO DE VENTA</t>
  </si>
  <si>
    <t>5.1.05.    GASTOS DE PERSONAL</t>
  </si>
  <si>
    <t>5.1.10.    HONORARIOS</t>
  </si>
  <si>
    <t>5.1.15.    IMPUESTOS</t>
  </si>
  <si>
    <t>5.1.20.    ARRENDAMIENTOS</t>
  </si>
  <si>
    <t>5.1.25.    CONTRIBUCIONES Y AFILIACIONES</t>
  </si>
  <si>
    <t>5.1.30.    SEGUROS</t>
  </si>
  <si>
    <t>5.1.35.    SERVICIOS</t>
  </si>
  <si>
    <t>5.1.40.    GASTOS LEGALES</t>
  </si>
  <si>
    <t>5.1.45.    MANTENIMIENTO Y REPARACIONES</t>
  </si>
  <si>
    <t>5.1.95.    DIVERSOS</t>
  </si>
  <si>
    <t>5.2.05.    GASTOS PERSONAL VENTAS</t>
  </si>
  <si>
    <t>5.2.20.    Arrendamientos</t>
  </si>
  <si>
    <t>5.2.30.    SEGUROS</t>
  </si>
  <si>
    <t>5.2.35.    SERVICIOS</t>
  </si>
  <si>
    <t>5.2.40.    GASTOS LEGALES</t>
  </si>
  <si>
    <t>5.2.45.    MANTEN.Y  REPARACIONES</t>
  </si>
  <si>
    <t>5.2.55.    GASTOS DE VIAJE</t>
  </si>
  <si>
    <t>5.2.95.    DIVERSOS</t>
  </si>
  <si>
    <t>5.3.05.    FINANCIEROS</t>
  </si>
  <si>
    <t>5.3.15.    GASTOS EXTRAORDINARIOS</t>
  </si>
  <si>
    <t>5.3.95.    DIVERSOS</t>
  </si>
  <si>
    <t>4.2.05.    OTRAS VENTAS</t>
  </si>
  <si>
    <t>4.2.10.    FINANCIEROS</t>
  </si>
  <si>
    <t>4.2.20.    ARRENDAMIENTOS</t>
  </si>
  <si>
    <t>4.2.50.    RECUPERACIONES</t>
  </si>
  <si>
    <t>4.2.95.    DIVERSOS</t>
  </si>
  <si>
    <t>Cuenta</t>
  </si>
  <si>
    <t>1.1.05.</t>
  </si>
  <si>
    <t>1.1.10.</t>
  </si>
  <si>
    <t>1.2.05.</t>
  </si>
  <si>
    <t>1.2.45.</t>
  </si>
  <si>
    <t>1.2.95.</t>
  </si>
  <si>
    <t>1.2.99.</t>
  </si>
  <si>
    <t>1.3.05.</t>
  </si>
  <si>
    <t>1.3.30.</t>
  </si>
  <si>
    <t>1.3.55.</t>
  </si>
  <si>
    <t>1.3.60.</t>
  </si>
  <si>
    <t>1.3.65.</t>
  </si>
  <si>
    <t>1.3.80.</t>
  </si>
  <si>
    <t>1.3.99.</t>
  </si>
  <si>
    <t>1.4.05.</t>
  </si>
  <si>
    <t>1.4.30.</t>
  </si>
  <si>
    <t>1.4.45.</t>
  </si>
  <si>
    <t>1.4.60.</t>
  </si>
  <si>
    <t>1.4.65.</t>
  </si>
  <si>
    <t>1.5.04.</t>
  </si>
  <si>
    <t>1.5.16.</t>
  </si>
  <si>
    <t>1.5.20.</t>
  </si>
  <si>
    <t>1.5.24.</t>
  </si>
  <si>
    <t>1.5.28.</t>
  </si>
  <si>
    <t>1.5.40.</t>
  </si>
  <si>
    <t>1.5.92.</t>
  </si>
  <si>
    <t>1.6.</t>
  </si>
  <si>
    <t>1.7.05.</t>
  </si>
  <si>
    <t>1.7.10.</t>
  </si>
  <si>
    <t>1.9.05.</t>
  </si>
  <si>
    <t>1.9.10.</t>
  </si>
  <si>
    <t>2.1.05.</t>
  </si>
  <si>
    <t>2.1.95.</t>
  </si>
  <si>
    <t>2.2.05.</t>
  </si>
  <si>
    <t>2.2.10.</t>
  </si>
  <si>
    <t>2.3.35.</t>
  </si>
  <si>
    <t>2.3.55.</t>
  </si>
  <si>
    <t>2.3.60.</t>
  </si>
  <si>
    <t>2.3.65.</t>
  </si>
  <si>
    <t>2.3.67.</t>
  </si>
  <si>
    <t>2.3.68.</t>
  </si>
  <si>
    <t>2.3.69.</t>
  </si>
  <si>
    <t>2.3.70.</t>
  </si>
  <si>
    <t>2.3.80.</t>
  </si>
  <si>
    <t>2.4.08.</t>
  </si>
  <si>
    <t>2.4.12.</t>
  </si>
  <si>
    <t>2.4.16.</t>
  </si>
  <si>
    <t>2.5.05.</t>
  </si>
  <si>
    <t>2.5.10.</t>
  </si>
  <si>
    <t>2.5.15.</t>
  </si>
  <si>
    <t>2.5.25.</t>
  </si>
  <si>
    <t>2.6.05.</t>
  </si>
  <si>
    <t>2.6.10.</t>
  </si>
  <si>
    <t>2.6.15.</t>
  </si>
  <si>
    <t>2.8.05.</t>
  </si>
  <si>
    <t>2.8.15.</t>
  </si>
  <si>
    <t>3.1.05.</t>
  </si>
  <si>
    <t>3.3.05.</t>
  </si>
  <si>
    <t>3.4.05.</t>
  </si>
  <si>
    <t>3.8.05.</t>
  </si>
  <si>
    <t>3.8.10.</t>
  </si>
  <si>
    <t>4.1.35.    COMERCIO AL POR MAYOR Y POR MENOR</t>
  </si>
  <si>
    <t>SUMA</t>
  </si>
  <si>
    <t>5.1.50.    ADECUACION E INSTALACION</t>
  </si>
  <si>
    <t>5.1.60.    DEPRECIACIONES</t>
  </si>
  <si>
    <t>5.1.55.    GASTOS DE VIAJE</t>
  </si>
  <si>
    <t>5.2.15.    IMPUESTOS</t>
  </si>
  <si>
    <t>5.2.10.    HONORARIOS</t>
  </si>
  <si>
    <t>5.2.50.    ADECUACION E INSTALACION</t>
  </si>
  <si>
    <t>4.2.35.    Servicios</t>
  </si>
  <si>
    <t>5.3.10.    PERDIDA EN VENTA Y RETIRO DE BIENES</t>
  </si>
  <si>
    <t>Deudas Con Socios</t>
  </si>
  <si>
    <t>Impuesto A Las Ventas Retenido</t>
  </si>
  <si>
    <t>A La Propiedad Raiz</t>
  </si>
  <si>
    <t>Para Obligaciones Laborales</t>
  </si>
  <si>
    <t>Ingresos Recibidos Para Terceros</t>
  </si>
  <si>
    <t>Var %</t>
  </si>
  <si>
    <t>Part %</t>
  </si>
  <si>
    <t>Var $ (Flujo)</t>
  </si>
  <si>
    <t>Fuentes de Efectivo</t>
  </si>
  <si>
    <t>Aplicaciones de Efectivo</t>
  </si>
  <si>
    <t>ECO</t>
  </si>
  <si>
    <t>ECI</t>
  </si>
  <si>
    <t>EGI</t>
  </si>
  <si>
    <t>EGF</t>
  </si>
  <si>
    <t>EGO</t>
  </si>
  <si>
    <t>TOTAL EGO</t>
  </si>
  <si>
    <t>TOTAL EGF</t>
  </si>
  <si>
    <t>TOTAL ECO</t>
  </si>
  <si>
    <t>TOTAL ECI</t>
  </si>
  <si>
    <t>DISMINUCIÓN CAJA Y BANCOS</t>
  </si>
  <si>
    <t>AUMENTO EFECTIVO Y EQUIVALENTE</t>
  </si>
  <si>
    <t>TOTAL FUENTES DE EFECTIVO</t>
  </si>
  <si>
    <t>TOTAL APLICAICONES DE EFECTIVO</t>
  </si>
  <si>
    <t>ECF</t>
  </si>
  <si>
    <t>TOTAL EGI</t>
  </si>
  <si>
    <t>TOTAL ECF</t>
  </si>
  <si>
    <t>FNEo</t>
  </si>
  <si>
    <t>FNEi</t>
  </si>
  <si>
    <t>FNEf</t>
  </si>
  <si>
    <t>FNEtotal</t>
  </si>
  <si>
    <t xml:space="preserve"> </t>
  </si>
  <si>
    <t>COBERTURA DE LIQUIDEZ BÁSICA</t>
  </si>
  <si>
    <t>COBERTURA DE LIQUIDEZ ÁCIDA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</si>
</sst>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0.0"/>
    <numFmt numFmtId="165" formatCode="General\ &quot;py&quot;"/>
    <numFmt numFmtId="166" formatCode="#,##0.0"/>
    <numFmt numFmtId="167" formatCode="_-* #,##0_-;\-* #,##0_-;_-* &quot;-&quot;??_-;_-@_-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8"/>
      <color rgb="FFFF0000"/>
      <name val="Trebuchet MS"/>
      <family val="2"/>
    </font>
    <font>
      <sz val="8"/>
      <color theme="1"/>
      <name val="Trebuchet MS"/>
      <family val="2"/>
    </font>
    <font>
      <sz val="8"/>
      <color theme="0"/>
      <name val="Trebuchet MS"/>
      <family val="2"/>
    </font>
    <font>
      <sz val="8"/>
      <color rgb="FF0070C0"/>
      <name val="Trebuchet MS"/>
      <family val="2"/>
    </font>
    <font>
      <sz val="8"/>
      <color theme="9" tint="-0.249977111117893"/>
      <name val="Trebuchet MS"/>
      <family val="2"/>
    </font>
    <font>
      <sz val="8"/>
      <name val="Trebuchet MS"/>
      <family val="2"/>
    </font>
    <font>
      <b/>
      <u/>
      <sz val="8"/>
      <color theme="1"/>
      <name val="Trebuchet MS"/>
      <family val="2"/>
    </font>
    <font>
      <b/>
      <u/>
      <sz val="8"/>
      <color rgb="FFFF0000"/>
      <name val="Trebuchet MS"/>
      <family val="2"/>
    </font>
    <font>
      <sz val="8"/>
      <color theme="5" tint="-0.499984740745262"/>
      <name val="Trebuchet MS"/>
      <family val="2"/>
    </font>
    <font>
      <b/>
      <sz val="8"/>
      <color theme="1"/>
      <name val="Trebuchet MS"/>
      <family val="2"/>
    </font>
    <font>
      <b/>
      <u/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 val="singleAccounting"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49">
    <xf numFmtId="0" fontId="0" fillId="0" borderId="0" xfId="0"/>
    <xf numFmtId="164" fontId="2" fillId="0" borderId="0" xfId="0" applyNumberFormat="1" applyFont="1"/>
    <xf numFmtId="0" fontId="3" fillId="0" borderId="0" xfId="0" applyFont="1"/>
    <xf numFmtId="0" fontId="4" fillId="2" borderId="0" xfId="0" applyFont="1" applyFill="1"/>
    <xf numFmtId="165" fontId="4" fillId="3" borderId="0" xfId="0" applyNumberFormat="1" applyFont="1" applyFill="1"/>
    <xf numFmtId="0" fontId="4" fillId="2" borderId="0" xfId="0" applyFont="1" applyFill="1" applyAlignment="1">
      <alignment vertical="center"/>
    </xf>
    <xf numFmtId="3" fontId="3" fillId="0" borderId="0" xfId="0" applyNumberFormat="1" applyFont="1"/>
    <xf numFmtId="0" fontId="3" fillId="0" borderId="0" xfId="0" applyFont="1" applyAlignment="1">
      <alignment horizontal="left" indent="2"/>
    </xf>
    <xf numFmtId="3" fontId="6" fillId="0" borderId="0" xfId="0" applyNumberFormat="1" applyFont="1"/>
    <xf numFmtId="0" fontId="3" fillId="0" borderId="0" xfId="0" applyFont="1" applyAlignment="1">
      <alignment horizontal="left"/>
    </xf>
    <xf numFmtId="3" fontId="7" fillId="0" borderId="0" xfId="0" applyNumberFormat="1" applyFont="1"/>
    <xf numFmtId="0" fontId="8" fillId="4" borderId="0" xfId="0" applyFont="1" applyFill="1"/>
    <xf numFmtId="3" fontId="8" fillId="4" borderId="0" xfId="0" applyNumberFormat="1" applyFont="1" applyFill="1"/>
    <xf numFmtId="0" fontId="3" fillId="0" borderId="0" xfId="0" applyFont="1" applyAlignment="1">
      <alignment horizontal="left" indent="1"/>
    </xf>
    <xf numFmtId="0" fontId="3" fillId="0" borderId="0" xfId="0" applyFont="1" applyAlignment="1">
      <alignment horizontal="left" indent="3"/>
    </xf>
    <xf numFmtId="3" fontId="3" fillId="4" borderId="0" xfId="0" applyNumberFormat="1" applyFont="1" applyFill="1"/>
    <xf numFmtId="10" fontId="3" fillId="0" borderId="0" xfId="1" applyNumberFormat="1" applyFont="1"/>
    <xf numFmtId="0" fontId="2" fillId="0" borderId="0" xfId="0" applyFont="1"/>
    <xf numFmtId="3" fontId="9" fillId="4" borderId="0" xfId="0" applyNumberFormat="1" applyFont="1" applyFill="1"/>
    <xf numFmtId="166" fontId="3" fillId="0" borderId="0" xfId="0" applyNumberFormat="1" applyFont="1"/>
    <xf numFmtId="3" fontId="10" fillId="0" borderId="0" xfId="0" applyNumberFormat="1" applyFont="1"/>
    <xf numFmtId="0" fontId="3" fillId="4" borderId="0" xfId="0" applyFont="1" applyFill="1"/>
    <xf numFmtId="0" fontId="11" fillId="4" borderId="0" xfId="0" applyFont="1" applyFill="1"/>
    <xf numFmtId="3" fontId="11" fillId="4" borderId="0" xfId="0" applyNumberFormat="1" applyFont="1" applyFill="1"/>
    <xf numFmtId="3" fontId="5" fillId="0" borderId="0" xfId="0" applyNumberFormat="1" applyFont="1"/>
    <xf numFmtId="166" fontId="2" fillId="0" borderId="0" xfId="0" applyNumberFormat="1" applyFont="1"/>
    <xf numFmtId="3" fontId="3" fillId="5" borderId="0" xfId="0" applyNumberFormat="1" applyFont="1" applyFill="1"/>
    <xf numFmtId="3" fontId="5" fillId="5" borderId="0" xfId="0" applyNumberFormat="1" applyFont="1" applyFill="1"/>
    <xf numFmtId="0" fontId="4" fillId="2" borderId="1" xfId="0" applyFont="1" applyFill="1" applyBorder="1"/>
    <xf numFmtId="0" fontId="4" fillId="2" borderId="3" xfId="0" applyFont="1" applyFill="1" applyBorder="1"/>
    <xf numFmtId="0" fontId="4" fillId="2" borderId="0" xfId="0" applyFont="1" applyFill="1" applyBorder="1"/>
    <xf numFmtId="3" fontId="3" fillId="0" borderId="3" xfId="0" applyNumberFormat="1" applyFont="1" applyBorder="1"/>
    <xf numFmtId="3" fontId="3" fillId="0" borderId="0" xfId="0" applyNumberFormat="1" applyFont="1" applyBorder="1"/>
    <xf numFmtId="3" fontId="6" fillId="0" borderId="3" xfId="0" applyNumberFormat="1" applyFont="1" applyBorder="1"/>
    <xf numFmtId="3" fontId="6" fillId="0" borderId="0" xfId="0" applyNumberFormat="1" applyFont="1" applyBorder="1"/>
    <xf numFmtId="3" fontId="7" fillId="0" borderId="3" xfId="0" applyNumberFormat="1" applyFont="1" applyBorder="1"/>
    <xf numFmtId="3" fontId="7" fillId="0" borderId="0" xfId="0" applyNumberFormat="1" applyFont="1" applyBorder="1"/>
    <xf numFmtId="3" fontId="8" fillId="4" borderId="3" xfId="0" applyNumberFormat="1" applyFont="1" applyFill="1" applyBorder="1"/>
    <xf numFmtId="3" fontId="8" fillId="4" borderId="0" xfId="0" applyNumberFormat="1" applyFont="1" applyFill="1" applyBorder="1"/>
    <xf numFmtId="3" fontId="3" fillId="4" borderId="3" xfId="0" applyNumberFormat="1" applyFont="1" applyFill="1" applyBorder="1"/>
    <xf numFmtId="3" fontId="3" fillId="4" borderId="0" xfId="0" applyNumberFormat="1" applyFont="1" applyFill="1" applyBorder="1"/>
    <xf numFmtId="10" fontId="3" fillId="0" borderId="3" xfId="1" applyNumberFormat="1" applyFont="1" applyBorder="1"/>
    <xf numFmtId="10" fontId="3" fillId="0" borderId="0" xfId="1" applyNumberFormat="1" applyFont="1" applyBorder="1"/>
    <xf numFmtId="165" fontId="4" fillId="3" borderId="3" xfId="0" applyNumberFormat="1" applyFont="1" applyFill="1" applyBorder="1"/>
    <xf numFmtId="3" fontId="9" fillId="4" borderId="3" xfId="0" applyNumberFormat="1" applyFont="1" applyFill="1" applyBorder="1"/>
    <xf numFmtId="3" fontId="9" fillId="4" borderId="0" xfId="0" applyNumberFormat="1" applyFont="1" applyFill="1" applyBorder="1"/>
    <xf numFmtId="166" fontId="3" fillId="0" borderId="3" xfId="0" applyNumberFormat="1" applyFont="1" applyBorder="1"/>
    <xf numFmtId="166" fontId="3" fillId="0" borderId="0" xfId="0" applyNumberFormat="1" applyFont="1" applyBorder="1"/>
    <xf numFmtId="164" fontId="2" fillId="0" borderId="3" xfId="0" applyNumberFormat="1" applyFont="1" applyBorder="1"/>
    <xf numFmtId="164" fontId="2" fillId="0" borderId="0" xfId="0" applyNumberFormat="1" applyFont="1" applyBorder="1"/>
    <xf numFmtId="0" fontId="3" fillId="0" borderId="3" xfId="0" applyFont="1" applyBorder="1"/>
    <xf numFmtId="0" fontId="3" fillId="0" borderId="0" xfId="0" applyFont="1" applyBorder="1"/>
    <xf numFmtId="3" fontId="10" fillId="0" borderId="3" xfId="0" applyNumberFormat="1" applyFont="1" applyBorder="1"/>
    <xf numFmtId="3" fontId="10" fillId="0" borderId="0" xfId="0" applyNumberFormat="1" applyFont="1" applyBorder="1"/>
    <xf numFmtId="3" fontId="11" fillId="4" borderId="3" xfId="0" applyNumberFormat="1" applyFont="1" applyFill="1" applyBorder="1"/>
    <xf numFmtId="3" fontId="11" fillId="4" borderId="0" xfId="0" applyNumberFormat="1" applyFont="1" applyFill="1" applyBorder="1"/>
    <xf numFmtId="3" fontId="3" fillId="5" borderId="3" xfId="0" applyNumberFormat="1" applyFont="1" applyFill="1" applyBorder="1"/>
    <xf numFmtId="3" fontId="5" fillId="0" borderId="3" xfId="0" applyNumberFormat="1" applyFont="1" applyBorder="1"/>
    <xf numFmtId="3" fontId="5" fillId="0" borderId="0" xfId="0" applyNumberFormat="1" applyFont="1" applyBorder="1"/>
    <xf numFmtId="3" fontId="2" fillId="0" borderId="3" xfId="0" applyNumberFormat="1" applyFont="1" applyBorder="1"/>
    <xf numFmtId="3" fontId="2" fillId="0" borderId="0" xfId="0" applyNumberFormat="1" applyFont="1" applyBorder="1"/>
    <xf numFmtId="0" fontId="3" fillId="5" borderId="0" xfId="0" applyFont="1" applyFill="1"/>
    <xf numFmtId="3" fontId="3" fillId="6" borderId="0" xfId="0" applyNumberFormat="1" applyFont="1" applyFill="1"/>
    <xf numFmtId="0" fontId="3" fillId="6" borderId="0" xfId="0" applyFont="1" applyFill="1"/>
    <xf numFmtId="0" fontId="4" fillId="2" borderId="2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5" xfId="0" applyFont="1" applyFill="1" applyBorder="1"/>
    <xf numFmtId="3" fontId="3" fillId="0" borderId="5" xfId="0" applyNumberFormat="1" applyFont="1" applyBorder="1"/>
    <xf numFmtId="10" fontId="6" fillId="0" borderId="5" xfId="1" applyNumberFormat="1" applyFont="1" applyBorder="1"/>
    <xf numFmtId="10" fontId="7" fillId="0" borderId="5" xfId="1" applyNumberFormat="1" applyFont="1" applyBorder="1"/>
    <xf numFmtId="10" fontId="8" fillId="4" borderId="5" xfId="1" applyNumberFormat="1" applyFont="1" applyFill="1" applyBorder="1"/>
    <xf numFmtId="10" fontId="3" fillId="0" borderId="5" xfId="1" applyNumberFormat="1" applyFont="1" applyBorder="1"/>
    <xf numFmtId="10" fontId="3" fillId="4" borderId="5" xfId="1" applyNumberFormat="1" applyFont="1" applyFill="1" applyBorder="1"/>
    <xf numFmtId="0" fontId="4" fillId="2" borderId="6" xfId="0" applyFont="1" applyFill="1" applyBorder="1" applyAlignment="1">
      <alignment horizontal="center"/>
    </xf>
    <xf numFmtId="0" fontId="4" fillId="2" borderId="7" xfId="0" applyFont="1" applyFill="1" applyBorder="1"/>
    <xf numFmtId="10" fontId="7" fillId="0" borderId="7" xfId="1" applyNumberFormat="1" applyFont="1" applyBorder="1"/>
    <xf numFmtId="10" fontId="6" fillId="0" borderId="7" xfId="1" applyNumberFormat="1" applyFont="1" applyBorder="1"/>
    <xf numFmtId="10" fontId="8" fillId="4" borderId="7" xfId="1" applyNumberFormat="1" applyFont="1" applyFill="1" applyBorder="1"/>
    <xf numFmtId="10" fontId="3" fillId="0" borderId="7" xfId="1" applyNumberFormat="1" applyFont="1" applyBorder="1"/>
    <xf numFmtId="10" fontId="3" fillId="4" borderId="7" xfId="1" applyNumberFormat="1" applyFont="1" applyFill="1" applyBorder="1"/>
    <xf numFmtId="3" fontId="8" fillId="4" borderId="5" xfId="0" applyNumberFormat="1" applyFont="1" applyFill="1" applyBorder="1"/>
    <xf numFmtId="9" fontId="6" fillId="0" borderId="5" xfId="1" applyNumberFormat="1" applyFont="1" applyBorder="1"/>
    <xf numFmtId="9" fontId="8" fillId="4" borderId="5" xfId="1" applyNumberFormat="1" applyFont="1" applyFill="1" applyBorder="1"/>
    <xf numFmtId="3" fontId="9" fillId="4" borderId="5" xfId="0" applyNumberFormat="1" applyFont="1" applyFill="1" applyBorder="1"/>
    <xf numFmtId="3" fontId="8" fillId="4" borderId="7" xfId="0" applyNumberFormat="1" applyFont="1" applyFill="1" applyBorder="1"/>
    <xf numFmtId="3" fontId="9" fillId="4" borderId="7" xfId="0" applyNumberFormat="1" applyFont="1" applyFill="1" applyBorder="1"/>
    <xf numFmtId="3" fontId="6" fillId="0" borderId="7" xfId="0" applyNumberFormat="1" applyFont="1" applyBorder="1"/>
    <xf numFmtId="10" fontId="10" fillId="0" borderId="5" xfId="1" applyNumberFormat="1" applyFont="1" applyBorder="1"/>
    <xf numFmtId="3" fontId="3" fillId="4" borderId="5" xfId="0" applyNumberFormat="1" applyFont="1" applyFill="1" applyBorder="1"/>
    <xf numFmtId="10" fontId="10" fillId="0" borderId="7" xfId="1" applyNumberFormat="1" applyFont="1" applyBorder="1"/>
    <xf numFmtId="3" fontId="11" fillId="4" borderId="5" xfId="0" applyNumberFormat="1" applyFont="1" applyFill="1" applyBorder="1"/>
    <xf numFmtId="3" fontId="10" fillId="0" borderId="5" xfId="0" applyNumberFormat="1" applyFont="1" applyBorder="1"/>
    <xf numFmtId="3" fontId="5" fillId="0" borderId="5" xfId="0" applyNumberFormat="1" applyFont="1" applyBorder="1"/>
    <xf numFmtId="9" fontId="11" fillId="4" borderId="5" xfId="1" applyNumberFormat="1" applyFont="1" applyFill="1" applyBorder="1"/>
    <xf numFmtId="9" fontId="3" fillId="0" borderId="5" xfId="1" applyNumberFormat="1" applyFont="1" applyBorder="1"/>
    <xf numFmtId="9" fontId="10" fillId="0" borderId="5" xfId="1" applyNumberFormat="1" applyFont="1" applyBorder="1"/>
    <xf numFmtId="9" fontId="5" fillId="0" borderId="5" xfId="1" applyNumberFormat="1" applyFont="1" applyBorder="1"/>
    <xf numFmtId="167" fontId="3" fillId="0" borderId="7" xfId="2" applyNumberFormat="1" applyFont="1" applyBorder="1"/>
    <xf numFmtId="167" fontId="8" fillId="4" borderId="7" xfId="2" applyNumberFormat="1" applyFont="1" applyFill="1" applyBorder="1"/>
    <xf numFmtId="167" fontId="9" fillId="4" borderId="7" xfId="2" applyNumberFormat="1" applyFont="1" applyFill="1" applyBorder="1"/>
    <xf numFmtId="167" fontId="6" fillId="0" borderId="7" xfId="2" applyNumberFormat="1" applyFont="1" applyBorder="1"/>
    <xf numFmtId="0" fontId="0" fillId="6" borderId="0" xfId="0" applyFill="1"/>
    <xf numFmtId="0" fontId="13" fillId="6" borderId="0" xfId="0" applyFont="1" applyFill="1"/>
    <xf numFmtId="3" fontId="3" fillId="0" borderId="0" xfId="0" applyNumberFormat="1" applyFont="1" applyAlignment="1">
      <alignment horizontal="left"/>
    </xf>
    <xf numFmtId="3" fontId="3" fillId="6" borderId="0" xfId="0" applyNumberFormat="1" applyFont="1" applyFill="1" applyAlignment="1">
      <alignment horizontal="left"/>
    </xf>
    <xf numFmtId="0" fontId="3" fillId="6" borderId="0" xfId="0" applyFont="1" applyFill="1" applyAlignment="1">
      <alignment horizontal="left"/>
    </xf>
    <xf numFmtId="0" fontId="3" fillId="7" borderId="0" xfId="0" applyFont="1" applyFill="1" applyAlignment="1">
      <alignment horizontal="left"/>
    </xf>
    <xf numFmtId="167" fontId="0" fillId="6" borderId="0" xfId="0" applyNumberFormat="1" applyFill="1"/>
    <xf numFmtId="0" fontId="3" fillId="9" borderId="0" xfId="0" applyFont="1" applyFill="1" applyAlignment="1">
      <alignment horizontal="left"/>
    </xf>
    <xf numFmtId="0" fontId="3" fillId="10" borderId="0" xfId="0" applyFont="1" applyFill="1" applyAlignment="1">
      <alignment horizontal="left"/>
    </xf>
    <xf numFmtId="0" fontId="3" fillId="11" borderId="0" xfId="0" applyFont="1" applyFill="1" applyAlignment="1">
      <alignment horizontal="left"/>
    </xf>
    <xf numFmtId="0" fontId="12" fillId="6" borderId="1" xfId="0" applyFont="1" applyFill="1" applyBorder="1"/>
    <xf numFmtId="0" fontId="0" fillId="6" borderId="2" xfId="0" applyFill="1" applyBorder="1"/>
    <xf numFmtId="0" fontId="12" fillId="6" borderId="2" xfId="0" applyFont="1" applyFill="1" applyBorder="1"/>
    <xf numFmtId="0" fontId="0" fillId="6" borderId="4" xfId="0" applyFill="1" applyBorder="1"/>
    <xf numFmtId="0" fontId="0" fillId="6" borderId="3" xfId="0" applyFill="1" applyBorder="1"/>
    <xf numFmtId="167" fontId="0" fillId="6" borderId="0" xfId="2" applyNumberFormat="1" applyFont="1" applyFill="1" applyBorder="1"/>
    <xf numFmtId="0" fontId="0" fillId="6" borderId="0" xfId="0" applyFill="1" applyBorder="1"/>
    <xf numFmtId="0" fontId="0" fillId="6" borderId="5" xfId="0" applyFill="1" applyBorder="1"/>
    <xf numFmtId="167" fontId="0" fillId="6" borderId="5" xfId="2" applyNumberFormat="1" applyFont="1" applyFill="1" applyBorder="1"/>
    <xf numFmtId="0" fontId="12" fillId="7" borderId="8" xfId="0" applyFont="1" applyFill="1" applyBorder="1"/>
    <xf numFmtId="167" fontId="12" fillId="7" borderId="9" xfId="2" applyNumberFormat="1" applyFont="1" applyFill="1" applyBorder="1"/>
    <xf numFmtId="0" fontId="0" fillId="6" borderId="9" xfId="0" applyFill="1" applyBorder="1"/>
    <xf numFmtId="0" fontId="12" fillId="7" borderId="9" xfId="0" applyFont="1" applyFill="1" applyBorder="1"/>
    <xf numFmtId="167" fontId="12" fillId="7" borderId="10" xfId="2" applyNumberFormat="1" applyFont="1" applyFill="1" applyBorder="1"/>
    <xf numFmtId="0" fontId="12" fillId="8" borderId="8" xfId="0" applyFont="1" applyFill="1" applyBorder="1"/>
    <xf numFmtId="0" fontId="12" fillId="8" borderId="9" xfId="0" applyFont="1" applyFill="1" applyBorder="1"/>
    <xf numFmtId="167" fontId="12" fillId="8" borderId="10" xfId="2" applyNumberFormat="1" applyFont="1" applyFill="1" applyBorder="1"/>
    <xf numFmtId="0" fontId="12" fillId="9" borderId="8" xfId="0" applyFont="1" applyFill="1" applyBorder="1"/>
    <xf numFmtId="167" fontId="12" fillId="9" borderId="9" xfId="2" applyNumberFormat="1" applyFont="1" applyFill="1" applyBorder="1"/>
    <xf numFmtId="0" fontId="12" fillId="9" borderId="9" xfId="0" applyFont="1" applyFill="1" applyBorder="1"/>
    <xf numFmtId="0" fontId="0" fillId="9" borderId="10" xfId="0" applyFill="1" applyBorder="1"/>
    <xf numFmtId="0" fontId="0" fillId="6" borderId="12" xfId="0" applyFill="1" applyBorder="1"/>
    <xf numFmtId="0" fontId="12" fillId="5" borderId="11" xfId="0" applyFont="1" applyFill="1" applyBorder="1"/>
    <xf numFmtId="167" fontId="14" fillId="5" borderId="12" xfId="0" applyNumberFormat="1" applyFont="1" applyFill="1" applyBorder="1"/>
    <xf numFmtId="0" fontId="12" fillId="5" borderId="12" xfId="0" applyFont="1" applyFill="1" applyBorder="1"/>
    <xf numFmtId="167" fontId="14" fillId="5" borderId="13" xfId="0" applyNumberFormat="1" applyFont="1" applyFill="1" applyBorder="1"/>
    <xf numFmtId="0" fontId="12" fillId="7" borderId="11" xfId="0" applyFont="1" applyFill="1" applyBorder="1"/>
    <xf numFmtId="167" fontId="12" fillId="7" borderId="13" xfId="2" applyNumberFormat="1" applyFont="1" applyFill="1" applyBorder="1"/>
    <xf numFmtId="0" fontId="12" fillId="8" borderId="11" xfId="0" applyFont="1" applyFill="1" applyBorder="1"/>
    <xf numFmtId="167" fontId="12" fillId="8" borderId="13" xfId="2" applyNumberFormat="1" applyFont="1" applyFill="1" applyBorder="1"/>
    <xf numFmtId="0" fontId="12" fillId="9" borderId="11" xfId="0" applyFont="1" applyFill="1" applyBorder="1"/>
    <xf numFmtId="167" fontId="12" fillId="9" borderId="13" xfId="2" applyNumberFormat="1" applyFont="1" applyFill="1" applyBorder="1"/>
    <xf numFmtId="0" fontId="12" fillId="7" borderId="12" xfId="0" applyFont="1" applyFill="1" applyBorder="1"/>
    <xf numFmtId="0" fontId="0" fillId="7" borderId="13" xfId="0" applyFill="1" applyBorder="1"/>
    <xf numFmtId="167" fontId="14" fillId="7" borderId="12" xfId="2" applyNumberFormat="1" applyFont="1" applyFill="1" applyBorder="1"/>
    <xf numFmtId="165" fontId="4" fillId="2" borderId="3" xfId="0" applyNumberFormat="1" applyFont="1" applyFill="1" applyBorder="1"/>
    <xf numFmtId="10" fontId="3" fillId="0" borderId="0" xfId="0" applyNumberFormat="1" applyFont="1"/>
    <xf numFmtId="43" fontId="0" fillId="6" borderId="0" xfId="0" applyNumberFormat="1" applyFill="1"/>
  </cellXfs>
  <cellStyles count="3">
    <cellStyle name="Millares" xfId="2" builtinId="3"/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31750</xdr:colOff>
      <xdr:row>10</xdr:row>
      <xdr:rowOff>95250</xdr:rowOff>
    </xdr:from>
    <xdr:to>
      <xdr:col>3</xdr:col>
      <xdr:colOff>736600</xdr:colOff>
      <xdr:row>10</xdr:row>
      <xdr:rowOff>95250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B416CC48-D6D6-035A-8CAB-AD0E2200E945}"/>
            </a:ext>
          </a:extLst>
        </xdr:cNvPr>
        <xdr:cNvCxnSpPr/>
      </xdr:nvCxnSpPr>
      <xdr:spPr>
        <a:xfrm>
          <a:off x="3784600" y="2355850"/>
          <a:ext cx="704850" cy="0"/>
        </a:xfrm>
        <a:prstGeom prst="straightConnector1">
          <a:avLst/>
        </a:prstGeom>
        <a:ln w="19050">
          <a:solidFill>
            <a:schemeClr val="accent6">
              <a:lumMod val="60000"/>
              <a:lumOff val="4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11</xdr:row>
      <xdr:rowOff>6350</xdr:rowOff>
    </xdr:from>
    <xdr:to>
      <xdr:col>3</xdr:col>
      <xdr:colOff>704850</xdr:colOff>
      <xdr:row>19</xdr:row>
      <xdr:rowOff>107950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2D6422F4-6250-90AD-CB82-B25FFB028094}"/>
            </a:ext>
          </a:extLst>
        </xdr:cNvPr>
        <xdr:cNvCxnSpPr/>
      </xdr:nvCxnSpPr>
      <xdr:spPr>
        <a:xfrm flipV="1">
          <a:off x="3790950" y="2451100"/>
          <a:ext cx="666750" cy="1574800"/>
        </a:xfrm>
        <a:prstGeom prst="straightConnector1">
          <a:avLst/>
        </a:prstGeom>
        <a:ln w="19050">
          <a:solidFill>
            <a:schemeClr val="accent4">
              <a:lumMod val="60000"/>
              <a:lumOff val="4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50800</xdr:colOff>
      <xdr:row>15</xdr:row>
      <xdr:rowOff>101600</xdr:rowOff>
    </xdr:from>
    <xdr:to>
      <xdr:col>3</xdr:col>
      <xdr:colOff>717550</xdr:colOff>
      <xdr:row>19</xdr:row>
      <xdr:rowOff>101600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E5BE3B13-9213-40F7-962E-D71DEB572F77}"/>
            </a:ext>
          </a:extLst>
        </xdr:cNvPr>
        <xdr:cNvCxnSpPr/>
      </xdr:nvCxnSpPr>
      <xdr:spPr>
        <a:xfrm flipV="1">
          <a:off x="3803650" y="3282950"/>
          <a:ext cx="666750" cy="736600"/>
        </a:xfrm>
        <a:prstGeom prst="straightConnector1">
          <a:avLst/>
        </a:prstGeom>
        <a:ln w="19050">
          <a:solidFill>
            <a:schemeClr val="accent4">
              <a:lumMod val="60000"/>
              <a:lumOff val="4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ilvia%20Garcia\Dropbox\Avisin\2.%20Info%20Financiera\MF%20-%20Avisin%20v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ilvia%20Garcia\Dropbox\Avisin\2.%20Info%20Financiera\MF%20-%20Avisi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M"/>
      <sheetName val="G"/>
      <sheetName val="Val"/>
      <sheetName val="i"/>
      <sheetName val="P"/>
      <sheetName val="Ppto"/>
      <sheetName val="Mes"/>
      <sheetName val="Año"/>
      <sheetName val="Ing"/>
      <sheetName val="Cto"/>
      <sheetName val="Gto"/>
      <sheetName val="Cash"/>
      <sheetName val="CXC"/>
      <sheetName val="Inv"/>
      <sheetName val="AF"/>
      <sheetName val="Obl"/>
      <sheetName val="CXP"/>
    </sheetNames>
    <sheetDataSet>
      <sheetData sheetId="0"/>
      <sheetData sheetId="1"/>
      <sheetData sheetId="2"/>
      <sheetData sheetId="3">
        <row r="76">
          <cell r="E76">
            <v>42035</v>
          </cell>
          <cell r="F76">
            <v>42063</v>
          </cell>
          <cell r="G76">
            <v>42094</v>
          </cell>
          <cell r="H76">
            <v>42124</v>
          </cell>
          <cell r="I76">
            <v>42155</v>
          </cell>
          <cell r="J76">
            <v>42185</v>
          </cell>
          <cell r="K76">
            <v>42216</v>
          </cell>
          <cell r="L76">
            <v>42247</v>
          </cell>
          <cell r="M76">
            <v>42277</v>
          </cell>
          <cell r="N76">
            <v>42308</v>
          </cell>
          <cell r="O76">
            <v>42338</v>
          </cell>
          <cell r="P76">
            <v>42369</v>
          </cell>
          <cell r="Q76">
            <v>42400</v>
          </cell>
          <cell r="R76">
            <v>42429</v>
          </cell>
          <cell r="S76">
            <v>42460</v>
          </cell>
          <cell r="T76">
            <v>42490</v>
          </cell>
          <cell r="U76">
            <v>42521</v>
          </cell>
          <cell r="V76">
            <v>42551</v>
          </cell>
          <cell r="W76">
            <v>42582</v>
          </cell>
          <cell r="X76">
            <v>42613</v>
          </cell>
          <cell r="Y76">
            <v>42643</v>
          </cell>
          <cell r="Z76">
            <v>42674</v>
          </cell>
          <cell r="AA76">
            <v>42704</v>
          </cell>
          <cell r="AB76">
            <v>42735</v>
          </cell>
          <cell r="AC76">
            <v>42766</v>
          </cell>
          <cell r="AD76">
            <v>42794</v>
          </cell>
          <cell r="AE76">
            <v>42825</v>
          </cell>
          <cell r="AF76">
            <v>42855</v>
          </cell>
          <cell r="AG76">
            <v>42886</v>
          </cell>
          <cell r="AH76">
            <v>42916</v>
          </cell>
          <cell r="AI76">
            <v>42947</v>
          </cell>
          <cell r="AJ76">
            <v>42978</v>
          </cell>
          <cell r="AK76">
            <v>43008</v>
          </cell>
          <cell r="AL76">
            <v>43039</v>
          </cell>
          <cell r="AM76">
            <v>43069</v>
          </cell>
          <cell r="AN76">
            <v>43100</v>
          </cell>
          <cell r="AO76">
            <v>43131</v>
          </cell>
          <cell r="AP76">
            <v>43159</v>
          </cell>
          <cell r="AQ76">
            <v>43190</v>
          </cell>
          <cell r="AR76">
            <v>43220</v>
          </cell>
          <cell r="AS76">
            <v>43251</v>
          </cell>
          <cell r="AT76">
            <v>43281</v>
          </cell>
          <cell r="AU76">
            <v>43312</v>
          </cell>
          <cell r="AV76">
            <v>43343</v>
          </cell>
          <cell r="AW76">
            <v>43373</v>
          </cell>
          <cell r="AX76">
            <v>43404</v>
          </cell>
          <cell r="AY76">
            <v>43434</v>
          </cell>
          <cell r="AZ76">
            <v>43465</v>
          </cell>
          <cell r="BA76">
            <v>43496</v>
          </cell>
          <cell r="BB76">
            <v>43524</v>
          </cell>
          <cell r="BC76">
            <v>43555</v>
          </cell>
          <cell r="BD76">
            <v>43585</v>
          </cell>
          <cell r="BE76">
            <v>43616</v>
          </cell>
          <cell r="BF76">
            <v>43646</v>
          </cell>
          <cell r="BG76">
            <v>43677</v>
          </cell>
          <cell r="BH76">
            <v>43708</v>
          </cell>
          <cell r="BI76">
            <v>43738</v>
          </cell>
          <cell r="BJ76">
            <v>43769</v>
          </cell>
          <cell r="BK76">
            <v>43799</v>
          </cell>
          <cell r="BL76">
            <v>43830</v>
          </cell>
          <cell r="BM76">
            <v>43861</v>
          </cell>
          <cell r="BN76">
            <v>43890</v>
          </cell>
          <cell r="BO76">
            <v>43921</v>
          </cell>
          <cell r="BP76">
            <v>43951</v>
          </cell>
          <cell r="BQ76">
            <v>43982</v>
          </cell>
          <cell r="BR76">
            <v>44012</v>
          </cell>
          <cell r="BS76">
            <v>44043</v>
          </cell>
          <cell r="BT76">
            <v>44074</v>
          </cell>
          <cell r="BU76">
            <v>44104</v>
          </cell>
          <cell r="BV76">
            <v>44135</v>
          </cell>
          <cell r="BW76">
            <v>44165</v>
          </cell>
          <cell r="BX76">
            <v>44196</v>
          </cell>
          <cell r="BY76">
            <v>44227</v>
          </cell>
          <cell r="BZ76">
            <v>44255</v>
          </cell>
          <cell r="CA76">
            <v>44286</v>
          </cell>
          <cell r="CB76">
            <v>44316</v>
          </cell>
          <cell r="CC76">
            <v>44347</v>
          </cell>
          <cell r="CD76">
            <v>44377</v>
          </cell>
          <cell r="CE76">
            <v>44408</v>
          </cell>
          <cell r="CF76">
            <v>44439</v>
          </cell>
          <cell r="CG76">
            <v>44469</v>
          </cell>
          <cell r="CH76">
            <v>44500</v>
          </cell>
          <cell r="CI76">
            <v>44530</v>
          </cell>
          <cell r="CJ76">
            <v>44561</v>
          </cell>
          <cell r="CK76">
            <v>44592</v>
          </cell>
          <cell r="CL76">
            <v>44620</v>
          </cell>
          <cell r="CM76">
            <v>44651</v>
          </cell>
          <cell r="CN76">
            <v>44681</v>
          </cell>
          <cell r="CO76">
            <v>44712</v>
          </cell>
          <cell r="CP76">
            <v>44742</v>
          </cell>
          <cell r="CQ76">
            <v>44773</v>
          </cell>
          <cell r="CR76">
            <v>44804</v>
          </cell>
          <cell r="CS76">
            <v>44834</v>
          </cell>
          <cell r="CT76">
            <v>44865</v>
          </cell>
          <cell r="CU76">
            <v>44895</v>
          </cell>
          <cell r="CV76">
            <v>44926</v>
          </cell>
          <cell r="CW76">
            <v>44957</v>
          </cell>
          <cell r="CX76">
            <v>44985</v>
          </cell>
          <cell r="CY76">
            <v>45016</v>
          </cell>
          <cell r="CZ76">
            <v>45046</v>
          </cell>
          <cell r="DA76">
            <v>45077</v>
          </cell>
          <cell r="DB76">
            <v>45107</v>
          </cell>
          <cell r="DC76">
            <v>45138</v>
          </cell>
          <cell r="DD76">
            <v>45169</v>
          </cell>
          <cell r="DE76">
            <v>45199</v>
          </cell>
          <cell r="DF76">
            <v>45230</v>
          </cell>
          <cell r="DG76">
            <v>45260</v>
          </cell>
          <cell r="DH76">
            <v>45291</v>
          </cell>
          <cell r="DI76">
            <v>45322</v>
          </cell>
          <cell r="DJ76">
            <v>45351</v>
          </cell>
          <cell r="DK76">
            <v>45382</v>
          </cell>
          <cell r="DL76">
            <v>45412</v>
          </cell>
          <cell r="DM76">
            <v>45443</v>
          </cell>
          <cell r="DN76">
            <v>45473</v>
          </cell>
          <cell r="DO76">
            <v>45504</v>
          </cell>
          <cell r="DP76">
            <v>45535</v>
          </cell>
          <cell r="DQ76">
            <v>45565</v>
          </cell>
          <cell r="DR76">
            <v>45596</v>
          </cell>
          <cell r="DS76">
            <v>45626</v>
          </cell>
          <cell r="DT76">
            <v>45657</v>
          </cell>
          <cell r="DU76">
            <v>45688</v>
          </cell>
          <cell r="DV76">
            <v>45716</v>
          </cell>
          <cell r="DW76">
            <v>45747</v>
          </cell>
          <cell r="DX76">
            <v>45777</v>
          </cell>
          <cell r="DY76">
            <v>45808</v>
          </cell>
          <cell r="DZ76">
            <v>45838</v>
          </cell>
          <cell r="EA76">
            <v>45869</v>
          </cell>
          <cell r="EB76">
            <v>45900</v>
          </cell>
          <cell r="EC76">
            <v>45930</v>
          </cell>
          <cell r="ED76">
            <v>45961</v>
          </cell>
          <cell r="EE76">
            <v>45991</v>
          </cell>
          <cell r="EF76">
            <v>46022</v>
          </cell>
        </row>
        <row r="77">
          <cell r="E77">
            <v>1</v>
          </cell>
          <cell r="F77">
            <v>2</v>
          </cell>
          <cell r="G77">
            <v>3</v>
          </cell>
          <cell r="H77">
            <v>4</v>
          </cell>
          <cell r="I77">
            <v>5</v>
          </cell>
          <cell r="J77">
            <v>6</v>
          </cell>
          <cell r="K77">
            <v>7</v>
          </cell>
          <cell r="L77">
            <v>8</v>
          </cell>
          <cell r="M77">
            <v>9</v>
          </cell>
          <cell r="N77">
            <v>10</v>
          </cell>
          <cell r="O77">
            <v>11</v>
          </cell>
          <cell r="P77">
            <v>12</v>
          </cell>
          <cell r="Q77">
            <v>1</v>
          </cell>
          <cell r="R77">
            <v>2</v>
          </cell>
          <cell r="S77">
            <v>3</v>
          </cell>
          <cell r="T77">
            <v>4</v>
          </cell>
          <cell r="U77">
            <v>5</v>
          </cell>
          <cell r="V77">
            <v>6</v>
          </cell>
          <cell r="W77">
            <v>7</v>
          </cell>
          <cell r="X77">
            <v>8</v>
          </cell>
          <cell r="Y77">
            <v>9</v>
          </cell>
          <cell r="Z77">
            <v>10</v>
          </cell>
          <cell r="AA77">
            <v>11</v>
          </cell>
          <cell r="AB77">
            <v>12</v>
          </cell>
          <cell r="AC77">
            <v>1</v>
          </cell>
          <cell r="AD77">
            <v>2</v>
          </cell>
          <cell r="AE77">
            <v>3</v>
          </cell>
          <cell r="AF77">
            <v>4</v>
          </cell>
          <cell r="AG77">
            <v>5</v>
          </cell>
          <cell r="AH77">
            <v>6</v>
          </cell>
          <cell r="AI77">
            <v>7</v>
          </cell>
          <cell r="AJ77">
            <v>8</v>
          </cell>
          <cell r="AK77">
            <v>9</v>
          </cell>
          <cell r="AL77">
            <v>10</v>
          </cell>
          <cell r="AM77">
            <v>11</v>
          </cell>
          <cell r="AN77">
            <v>12</v>
          </cell>
          <cell r="AO77">
            <v>1</v>
          </cell>
          <cell r="AP77">
            <v>2</v>
          </cell>
          <cell r="AQ77">
            <v>3</v>
          </cell>
          <cell r="AR77">
            <v>4</v>
          </cell>
          <cell r="AS77">
            <v>5</v>
          </cell>
          <cell r="AT77">
            <v>6</v>
          </cell>
          <cell r="AU77">
            <v>7</v>
          </cell>
          <cell r="AV77">
            <v>8</v>
          </cell>
          <cell r="AW77">
            <v>9</v>
          </cell>
          <cell r="AX77">
            <v>10</v>
          </cell>
          <cell r="AY77">
            <v>11</v>
          </cell>
          <cell r="AZ77">
            <v>12</v>
          </cell>
          <cell r="BA77">
            <v>1</v>
          </cell>
          <cell r="BB77">
            <v>2</v>
          </cell>
          <cell r="BC77">
            <v>3</v>
          </cell>
          <cell r="BD77">
            <v>4</v>
          </cell>
          <cell r="BE77">
            <v>5</v>
          </cell>
          <cell r="BF77">
            <v>6</v>
          </cell>
          <cell r="BG77">
            <v>7</v>
          </cell>
          <cell r="BH77">
            <v>8</v>
          </cell>
          <cell r="BI77">
            <v>9</v>
          </cell>
          <cell r="BJ77">
            <v>10</v>
          </cell>
          <cell r="BK77">
            <v>11</v>
          </cell>
          <cell r="BL77">
            <v>12</v>
          </cell>
          <cell r="BM77">
            <v>1</v>
          </cell>
          <cell r="BN77">
            <v>2</v>
          </cell>
          <cell r="BO77">
            <v>3</v>
          </cell>
          <cell r="BP77">
            <v>4</v>
          </cell>
          <cell r="BQ77">
            <v>5</v>
          </cell>
          <cell r="BR77">
            <v>6</v>
          </cell>
          <cell r="BS77">
            <v>7</v>
          </cell>
          <cell r="BT77">
            <v>8</v>
          </cell>
          <cell r="BU77">
            <v>9</v>
          </cell>
          <cell r="BV77">
            <v>10</v>
          </cell>
          <cell r="BW77">
            <v>11</v>
          </cell>
          <cell r="BX77">
            <v>12</v>
          </cell>
          <cell r="BY77">
            <v>1</v>
          </cell>
          <cell r="BZ77">
            <v>2</v>
          </cell>
          <cell r="CA77">
            <v>3</v>
          </cell>
          <cell r="CB77">
            <v>4</v>
          </cell>
          <cell r="CC77">
            <v>5</v>
          </cell>
          <cell r="CD77">
            <v>6</v>
          </cell>
          <cell r="CE77">
            <v>7</v>
          </cell>
          <cell r="CF77">
            <v>8</v>
          </cell>
          <cell r="CG77">
            <v>9</v>
          </cell>
          <cell r="CH77">
            <v>10</v>
          </cell>
          <cell r="CI77">
            <v>11</v>
          </cell>
          <cell r="CJ77">
            <v>12</v>
          </cell>
          <cell r="CK77">
            <v>1</v>
          </cell>
          <cell r="CL77">
            <v>2</v>
          </cell>
          <cell r="CM77">
            <v>3</v>
          </cell>
          <cell r="CN77">
            <v>4</v>
          </cell>
          <cell r="CO77">
            <v>5</v>
          </cell>
          <cell r="CP77">
            <v>6</v>
          </cell>
          <cell r="CQ77">
            <v>7</v>
          </cell>
          <cell r="CR77">
            <v>8</v>
          </cell>
          <cell r="CS77">
            <v>9</v>
          </cell>
          <cell r="CT77">
            <v>10</v>
          </cell>
          <cell r="CU77">
            <v>11</v>
          </cell>
          <cell r="CV77">
            <v>12</v>
          </cell>
          <cell r="CW77">
            <v>1</v>
          </cell>
          <cell r="CX77">
            <v>2</v>
          </cell>
          <cell r="CY77">
            <v>3</v>
          </cell>
          <cell r="CZ77">
            <v>4</v>
          </cell>
          <cell r="DA77">
            <v>5</v>
          </cell>
          <cell r="DB77">
            <v>6</v>
          </cell>
          <cell r="DC77">
            <v>7</v>
          </cell>
          <cell r="DD77">
            <v>8</v>
          </cell>
          <cell r="DE77">
            <v>9</v>
          </cell>
          <cell r="DF77">
            <v>10</v>
          </cell>
          <cell r="DG77">
            <v>11</v>
          </cell>
          <cell r="DH77">
            <v>12</v>
          </cell>
          <cell r="DI77">
            <v>1</v>
          </cell>
          <cell r="DJ77">
            <v>2</v>
          </cell>
          <cell r="DK77">
            <v>3</v>
          </cell>
          <cell r="DL77">
            <v>4</v>
          </cell>
          <cell r="DM77">
            <v>5</v>
          </cell>
          <cell r="DN77">
            <v>6</v>
          </cell>
          <cell r="DO77">
            <v>7</v>
          </cell>
          <cell r="DP77">
            <v>8</v>
          </cell>
          <cell r="DQ77">
            <v>9</v>
          </cell>
          <cell r="DR77">
            <v>10</v>
          </cell>
          <cell r="DS77">
            <v>11</v>
          </cell>
          <cell r="DT77">
            <v>12</v>
          </cell>
          <cell r="DU77">
            <v>1</v>
          </cell>
          <cell r="DV77">
            <v>2</v>
          </cell>
          <cell r="DW77">
            <v>3</v>
          </cell>
          <cell r="DX77">
            <v>4</v>
          </cell>
          <cell r="DY77">
            <v>5</v>
          </cell>
          <cell r="DZ77">
            <v>6</v>
          </cell>
          <cell r="EA77">
            <v>7</v>
          </cell>
          <cell r="EB77">
            <v>8</v>
          </cell>
          <cell r="EC77">
            <v>9</v>
          </cell>
          <cell r="ED77">
            <v>10</v>
          </cell>
          <cell r="EE77">
            <v>11</v>
          </cell>
          <cell r="EF77">
            <v>12</v>
          </cell>
        </row>
        <row r="78">
          <cell r="E78">
            <v>2015</v>
          </cell>
          <cell r="F78">
            <v>2015</v>
          </cell>
          <cell r="G78">
            <v>2015</v>
          </cell>
          <cell r="H78">
            <v>2015</v>
          </cell>
          <cell r="I78">
            <v>2015</v>
          </cell>
          <cell r="J78">
            <v>2015</v>
          </cell>
          <cell r="K78">
            <v>2015</v>
          </cell>
          <cell r="L78">
            <v>2015</v>
          </cell>
          <cell r="M78">
            <v>2015</v>
          </cell>
          <cell r="N78">
            <v>2015</v>
          </cell>
          <cell r="O78">
            <v>2015</v>
          </cell>
          <cell r="P78">
            <v>2015</v>
          </cell>
          <cell r="Q78">
            <v>2016</v>
          </cell>
          <cell r="R78">
            <v>2016</v>
          </cell>
          <cell r="S78">
            <v>2016</v>
          </cell>
          <cell r="T78">
            <v>2016</v>
          </cell>
          <cell r="U78">
            <v>2016</v>
          </cell>
          <cell r="V78">
            <v>2016</v>
          </cell>
          <cell r="W78">
            <v>2016</v>
          </cell>
          <cell r="X78">
            <v>2016</v>
          </cell>
          <cell r="Y78">
            <v>2016</v>
          </cell>
          <cell r="Z78">
            <v>2016</v>
          </cell>
          <cell r="AA78">
            <v>2016</v>
          </cell>
          <cell r="AB78">
            <v>2016</v>
          </cell>
          <cell r="AC78">
            <v>2017</v>
          </cell>
          <cell r="AD78">
            <v>2017</v>
          </cell>
          <cell r="AE78">
            <v>2017</v>
          </cell>
          <cell r="AF78">
            <v>2017</v>
          </cell>
          <cell r="AG78">
            <v>2017</v>
          </cell>
          <cell r="AH78">
            <v>2017</v>
          </cell>
          <cell r="AI78">
            <v>2017</v>
          </cell>
          <cell r="AJ78">
            <v>2017</v>
          </cell>
          <cell r="AK78">
            <v>2017</v>
          </cell>
          <cell r="AL78">
            <v>2017</v>
          </cell>
          <cell r="AM78">
            <v>2017</v>
          </cell>
          <cell r="AN78">
            <v>2017</v>
          </cell>
          <cell r="AO78">
            <v>2018</v>
          </cell>
          <cell r="AP78">
            <v>2018</v>
          </cell>
          <cell r="AQ78">
            <v>2018</v>
          </cell>
          <cell r="AR78">
            <v>2018</v>
          </cell>
          <cell r="AS78">
            <v>2018</v>
          </cell>
          <cell r="AT78">
            <v>2018</v>
          </cell>
          <cell r="AU78">
            <v>2018</v>
          </cell>
          <cell r="AV78">
            <v>2018</v>
          </cell>
          <cell r="AW78">
            <v>2018</v>
          </cell>
          <cell r="AX78">
            <v>2018</v>
          </cell>
          <cell r="AY78">
            <v>2018</v>
          </cell>
          <cell r="AZ78">
            <v>2018</v>
          </cell>
          <cell r="BA78">
            <v>2019</v>
          </cell>
          <cell r="BB78">
            <v>2019</v>
          </cell>
          <cell r="BC78">
            <v>2019</v>
          </cell>
          <cell r="BD78">
            <v>2019</v>
          </cell>
          <cell r="BE78">
            <v>2019</v>
          </cell>
          <cell r="BF78">
            <v>2019</v>
          </cell>
          <cell r="BG78">
            <v>2019</v>
          </cell>
          <cell r="BH78">
            <v>2019</v>
          </cell>
          <cell r="BI78">
            <v>2019</v>
          </cell>
          <cell r="BJ78">
            <v>2019</v>
          </cell>
          <cell r="BK78">
            <v>2019</v>
          </cell>
          <cell r="BL78">
            <v>2019</v>
          </cell>
          <cell r="BM78">
            <v>2020</v>
          </cell>
          <cell r="BN78">
            <v>2020</v>
          </cell>
          <cell r="BO78">
            <v>2020</v>
          </cell>
          <cell r="BP78">
            <v>2020</v>
          </cell>
          <cell r="BQ78">
            <v>2020</v>
          </cell>
          <cell r="BR78">
            <v>2020</v>
          </cell>
          <cell r="BS78">
            <v>2020</v>
          </cell>
          <cell r="BT78">
            <v>2020</v>
          </cell>
          <cell r="BU78">
            <v>2020</v>
          </cell>
          <cell r="BV78">
            <v>2020</v>
          </cell>
          <cell r="BW78">
            <v>2020</v>
          </cell>
          <cell r="BX78">
            <v>2020</v>
          </cell>
          <cell r="BY78">
            <v>2021</v>
          </cell>
          <cell r="BZ78">
            <v>2021</v>
          </cell>
          <cell r="CA78">
            <v>2021</v>
          </cell>
          <cell r="CB78">
            <v>2021</v>
          </cell>
          <cell r="CC78">
            <v>2021</v>
          </cell>
          <cell r="CD78">
            <v>2021</v>
          </cell>
          <cell r="CE78">
            <v>2021</v>
          </cell>
          <cell r="CF78">
            <v>2021</v>
          </cell>
          <cell r="CG78">
            <v>2021</v>
          </cell>
          <cell r="CH78">
            <v>2021</v>
          </cell>
          <cell r="CI78">
            <v>2021</v>
          </cell>
          <cell r="CJ78">
            <v>2021</v>
          </cell>
          <cell r="CK78">
            <v>2022</v>
          </cell>
          <cell r="CL78">
            <v>2022</v>
          </cell>
          <cell r="CM78">
            <v>2022</v>
          </cell>
          <cell r="CN78">
            <v>2022</v>
          </cell>
          <cell r="CO78">
            <v>2022</v>
          </cell>
          <cell r="CP78">
            <v>2022</v>
          </cell>
          <cell r="CQ78">
            <v>2022</v>
          </cell>
          <cell r="CR78">
            <v>2022</v>
          </cell>
          <cell r="CS78">
            <v>2022</v>
          </cell>
          <cell r="CT78">
            <v>2022</v>
          </cell>
          <cell r="CU78">
            <v>2022</v>
          </cell>
          <cell r="CV78">
            <v>2022</v>
          </cell>
          <cell r="CW78">
            <v>2023</v>
          </cell>
          <cell r="CX78">
            <v>2023</v>
          </cell>
          <cell r="CY78">
            <v>2023</v>
          </cell>
          <cell r="CZ78">
            <v>2023</v>
          </cell>
          <cell r="DA78">
            <v>2023</v>
          </cell>
          <cell r="DB78">
            <v>2023</v>
          </cell>
          <cell r="DC78">
            <v>2023</v>
          </cell>
          <cell r="DD78">
            <v>2023</v>
          </cell>
          <cell r="DE78">
            <v>2023</v>
          </cell>
          <cell r="DF78">
            <v>2023</v>
          </cell>
          <cell r="DG78">
            <v>2023</v>
          </cell>
          <cell r="DH78">
            <v>2023</v>
          </cell>
          <cell r="DI78">
            <v>2024</v>
          </cell>
          <cell r="DJ78">
            <v>2024</v>
          </cell>
          <cell r="DK78">
            <v>2024</v>
          </cell>
          <cell r="DL78">
            <v>2024</v>
          </cell>
          <cell r="DM78">
            <v>2024</v>
          </cell>
          <cell r="DN78">
            <v>2024</v>
          </cell>
          <cell r="DO78">
            <v>2024</v>
          </cell>
          <cell r="DP78">
            <v>2024</v>
          </cell>
          <cell r="DQ78">
            <v>2024</v>
          </cell>
          <cell r="DR78">
            <v>2024</v>
          </cell>
          <cell r="DS78">
            <v>2024</v>
          </cell>
          <cell r="DT78">
            <v>2024</v>
          </cell>
          <cell r="DU78">
            <v>2025</v>
          </cell>
          <cell r="DV78">
            <v>2025</v>
          </cell>
          <cell r="DW78">
            <v>2025</v>
          </cell>
          <cell r="DX78">
            <v>2025</v>
          </cell>
          <cell r="DY78">
            <v>2025</v>
          </cell>
          <cell r="DZ78">
            <v>2025</v>
          </cell>
          <cell r="EA78">
            <v>2025</v>
          </cell>
          <cell r="EB78">
            <v>2025</v>
          </cell>
          <cell r="EC78">
            <v>2025</v>
          </cell>
          <cell r="ED78">
            <v>2025</v>
          </cell>
          <cell r="EE78">
            <v>2025</v>
          </cell>
          <cell r="EF78">
            <v>2025</v>
          </cell>
        </row>
        <row r="79">
          <cell r="E79">
            <v>0.17</v>
          </cell>
          <cell r="F79">
            <v>0.19</v>
          </cell>
          <cell r="G79">
            <v>0.2</v>
          </cell>
          <cell r="H79">
            <v>0.2</v>
          </cell>
          <cell r="I79">
            <v>0.2</v>
          </cell>
          <cell r="J79">
            <v>0.18</v>
          </cell>
          <cell r="K79">
            <v>0.18</v>
          </cell>
          <cell r="L79">
            <v>0.18</v>
          </cell>
          <cell r="M79">
            <v>0.2</v>
          </cell>
          <cell r="N79">
            <v>0.2</v>
          </cell>
          <cell r="O79">
            <v>0.2</v>
          </cell>
          <cell r="P79">
            <v>0.17</v>
          </cell>
          <cell r="Q79">
            <v>0.17</v>
          </cell>
          <cell r="R79">
            <v>0.19</v>
          </cell>
          <cell r="S79">
            <v>0.2</v>
          </cell>
          <cell r="T79">
            <v>0.2</v>
          </cell>
          <cell r="U79">
            <v>0.2</v>
          </cell>
          <cell r="V79">
            <v>0.18</v>
          </cell>
          <cell r="W79">
            <v>0.18</v>
          </cell>
          <cell r="X79">
            <v>0.18</v>
          </cell>
          <cell r="Y79">
            <v>0.2</v>
          </cell>
          <cell r="Z79">
            <v>0.2</v>
          </cell>
          <cell r="AA79">
            <v>0.2</v>
          </cell>
          <cell r="AB79">
            <v>0.17</v>
          </cell>
          <cell r="AC79">
            <v>0.17</v>
          </cell>
          <cell r="AD79">
            <v>0.19</v>
          </cell>
          <cell r="AE79">
            <v>0.2</v>
          </cell>
          <cell r="AF79">
            <v>0.2</v>
          </cell>
          <cell r="AG79">
            <v>0.2</v>
          </cell>
          <cell r="AH79">
            <v>0.18</v>
          </cell>
          <cell r="AI79">
            <v>0.18</v>
          </cell>
          <cell r="AJ79">
            <v>0.18</v>
          </cell>
          <cell r="AK79">
            <v>0.2</v>
          </cell>
          <cell r="AL79">
            <v>0.2</v>
          </cell>
          <cell r="AM79">
            <v>0.2</v>
          </cell>
          <cell r="AN79">
            <v>0.17</v>
          </cell>
          <cell r="AO79">
            <v>0.17</v>
          </cell>
          <cell r="AP79">
            <v>0.19</v>
          </cell>
          <cell r="AQ79">
            <v>0.2</v>
          </cell>
          <cell r="AR79">
            <v>0.2</v>
          </cell>
          <cell r="AS79">
            <v>0.2</v>
          </cell>
          <cell r="AT79">
            <v>0.18</v>
          </cell>
          <cell r="AU79">
            <v>0.18</v>
          </cell>
          <cell r="AV79">
            <v>0.18</v>
          </cell>
          <cell r="AW79">
            <v>0.2</v>
          </cell>
          <cell r="AX79">
            <v>0.2</v>
          </cell>
          <cell r="AY79">
            <v>0.2</v>
          </cell>
          <cell r="AZ79">
            <v>0.17</v>
          </cell>
          <cell r="BA79">
            <v>0.17</v>
          </cell>
          <cell r="BB79">
            <v>0.19</v>
          </cell>
          <cell r="BC79">
            <v>0.2</v>
          </cell>
          <cell r="BD79">
            <v>0.2</v>
          </cell>
          <cell r="BE79">
            <v>0.2</v>
          </cell>
          <cell r="BF79">
            <v>0.18</v>
          </cell>
          <cell r="BG79">
            <v>0.18</v>
          </cell>
          <cell r="BH79">
            <v>0.18</v>
          </cell>
          <cell r="BI79">
            <v>0.2</v>
          </cell>
          <cell r="BJ79">
            <v>0.2</v>
          </cell>
          <cell r="BK79">
            <v>0.2</v>
          </cell>
          <cell r="BL79">
            <v>0.17</v>
          </cell>
          <cell r="BM79">
            <v>0.17</v>
          </cell>
          <cell r="BN79">
            <v>0.19</v>
          </cell>
          <cell r="BO79">
            <v>0.2</v>
          </cell>
          <cell r="BP79">
            <v>0.2</v>
          </cell>
          <cell r="BQ79">
            <v>0.2</v>
          </cell>
          <cell r="BR79">
            <v>0.18</v>
          </cell>
          <cell r="BS79">
            <v>0.18</v>
          </cell>
          <cell r="BT79">
            <v>0.18</v>
          </cell>
          <cell r="BU79">
            <v>0.2</v>
          </cell>
          <cell r="BV79">
            <v>0.2</v>
          </cell>
          <cell r="BW79">
            <v>0.2</v>
          </cell>
          <cell r="BX79">
            <v>0.17</v>
          </cell>
          <cell r="BY79">
            <v>0.17</v>
          </cell>
          <cell r="BZ79">
            <v>0.19</v>
          </cell>
          <cell r="CA79">
            <v>0.2</v>
          </cell>
          <cell r="CB79">
            <v>0.2</v>
          </cell>
          <cell r="CC79">
            <v>0.2</v>
          </cell>
          <cell r="CD79">
            <v>0.18</v>
          </cell>
          <cell r="CE79">
            <v>0.18</v>
          </cell>
          <cell r="CF79">
            <v>0.18</v>
          </cell>
          <cell r="CG79">
            <v>0.2</v>
          </cell>
          <cell r="CH79">
            <v>0.2</v>
          </cell>
          <cell r="CI79">
            <v>0.2</v>
          </cell>
          <cell r="CJ79">
            <v>0.17</v>
          </cell>
          <cell r="CK79">
            <v>0.17</v>
          </cell>
          <cell r="CL79">
            <v>0.19</v>
          </cell>
          <cell r="CM79">
            <v>0.2</v>
          </cell>
          <cell r="CN79">
            <v>0.2</v>
          </cell>
          <cell r="CO79">
            <v>0.2</v>
          </cell>
          <cell r="CP79">
            <v>0.18</v>
          </cell>
          <cell r="CQ79">
            <v>0.18</v>
          </cell>
          <cell r="CR79">
            <v>0.18</v>
          </cell>
          <cell r="CS79">
            <v>0.2</v>
          </cell>
          <cell r="CT79">
            <v>0.2</v>
          </cell>
          <cell r="CU79">
            <v>0.2</v>
          </cell>
          <cell r="CV79">
            <v>0.17</v>
          </cell>
          <cell r="CW79">
            <v>0.17</v>
          </cell>
          <cell r="CX79">
            <v>0.19</v>
          </cell>
          <cell r="CY79">
            <v>0.2</v>
          </cell>
          <cell r="CZ79">
            <v>0.2</v>
          </cell>
          <cell r="DA79">
            <v>0.2</v>
          </cell>
          <cell r="DB79">
            <v>0.18</v>
          </cell>
          <cell r="DC79">
            <v>0.18</v>
          </cell>
          <cell r="DD79">
            <v>0.18</v>
          </cell>
          <cell r="DE79">
            <v>0.2</v>
          </cell>
          <cell r="DF79">
            <v>0.2</v>
          </cell>
          <cell r="DG79">
            <v>0.2</v>
          </cell>
          <cell r="DH79">
            <v>0.17</v>
          </cell>
          <cell r="DI79">
            <v>0.17</v>
          </cell>
          <cell r="DJ79">
            <v>0.19</v>
          </cell>
          <cell r="DK79">
            <v>0.2</v>
          </cell>
          <cell r="DL79">
            <v>0.2</v>
          </cell>
          <cell r="DM79">
            <v>0.2</v>
          </cell>
          <cell r="DN79">
            <v>0.18</v>
          </cell>
          <cell r="DO79">
            <v>0.18</v>
          </cell>
          <cell r="DP79">
            <v>0.18</v>
          </cell>
          <cell r="DQ79">
            <v>0.2</v>
          </cell>
          <cell r="DR79">
            <v>0.2</v>
          </cell>
          <cell r="DS79">
            <v>0.2</v>
          </cell>
          <cell r="DT79">
            <v>0.17</v>
          </cell>
          <cell r="DU79">
            <v>0.17</v>
          </cell>
          <cell r="DV79">
            <v>0.19</v>
          </cell>
          <cell r="DW79">
            <v>0.2</v>
          </cell>
          <cell r="DX79">
            <v>0.2</v>
          </cell>
          <cell r="DY79">
            <v>0.2</v>
          </cell>
          <cell r="DZ79">
            <v>0.18</v>
          </cell>
          <cell r="EA79">
            <v>0.18</v>
          </cell>
          <cell r="EB79">
            <v>0.18</v>
          </cell>
          <cell r="EC79">
            <v>0.2</v>
          </cell>
          <cell r="ED79">
            <v>0.2</v>
          </cell>
          <cell r="EE79">
            <v>0.2</v>
          </cell>
          <cell r="EF79">
            <v>0.17</v>
          </cell>
        </row>
        <row r="80">
          <cell r="E80">
            <v>0.14000000000000001</v>
          </cell>
          <cell r="F80">
            <v>0.14000000000000001</v>
          </cell>
          <cell r="G80">
            <v>0.14000000000000001</v>
          </cell>
          <cell r="H80">
            <v>0.14000000000000001</v>
          </cell>
          <cell r="I80">
            <v>0.15</v>
          </cell>
          <cell r="J80">
            <v>0.14000000000000001</v>
          </cell>
          <cell r="K80">
            <v>0.14000000000000001</v>
          </cell>
          <cell r="L80">
            <v>0.14000000000000001</v>
          </cell>
          <cell r="M80">
            <v>0.14000000000000001</v>
          </cell>
          <cell r="N80">
            <v>0.14000000000000001</v>
          </cell>
          <cell r="O80">
            <v>0.14000000000000001</v>
          </cell>
          <cell r="P80">
            <v>0.17</v>
          </cell>
          <cell r="Q80">
            <v>0.14000000000000001</v>
          </cell>
          <cell r="R80">
            <v>0.14000000000000001</v>
          </cell>
          <cell r="S80">
            <v>0.14000000000000001</v>
          </cell>
          <cell r="T80">
            <v>0.14000000000000001</v>
          </cell>
          <cell r="U80">
            <v>0.15</v>
          </cell>
          <cell r="V80">
            <v>0.14000000000000001</v>
          </cell>
          <cell r="W80">
            <v>0.14000000000000001</v>
          </cell>
          <cell r="X80">
            <v>0.14000000000000001</v>
          </cell>
          <cell r="Y80">
            <v>0.14000000000000001</v>
          </cell>
          <cell r="Z80">
            <v>0.14000000000000001</v>
          </cell>
          <cell r="AA80">
            <v>0.14000000000000001</v>
          </cell>
          <cell r="AB80">
            <v>0.17</v>
          </cell>
          <cell r="AC80">
            <v>0.14000000000000001</v>
          </cell>
          <cell r="AD80">
            <v>0.14000000000000001</v>
          </cell>
          <cell r="AE80">
            <v>0.14000000000000001</v>
          </cell>
          <cell r="AF80">
            <v>0.14000000000000001</v>
          </cell>
          <cell r="AG80">
            <v>0.15</v>
          </cell>
          <cell r="AH80">
            <v>0.14000000000000001</v>
          </cell>
          <cell r="AI80">
            <v>0.14000000000000001</v>
          </cell>
          <cell r="AJ80">
            <v>0.14000000000000001</v>
          </cell>
          <cell r="AK80">
            <v>0.14000000000000001</v>
          </cell>
          <cell r="AL80">
            <v>0.14000000000000001</v>
          </cell>
          <cell r="AM80">
            <v>0.14000000000000001</v>
          </cell>
          <cell r="AN80">
            <v>0.17</v>
          </cell>
          <cell r="AO80">
            <v>0.14000000000000001</v>
          </cell>
          <cell r="AP80">
            <v>0.14000000000000001</v>
          </cell>
          <cell r="AQ80">
            <v>0.14000000000000001</v>
          </cell>
          <cell r="AR80">
            <v>0.14000000000000001</v>
          </cell>
          <cell r="AS80">
            <v>0.15</v>
          </cell>
          <cell r="AT80">
            <v>0.14000000000000001</v>
          </cell>
          <cell r="AU80">
            <v>0.14000000000000001</v>
          </cell>
          <cell r="AV80">
            <v>0.14000000000000001</v>
          </cell>
          <cell r="AW80">
            <v>0.14000000000000001</v>
          </cell>
          <cell r="AX80">
            <v>0.14000000000000001</v>
          </cell>
          <cell r="AY80">
            <v>0.14000000000000001</v>
          </cell>
          <cell r="AZ80">
            <v>0.17</v>
          </cell>
          <cell r="BA80">
            <v>0.14000000000000001</v>
          </cell>
          <cell r="BB80">
            <v>0.14000000000000001</v>
          </cell>
          <cell r="BC80">
            <v>0.14000000000000001</v>
          </cell>
          <cell r="BD80">
            <v>0.14000000000000001</v>
          </cell>
          <cell r="BE80">
            <v>0.15</v>
          </cell>
          <cell r="BF80">
            <v>0.14000000000000001</v>
          </cell>
          <cell r="BG80">
            <v>0.14000000000000001</v>
          </cell>
          <cell r="BH80">
            <v>0.14000000000000001</v>
          </cell>
          <cell r="BI80">
            <v>0.14000000000000001</v>
          </cell>
          <cell r="BJ80">
            <v>0.14000000000000001</v>
          </cell>
          <cell r="BK80">
            <v>0.14000000000000001</v>
          </cell>
          <cell r="BL80">
            <v>0.17</v>
          </cell>
          <cell r="BM80">
            <v>0.14000000000000001</v>
          </cell>
          <cell r="BN80">
            <v>0.14000000000000001</v>
          </cell>
          <cell r="BO80">
            <v>0.14000000000000001</v>
          </cell>
          <cell r="BP80">
            <v>0.14000000000000001</v>
          </cell>
          <cell r="BQ80">
            <v>0.15</v>
          </cell>
          <cell r="BR80">
            <v>0.14000000000000001</v>
          </cell>
          <cell r="BS80">
            <v>0.14000000000000001</v>
          </cell>
          <cell r="BT80">
            <v>0.14000000000000001</v>
          </cell>
          <cell r="BU80">
            <v>0.14000000000000001</v>
          </cell>
          <cell r="BV80">
            <v>0.14000000000000001</v>
          </cell>
          <cell r="BW80">
            <v>0.14000000000000001</v>
          </cell>
          <cell r="BX80">
            <v>0.17</v>
          </cell>
          <cell r="BY80">
            <v>0.14000000000000001</v>
          </cell>
          <cell r="BZ80">
            <v>0.14000000000000001</v>
          </cell>
          <cell r="CA80">
            <v>0.14000000000000001</v>
          </cell>
          <cell r="CB80">
            <v>0.14000000000000001</v>
          </cell>
          <cell r="CC80">
            <v>0.15</v>
          </cell>
          <cell r="CD80">
            <v>0.14000000000000001</v>
          </cell>
          <cell r="CE80">
            <v>0.14000000000000001</v>
          </cell>
          <cell r="CF80">
            <v>0.14000000000000001</v>
          </cell>
          <cell r="CG80">
            <v>0.14000000000000001</v>
          </cell>
          <cell r="CH80">
            <v>0.14000000000000001</v>
          </cell>
          <cell r="CI80">
            <v>0.14000000000000001</v>
          </cell>
          <cell r="CJ80">
            <v>0.17</v>
          </cell>
          <cell r="CK80">
            <v>0.14000000000000001</v>
          </cell>
          <cell r="CL80">
            <v>0.14000000000000001</v>
          </cell>
          <cell r="CM80">
            <v>0.14000000000000001</v>
          </cell>
          <cell r="CN80">
            <v>0.14000000000000001</v>
          </cell>
          <cell r="CO80">
            <v>0.15</v>
          </cell>
          <cell r="CP80">
            <v>0.14000000000000001</v>
          </cell>
          <cell r="CQ80">
            <v>0.14000000000000001</v>
          </cell>
          <cell r="CR80">
            <v>0.14000000000000001</v>
          </cell>
          <cell r="CS80">
            <v>0.14000000000000001</v>
          </cell>
          <cell r="CT80">
            <v>0.14000000000000001</v>
          </cell>
          <cell r="CU80">
            <v>0.14000000000000001</v>
          </cell>
          <cell r="CV80">
            <v>0.17</v>
          </cell>
          <cell r="CW80">
            <v>0.14000000000000001</v>
          </cell>
          <cell r="CX80">
            <v>0.14000000000000001</v>
          </cell>
          <cell r="CY80">
            <v>0.14000000000000001</v>
          </cell>
          <cell r="CZ80">
            <v>0.14000000000000001</v>
          </cell>
          <cell r="DA80">
            <v>0.15</v>
          </cell>
          <cell r="DB80">
            <v>0.14000000000000001</v>
          </cell>
          <cell r="DC80">
            <v>0.14000000000000001</v>
          </cell>
          <cell r="DD80">
            <v>0.14000000000000001</v>
          </cell>
          <cell r="DE80">
            <v>0.14000000000000001</v>
          </cell>
          <cell r="DF80">
            <v>0.14000000000000001</v>
          </cell>
          <cell r="DG80">
            <v>0.14000000000000001</v>
          </cell>
          <cell r="DH80">
            <v>0.17</v>
          </cell>
          <cell r="DI80">
            <v>0.14000000000000001</v>
          </cell>
          <cell r="DJ80">
            <v>0.14000000000000001</v>
          </cell>
          <cell r="DK80">
            <v>0.14000000000000001</v>
          </cell>
          <cell r="DL80">
            <v>0.14000000000000001</v>
          </cell>
          <cell r="DM80">
            <v>0.15</v>
          </cell>
          <cell r="DN80">
            <v>0.14000000000000001</v>
          </cell>
          <cell r="DO80">
            <v>0.14000000000000001</v>
          </cell>
          <cell r="DP80">
            <v>0.14000000000000001</v>
          </cell>
          <cell r="DQ80">
            <v>0.14000000000000001</v>
          </cell>
          <cell r="DR80">
            <v>0.14000000000000001</v>
          </cell>
          <cell r="DS80">
            <v>0.14000000000000001</v>
          </cell>
          <cell r="DT80">
            <v>0.17</v>
          </cell>
          <cell r="DU80">
            <v>0.14000000000000001</v>
          </cell>
          <cell r="DV80">
            <v>0.14000000000000001</v>
          </cell>
          <cell r="DW80">
            <v>0.14000000000000001</v>
          </cell>
          <cell r="DX80">
            <v>0.14000000000000001</v>
          </cell>
          <cell r="DY80">
            <v>0.15</v>
          </cell>
          <cell r="DZ80">
            <v>0.14000000000000001</v>
          </cell>
          <cell r="EA80">
            <v>0.14000000000000001</v>
          </cell>
          <cell r="EB80">
            <v>0.14000000000000001</v>
          </cell>
          <cell r="EC80">
            <v>0.14000000000000001</v>
          </cell>
          <cell r="ED80">
            <v>0.14000000000000001</v>
          </cell>
          <cell r="EE80">
            <v>0.14000000000000001</v>
          </cell>
          <cell r="EF80">
            <v>0.17</v>
          </cell>
        </row>
        <row r="81">
          <cell r="E81">
            <v>0.56999999999999995</v>
          </cell>
          <cell r="F81">
            <v>0.51</v>
          </cell>
          <cell r="G81">
            <v>0.56999999999999995</v>
          </cell>
          <cell r="H81">
            <v>0.6</v>
          </cell>
          <cell r="I81">
            <v>0.65</v>
          </cell>
          <cell r="J81">
            <v>0.6</v>
          </cell>
          <cell r="K81">
            <v>0.56999999999999995</v>
          </cell>
          <cell r="L81">
            <v>0.59</v>
          </cell>
          <cell r="M81">
            <v>0.6</v>
          </cell>
          <cell r="N81">
            <v>0.66</v>
          </cell>
          <cell r="O81">
            <v>0.6</v>
          </cell>
          <cell r="P81">
            <v>0.48</v>
          </cell>
          <cell r="Q81">
            <v>0.56999999999999995</v>
          </cell>
          <cell r="R81">
            <v>0.51</v>
          </cell>
          <cell r="S81">
            <v>0.56999999999999995</v>
          </cell>
          <cell r="T81">
            <v>0.6</v>
          </cell>
          <cell r="U81">
            <v>0.65</v>
          </cell>
          <cell r="V81">
            <v>0.6</v>
          </cell>
          <cell r="W81">
            <v>0.56999999999999995</v>
          </cell>
          <cell r="X81">
            <v>0.59</v>
          </cell>
          <cell r="Y81">
            <v>0.6</v>
          </cell>
          <cell r="Z81">
            <v>0.66</v>
          </cell>
          <cell r="AA81">
            <v>0.6</v>
          </cell>
          <cell r="AB81">
            <v>0.48</v>
          </cell>
          <cell r="AC81">
            <v>0.56999999999999995</v>
          </cell>
          <cell r="AD81">
            <v>0.51</v>
          </cell>
          <cell r="AE81">
            <v>0.56999999999999995</v>
          </cell>
          <cell r="AF81">
            <v>0.6</v>
          </cell>
          <cell r="AG81">
            <v>0.65</v>
          </cell>
          <cell r="AH81">
            <v>0.6</v>
          </cell>
          <cell r="AI81">
            <v>0.56999999999999995</v>
          </cell>
          <cell r="AJ81">
            <v>0.59</v>
          </cell>
          <cell r="AK81">
            <v>0.6</v>
          </cell>
          <cell r="AL81">
            <v>0.66</v>
          </cell>
          <cell r="AM81">
            <v>0.6</v>
          </cell>
          <cell r="AN81">
            <v>0.48</v>
          </cell>
          <cell r="AO81">
            <v>0.56999999999999995</v>
          </cell>
          <cell r="AP81">
            <v>0.51</v>
          </cell>
          <cell r="AQ81">
            <v>0.56999999999999995</v>
          </cell>
          <cell r="AR81">
            <v>0.6</v>
          </cell>
          <cell r="AS81">
            <v>0.65</v>
          </cell>
          <cell r="AT81">
            <v>0.6</v>
          </cell>
          <cell r="AU81">
            <v>0.56999999999999995</v>
          </cell>
          <cell r="AV81">
            <v>0.59</v>
          </cell>
          <cell r="AW81">
            <v>0.6</v>
          </cell>
          <cell r="AX81">
            <v>0.66</v>
          </cell>
          <cell r="AY81">
            <v>0.6</v>
          </cell>
          <cell r="AZ81">
            <v>0.48</v>
          </cell>
          <cell r="BA81">
            <v>0.56999999999999995</v>
          </cell>
          <cell r="BB81">
            <v>0.51</v>
          </cell>
          <cell r="BC81">
            <v>0.56999999999999995</v>
          </cell>
          <cell r="BD81">
            <v>0.6</v>
          </cell>
          <cell r="BE81">
            <v>0.65</v>
          </cell>
          <cell r="BF81">
            <v>0.6</v>
          </cell>
          <cell r="BG81">
            <v>0.56999999999999995</v>
          </cell>
          <cell r="BH81">
            <v>0.59</v>
          </cell>
          <cell r="BI81">
            <v>0.6</v>
          </cell>
          <cell r="BJ81">
            <v>0.66</v>
          </cell>
          <cell r="BK81">
            <v>0.6</v>
          </cell>
          <cell r="BL81">
            <v>0.48</v>
          </cell>
          <cell r="BM81">
            <v>0.56999999999999995</v>
          </cell>
          <cell r="BN81">
            <v>0.51</v>
          </cell>
          <cell r="BO81">
            <v>0.56999999999999995</v>
          </cell>
          <cell r="BP81">
            <v>0.6</v>
          </cell>
          <cell r="BQ81">
            <v>0.65</v>
          </cell>
          <cell r="BR81">
            <v>0.6</v>
          </cell>
          <cell r="BS81">
            <v>0.56999999999999995</v>
          </cell>
          <cell r="BT81">
            <v>0.59</v>
          </cell>
          <cell r="BU81">
            <v>0.6</v>
          </cell>
          <cell r="BV81">
            <v>0.66</v>
          </cell>
          <cell r="BW81">
            <v>0.6</v>
          </cell>
          <cell r="BX81">
            <v>0.48</v>
          </cell>
          <cell r="BY81">
            <v>0.56999999999999995</v>
          </cell>
          <cell r="BZ81">
            <v>0.51</v>
          </cell>
          <cell r="CA81">
            <v>0.56999999999999995</v>
          </cell>
          <cell r="CB81">
            <v>0.6</v>
          </cell>
          <cell r="CC81">
            <v>0.65</v>
          </cell>
          <cell r="CD81">
            <v>0.6</v>
          </cell>
          <cell r="CE81">
            <v>0.56999999999999995</v>
          </cell>
          <cell r="CF81">
            <v>0.59</v>
          </cell>
          <cell r="CG81">
            <v>0.6</v>
          </cell>
          <cell r="CH81">
            <v>0.66</v>
          </cell>
          <cell r="CI81">
            <v>0.6</v>
          </cell>
          <cell r="CJ81">
            <v>0.48</v>
          </cell>
          <cell r="CK81">
            <v>0.56999999999999995</v>
          </cell>
          <cell r="CL81">
            <v>0.51</v>
          </cell>
          <cell r="CM81">
            <v>0.56999999999999995</v>
          </cell>
          <cell r="CN81">
            <v>0.6</v>
          </cell>
          <cell r="CO81">
            <v>0.65</v>
          </cell>
          <cell r="CP81">
            <v>0.6</v>
          </cell>
          <cell r="CQ81">
            <v>0.56999999999999995</v>
          </cell>
          <cell r="CR81">
            <v>0.59</v>
          </cell>
          <cell r="CS81">
            <v>0.6</v>
          </cell>
          <cell r="CT81">
            <v>0.66</v>
          </cell>
          <cell r="CU81">
            <v>0.6</v>
          </cell>
          <cell r="CV81">
            <v>0.48</v>
          </cell>
          <cell r="CW81">
            <v>0.56999999999999995</v>
          </cell>
          <cell r="CX81">
            <v>0.51</v>
          </cell>
          <cell r="CY81">
            <v>0.56999999999999995</v>
          </cell>
          <cell r="CZ81">
            <v>0.6</v>
          </cell>
          <cell r="DA81">
            <v>0.65</v>
          </cell>
          <cell r="DB81">
            <v>0.6</v>
          </cell>
          <cell r="DC81">
            <v>0.56999999999999995</v>
          </cell>
          <cell r="DD81">
            <v>0.59</v>
          </cell>
          <cell r="DE81">
            <v>0.6</v>
          </cell>
          <cell r="DF81">
            <v>0.66</v>
          </cell>
          <cell r="DG81">
            <v>0.6</v>
          </cell>
          <cell r="DH81">
            <v>0.48</v>
          </cell>
          <cell r="DI81">
            <v>0.56999999999999995</v>
          </cell>
          <cell r="DJ81">
            <v>0.51</v>
          </cell>
          <cell r="DK81">
            <v>0.56999999999999995</v>
          </cell>
          <cell r="DL81">
            <v>0.6</v>
          </cell>
          <cell r="DM81">
            <v>0.65</v>
          </cell>
          <cell r="DN81">
            <v>0.6</v>
          </cell>
          <cell r="DO81">
            <v>0.56999999999999995</v>
          </cell>
          <cell r="DP81">
            <v>0.59</v>
          </cell>
          <cell r="DQ81">
            <v>0.6</v>
          </cell>
          <cell r="DR81">
            <v>0.66</v>
          </cell>
          <cell r="DS81">
            <v>0.6</v>
          </cell>
          <cell r="DT81">
            <v>0.48</v>
          </cell>
          <cell r="DU81">
            <v>0.56999999999999995</v>
          </cell>
          <cell r="DV81">
            <v>0.51</v>
          </cell>
          <cell r="DW81">
            <v>0.56999999999999995</v>
          </cell>
          <cell r="DX81">
            <v>0.6</v>
          </cell>
          <cell r="DY81">
            <v>0.65</v>
          </cell>
          <cell r="DZ81">
            <v>0.6</v>
          </cell>
          <cell r="EA81">
            <v>0.56999999999999995</v>
          </cell>
          <cell r="EB81">
            <v>0.59</v>
          </cell>
          <cell r="EC81">
            <v>0.6</v>
          </cell>
          <cell r="ED81">
            <v>0.66</v>
          </cell>
          <cell r="EE81">
            <v>0.6</v>
          </cell>
          <cell r="EF81">
            <v>0.48</v>
          </cell>
        </row>
        <row r="82">
          <cell r="E82">
            <v>0.12</v>
          </cell>
          <cell r="F82">
            <v>0.16</v>
          </cell>
          <cell r="G82">
            <v>0.09</v>
          </cell>
          <cell r="H82">
            <v>0.06</v>
          </cell>
          <cell r="I82">
            <v>0</v>
          </cell>
          <cell r="J82">
            <v>0.08</v>
          </cell>
          <cell r="K82">
            <v>0.11</v>
          </cell>
          <cell r="L82">
            <v>0.09</v>
          </cell>
          <cell r="M82">
            <v>0.06</v>
          </cell>
          <cell r="N82">
            <v>0</v>
          </cell>
          <cell r="O82">
            <v>0.06</v>
          </cell>
          <cell r="P82">
            <v>0.18</v>
          </cell>
          <cell r="Q82">
            <v>0.12</v>
          </cell>
          <cell r="R82">
            <v>0.16</v>
          </cell>
          <cell r="S82">
            <v>0.09</v>
          </cell>
          <cell r="T82">
            <v>0.06</v>
          </cell>
          <cell r="U82">
            <v>0</v>
          </cell>
          <cell r="V82">
            <v>0.08</v>
          </cell>
          <cell r="W82">
            <v>0.11</v>
          </cell>
          <cell r="X82">
            <v>0.09</v>
          </cell>
          <cell r="Y82">
            <v>0.06</v>
          </cell>
          <cell r="Z82">
            <v>0</v>
          </cell>
          <cell r="AA82">
            <v>0.06</v>
          </cell>
          <cell r="AB82">
            <v>0.18</v>
          </cell>
          <cell r="AC82">
            <v>0.12</v>
          </cell>
          <cell r="AD82">
            <v>0.16</v>
          </cell>
          <cell r="AE82">
            <v>0.09</v>
          </cell>
          <cell r="AF82">
            <v>0.06</v>
          </cell>
          <cell r="AG82">
            <v>0</v>
          </cell>
          <cell r="AH82">
            <v>0.08</v>
          </cell>
          <cell r="AI82">
            <v>0.11</v>
          </cell>
          <cell r="AJ82">
            <v>0.09</v>
          </cell>
          <cell r="AK82">
            <v>0.06</v>
          </cell>
          <cell r="AL82">
            <v>0</v>
          </cell>
          <cell r="AM82">
            <v>0.06</v>
          </cell>
          <cell r="AN82">
            <v>0.18</v>
          </cell>
          <cell r="AO82">
            <v>0.12</v>
          </cell>
          <cell r="AP82">
            <v>0.16</v>
          </cell>
          <cell r="AQ82">
            <v>0.09</v>
          </cell>
          <cell r="AR82">
            <v>0.06</v>
          </cell>
          <cell r="AS82">
            <v>0</v>
          </cell>
          <cell r="AT82">
            <v>0.08</v>
          </cell>
          <cell r="AU82">
            <v>0.11</v>
          </cell>
          <cell r="AV82">
            <v>0.09</v>
          </cell>
          <cell r="AW82">
            <v>0.06</v>
          </cell>
          <cell r="AX82">
            <v>0</v>
          </cell>
          <cell r="AY82">
            <v>0.06</v>
          </cell>
          <cell r="AZ82">
            <v>0.18</v>
          </cell>
          <cell r="BA82">
            <v>0.12</v>
          </cell>
          <cell r="BB82">
            <v>0.16</v>
          </cell>
          <cell r="BC82">
            <v>0.09</v>
          </cell>
          <cell r="BD82">
            <v>0.06</v>
          </cell>
          <cell r="BE82">
            <v>0</v>
          </cell>
          <cell r="BF82">
            <v>0.08</v>
          </cell>
          <cell r="BG82">
            <v>0.11</v>
          </cell>
          <cell r="BH82">
            <v>0.09</v>
          </cell>
          <cell r="BI82">
            <v>0.06</v>
          </cell>
          <cell r="BJ82">
            <v>0</v>
          </cell>
          <cell r="BK82">
            <v>0.06</v>
          </cell>
          <cell r="BL82">
            <v>0.18</v>
          </cell>
          <cell r="BM82">
            <v>0.12</v>
          </cell>
          <cell r="BN82">
            <v>0.16</v>
          </cell>
          <cell r="BO82">
            <v>0.09</v>
          </cell>
          <cell r="BP82">
            <v>0.06</v>
          </cell>
          <cell r="BQ82">
            <v>0</v>
          </cell>
          <cell r="BR82">
            <v>0.08</v>
          </cell>
          <cell r="BS82">
            <v>0.11</v>
          </cell>
          <cell r="BT82">
            <v>0.09</v>
          </cell>
          <cell r="BU82">
            <v>0.06</v>
          </cell>
          <cell r="BV82">
            <v>0</v>
          </cell>
          <cell r="BW82">
            <v>0.06</v>
          </cell>
          <cell r="BX82">
            <v>0.18</v>
          </cell>
          <cell r="BY82">
            <v>0.12</v>
          </cell>
          <cell r="BZ82">
            <v>0.16</v>
          </cell>
          <cell r="CA82">
            <v>0.09</v>
          </cell>
          <cell r="CB82">
            <v>0.06</v>
          </cell>
          <cell r="CC82">
            <v>0</v>
          </cell>
          <cell r="CD82">
            <v>0.08</v>
          </cell>
          <cell r="CE82">
            <v>0.11</v>
          </cell>
          <cell r="CF82">
            <v>0.09</v>
          </cell>
          <cell r="CG82">
            <v>0.06</v>
          </cell>
          <cell r="CH82">
            <v>0</v>
          </cell>
          <cell r="CI82">
            <v>0.06</v>
          </cell>
          <cell r="CJ82">
            <v>0.18</v>
          </cell>
          <cell r="CK82">
            <v>0.12</v>
          </cell>
          <cell r="CL82">
            <v>0.16</v>
          </cell>
          <cell r="CM82">
            <v>0.09</v>
          </cell>
          <cell r="CN82">
            <v>0.06</v>
          </cell>
          <cell r="CO82">
            <v>0</v>
          </cell>
          <cell r="CP82">
            <v>0.08</v>
          </cell>
          <cell r="CQ82">
            <v>0.11</v>
          </cell>
          <cell r="CR82">
            <v>0.09</v>
          </cell>
          <cell r="CS82">
            <v>0.06</v>
          </cell>
          <cell r="CT82">
            <v>0</v>
          </cell>
          <cell r="CU82">
            <v>0.06</v>
          </cell>
          <cell r="CV82">
            <v>0.18</v>
          </cell>
          <cell r="CW82">
            <v>0.12</v>
          </cell>
          <cell r="CX82">
            <v>0.16</v>
          </cell>
          <cell r="CY82">
            <v>0.09</v>
          </cell>
          <cell r="CZ82">
            <v>0.06</v>
          </cell>
          <cell r="DA82">
            <v>0</v>
          </cell>
          <cell r="DB82">
            <v>0.08</v>
          </cell>
          <cell r="DC82">
            <v>0.11</v>
          </cell>
          <cell r="DD82">
            <v>0.09</v>
          </cell>
          <cell r="DE82">
            <v>0.06</v>
          </cell>
          <cell r="DF82">
            <v>0</v>
          </cell>
          <cell r="DG82">
            <v>0.06</v>
          </cell>
          <cell r="DH82">
            <v>0.18</v>
          </cell>
          <cell r="DI82">
            <v>0.12</v>
          </cell>
          <cell r="DJ82">
            <v>0.16</v>
          </cell>
          <cell r="DK82">
            <v>0.09</v>
          </cell>
          <cell r="DL82">
            <v>0.06</v>
          </cell>
          <cell r="DM82">
            <v>0</v>
          </cell>
          <cell r="DN82">
            <v>0.08</v>
          </cell>
          <cell r="DO82">
            <v>0.11</v>
          </cell>
          <cell r="DP82">
            <v>0.09</v>
          </cell>
          <cell r="DQ82">
            <v>0.06</v>
          </cell>
          <cell r="DR82">
            <v>0</v>
          </cell>
          <cell r="DS82">
            <v>0.06</v>
          </cell>
          <cell r="DT82">
            <v>0.18</v>
          </cell>
          <cell r="DU82">
            <v>0.12</v>
          </cell>
          <cell r="DV82">
            <v>0.16</v>
          </cell>
          <cell r="DW82">
            <v>0.09</v>
          </cell>
          <cell r="DX82">
            <v>0.06</v>
          </cell>
          <cell r="DY82">
            <v>0</v>
          </cell>
          <cell r="DZ82">
            <v>0.08</v>
          </cell>
          <cell r="EA82">
            <v>0.11</v>
          </cell>
          <cell r="EB82">
            <v>0.09</v>
          </cell>
          <cell r="EC82">
            <v>0.06</v>
          </cell>
          <cell r="ED82">
            <v>0</v>
          </cell>
          <cell r="EE82">
            <v>0.06</v>
          </cell>
          <cell r="EF82">
            <v>0.18</v>
          </cell>
        </row>
        <row r="83">
          <cell r="E83">
            <v>3.4299999999999997E-2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3.6299999999999999E-2</v>
          </cell>
          <cell r="R83">
            <v>0</v>
          </cell>
          <cell r="S83">
            <v>0</v>
          </cell>
          <cell r="T83">
            <v>0</v>
          </cell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3.4799999999999998E-2</v>
          </cell>
          <cell r="AD83">
            <v>0</v>
          </cell>
          <cell r="AE83">
            <v>0</v>
          </cell>
          <cell r="AF83">
            <v>0</v>
          </cell>
          <cell r="AG83">
            <v>0</v>
          </cell>
          <cell r="AH83">
            <v>0</v>
          </cell>
          <cell r="AI83">
            <v>0</v>
          </cell>
          <cell r="AJ83">
            <v>0</v>
          </cell>
          <cell r="AK83">
            <v>0</v>
          </cell>
          <cell r="AL83">
            <v>0</v>
          </cell>
          <cell r="AM83">
            <v>0</v>
          </cell>
          <cell r="AN83">
            <v>0</v>
          </cell>
          <cell r="AO83">
            <v>3.3300000000000003E-2</v>
          </cell>
          <cell r="AP83">
            <v>0</v>
          </cell>
          <cell r="AQ83">
            <v>0</v>
          </cell>
          <cell r="AR83">
            <v>0</v>
          </cell>
          <cell r="AS83">
            <v>0</v>
          </cell>
          <cell r="AT83">
            <v>0</v>
          </cell>
          <cell r="AU83">
            <v>0</v>
          </cell>
          <cell r="AV83">
            <v>0</v>
          </cell>
          <cell r="AW83">
            <v>0</v>
          </cell>
          <cell r="AX83">
            <v>0</v>
          </cell>
          <cell r="AY83">
            <v>0</v>
          </cell>
          <cell r="AZ83">
            <v>0</v>
          </cell>
          <cell r="BA83">
            <v>3.7999999999999999E-2</v>
          </cell>
          <cell r="BB83">
            <v>0</v>
          </cell>
          <cell r="BC83">
            <v>0</v>
          </cell>
          <cell r="BD83">
            <v>0</v>
          </cell>
          <cell r="BE83">
            <v>0</v>
          </cell>
          <cell r="BF83">
            <v>0</v>
          </cell>
          <cell r="BG83">
            <v>0</v>
          </cell>
          <cell r="BH83">
            <v>0</v>
          </cell>
          <cell r="BI83">
            <v>0</v>
          </cell>
          <cell r="BJ83">
            <v>0</v>
          </cell>
          <cell r="BK83">
            <v>0</v>
          </cell>
          <cell r="BL83">
            <v>0</v>
          </cell>
          <cell r="BM83">
            <v>1.61E-2</v>
          </cell>
          <cell r="BN83">
            <v>0</v>
          </cell>
          <cell r="BO83">
            <v>0</v>
          </cell>
          <cell r="BP83">
            <v>0</v>
          </cell>
          <cell r="BQ83">
            <v>0</v>
          </cell>
          <cell r="BR83">
            <v>0</v>
          </cell>
          <cell r="BS83">
            <v>0</v>
          </cell>
          <cell r="BT83">
            <v>0</v>
          </cell>
          <cell r="BU83">
            <v>0</v>
          </cell>
          <cell r="BV83">
            <v>0</v>
          </cell>
          <cell r="BW83">
            <v>0</v>
          </cell>
          <cell r="BX83">
            <v>0</v>
          </cell>
          <cell r="BY83">
            <v>2.1999999999999999E-2</v>
          </cell>
          <cell r="BZ83">
            <v>0</v>
          </cell>
          <cell r="CA83">
            <v>0</v>
          </cell>
          <cell r="CB83">
            <v>0</v>
          </cell>
          <cell r="CC83">
            <v>0</v>
          </cell>
          <cell r="CD83">
            <v>0</v>
          </cell>
          <cell r="CE83">
            <v>0</v>
          </cell>
          <cell r="CF83">
            <v>0</v>
          </cell>
          <cell r="CG83">
            <v>0</v>
          </cell>
          <cell r="CH83">
            <v>0</v>
          </cell>
          <cell r="CI83">
            <v>0</v>
          </cell>
          <cell r="CJ83">
            <v>0</v>
          </cell>
          <cell r="CK83">
            <v>2.1090909090909087E-2</v>
          </cell>
          <cell r="CL83">
            <v>0</v>
          </cell>
          <cell r="CM83">
            <v>0</v>
          </cell>
          <cell r="CN83">
            <v>0</v>
          </cell>
          <cell r="CO83">
            <v>0</v>
          </cell>
          <cell r="CP83">
            <v>0</v>
          </cell>
          <cell r="CQ83">
            <v>0</v>
          </cell>
          <cell r="CR83">
            <v>0</v>
          </cell>
          <cell r="CS83">
            <v>0</v>
          </cell>
          <cell r="CT83">
            <v>0</v>
          </cell>
          <cell r="CU83">
            <v>0</v>
          </cell>
          <cell r="CV83">
            <v>0</v>
          </cell>
          <cell r="CW83">
            <v>2.0181818181818183E-2</v>
          </cell>
          <cell r="CX83">
            <v>0</v>
          </cell>
          <cell r="CY83">
            <v>0</v>
          </cell>
          <cell r="CZ83">
            <v>0</v>
          </cell>
          <cell r="DA83">
            <v>0</v>
          </cell>
          <cell r="DB83">
            <v>0</v>
          </cell>
          <cell r="DC83">
            <v>0</v>
          </cell>
          <cell r="DD83">
            <v>0</v>
          </cell>
          <cell r="DE83">
            <v>0</v>
          </cell>
          <cell r="DF83">
            <v>0</v>
          </cell>
          <cell r="DG83">
            <v>0</v>
          </cell>
          <cell r="DH83">
            <v>0</v>
          </cell>
          <cell r="DI83">
            <v>2.3030303030303026E-2</v>
          </cell>
          <cell r="DJ83">
            <v>0</v>
          </cell>
          <cell r="DK83">
            <v>0</v>
          </cell>
          <cell r="DL83">
            <v>0</v>
          </cell>
          <cell r="DM83">
            <v>0</v>
          </cell>
          <cell r="DN83">
            <v>0</v>
          </cell>
          <cell r="DO83">
            <v>0</v>
          </cell>
          <cell r="DP83">
            <v>0</v>
          </cell>
          <cell r="DQ83">
            <v>0</v>
          </cell>
          <cell r="DR83">
            <v>0</v>
          </cell>
          <cell r="DS83">
            <v>0</v>
          </cell>
          <cell r="DT83">
            <v>0</v>
          </cell>
          <cell r="DU83">
            <v>2.3030303030303026E-2</v>
          </cell>
          <cell r="DV83">
            <v>0</v>
          </cell>
          <cell r="DW83">
            <v>0</v>
          </cell>
          <cell r="DX83">
            <v>0</v>
          </cell>
          <cell r="DY83">
            <v>0</v>
          </cell>
          <cell r="DZ83">
            <v>0</v>
          </cell>
          <cell r="EA83">
            <v>0</v>
          </cell>
          <cell r="EB83">
            <v>0</v>
          </cell>
          <cell r="EC83">
            <v>0</v>
          </cell>
          <cell r="ED83">
            <v>0</v>
          </cell>
          <cell r="EE83">
            <v>0</v>
          </cell>
          <cell r="EF83">
            <v>0</v>
          </cell>
        </row>
        <row r="84">
          <cell r="E84">
            <v>3.4299999999999997E-2</v>
          </cell>
          <cell r="F84">
            <v>3.4299999999999997E-2</v>
          </cell>
          <cell r="G84">
            <v>3.4299999999999997E-2</v>
          </cell>
          <cell r="H84">
            <v>3.4299999999999997E-2</v>
          </cell>
          <cell r="I84">
            <v>3.4299999999999997E-2</v>
          </cell>
          <cell r="J84">
            <v>3.4299999999999997E-2</v>
          </cell>
          <cell r="K84">
            <v>3.4299999999999997E-2</v>
          </cell>
          <cell r="L84">
            <v>3.4299999999999997E-2</v>
          </cell>
          <cell r="M84">
            <v>3.4299999999999997E-2</v>
          </cell>
          <cell r="N84">
            <v>3.4299999999999997E-2</v>
          </cell>
          <cell r="O84">
            <v>3.4299999999999997E-2</v>
          </cell>
          <cell r="P84">
            <v>3.4299999999999997E-2</v>
          </cell>
          <cell r="Q84">
            <v>3.6299999999999999E-2</v>
          </cell>
          <cell r="R84">
            <v>3.6299999999999999E-2</v>
          </cell>
          <cell r="S84">
            <v>3.6299999999999999E-2</v>
          </cell>
          <cell r="T84">
            <v>3.6299999999999999E-2</v>
          </cell>
          <cell r="U84">
            <v>3.6299999999999999E-2</v>
          </cell>
          <cell r="V84">
            <v>3.6299999999999999E-2</v>
          </cell>
          <cell r="W84">
            <v>3.6299999999999999E-2</v>
          </cell>
          <cell r="X84">
            <v>3.6299999999999999E-2</v>
          </cell>
          <cell r="Y84">
            <v>3.6299999999999999E-2</v>
          </cell>
          <cell r="Z84">
            <v>3.6299999999999999E-2</v>
          </cell>
          <cell r="AA84">
            <v>3.6299999999999999E-2</v>
          </cell>
          <cell r="AB84">
            <v>3.6299999999999999E-2</v>
          </cell>
          <cell r="AC84">
            <v>3.4799999999999998E-2</v>
          </cell>
          <cell r="AD84">
            <v>3.4799999999999998E-2</v>
          </cell>
          <cell r="AE84">
            <v>3.4799999999999998E-2</v>
          </cell>
          <cell r="AF84">
            <v>3.4799999999999998E-2</v>
          </cell>
          <cell r="AG84">
            <v>3.4799999999999998E-2</v>
          </cell>
          <cell r="AH84">
            <v>3.4799999999999998E-2</v>
          </cell>
          <cell r="AI84">
            <v>3.4799999999999998E-2</v>
          </cell>
          <cell r="AJ84">
            <v>3.4799999999999998E-2</v>
          </cell>
          <cell r="AK84">
            <v>3.4799999999999998E-2</v>
          </cell>
          <cell r="AL84">
            <v>3.4799999999999998E-2</v>
          </cell>
          <cell r="AM84">
            <v>3.4799999999999998E-2</v>
          </cell>
          <cell r="AN84">
            <v>3.4799999999999998E-2</v>
          </cell>
          <cell r="AO84">
            <v>3.3300000000000003E-2</v>
          </cell>
          <cell r="AP84">
            <v>3.3300000000000003E-2</v>
          </cell>
          <cell r="AQ84">
            <v>3.3300000000000003E-2</v>
          </cell>
          <cell r="AR84">
            <v>3.3300000000000003E-2</v>
          </cell>
          <cell r="AS84">
            <v>3.3300000000000003E-2</v>
          </cell>
          <cell r="AT84">
            <v>3.3300000000000003E-2</v>
          </cell>
          <cell r="AU84">
            <v>3.3300000000000003E-2</v>
          </cell>
          <cell r="AV84">
            <v>3.3300000000000003E-2</v>
          </cell>
          <cell r="AW84">
            <v>3.3300000000000003E-2</v>
          </cell>
          <cell r="AX84">
            <v>3.3300000000000003E-2</v>
          </cell>
          <cell r="AY84">
            <v>3.3300000000000003E-2</v>
          </cell>
          <cell r="AZ84">
            <v>3.3300000000000003E-2</v>
          </cell>
          <cell r="BA84">
            <v>3.7999999999999999E-2</v>
          </cell>
          <cell r="BB84">
            <v>3.7999999999999999E-2</v>
          </cell>
          <cell r="BC84">
            <v>3.7999999999999999E-2</v>
          </cell>
          <cell r="BD84">
            <v>3.7999999999999999E-2</v>
          </cell>
          <cell r="BE84">
            <v>3.7999999999999999E-2</v>
          </cell>
          <cell r="BF84">
            <v>3.7999999999999999E-2</v>
          </cell>
          <cell r="BG84">
            <v>3.7999999999999999E-2</v>
          </cell>
          <cell r="BH84">
            <v>3.7999999999999999E-2</v>
          </cell>
          <cell r="BI84">
            <v>3.7999999999999999E-2</v>
          </cell>
          <cell r="BJ84">
            <v>3.7999999999999999E-2</v>
          </cell>
          <cell r="BK84">
            <v>3.7999999999999999E-2</v>
          </cell>
          <cell r="BL84">
            <v>3.7999999999999999E-2</v>
          </cell>
          <cell r="BM84">
            <v>1.61E-2</v>
          </cell>
          <cell r="BN84">
            <v>1.61E-2</v>
          </cell>
          <cell r="BO84">
            <v>1.61E-2</v>
          </cell>
          <cell r="BP84">
            <v>1.61E-2</v>
          </cell>
          <cell r="BQ84">
            <v>1.61E-2</v>
          </cell>
          <cell r="BR84">
            <v>1.61E-2</v>
          </cell>
          <cell r="BS84">
            <v>1.61E-2</v>
          </cell>
          <cell r="BT84">
            <v>1.61E-2</v>
          </cell>
          <cell r="BU84">
            <v>1.61E-2</v>
          </cell>
          <cell r="BV84">
            <v>1.61E-2</v>
          </cell>
          <cell r="BW84">
            <v>1.61E-2</v>
          </cell>
          <cell r="BX84">
            <v>1.61E-2</v>
          </cell>
          <cell r="BY84">
            <v>2.1999999999999999E-2</v>
          </cell>
          <cell r="BZ84">
            <v>2.1999999999999999E-2</v>
          </cell>
          <cell r="CA84">
            <v>2.1999999999999999E-2</v>
          </cell>
          <cell r="CB84">
            <v>2.1999999999999999E-2</v>
          </cell>
          <cell r="CC84">
            <v>2.1999999999999999E-2</v>
          </cell>
          <cell r="CD84">
            <v>2.1999999999999999E-2</v>
          </cell>
          <cell r="CE84">
            <v>2.1999999999999999E-2</v>
          </cell>
          <cell r="CF84">
            <v>2.1999999999999999E-2</v>
          </cell>
          <cell r="CG84">
            <v>2.1999999999999999E-2</v>
          </cell>
          <cell r="CH84">
            <v>2.1999999999999999E-2</v>
          </cell>
          <cell r="CI84">
            <v>2.1999999999999999E-2</v>
          </cell>
          <cell r="CJ84">
            <v>2.1999999999999999E-2</v>
          </cell>
          <cell r="CK84">
            <v>2.1090909090909087E-2</v>
          </cell>
          <cell r="CL84">
            <v>2.1090909090909087E-2</v>
          </cell>
          <cell r="CM84">
            <v>2.1090909090909087E-2</v>
          </cell>
          <cell r="CN84">
            <v>2.1090909090909087E-2</v>
          </cell>
          <cell r="CO84">
            <v>2.1090909090909087E-2</v>
          </cell>
          <cell r="CP84">
            <v>2.1090909090909087E-2</v>
          </cell>
          <cell r="CQ84">
            <v>2.1090909090909087E-2</v>
          </cell>
          <cell r="CR84">
            <v>2.1090909090909087E-2</v>
          </cell>
          <cell r="CS84">
            <v>2.1090909090909087E-2</v>
          </cell>
          <cell r="CT84">
            <v>2.1090909090909087E-2</v>
          </cell>
          <cell r="CU84">
            <v>2.1090909090909087E-2</v>
          </cell>
          <cell r="CV84">
            <v>2.1090909090909087E-2</v>
          </cell>
          <cell r="CW84">
            <v>2.0181818181818183E-2</v>
          </cell>
          <cell r="CX84">
            <v>2.0181818181818183E-2</v>
          </cell>
          <cell r="CY84">
            <v>2.0181818181818183E-2</v>
          </cell>
          <cell r="CZ84">
            <v>2.0181818181818183E-2</v>
          </cell>
          <cell r="DA84">
            <v>2.0181818181818183E-2</v>
          </cell>
          <cell r="DB84">
            <v>2.0181818181818183E-2</v>
          </cell>
          <cell r="DC84">
            <v>2.0181818181818183E-2</v>
          </cell>
          <cell r="DD84">
            <v>2.0181818181818183E-2</v>
          </cell>
          <cell r="DE84">
            <v>2.0181818181818183E-2</v>
          </cell>
          <cell r="DF84">
            <v>2.0181818181818183E-2</v>
          </cell>
          <cell r="DG84">
            <v>2.0181818181818183E-2</v>
          </cell>
          <cell r="DH84">
            <v>2.0181818181818183E-2</v>
          </cell>
          <cell r="DI84">
            <v>2.3030303030303026E-2</v>
          </cell>
          <cell r="DJ84">
            <v>2.3030303030303026E-2</v>
          </cell>
          <cell r="DK84">
            <v>2.3030303030303026E-2</v>
          </cell>
          <cell r="DL84">
            <v>2.3030303030303026E-2</v>
          </cell>
          <cell r="DM84">
            <v>2.3030303030303026E-2</v>
          </cell>
          <cell r="DN84">
            <v>2.3030303030303026E-2</v>
          </cell>
          <cell r="DO84">
            <v>2.3030303030303026E-2</v>
          </cell>
          <cell r="DP84">
            <v>2.3030303030303026E-2</v>
          </cell>
          <cell r="DQ84">
            <v>2.3030303030303026E-2</v>
          </cell>
          <cell r="DR84">
            <v>2.3030303030303026E-2</v>
          </cell>
          <cell r="DS84">
            <v>2.3030303030303026E-2</v>
          </cell>
          <cell r="DT84">
            <v>2.3030303030303026E-2</v>
          </cell>
          <cell r="DU84">
            <v>2.3030303030303026E-2</v>
          </cell>
          <cell r="DV84">
            <v>2.3030303030303026E-2</v>
          </cell>
          <cell r="DW84">
            <v>2.3030303030303026E-2</v>
          </cell>
          <cell r="DX84">
            <v>2.3030303030303026E-2</v>
          </cell>
          <cell r="DY84">
            <v>2.3030303030303026E-2</v>
          </cell>
          <cell r="DZ84">
            <v>2.3030303030303026E-2</v>
          </cell>
          <cell r="EA84">
            <v>2.3030303030303026E-2</v>
          </cell>
          <cell r="EB84">
            <v>2.3030303030303026E-2</v>
          </cell>
          <cell r="EC84">
            <v>2.3030303030303026E-2</v>
          </cell>
          <cell r="ED84">
            <v>2.3030303030303026E-2</v>
          </cell>
          <cell r="EE84">
            <v>2.3030303030303026E-2</v>
          </cell>
          <cell r="EF84">
            <v>2.3030303030303026E-2</v>
          </cell>
        </row>
        <row r="85">
          <cell r="E85">
            <v>-6.6666666666666652E-2</v>
          </cell>
          <cell r="F85">
            <v>5.3571428571428603E-2</v>
          </cell>
          <cell r="G85">
            <v>-1.6949152542372836E-2</v>
          </cell>
          <cell r="H85">
            <v>3.4482758620689724E-2</v>
          </cell>
          <cell r="I85">
            <v>0</v>
          </cell>
          <cell r="J85">
            <v>-6.6666666666666652E-2</v>
          </cell>
          <cell r="K85">
            <v>0</v>
          </cell>
          <cell r="L85">
            <v>3.5714285714285809E-2</v>
          </cell>
          <cell r="M85">
            <v>0</v>
          </cell>
          <cell r="N85">
            <v>3.4482758620689724E-2</v>
          </cell>
          <cell r="O85">
            <v>0</v>
          </cell>
          <cell r="P85">
            <v>0</v>
          </cell>
          <cell r="Q85">
            <v>-6.6666666666666652E-2</v>
          </cell>
          <cell r="R85">
            <v>5.3571428571428603E-2</v>
          </cell>
          <cell r="S85">
            <v>-1.6949152542372836E-2</v>
          </cell>
          <cell r="T85">
            <v>3.4482758620689724E-2</v>
          </cell>
          <cell r="U85">
            <v>0</v>
          </cell>
          <cell r="V85">
            <v>-6.6666666666666652E-2</v>
          </cell>
          <cell r="W85">
            <v>0</v>
          </cell>
          <cell r="X85">
            <v>3.5714285714285809E-2</v>
          </cell>
          <cell r="Y85">
            <v>0</v>
          </cell>
          <cell r="Z85">
            <v>3.4482758620689724E-2</v>
          </cell>
          <cell r="AA85">
            <v>0</v>
          </cell>
          <cell r="AB85">
            <v>0</v>
          </cell>
          <cell r="AC85">
            <v>-6.6666666666666652E-2</v>
          </cell>
          <cell r="AD85">
            <v>5.3571428571428603E-2</v>
          </cell>
          <cell r="AE85">
            <v>-1.6949152542372836E-2</v>
          </cell>
          <cell r="AF85">
            <v>3.4482758620689724E-2</v>
          </cell>
          <cell r="AG85">
            <v>0</v>
          </cell>
          <cell r="AH85">
            <v>-6.6666666666666652E-2</v>
          </cell>
          <cell r="AI85">
            <v>0</v>
          </cell>
          <cell r="AJ85">
            <v>3.5714285714285809E-2</v>
          </cell>
          <cell r="AK85">
            <v>0</v>
          </cell>
          <cell r="AL85">
            <v>3.4482758620689724E-2</v>
          </cell>
          <cell r="AM85">
            <v>0</v>
          </cell>
          <cell r="AN85">
            <v>0</v>
          </cell>
          <cell r="AO85">
            <v>-6.6666666666666652E-2</v>
          </cell>
          <cell r="AP85">
            <v>5.3571428571428603E-2</v>
          </cell>
          <cell r="AQ85">
            <v>-1.6949152542372836E-2</v>
          </cell>
          <cell r="AR85">
            <v>3.4482758620689724E-2</v>
          </cell>
          <cell r="AS85">
            <v>0</v>
          </cell>
          <cell r="AT85">
            <v>-6.6666666666666652E-2</v>
          </cell>
          <cell r="AU85">
            <v>0</v>
          </cell>
          <cell r="AV85">
            <v>3.5714285714285809E-2</v>
          </cell>
          <cell r="AW85">
            <v>0</v>
          </cell>
          <cell r="AX85">
            <v>3.4482758620689724E-2</v>
          </cell>
          <cell r="AY85">
            <v>0</v>
          </cell>
          <cell r="AZ85">
            <v>0</v>
          </cell>
          <cell r="BA85">
            <v>-6.6666666666666652E-2</v>
          </cell>
          <cell r="BB85">
            <v>5.3571428571428603E-2</v>
          </cell>
          <cell r="BC85">
            <v>-1.6949152542372836E-2</v>
          </cell>
          <cell r="BD85">
            <v>3.4482758620689724E-2</v>
          </cell>
          <cell r="BE85">
            <v>0</v>
          </cell>
          <cell r="BF85">
            <v>-6.6666666666666652E-2</v>
          </cell>
          <cell r="BG85">
            <v>0</v>
          </cell>
          <cell r="BH85">
            <v>3.5714285714285809E-2</v>
          </cell>
          <cell r="BI85">
            <v>0</v>
          </cell>
          <cell r="BJ85">
            <v>3.4482758620689724E-2</v>
          </cell>
          <cell r="BK85">
            <v>0</v>
          </cell>
          <cell r="BL85">
            <v>0</v>
          </cell>
          <cell r="BM85">
            <v>-6.6666666666666652E-2</v>
          </cell>
          <cell r="BN85">
            <v>5.3571428571428603E-2</v>
          </cell>
          <cell r="BO85">
            <v>-1.6949152542372836E-2</v>
          </cell>
          <cell r="BP85">
            <v>3.4482758620689724E-2</v>
          </cell>
          <cell r="BQ85">
            <v>0</v>
          </cell>
          <cell r="BR85">
            <v>-6.6666666666666652E-2</v>
          </cell>
          <cell r="BS85">
            <v>0</v>
          </cell>
          <cell r="BT85">
            <v>3.5714285714285809E-2</v>
          </cell>
          <cell r="BU85">
            <v>0</v>
          </cell>
          <cell r="BV85">
            <v>3.4482758620689724E-2</v>
          </cell>
          <cell r="BW85">
            <v>0</v>
          </cell>
          <cell r="BX85">
            <v>0</v>
          </cell>
          <cell r="BY85">
            <v>-6.6666666666666652E-2</v>
          </cell>
          <cell r="BZ85">
            <v>5.3571428571428603E-2</v>
          </cell>
          <cell r="CA85">
            <v>-1.6949152542372836E-2</v>
          </cell>
          <cell r="CB85">
            <v>3.4482758620689724E-2</v>
          </cell>
          <cell r="CC85">
            <v>0</v>
          </cell>
          <cell r="CD85">
            <v>-6.6666666666666652E-2</v>
          </cell>
          <cell r="CE85">
            <v>0</v>
          </cell>
          <cell r="CF85">
            <v>3.5714285714285809E-2</v>
          </cell>
          <cell r="CG85">
            <v>0</v>
          </cell>
          <cell r="CH85">
            <v>3.4482758620689724E-2</v>
          </cell>
          <cell r="CI85">
            <v>0</v>
          </cell>
          <cell r="CJ85">
            <v>0</v>
          </cell>
          <cell r="CK85">
            <v>-6.6666666666666652E-2</v>
          </cell>
          <cell r="CL85">
            <v>5.3571428571428603E-2</v>
          </cell>
          <cell r="CM85">
            <v>-1.6949152542372836E-2</v>
          </cell>
          <cell r="CN85">
            <v>3.4482758620689724E-2</v>
          </cell>
          <cell r="CO85">
            <v>0</v>
          </cell>
          <cell r="CP85">
            <v>-6.6666666666666652E-2</v>
          </cell>
          <cell r="CQ85">
            <v>0</v>
          </cell>
          <cell r="CR85">
            <v>3.5714285714285809E-2</v>
          </cell>
          <cell r="CS85">
            <v>0</v>
          </cell>
          <cell r="CT85">
            <v>3.4482758620689724E-2</v>
          </cell>
          <cell r="CU85">
            <v>0</v>
          </cell>
          <cell r="CV85">
            <v>0</v>
          </cell>
          <cell r="CW85">
            <v>-6.6666666666666652E-2</v>
          </cell>
          <cell r="CX85">
            <v>5.3571428571428603E-2</v>
          </cell>
          <cell r="CY85">
            <v>-1.6949152542372836E-2</v>
          </cell>
          <cell r="CZ85">
            <v>3.4482758620689724E-2</v>
          </cell>
          <cell r="DA85">
            <v>0</v>
          </cell>
          <cell r="DB85">
            <v>-6.6666666666666652E-2</v>
          </cell>
          <cell r="DC85">
            <v>0</v>
          </cell>
          <cell r="DD85">
            <v>3.5714285714285809E-2</v>
          </cell>
          <cell r="DE85">
            <v>0</v>
          </cell>
          <cell r="DF85">
            <v>3.4482758620689724E-2</v>
          </cell>
          <cell r="DG85">
            <v>0</v>
          </cell>
          <cell r="DH85">
            <v>0</v>
          </cell>
          <cell r="DI85">
            <v>-6.6666666666666652E-2</v>
          </cell>
          <cell r="DJ85">
            <v>5.3571428571428603E-2</v>
          </cell>
          <cell r="DK85">
            <v>-1.6949152542372836E-2</v>
          </cell>
          <cell r="DL85">
            <v>3.4482758620689724E-2</v>
          </cell>
          <cell r="DM85">
            <v>0</v>
          </cell>
          <cell r="DN85">
            <v>-6.6666666666666652E-2</v>
          </cell>
          <cell r="DO85">
            <v>0</v>
          </cell>
          <cell r="DP85">
            <v>3.5714285714285809E-2</v>
          </cell>
          <cell r="DQ85">
            <v>0</v>
          </cell>
          <cell r="DR85">
            <v>3.4482758620689724E-2</v>
          </cell>
          <cell r="DS85">
            <v>0</v>
          </cell>
          <cell r="DT85">
            <v>0</v>
          </cell>
          <cell r="DU85">
            <v>-6.6666666666666652E-2</v>
          </cell>
          <cell r="DV85">
            <v>5.3571428571428603E-2</v>
          </cell>
          <cell r="DW85">
            <v>-1.6949152542372836E-2</v>
          </cell>
          <cell r="DX85">
            <v>3.4482758620689724E-2</v>
          </cell>
          <cell r="DY85">
            <v>0</v>
          </cell>
          <cell r="DZ85">
            <v>-6.6666666666666652E-2</v>
          </cell>
          <cell r="EA85">
            <v>0</v>
          </cell>
          <cell r="EB85">
            <v>3.5714285714285809E-2</v>
          </cell>
          <cell r="EC85">
            <v>0</v>
          </cell>
          <cell r="ED85">
            <v>3.4482758620689724E-2</v>
          </cell>
          <cell r="EE85">
            <v>0</v>
          </cell>
          <cell r="EF85">
            <v>0</v>
          </cell>
        </row>
        <row r="86">
          <cell r="E86">
            <v>-0.1428571428571429</v>
          </cell>
          <cell r="F86">
            <v>0</v>
          </cell>
          <cell r="G86">
            <v>0.10416666666666674</v>
          </cell>
          <cell r="H86">
            <v>1.8867924528301883E-2</v>
          </cell>
          <cell r="I86">
            <v>0</v>
          </cell>
          <cell r="J86">
            <v>-0.11111111111111116</v>
          </cell>
          <cell r="K86">
            <v>0</v>
          </cell>
          <cell r="L86">
            <v>8.3333333333333259E-2</v>
          </cell>
          <cell r="M86">
            <v>7.6923076923076872E-2</v>
          </cell>
          <cell r="N86">
            <v>1.7857142857142794E-2</v>
          </cell>
          <cell r="O86">
            <v>0</v>
          </cell>
          <cell r="P86">
            <v>-1.7543859649122862E-2</v>
          </cell>
          <cell r="Q86">
            <v>-0.1428571428571429</v>
          </cell>
          <cell r="R86">
            <v>0</v>
          </cell>
          <cell r="S86">
            <v>0.10416666666666674</v>
          </cell>
          <cell r="T86">
            <v>1.8867924528301883E-2</v>
          </cell>
          <cell r="U86">
            <v>0</v>
          </cell>
          <cell r="V86">
            <v>-0.11111111111111116</v>
          </cell>
          <cell r="W86">
            <v>0</v>
          </cell>
          <cell r="X86">
            <v>8.3333333333333259E-2</v>
          </cell>
          <cell r="Y86">
            <v>7.6923076923076872E-2</v>
          </cell>
          <cell r="Z86">
            <v>1.7857142857142794E-2</v>
          </cell>
          <cell r="AA86">
            <v>0</v>
          </cell>
          <cell r="AB86">
            <v>-1.7543859649122862E-2</v>
          </cell>
          <cell r="AC86">
            <v>-0.1428571428571429</v>
          </cell>
          <cell r="AD86">
            <v>0</v>
          </cell>
          <cell r="AE86">
            <v>0.10416666666666674</v>
          </cell>
          <cell r="AF86">
            <v>1.8867924528301883E-2</v>
          </cell>
          <cell r="AG86">
            <v>0</v>
          </cell>
          <cell r="AH86">
            <v>-0.11111111111111116</v>
          </cell>
          <cell r="AI86">
            <v>0</v>
          </cell>
          <cell r="AJ86">
            <v>8.3333333333333259E-2</v>
          </cell>
          <cell r="AK86">
            <v>7.6923076923076872E-2</v>
          </cell>
          <cell r="AL86">
            <v>1.7857142857142794E-2</v>
          </cell>
          <cell r="AM86">
            <v>0</v>
          </cell>
          <cell r="AN86">
            <v>-1.7543859649122862E-2</v>
          </cell>
          <cell r="AO86">
            <v>-0.1428571428571429</v>
          </cell>
          <cell r="AP86">
            <v>0</v>
          </cell>
          <cell r="AQ86">
            <v>0.10416666666666674</v>
          </cell>
          <cell r="AR86">
            <v>1.8867924528301883E-2</v>
          </cell>
          <cell r="AS86">
            <v>0</v>
          </cell>
          <cell r="AT86">
            <v>-0.11111111111111116</v>
          </cell>
          <cell r="AU86">
            <v>0</v>
          </cell>
          <cell r="AV86">
            <v>8.3333333333333259E-2</v>
          </cell>
          <cell r="AW86">
            <v>7.6923076923076872E-2</v>
          </cell>
          <cell r="AX86">
            <v>1.7857142857142794E-2</v>
          </cell>
          <cell r="AY86">
            <v>0</v>
          </cell>
          <cell r="AZ86">
            <v>-1.7543859649122862E-2</v>
          </cell>
          <cell r="BA86">
            <v>-0.1428571428571429</v>
          </cell>
          <cell r="BB86">
            <v>0</v>
          </cell>
          <cell r="BC86">
            <v>0.10416666666666674</v>
          </cell>
          <cell r="BD86">
            <v>1.8867924528301883E-2</v>
          </cell>
          <cell r="BE86">
            <v>0</v>
          </cell>
          <cell r="BF86">
            <v>-0.11111111111111116</v>
          </cell>
          <cell r="BG86">
            <v>0</v>
          </cell>
          <cell r="BH86">
            <v>8.3333333333333259E-2</v>
          </cell>
          <cell r="BI86">
            <v>7.6923076923076872E-2</v>
          </cell>
          <cell r="BJ86">
            <v>1.7857142857142794E-2</v>
          </cell>
          <cell r="BK86">
            <v>0</v>
          </cell>
          <cell r="BL86">
            <v>-1.7543859649122862E-2</v>
          </cell>
          <cell r="BM86">
            <v>-0.1428571428571429</v>
          </cell>
          <cell r="BN86">
            <v>0</v>
          </cell>
          <cell r="BO86">
            <v>0.10416666666666674</v>
          </cell>
          <cell r="BP86">
            <v>1.8867924528301883E-2</v>
          </cell>
          <cell r="BQ86">
            <v>0</v>
          </cell>
          <cell r="BR86">
            <v>-0.11111111111111116</v>
          </cell>
          <cell r="BS86">
            <v>0</v>
          </cell>
          <cell r="BT86">
            <v>8.3333333333333259E-2</v>
          </cell>
          <cell r="BU86">
            <v>7.6923076923076872E-2</v>
          </cell>
          <cell r="BV86">
            <v>1.7857142857142794E-2</v>
          </cell>
          <cell r="BW86">
            <v>0</v>
          </cell>
          <cell r="BX86">
            <v>-1.7543859649122862E-2</v>
          </cell>
          <cell r="BY86">
            <v>-0.1428571428571429</v>
          </cell>
          <cell r="BZ86">
            <v>0</v>
          </cell>
          <cell r="CA86">
            <v>0.10416666666666674</v>
          </cell>
          <cell r="CB86">
            <v>1.8867924528301883E-2</v>
          </cell>
          <cell r="CC86">
            <v>0</v>
          </cell>
          <cell r="CD86">
            <v>-0.11111111111111116</v>
          </cell>
          <cell r="CE86">
            <v>0</v>
          </cell>
          <cell r="CF86">
            <v>8.3333333333333259E-2</v>
          </cell>
          <cell r="CG86">
            <v>7.6923076923076872E-2</v>
          </cell>
          <cell r="CH86">
            <v>1.7857142857142794E-2</v>
          </cell>
          <cell r="CI86">
            <v>0</v>
          </cell>
          <cell r="CJ86">
            <v>-1.7543859649122862E-2</v>
          </cell>
          <cell r="CK86">
            <v>-0.1428571428571429</v>
          </cell>
          <cell r="CL86">
            <v>0</v>
          </cell>
          <cell r="CM86">
            <v>0.10416666666666674</v>
          </cell>
          <cell r="CN86">
            <v>1.8867924528301883E-2</v>
          </cell>
          <cell r="CO86">
            <v>0</v>
          </cell>
          <cell r="CP86">
            <v>-0.11111111111111116</v>
          </cell>
          <cell r="CQ86">
            <v>0</v>
          </cell>
          <cell r="CR86">
            <v>8.3333333333333259E-2</v>
          </cell>
          <cell r="CS86">
            <v>7.6923076923076872E-2</v>
          </cell>
          <cell r="CT86">
            <v>1.7857142857142794E-2</v>
          </cell>
          <cell r="CU86">
            <v>0</v>
          </cell>
          <cell r="CV86">
            <v>-1.7543859649122862E-2</v>
          </cell>
          <cell r="CW86">
            <v>-0.1428571428571429</v>
          </cell>
          <cell r="CX86">
            <v>0</v>
          </cell>
          <cell r="CY86">
            <v>0.10416666666666674</v>
          </cell>
          <cell r="CZ86">
            <v>1.8867924528301883E-2</v>
          </cell>
          <cell r="DA86">
            <v>0</v>
          </cell>
          <cell r="DB86">
            <v>-0.11111111111111116</v>
          </cell>
          <cell r="DC86">
            <v>0</v>
          </cell>
          <cell r="DD86">
            <v>8.3333333333333259E-2</v>
          </cell>
          <cell r="DE86">
            <v>7.6923076923076872E-2</v>
          </cell>
          <cell r="DF86">
            <v>1.7857142857142794E-2</v>
          </cell>
          <cell r="DG86">
            <v>0</v>
          </cell>
          <cell r="DH86">
            <v>-1.7543859649122862E-2</v>
          </cell>
          <cell r="DI86">
            <v>-0.1428571428571429</v>
          </cell>
          <cell r="DJ86">
            <v>0</v>
          </cell>
          <cell r="DK86">
            <v>0.10416666666666674</v>
          </cell>
          <cell r="DL86">
            <v>1.8867924528301883E-2</v>
          </cell>
          <cell r="DM86">
            <v>0</v>
          </cell>
          <cell r="DN86">
            <v>-0.11111111111111116</v>
          </cell>
          <cell r="DO86">
            <v>0</v>
          </cell>
          <cell r="DP86">
            <v>8.3333333333333259E-2</v>
          </cell>
          <cell r="DQ86">
            <v>7.6923076923076872E-2</v>
          </cell>
          <cell r="DR86">
            <v>1.7857142857142794E-2</v>
          </cell>
          <cell r="DS86">
            <v>0</v>
          </cell>
          <cell r="DT86">
            <v>-1.7543859649122862E-2</v>
          </cell>
          <cell r="DU86">
            <v>-0.1428571428571429</v>
          </cell>
          <cell r="DV86">
            <v>0</v>
          </cell>
          <cell r="DW86">
            <v>0.10416666666666674</v>
          </cell>
          <cell r="DX86">
            <v>1.8867924528301883E-2</v>
          </cell>
          <cell r="DY86">
            <v>0</v>
          </cell>
          <cell r="DZ86">
            <v>-0.11111111111111116</v>
          </cell>
          <cell r="EA86">
            <v>0</v>
          </cell>
          <cell r="EB86">
            <v>8.3333333333333259E-2</v>
          </cell>
          <cell r="EC86">
            <v>7.6923076923076872E-2</v>
          </cell>
          <cell r="ED86">
            <v>1.7857142857142794E-2</v>
          </cell>
          <cell r="EE86">
            <v>0</v>
          </cell>
          <cell r="EF86">
            <v>-1.7543859649122862E-2</v>
          </cell>
        </row>
        <row r="87">
          <cell r="E87">
            <v>-4.0625000000000022E-2</v>
          </cell>
          <cell r="F87">
            <v>0</v>
          </cell>
          <cell r="G87">
            <v>2.6058631921824116E-2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1.5873015873015817E-2</v>
          </cell>
          <cell r="N87">
            <v>0</v>
          </cell>
          <cell r="O87">
            <v>0</v>
          </cell>
          <cell r="P87">
            <v>0</v>
          </cell>
          <cell r="Q87">
            <v>-4.0625000000000022E-2</v>
          </cell>
          <cell r="R87">
            <v>0</v>
          </cell>
          <cell r="S87">
            <v>2.6058631921824116E-2</v>
          </cell>
          <cell r="T87">
            <v>0</v>
          </cell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1.5873015873015817E-2</v>
          </cell>
          <cell r="Z87">
            <v>0</v>
          </cell>
          <cell r="AA87">
            <v>0</v>
          </cell>
          <cell r="AB87">
            <v>0</v>
          </cell>
          <cell r="AC87">
            <v>-4.0625000000000022E-2</v>
          </cell>
          <cell r="AD87">
            <v>0</v>
          </cell>
          <cell r="AE87">
            <v>2.6058631921824116E-2</v>
          </cell>
          <cell r="AF87">
            <v>0</v>
          </cell>
          <cell r="AG87">
            <v>0</v>
          </cell>
          <cell r="AH87">
            <v>0</v>
          </cell>
          <cell r="AI87">
            <v>0</v>
          </cell>
          <cell r="AJ87">
            <v>0</v>
          </cell>
          <cell r="AK87">
            <v>1.5873015873015817E-2</v>
          </cell>
          <cell r="AL87">
            <v>0</v>
          </cell>
          <cell r="AM87">
            <v>0</v>
          </cell>
          <cell r="AN87">
            <v>0</v>
          </cell>
          <cell r="AO87">
            <v>-4.0625000000000022E-2</v>
          </cell>
          <cell r="AP87">
            <v>0</v>
          </cell>
          <cell r="AQ87">
            <v>2.6058631921824116E-2</v>
          </cell>
          <cell r="AR87">
            <v>0</v>
          </cell>
          <cell r="AS87">
            <v>0</v>
          </cell>
          <cell r="AT87">
            <v>0</v>
          </cell>
          <cell r="AU87">
            <v>0</v>
          </cell>
          <cell r="AV87">
            <v>0</v>
          </cell>
          <cell r="AW87">
            <v>1.5873015873015817E-2</v>
          </cell>
          <cell r="AX87">
            <v>0</v>
          </cell>
          <cell r="AY87">
            <v>0</v>
          </cell>
          <cell r="AZ87">
            <v>0</v>
          </cell>
          <cell r="BA87">
            <v>-4.0625000000000022E-2</v>
          </cell>
          <cell r="BB87">
            <v>0</v>
          </cell>
          <cell r="BC87">
            <v>2.6058631921824116E-2</v>
          </cell>
          <cell r="BD87">
            <v>0</v>
          </cell>
          <cell r="BE87">
            <v>0</v>
          </cell>
          <cell r="BF87">
            <v>0</v>
          </cell>
          <cell r="BG87">
            <v>0</v>
          </cell>
          <cell r="BH87">
            <v>0</v>
          </cell>
          <cell r="BI87">
            <v>1.5873015873015817E-2</v>
          </cell>
          <cell r="BJ87">
            <v>0</v>
          </cell>
          <cell r="BK87">
            <v>0</v>
          </cell>
          <cell r="BL87">
            <v>0</v>
          </cell>
          <cell r="BM87">
            <v>-4.0625000000000022E-2</v>
          </cell>
          <cell r="BN87">
            <v>0</v>
          </cell>
          <cell r="BO87">
            <v>2.6058631921824116E-2</v>
          </cell>
          <cell r="BP87">
            <v>0</v>
          </cell>
          <cell r="BQ87">
            <v>0</v>
          </cell>
          <cell r="BR87">
            <v>0</v>
          </cell>
          <cell r="BS87">
            <v>0</v>
          </cell>
          <cell r="BT87">
            <v>0</v>
          </cell>
          <cell r="BU87">
            <v>1.5873015873015817E-2</v>
          </cell>
          <cell r="BV87">
            <v>0</v>
          </cell>
          <cell r="BW87">
            <v>0</v>
          </cell>
          <cell r="BX87">
            <v>0</v>
          </cell>
          <cell r="BY87">
            <v>-4.0625000000000022E-2</v>
          </cell>
          <cell r="BZ87">
            <v>0</v>
          </cell>
          <cell r="CA87">
            <v>2.6058631921824116E-2</v>
          </cell>
          <cell r="CB87">
            <v>0</v>
          </cell>
          <cell r="CC87">
            <v>0</v>
          </cell>
          <cell r="CD87">
            <v>0</v>
          </cell>
          <cell r="CE87">
            <v>0</v>
          </cell>
          <cell r="CF87">
            <v>0</v>
          </cell>
          <cell r="CG87">
            <v>1.5873015873015817E-2</v>
          </cell>
          <cell r="CH87">
            <v>0</v>
          </cell>
          <cell r="CI87">
            <v>0</v>
          </cell>
          <cell r="CJ87">
            <v>0</v>
          </cell>
          <cell r="CK87">
            <v>-4.0625000000000022E-2</v>
          </cell>
          <cell r="CL87">
            <v>0</v>
          </cell>
          <cell r="CM87">
            <v>2.6058631921824116E-2</v>
          </cell>
          <cell r="CN87">
            <v>0</v>
          </cell>
          <cell r="CO87">
            <v>0</v>
          </cell>
          <cell r="CP87">
            <v>0</v>
          </cell>
          <cell r="CQ87">
            <v>0</v>
          </cell>
          <cell r="CR87">
            <v>0</v>
          </cell>
          <cell r="CS87">
            <v>1.5873015873015817E-2</v>
          </cell>
          <cell r="CT87">
            <v>0</v>
          </cell>
          <cell r="CU87">
            <v>0</v>
          </cell>
          <cell r="CV87">
            <v>0</v>
          </cell>
          <cell r="CW87">
            <v>-4.0625000000000022E-2</v>
          </cell>
          <cell r="CX87">
            <v>0</v>
          </cell>
          <cell r="CY87">
            <v>2.6058631921824116E-2</v>
          </cell>
          <cell r="CZ87">
            <v>0</v>
          </cell>
          <cell r="DA87">
            <v>0</v>
          </cell>
          <cell r="DB87">
            <v>0</v>
          </cell>
          <cell r="DC87">
            <v>0</v>
          </cell>
          <cell r="DD87">
            <v>0</v>
          </cell>
          <cell r="DE87">
            <v>1.5873015873015817E-2</v>
          </cell>
          <cell r="DF87">
            <v>0</v>
          </cell>
          <cell r="DG87">
            <v>0</v>
          </cell>
          <cell r="DH87">
            <v>0</v>
          </cell>
          <cell r="DI87">
            <v>-4.0625000000000022E-2</v>
          </cell>
          <cell r="DJ87">
            <v>0</v>
          </cell>
          <cell r="DK87">
            <v>2.6058631921824116E-2</v>
          </cell>
          <cell r="DL87">
            <v>0</v>
          </cell>
          <cell r="DM87">
            <v>0</v>
          </cell>
          <cell r="DN87">
            <v>0</v>
          </cell>
          <cell r="DO87">
            <v>0</v>
          </cell>
          <cell r="DP87">
            <v>0</v>
          </cell>
          <cell r="DQ87">
            <v>1.5873015873015817E-2</v>
          </cell>
          <cell r="DR87">
            <v>0</v>
          </cell>
          <cell r="DS87">
            <v>0</v>
          </cell>
          <cell r="DT87">
            <v>0</v>
          </cell>
          <cell r="DU87">
            <v>-4.0625000000000022E-2</v>
          </cell>
          <cell r="DV87">
            <v>0</v>
          </cell>
          <cell r="DW87">
            <v>2.6058631921824116E-2</v>
          </cell>
          <cell r="DX87">
            <v>0</v>
          </cell>
          <cell r="DY87">
            <v>0</v>
          </cell>
          <cell r="DZ87">
            <v>0</v>
          </cell>
          <cell r="EA87">
            <v>0</v>
          </cell>
          <cell r="EB87">
            <v>0</v>
          </cell>
          <cell r="EC87">
            <v>1.5873015873015817E-2</v>
          </cell>
          <cell r="ED87">
            <v>0</v>
          </cell>
          <cell r="EE87">
            <v>0</v>
          </cell>
          <cell r="EF87">
            <v>0</v>
          </cell>
        </row>
        <row r="88">
          <cell r="E88">
            <v>-0.18518518518518523</v>
          </cell>
          <cell r="F88">
            <v>0.13636363636363646</v>
          </cell>
          <cell r="G88">
            <v>4.0000000000000036E-2</v>
          </cell>
          <cell r="H88">
            <v>0</v>
          </cell>
          <cell r="I88">
            <v>3.8461538461538547E-2</v>
          </cell>
          <cell r="J88">
            <v>-0.11111111111111116</v>
          </cell>
          <cell r="K88">
            <v>0</v>
          </cell>
          <cell r="L88">
            <v>4.1666666666666741E-2</v>
          </cell>
          <cell r="M88">
            <v>8.0000000000000071E-2</v>
          </cell>
          <cell r="N88">
            <v>-7.407407407407407E-2</v>
          </cell>
          <cell r="O88">
            <v>8.0000000000000071E-2</v>
          </cell>
          <cell r="P88">
            <v>0</v>
          </cell>
          <cell r="Q88">
            <v>-0.18518518518518523</v>
          </cell>
          <cell r="R88">
            <v>0.13636363636363646</v>
          </cell>
          <cell r="S88">
            <v>4.0000000000000036E-2</v>
          </cell>
          <cell r="T88">
            <v>0</v>
          </cell>
          <cell r="U88">
            <v>3.8461538461538547E-2</v>
          </cell>
          <cell r="V88">
            <v>-0.11111111111111116</v>
          </cell>
          <cell r="W88">
            <v>0</v>
          </cell>
          <cell r="X88">
            <v>4.1666666666666741E-2</v>
          </cell>
          <cell r="Y88">
            <v>8.0000000000000071E-2</v>
          </cell>
          <cell r="Z88">
            <v>-7.407407407407407E-2</v>
          </cell>
          <cell r="AA88">
            <v>8.0000000000000071E-2</v>
          </cell>
          <cell r="AB88">
            <v>0</v>
          </cell>
          <cell r="AC88">
            <v>-0.18518518518518523</v>
          </cell>
          <cell r="AD88">
            <v>0.13636363636363646</v>
          </cell>
          <cell r="AE88">
            <v>4.0000000000000036E-2</v>
          </cell>
          <cell r="AF88">
            <v>0</v>
          </cell>
          <cell r="AG88">
            <v>3.8461538461538547E-2</v>
          </cell>
          <cell r="AH88">
            <v>-0.11111111111111116</v>
          </cell>
          <cell r="AI88">
            <v>0</v>
          </cell>
          <cell r="AJ88">
            <v>4.1666666666666741E-2</v>
          </cell>
          <cell r="AK88">
            <v>8.0000000000000071E-2</v>
          </cell>
          <cell r="AL88">
            <v>-7.407407407407407E-2</v>
          </cell>
          <cell r="AM88">
            <v>8.0000000000000071E-2</v>
          </cell>
          <cell r="AN88">
            <v>0</v>
          </cell>
          <cell r="AO88">
            <v>-0.18518518518518523</v>
          </cell>
          <cell r="AP88">
            <v>0.13636363636363646</v>
          </cell>
          <cell r="AQ88">
            <v>4.0000000000000036E-2</v>
          </cell>
          <cell r="AR88">
            <v>0</v>
          </cell>
          <cell r="AS88">
            <v>3.8461538461538547E-2</v>
          </cell>
          <cell r="AT88">
            <v>-0.11111111111111116</v>
          </cell>
          <cell r="AU88">
            <v>0</v>
          </cell>
          <cell r="AV88">
            <v>4.1666666666666741E-2</v>
          </cell>
          <cell r="AW88">
            <v>8.0000000000000071E-2</v>
          </cell>
          <cell r="AX88">
            <v>-7.407407407407407E-2</v>
          </cell>
          <cell r="AY88">
            <v>8.0000000000000071E-2</v>
          </cell>
          <cell r="AZ88">
            <v>0</v>
          </cell>
          <cell r="BA88">
            <v>-0.18518518518518523</v>
          </cell>
          <cell r="BB88">
            <v>0.13636363636363646</v>
          </cell>
          <cell r="BC88">
            <v>4.0000000000000036E-2</v>
          </cell>
          <cell r="BD88">
            <v>0</v>
          </cell>
          <cell r="BE88">
            <v>3.8461538461538547E-2</v>
          </cell>
          <cell r="BF88">
            <v>-0.11111111111111116</v>
          </cell>
          <cell r="BG88">
            <v>0</v>
          </cell>
          <cell r="BH88">
            <v>4.1666666666666741E-2</v>
          </cell>
          <cell r="BI88">
            <v>8.0000000000000071E-2</v>
          </cell>
          <cell r="BJ88">
            <v>-7.407407407407407E-2</v>
          </cell>
          <cell r="BK88">
            <v>8.0000000000000071E-2</v>
          </cell>
          <cell r="BL88">
            <v>0</v>
          </cell>
          <cell r="BM88">
            <v>-0.18518518518518523</v>
          </cell>
          <cell r="BN88">
            <v>0.13636363636363646</v>
          </cell>
          <cell r="BO88">
            <v>4.0000000000000036E-2</v>
          </cell>
          <cell r="BP88">
            <v>0</v>
          </cell>
          <cell r="BQ88">
            <v>3.8461538461538547E-2</v>
          </cell>
          <cell r="BR88">
            <v>-0.11111111111111116</v>
          </cell>
          <cell r="BS88">
            <v>0</v>
          </cell>
          <cell r="BT88">
            <v>4.1666666666666741E-2</v>
          </cell>
          <cell r="BU88">
            <v>8.0000000000000071E-2</v>
          </cell>
          <cell r="BV88">
            <v>-7.407407407407407E-2</v>
          </cell>
          <cell r="BW88">
            <v>8.0000000000000071E-2</v>
          </cell>
          <cell r="BX88">
            <v>0</v>
          </cell>
          <cell r="BY88">
            <v>-0.18518518518518523</v>
          </cell>
          <cell r="BZ88">
            <v>0.13636363636363646</v>
          </cell>
          <cell r="CA88">
            <v>4.0000000000000036E-2</v>
          </cell>
          <cell r="CB88">
            <v>0</v>
          </cell>
          <cell r="CC88">
            <v>3.8461538461538547E-2</v>
          </cell>
          <cell r="CD88">
            <v>-0.11111111111111116</v>
          </cell>
          <cell r="CE88">
            <v>0</v>
          </cell>
          <cell r="CF88">
            <v>4.1666666666666741E-2</v>
          </cell>
          <cell r="CG88">
            <v>8.0000000000000071E-2</v>
          </cell>
          <cell r="CH88">
            <v>-7.407407407407407E-2</v>
          </cell>
          <cell r="CI88">
            <v>8.0000000000000071E-2</v>
          </cell>
          <cell r="CJ88">
            <v>0</v>
          </cell>
          <cell r="CK88">
            <v>-0.18518518518518523</v>
          </cell>
          <cell r="CL88">
            <v>0.13636363636363646</v>
          </cell>
          <cell r="CM88">
            <v>4.0000000000000036E-2</v>
          </cell>
          <cell r="CN88">
            <v>0</v>
          </cell>
          <cell r="CO88">
            <v>3.8461538461538547E-2</v>
          </cell>
          <cell r="CP88">
            <v>-0.11111111111111116</v>
          </cell>
          <cell r="CQ88">
            <v>0</v>
          </cell>
          <cell r="CR88">
            <v>4.1666666666666741E-2</v>
          </cell>
          <cell r="CS88">
            <v>8.0000000000000071E-2</v>
          </cell>
          <cell r="CT88">
            <v>-7.407407407407407E-2</v>
          </cell>
          <cell r="CU88">
            <v>8.0000000000000071E-2</v>
          </cell>
          <cell r="CV88">
            <v>0</v>
          </cell>
          <cell r="CW88">
            <v>-0.18518518518518523</v>
          </cell>
          <cell r="CX88">
            <v>0.13636363636363646</v>
          </cell>
          <cell r="CY88">
            <v>4.0000000000000036E-2</v>
          </cell>
          <cell r="CZ88">
            <v>0</v>
          </cell>
          <cell r="DA88">
            <v>3.8461538461538547E-2</v>
          </cell>
          <cell r="DB88">
            <v>-0.11111111111111116</v>
          </cell>
          <cell r="DC88">
            <v>0</v>
          </cell>
          <cell r="DD88">
            <v>4.1666666666666741E-2</v>
          </cell>
          <cell r="DE88">
            <v>8.0000000000000071E-2</v>
          </cell>
          <cell r="DF88">
            <v>-7.407407407407407E-2</v>
          </cell>
          <cell r="DG88">
            <v>8.0000000000000071E-2</v>
          </cell>
          <cell r="DH88">
            <v>0</v>
          </cell>
          <cell r="DI88">
            <v>-0.18518518518518523</v>
          </cell>
          <cell r="DJ88">
            <v>0.13636363636363646</v>
          </cell>
          <cell r="DK88">
            <v>4.0000000000000036E-2</v>
          </cell>
          <cell r="DL88">
            <v>0</v>
          </cell>
          <cell r="DM88">
            <v>3.8461538461538547E-2</v>
          </cell>
          <cell r="DN88">
            <v>-0.11111111111111116</v>
          </cell>
          <cell r="DO88">
            <v>0</v>
          </cell>
          <cell r="DP88">
            <v>4.1666666666666741E-2</v>
          </cell>
          <cell r="DQ88">
            <v>8.0000000000000071E-2</v>
          </cell>
          <cell r="DR88">
            <v>-7.407407407407407E-2</v>
          </cell>
          <cell r="DS88">
            <v>8.0000000000000071E-2</v>
          </cell>
          <cell r="DT88">
            <v>0</v>
          </cell>
          <cell r="DU88">
            <v>-0.18518518518518523</v>
          </cell>
          <cell r="DV88">
            <v>0.13636363636363646</v>
          </cell>
          <cell r="DW88">
            <v>4.0000000000000036E-2</v>
          </cell>
          <cell r="DX88">
            <v>0</v>
          </cell>
          <cell r="DY88">
            <v>3.8461538461538547E-2</v>
          </cell>
          <cell r="DZ88">
            <v>-0.11111111111111116</v>
          </cell>
          <cell r="EA88">
            <v>0</v>
          </cell>
          <cell r="EB88">
            <v>4.1666666666666741E-2</v>
          </cell>
          <cell r="EC88">
            <v>8.0000000000000071E-2</v>
          </cell>
          <cell r="ED88">
            <v>-7.407407407407407E-2</v>
          </cell>
          <cell r="EE88">
            <v>8.0000000000000071E-2</v>
          </cell>
          <cell r="EF88">
            <v>0</v>
          </cell>
        </row>
        <row r="89"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7.0000775975789464E-2</v>
          </cell>
          <cell r="R89">
            <v>7.0000775975789464E-2</v>
          </cell>
          <cell r="S89">
            <v>7.0000775975789464E-2</v>
          </cell>
          <cell r="T89">
            <v>7.0000775975789464E-2</v>
          </cell>
          <cell r="U89">
            <v>7.0000775975789464E-2</v>
          </cell>
          <cell r="V89">
            <v>7.0000775975789464E-2</v>
          </cell>
          <cell r="W89">
            <v>7.0000775975789464E-2</v>
          </cell>
          <cell r="X89">
            <v>7.0000775975789464E-2</v>
          </cell>
          <cell r="Y89">
            <v>7.0000775975789464E-2</v>
          </cell>
          <cell r="Z89">
            <v>7.0000775975789464E-2</v>
          </cell>
          <cell r="AA89">
            <v>7.0000775975789464E-2</v>
          </cell>
          <cell r="AB89">
            <v>7.0000775975789464E-2</v>
          </cell>
          <cell r="AC89">
            <v>7.0000217563147782E-2</v>
          </cell>
          <cell r="AD89">
            <v>7.0000217563147782E-2</v>
          </cell>
          <cell r="AE89">
            <v>7.0000217563147782E-2</v>
          </cell>
          <cell r="AF89">
            <v>7.0000217563147782E-2</v>
          </cell>
          <cell r="AG89">
            <v>7.0000217563147782E-2</v>
          </cell>
          <cell r="AH89">
            <v>7.0000217563147782E-2</v>
          </cell>
          <cell r="AI89">
            <v>7.0000217563147782E-2</v>
          </cell>
          <cell r="AJ89">
            <v>7.0000217563147782E-2</v>
          </cell>
          <cell r="AK89">
            <v>7.0000217563147782E-2</v>
          </cell>
          <cell r="AL89">
            <v>7.0000217563147782E-2</v>
          </cell>
          <cell r="AM89">
            <v>7.0000217563147782E-2</v>
          </cell>
          <cell r="AN89">
            <v>7.0000217563147782E-2</v>
          </cell>
          <cell r="AO89">
            <v>5.8999589273393438E-2</v>
          </cell>
          <cell r="AP89">
            <v>5.8999589273393438E-2</v>
          </cell>
          <cell r="AQ89">
            <v>5.8999589273393438E-2</v>
          </cell>
          <cell r="AR89">
            <v>5.8999589273393438E-2</v>
          </cell>
          <cell r="AS89">
            <v>5.8999589273393438E-2</v>
          </cell>
          <cell r="AT89">
            <v>5.8999589273393438E-2</v>
          </cell>
          <cell r="AU89">
            <v>5.8999589273393438E-2</v>
          </cell>
          <cell r="AV89">
            <v>5.8999589273393438E-2</v>
          </cell>
          <cell r="AW89">
            <v>5.8999589273393438E-2</v>
          </cell>
          <cell r="AX89">
            <v>5.8999589273393438E-2</v>
          </cell>
          <cell r="AY89">
            <v>5.8999589273393438E-2</v>
          </cell>
          <cell r="AZ89">
            <v>5.8999589273393438E-2</v>
          </cell>
          <cell r="BA89">
            <v>5.9999334393184167E-2</v>
          </cell>
          <cell r="BB89">
            <v>5.9999334393184167E-2</v>
          </cell>
          <cell r="BC89">
            <v>5.9999334393184167E-2</v>
          </cell>
          <cell r="BD89">
            <v>5.9999334393184167E-2</v>
          </cell>
          <cell r="BE89">
            <v>5.9999334393184167E-2</v>
          </cell>
          <cell r="BF89">
            <v>5.9999334393184167E-2</v>
          </cell>
          <cell r="BG89">
            <v>5.9999334393184167E-2</v>
          </cell>
          <cell r="BH89">
            <v>5.9999334393184167E-2</v>
          </cell>
          <cell r="BI89">
            <v>5.9999334393184167E-2</v>
          </cell>
          <cell r="BJ89">
            <v>5.9999334393184167E-2</v>
          </cell>
          <cell r="BK89">
            <v>5.9999334393184167E-2</v>
          </cell>
          <cell r="BL89">
            <v>5.9999334393184167E-2</v>
          </cell>
          <cell r="BM89">
            <v>6.0000048302411679E-2</v>
          </cell>
          <cell r="BN89">
            <v>6.0000048302411679E-2</v>
          </cell>
          <cell r="BO89">
            <v>6.0000048302411679E-2</v>
          </cell>
          <cell r="BP89">
            <v>6.0000048302411679E-2</v>
          </cell>
          <cell r="BQ89">
            <v>6.0000048302411679E-2</v>
          </cell>
          <cell r="BR89">
            <v>6.0000048302411679E-2</v>
          </cell>
          <cell r="BS89">
            <v>6.0000048302411679E-2</v>
          </cell>
          <cell r="BT89">
            <v>6.0000048302411679E-2</v>
          </cell>
          <cell r="BU89">
            <v>6.0000048302411679E-2</v>
          </cell>
          <cell r="BV89">
            <v>6.0000048302411679E-2</v>
          </cell>
          <cell r="BW89">
            <v>6.0000048302411679E-2</v>
          </cell>
          <cell r="BX89">
            <v>6.0000048302411679E-2</v>
          </cell>
          <cell r="BY89">
            <v>3.4999880383183912E-2</v>
          </cell>
          <cell r="BZ89">
            <v>3.4999880383183912E-2</v>
          </cell>
          <cell r="CA89">
            <v>3.4999880383183912E-2</v>
          </cell>
          <cell r="CB89">
            <v>3.4999880383183912E-2</v>
          </cell>
          <cell r="CC89">
            <v>3.4999880383183912E-2</v>
          </cell>
          <cell r="CD89">
            <v>3.4999880383183912E-2</v>
          </cell>
          <cell r="CE89">
            <v>3.4999880383183912E-2</v>
          </cell>
          <cell r="CF89">
            <v>3.4999880383183912E-2</v>
          </cell>
          <cell r="CG89">
            <v>3.4999880383183912E-2</v>
          </cell>
          <cell r="CH89">
            <v>3.4999880383183912E-2</v>
          </cell>
          <cell r="CI89">
            <v>3.4999880383183912E-2</v>
          </cell>
          <cell r="CJ89">
            <v>3.4999880383183912E-2</v>
          </cell>
          <cell r="CK89">
            <v>3.4568181818181776E-2</v>
          </cell>
          <cell r="CL89">
            <v>3.4568181818181776E-2</v>
          </cell>
          <cell r="CM89">
            <v>3.4568181818181776E-2</v>
          </cell>
          <cell r="CN89">
            <v>3.4568181818181776E-2</v>
          </cell>
          <cell r="CO89">
            <v>3.4568181818181776E-2</v>
          </cell>
          <cell r="CP89">
            <v>3.4568181818181776E-2</v>
          </cell>
          <cell r="CQ89">
            <v>3.4568181818181776E-2</v>
          </cell>
          <cell r="CR89">
            <v>3.4568181818181776E-2</v>
          </cell>
          <cell r="CS89">
            <v>3.4568181818181776E-2</v>
          </cell>
          <cell r="CT89">
            <v>3.4568181818181776E-2</v>
          </cell>
          <cell r="CU89">
            <v>3.4568181818181776E-2</v>
          </cell>
          <cell r="CV89">
            <v>3.4568181818181776E-2</v>
          </cell>
          <cell r="CW89">
            <v>3.3886363636363548E-2</v>
          </cell>
          <cell r="CX89">
            <v>3.3886363636363548E-2</v>
          </cell>
          <cell r="CY89">
            <v>3.3886363636363548E-2</v>
          </cell>
          <cell r="CZ89">
            <v>3.3886363636363548E-2</v>
          </cell>
          <cell r="DA89">
            <v>3.3886363636363548E-2</v>
          </cell>
          <cell r="DB89">
            <v>3.3886363636363548E-2</v>
          </cell>
          <cell r="DC89">
            <v>3.3886363636363548E-2</v>
          </cell>
          <cell r="DD89">
            <v>3.3886363636363548E-2</v>
          </cell>
          <cell r="DE89">
            <v>3.3886363636363548E-2</v>
          </cell>
          <cell r="DF89">
            <v>3.3886363636363548E-2</v>
          </cell>
          <cell r="DG89">
            <v>3.3886363636363548E-2</v>
          </cell>
          <cell r="DH89">
            <v>3.3886363636363548E-2</v>
          </cell>
          <cell r="DI89">
            <v>3.6022727272727373E-2</v>
          </cell>
          <cell r="DJ89">
            <v>3.6022727272727373E-2</v>
          </cell>
          <cell r="DK89">
            <v>3.6022727272727373E-2</v>
          </cell>
          <cell r="DL89">
            <v>3.6022727272727373E-2</v>
          </cell>
          <cell r="DM89">
            <v>3.6022727272727373E-2</v>
          </cell>
          <cell r="DN89">
            <v>3.6022727272727373E-2</v>
          </cell>
          <cell r="DO89">
            <v>3.6022727272727373E-2</v>
          </cell>
          <cell r="DP89">
            <v>3.6022727272727373E-2</v>
          </cell>
          <cell r="DQ89">
            <v>3.6022727272727373E-2</v>
          </cell>
          <cell r="DR89">
            <v>3.6022727272727373E-2</v>
          </cell>
          <cell r="DS89">
            <v>3.6022727272727373E-2</v>
          </cell>
          <cell r="DT89">
            <v>3.6022727272727373E-2</v>
          </cell>
          <cell r="DU89">
            <v>3.6022727272727373E-2</v>
          </cell>
          <cell r="DV89">
            <v>3.6022727272727373E-2</v>
          </cell>
          <cell r="DW89">
            <v>3.6022727272727373E-2</v>
          </cell>
          <cell r="DX89">
            <v>3.6022727272727373E-2</v>
          </cell>
          <cell r="DY89">
            <v>3.6022727272727373E-2</v>
          </cell>
          <cell r="DZ89">
            <v>3.6022727272727373E-2</v>
          </cell>
          <cell r="EA89">
            <v>3.6022727272727373E-2</v>
          </cell>
          <cell r="EB89">
            <v>3.6022727272727373E-2</v>
          </cell>
          <cell r="EC89">
            <v>3.6022727272727373E-2</v>
          </cell>
          <cell r="ED89">
            <v>3.6022727272727373E-2</v>
          </cell>
          <cell r="EE89">
            <v>3.6022727272727373E-2</v>
          </cell>
          <cell r="EF89">
            <v>3.6022727272727373E-2</v>
          </cell>
        </row>
        <row r="90"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7.0000775975789464E-2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  <cell r="AB90">
            <v>0</v>
          </cell>
          <cell r="AC90">
            <v>7.0000217563147782E-2</v>
          </cell>
          <cell r="AD90">
            <v>0</v>
          </cell>
          <cell r="AE90">
            <v>0</v>
          </cell>
          <cell r="AF90">
            <v>0</v>
          </cell>
          <cell r="AG90">
            <v>0</v>
          </cell>
          <cell r="AH90">
            <v>0</v>
          </cell>
          <cell r="AI90">
            <v>0</v>
          </cell>
          <cell r="AJ90">
            <v>0</v>
          </cell>
          <cell r="AK90">
            <v>0</v>
          </cell>
          <cell r="AL90">
            <v>0</v>
          </cell>
          <cell r="AM90">
            <v>0</v>
          </cell>
          <cell r="AN90">
            <v>0</v>
          </cell>
          <cell r="AO90">
            <v>5.8999589273393438E-2</v>
          </cell>
          <cell r="AP90">
            <v>0</v>
          </cell>
          <cell r="AQ90">
            <v>0</v>
          </cell>
          <cell r="AR90">
            <v>0</v>
          </cell>
          <cell r="AS90">
            <v>0</v>
          </cell>
          <cell r="AT90">
            <v>0</v>
          </cell>
          <cell r="AU90">
            <v>0</v>
          </cell>
          <cell r="AV90">
            <v>0</v>
          </cell>
          <cell r="AW90">
            <v>0</v>
          </cell>
          <cell r="AX90">
            <v>0</v>
          </cell>
          <cell r="AY90">
            <v>0</v>
          </cell>
          <cell r="AZ90">
            <v>0</v>
          </cell>
          <cell r="BA90">
            <v>5.9999334393184167E-2</v>
          </cell>
          <cell r="BB90">
            <v>0</v>
          </cell>
          <cell r="BC90">
            <v>0</v>
          </cell>
          <cell r="BD90">
            <v>0</v>
          </cell>
          <cell r="BE90">
            <v>0</v>
          </cell>
          <cell r="BF90">
            <v>0</v>
          </cell>
          <cell r="BG90">
            <v>0</v>
          </cell>
          <cell r="BH90">
            <v>0</v>
          </cell>
          <cell r="BI90">
            <v>0</v>
          </cell>
          <cell r="BJ90">
            <v>0</v>
          </cell>
          <cell r="BK90">
            <v>0</v>
          </cell>
          <cell r="BL90">
            <v>0</v>
          </cell>
          <cell r="BM90">
            <v>6.0000048302411679E-2</v>
          </cell>
          <cell r="BN90">
            <v>0</v>
          </cell>
          <cell r="BO90">
            <v>0</v>
          </cell>
          <cell r="BP90">
            <v>0</v>
          </cell>
          <cell r="BQ90">
            <v>0</v>
          </cell>
          <cell r="BR90">
            <v>0</v>
          </cell>
          <cell r="BS90">
            <v>0</v>
          </cell>
          <cell r="BT90">
            <v>0</v>
          </cell>
          <cell r="BU90">
            <v>0</v>
          </cell>
          <cell r="BV90">
            <v>0</v>
          </cell>
          <cell r="BW90">
            <v>0</v>
          </cell>
          <cell r="BX90">
            <v>0</v>
          </cell>
          <cell r="BY90">
            <v>3.4999880383183912E-2</v>
          </cell>
          <cell r="BZ90">
            <v>0</v>
          </cell>
          <cell r="CA90">
            <v>0</v>
          </cell>
          <cell r="CB90">
            <v>0</v>
          </cell>
          <cell r="CC90">
            <v>0</v>
          </cell>
          <cell r="CD90">
            <v>0</v>
          </cell>
          <cell r="CE90">
            <v>0</v>
          </cell>
          <cell r="CF90">
            <v>0</v>
          </cell>
          <cell r="CG90">
            <v>0</v>
          </cell>
          <cell r="CH90">
            <v>0</v>
          </cell>
          <cell r="CI90">
            <v>0</v>
          </cell>
          <cell r="CJ90">
            <v>0</v>
          </cell>
          <cell r="CK90">
            <v>3.4568181818181776E-2</v>
          </cell>
          <cell r="CL90">
            <v>0</v>
          </cell>
          <cell r="CM90">
            <v>0</v>
          </cell>
          <cell r="CN90">
            <v>0</v>
          </cell>
          <cell r="CO90">
            <v>0</v>
          </cell>
          <cell r="CP90">
            <v>0</v>
          </cell>
          <cell r="CQ90">
            <v>0</v>
          </cell>
          <cell r="CR90">
            <v>0</v>
          </cell>
          <cell r="CS90">
            <v>0</v>
          </cell>
          <cell r="CT90">
            <v>0</v>
          </cell>
          <cell r="CU90">
            <v>0</v>
          </cell>
          <cell r="CV90">
            <v>0</v>
          </cell>
          <cell r="CW90">
            <v>3.3886363636363548E-2</v>
          </cell>
          <cell r="CX90">
            <v>0</v>
          </cell>
          <cell r="CY90">
            <v>0</v>
          </cell>
          <cell r="CZ90">
            <v>0</v>
          </cell>
          <cell r="DA90">
            <v>0</v>
          </cell>
          <cell r="DB90">
            <v>0</v>
          </cell>
          <cell r="DC90">
            <v>0</v>
          </cell>
          <cell r="DD90">
            <v>0</v>
          </cell>
          <cell r="DE90">
            <v>0</v>
          </cell>
          <cell r="DF90">
            <v>0</v>
          </cell>
          <cell r="DG90">
            <v>0</v>
          </cell>
          <cell r="DH90">
            <v>0</v>
          </cell>
          <cell r="DI90">
            <v>3.6022727272727373E-2</v>
          </cell>
          <cell r="DJ90">
            <v>0</v>
          </cell>
          <cell r="DK90">
            <v>0</v>
          </cell>
          <cell r="DL90">
            <v>0</v>
          </cell>
          <cell r="DM90">
            <v>0</v>
          </cell>
          <cell r="DN90">
            <v>0</v>
          </cell>
          <cell r="DO90">
            <v>0</v>
          </cell>
          <cell r="DP90">
            <v>0</v>
          </cell>
          <cell r="DQ90">
            <v>0</v>
          </cell>
          <cell r="DR90">
            <v>0</v>
          </cell>
          <cell r="DS90">
            <v>0</v>
          </cell>
          <cell r="DT90">
            <v>0</v>
          </cell>
          <cell r="DU90">
            <v>3.6022727272727373E-2</v>
          </cell>
          <cell r="DV90">
            <v>0</v>
          </cell>
          <cell r="DW90">
            <v>0</v>
          </cell>
          <cell r="DX90">
            <v>0</v>
          </cell>
          <cell r="DY90">
            <v>0</v>
          </cell>
          <cell r="DZ90">
            <v>0</v>
          </cell>
          <cell r="EA90">
            <v>0</v>
          </cell>
          <cell r="EB90">
            <v>0</v>
          </cell>
          <cell r="EC90">
            <v>0</v>
          </cell>
          <cell r="ED90">
            <v>0</v>
          </cell>
          <cell r="EE90">
            <v>0</v>
          </cell>
          <cell r="EF90">
            <v>0</v>
          </cell>
        </row>
        <row r="91">
          <cell r="E91">
            <v>5000</v>
          </cell>
          <cell r="F91">
            <v>5000</v>
          </cell>
          <cell r="G91">
            <v>5000</v>
          </cell>
          <cell r="H91">
            <v>5000</v>
          </cell>
          <cell r="I91">
            <v>5000</v>
          </cell>
          <cell r="J91">
            <v>5000</v>
          </cell>
          <cell r="K91">
            <v>5000</v>
          </cell>
          <cell r="L91">
            <v>5000</v>
          </cell>
          <cell r="M91">
            <v>5000</v>
          </cell>
          <cell r="N91">
            <v>5000</v>
          </cell>
          <cell r="O91">
            <v>5000</v>
          </cell>
          <cell r="P91">
            <v>5000</v>
          </cell>
          <cell r="Q91">
            <v>5000</v>
          </cell>
          <cell r="R91">
            <v>5000</v>
          </cell>
          <cell r="S91">
            <v>5000</v>
          </cell>
          <cell r="T91">
            <v>5000</v>
          </cell>
          <cell r="U91">
            <v>5000</v>
          </cell>
          <cell r="V91">
            <v>5000</v>
          </cell>
          <cell r="W91">
            <v>5000</v>
          </cell>
          <cell r="X91">
            <v>5000</v>
          </cell>
          <cell r="Y91">
            <v>5000</v>
          </cell>
          <cell r="Z91">
            <v>5000</v>
          </cell>
          <cell r="AA91">
            <v>5000</v>
          </cell>
          <cell r="AB91">
            <v>5000</v>
          </cell>
          <cell r="AC91">
            <v>5000</v>
          </cell>
          <cell r="AD91">
            <v>5000</v>
          </cell>
          <cell r="AE91">
            <v>5000</v>
          </cell>
          <cell r="AF91">
            <v>5000</v>
          </cell>
          <cell r="AG91">
            <v>5000</v>
          </cell>
          <cell r="AH91">
            <v>5000</v>
          </cell>
          <cell r="AI91">
            <v>5000</v>
          </cell>
          <cell r="AJ91">
            <v>5000</v>
          </cell>
          <cell r="AK91">
            <v>5000</v>
          </cell>
          <cell r="AL91">
            <v>5000</v>
          </cell>
          <cell r="AM91">
            <v>5000</v>
          </cell>
          <cell r="AN91">
            <v>5000</v>
          </cell>
          <cell r="AO91">
            <v>5000</v>
          </cell>
          <cell r="AP91">
            <v>5000</v>
          </cell>
          <cell r="AQ91">
            <v>5000</v>
          </cell>
          <cell r="AR91">
            <v>5000</v>
          </cell>
          <cell r="AS91">
            <v>5000</v>
          </cell>
          <cell r="AT91">
            <v>5000</v>
          </cell>
          <cell r="AU91">
            <v>5000</v>
          </cell>
          <cell r="AV91">
            <v>5000</v>
          </cell>
          <cell r="AW91">
            <v>5000</v>
          </cell>
          <cell r="AX91">
            <v>5000</v>
          </cell>
          <cell r="AY91">
            <v>5000</v>
          </cell>
          <cell r="AZ91">
            <v>5000</v>
          </cell>
          <cell r="BA91">
            <v>5000</v>
          </cell>
          <cell r="BB91">
            <v>5000</v>
          </cell>
          <cell r="BC91">
            <v>5000</v>
          </cell>
          <cell r="BD91">
            <v>5000</v>
          </cell>
          <cell r="BE91">
            <v>5000</v>
          </cell>
          <cell r="BF91">
            <v>5000</v>
          </cell>
          <cell r="BG91">
            <v>5000</v>
          </cell>
          <cell r="BH91">
            <v>5000</v>
          </cell>
          <cell r="BI91">
            <v>5000</v>
          </cell>
          <cell r="BJ91">
            <v>5000</v>
          </cell>
          <cell r="BK91">
            <v>5000</v>
          </cell>
          <cell r="BL91">
            <v>5000</v>
          </cell>
          <cell r="BM91">
            <v>5000</v>
          </cell>
          <cell r="BN91">
            <v>5000</v>
          </cell>
          <cell r="BO91">
            <v>5000</v>
          </cell>
          <cell r="BP91">
            <v>5000</v>
          </cell>
          <cell r="BQ91">
            <v>5000</v>
          </cell>
          <cell r="BR91">
            <v>5000</v>
          </cell>
          <cell r="BS91">
            <v>5000</v>
          </cell>
          <cell r="BT91">
            <v>5000</v>
          </cell>
          <cell r="BU91">
            <v>5000</v>
          </cell>
          <cell r="BV91">
            <v>5000</v>
          </cell>
          <cell r="BW91">
            <v>5000</v>
          </cell>
          <cell r="BX91">
            <v>5000</v>
          </cell>
          <cell r="BY91">
            <v>5000</v>
          </cell>
          <cell r="BZ91">
            <v>5000</v>
          </cell>
          <cell r="CA91">
            <v>5000</v>
          </cell>
          <cell r="CB91">
            <v>5000</v>
          </cell>
          <cell r="CC91">
            <v>5000</v>
          </cell>
          <cell r="CD91">
            <v>5000</v>
          </cell>
          <cell r="CE91">
            <v>5000</v>
          </cell>
          <cell r="CF91">
            <v>5000</v>
          </cell>
          <cell r="CG91">
            <v>5000</v>
          </cell>
          <cell r="CH91">
            <v>5000</v>
          </cell>
          <cell r="CI91">
            <v>5000</v>
          </cell>
          <cell r="CJ91">
            <v>5000</v>
          </cell>
          <cell r="CK91">
            <v>5000</v>
          </cell>
          <cell r="CL91">
            <v>5000</v>
          </cell>
          <cell r="CM91">
            <v>5000</v>
          </cell>
          <cell r="CN91">
            <v>5000</v>
          </cell>
          <cell r="CO91">
            <v>5000</v>
          </cell>
          <cell r="CP91">
            <v>5000</v>
          </cell>
          <cell r="CQ91">
            <v>5000</v>
          </cell>
          <cell r="CR91">
            <v>5000</v>
          </cell>
          <cell r="CS91">
            <v>5000</v>
          </cell>
          <cell r="CT91">
            <v>5000</v>
          </cell>
          <cell r="CU91">
            <v>5000</v>
          </cell>
          <cell r="CV91">
            <v>5000</v>
          </cell>
          <cell r="CW91">
            <v>5000</v>
          </cell>
          <cell r="CX91">
            <v>5000</v>
          </cell>
          <cell r="CY91">
            <v>5000</v>
          </cell>
          <cell r="CZ91">
            <v>5000</v>
          </cell>
          <cell r="DA91">
            <v>5000</v>
          </cell>
          <cell r="DB91">
            <v>5000</v>
          </cell>
          <cell r="DC91">
            <v>5000</v>
          </cell>
          <cell r="DD91">
            <v>5000</v>
          </cell>
          <cell r="DE91">
            <v>5000</v>
          </cell>
          <cell r="DF91">
            <v>5000</v>
          </cell>
          <cell r="DG91">
            <v>5000</v>
          </cell>
          <cell r="DH91">
            <v>5000</v>
          </cell>
          <cell r="DI91">
            <v>5000</v>
          </cell>
          <cell r="DJ91">
            <v>5000</v>
          </cell>
          <cell r="DK91">
            <v>5000</v>
          </cell>
          <cell r="DL91">
            <v>5000</v>
          </cell>
          <cell r="DM91">
            <v>5000</v>
          </cell>
          <cell r="DN91">
            <v>5000</v>
          </cell>
          <cell r="DO91">
            <v>5000</v>
          </cell>
          <cell r="DP91">
            <v>5000</v>
          </cell>
          <cell r="DQ91">
            <v>5000</v>
          </cell>
          <cell r="DR91">
            <v>5000</v>
          </cell>
          <cell r="DS91">
            <v>5000</v>
          </cell>
          <cell r="DT91">
            <v>5000</v>
          </cell>
          <cell r="DU91">
            <v>5000</v>
          </cell>
          <cell r="DV91">
            <v>5000</v>
          </cell>
          <cell r="DW91">
            <v>5000</v>
          </cell>
          <cell r="DX91">
            <v>5000</v>
          </cell>
          <cell r="DY91">
            <v>5000</v>
          </cell>
          <cell r="DZ91">
            <v>5000</v>
          </cell>
          <cell r="EA91">
            <v>5000</v>
          </cell>
          <cell r="EB91">
            <v>5000</v>
          </cell>
          <cell r="EC91">
            <v>5000</v>
          </cell>
          <cell r="ED91">
            <v>5000</v>
          </cell>
          <cell r="EE91">
            <v>5000</v>
          </cell>
          <cell r="EF91">
            <v>5000</v>
          </cell>
        </row>
        <row r="94">
          <cell r="E94">
            <v>9.8502073243010354E-3</v>
          </cell>
          <cell r="F94">
            <v>9.8852048162829716E-3</v>
          </cell>
          <cell r="G94">
            <v>1.1876182835952096E-2</v>
          </cell>
          <cell r="H94">
            <v>1.0589837354238544E-2</v>
          </cell>
          <cell r="I94">
            <v>1.3090545524118447E-2</v>
          </cell>
          <cell r="J94">
            <v>2.0635053645052904E-2</v>
          </cell>
          <cell r="K94">
            <v>2.027447261413506E-2</v>
          </cell>
          <cell r="L94">
            <v>1.496188610979386E-2</v>
          </cell>
          <cell r="M94">
            <v>1.3118388693460265E-2</v>
          </cell>
          <cell r="N94">
            <v>1.7070730578689585E-2</v>
          </cell>
          <cell r="O94">
            <v>1.7232324597425474E-2</v>
          </cell>
          <cell r="P94">
            <v>1.8734656110629671E-2</v>
          </cell>
          <cell r="Q94">
            <v>9.8502073243010354E-3</v>
          </cell>
          <cell r="R94">
            <v>9.8852048162829716E-3</v>
          </cell>
          <cell r="S94">
            <v>1.1876182835952096E-2</v>
          </cell>
          <cell r="T94">
            <v>1.0589837354238544E-2</v>
          </cell>
          <cell r="U94">
            <v>1.3090545524118447E-2</v>
          </cell>
          <cell r="V94">
            <v>2.0635053645052904E-2</v>
          </cell>
          <cell r="W94">
            <v>2.027447261413506E-2</v>
          </cell>
          <cell r="X94">
            <v>1.496188610979386E-2</v>
          </cell>
          <cell r="Y94">
            <v>1.3118388693460265E-2</v>
          </cell>
          <cell r="Z94">
            <v>1.7070730578689585E-2</v>
          </cell>
          <cell r="AA94">
            <v>1.7232324597425474E-2</v>
          </cell>
          <cell r="AB94">
            <v>1.8734656110629671E-2</v>
          </cell>
          <cell r="AC94">
            <v>9.8502073243010354E-3</v>
          </cell>
          <cell r="AD94">
            <v>9.8852048162829716E-3</v>
          </cell>
          <cell r="AE94">
            <v>1.1876182835952096E-2</v>
          </cell>
          <cell r="AF94">
            <v>1.0589837354238544E-2</v>
          </cell>
          <cell r="AG94">
            <v>1.3090545524118447E-2</v>
          </cell>
          <cell r="AH94">
            <v>2.0635053645052904E-2</v>
          </cell>
          <cell r="AI94">
            <v>2.027447261413506E-2</v>
          </cell>
          <cell r="AJ94">
            <v>1.496188610979386E-2</v>
          </cell>
          <cell r="AK94">
            <v>1.3118388693460265E-2</v>
          </cell>
          <cell r="AL94">
            <v>1.7070730578689585E-2</v>
          </cell>
          <cell r="AM94">
            <v>1.7232324597425474E-2</v>
          </cell>
          <cell r="AN94">
            <v>1.8734656110629671E-2</v>
          </cell>
          <cell r="AO94">
            <v>9.8502073243010354E-3</v>
          </cell>
          <cell r="AP94">
            <v>9.8852048162829716E-3</v>
          </cell>
          <cell r="AQ94">
            <v>1.1876182835952096E-2</v>
          </cell>
          <cell r="AR94">
            <v>1.0589837354238544E-2</v>
          </cell>
          <cell r="AS94">
            <v>1.3090545524118447E-2</v>
          </cell>
          <cell r="AT94">
            <v>2.0635053645052904E-2</v>
          </cell>
          <cell r="AU94">
            <v>2.027447261413506E-2</v>
          </cell>
          <cell r="AV94">
            <v>1.496188610979386E-2</v>
          </cell>
          <cell r="AW94">
            <v>1.3118388693460265E-2</v>
          </cell>
          <cell r="AX94">
            <v>1.7070730578689585E-2</v>
          </cell>
          <cell r="AY94">
            <v>1.7232324597425474E-2</v>
          </cell>
          <cell r="AZ94">
            <v>1.8734656110629671E-2</v>
          </cell>
          <cell r="BA94">
            <v>9.8502073243010354E-3</v>
          </cell>
          <cell r="BB94">
            <v>9.8852048162829716E-3</v>
          </cell>
          <cell r="BC94">
            <v>1.1876182835952096E-2</v>
          </cell>
          <cell r="BD94">
            <v>1.0589837354238544E-2</v>
          </cell>
          <cell r="BE94">
            <v>1.3090545524118447E-2</v>
          </cell>
          <cell r="BF94">
            <v>2.0635053645052904E-2</v>
          </cell>
          <cell r="BG94">
            <v>2.027447261413506E-2</v>
          </cell>
          <cell r="BH94">
            <v>1.496188610979386E-2</v>
          </cell>
          <cell r="BI94">
            <v>1.3118388693460265E-2</v>
          </cell>
          <cell r="BJ94">
            <v>1.7070730578689585E-2</v>
          </cell>
          <cell r="BK94">
            <v>1.7232324597425474E-2</v>
          </cell>
          <cell r="BL94">
            <v>1.8734656110629671E-2</v>
          </cell>
          <cell r="BM94">
            <v>9.8502073243010354E-3</v>
          </cell>
          <cell r="BN94">
            <v>9.8852048162829716E-3</v>
          </cell>
          <cell r="BO94">
            <v>1.1876182835952096E-2</v>
          </cell>
          <cell r="BP94">
            <v>1.0589837354238544E-2</v>
          </cell>
          <cell r="BQ94">
            <v>1.3090545524118447E-2</v>
          </cell>
          <cell r="BR94">
            <v>2.0635053645052904E-2</v>
          </cell>
          <cell r="BS94">
            <v>2.027447261413506E-2</v>
          </cell>
          <cell r="BT94">
            <v>1.496188610979386E-2</v>
          </cell>
          <cell r="BU94">
            <v>1.3118388693460265E-2</v>
          </cell>
          <cell r="BV94">
            <v>1.7070730578689585E-2</v>
          </cell>
          <cell r="BW94">
            <v>1.7232324597425474E-2</v>
          </cell>
          <cell r="BX94">
            <v>1.8734656110629671E-2</v>
          </cell>
          <cell r="BY94">
            <v>9.8502073243010354E-3</v>
          </cell>
          <cell r="BZ94">
            <v>9.8852048162829716E-3</v>
          </cell>
          <cell r="CA94">
            <v>1.1876182835952096E-2</v>
          </cell>
          <cell r="CB94">
            <v>1.0589837354238544E-2</v>
          </cell>
          <cell r="CC94">
            <v>1.3090545524118447E-2</v>
          </cell>
          <cell r="CD94">
            <v>2.0635053645052904E-2</v>
          </cell>
          <cell r="CE94">
            <v>2.027447261413506E-2</v>
          </cell>
          <cell r="CF94">
            <v>1.496188610979386E-2</v>
          </cell>
          <cell r="CG94">
            <v>1.3118388693460265E-2</v>
          </cell>
          <cell r="CH94">
            <v>1.7070730578689585E-2</v>
          </cell>
          <cell r="CI94">
            <v>1.7232324597425474E-2</v>
          </cell>
          <cell r="CJ94">
            <v>1.8734656110629671E-2</v>
          </cell>
          <cell r="CK94">
            <v>9.8502073243010354E-3</v>
          </cell>
          <cell r="CL94">
            <v>9.8852048162829716E-3</v>
          </cell>
          <cell r="CM94">
            <v>1.1876182835952096E-2</v>
          </cell>
          <cell r="CN94">
            <v>1.0589837354238544E-2</v>
          </cell>
          <cell r="CO94">
            <v>1.3090545524118447E-2</v>
          </cell>
          <cell r="CP94">
            <v>2.0635053645052904E-2</v>
          </cell>
          <cell r="CQ94">
            <v>2.027447261413506E-2</v>
          </cell>
          <cell r="CR94">
            <v>1.496188610979386E-2</v>
          </cell>
          <cell r="CS94">
            <v>1.3118388693460265E-2</v>
          </cell>
          <cell r="CT94">
            <v>1.7070730578689585E-2</v>
          </cell>
          <cell r="CU94">
            <v>1.7232324597425474E-2</v>
          </cell>
          <cell r="CV94">
            <v>1.8734656110629671E-2</v>
          </cell>
          <cell r="CW94">
            <v>9.8502073243010354E-3</v>
          </cell>
          <cell r="CX94">
            <v>9.8852048162829716E-3</v>
          </cell>
          <cell r="CY94">
            <v>1.1876182835952096E-2</v>
          </cell>
          <cell r="CZ94">
            <v>1.0589837354238544E-2</v>
          </cell>
          <cell r="DA94">
            <v>1.3090545524118447E-2</v>
          </cell>
          <cell r="DB94">
            <v>2.0635053645052904E-2</v>
          </cell>
          <cell r="DC94">
            <v>2.027447261413506E-2</v>
          </cell>
          <cell r="DD94">
            <v>1.496188610979386E-2</v>
          </cell>
          <cell r="DE94">
            <v>1.3118388693460265E-2</v>
          </cell>
          <cell r="DF94">
            <v>1.7070730578689585E-2</v>
          </cell>
          <cell r="DG94">
            <v>1.7232324597425474E-2</v>
          </cell>
          <cell r="DH94">
            <v>1.8734656110629671E-2</v>
          </cell>
          <cell r="DI94">
            <v>9.8502073243010354E-3</v>
          </cell>
          <cell r="DJ94">
            <v>9.8852048162829716E-3</v>
          </cell>
          <cell r="DK94">
            <v>1.1876182835952096E-2</v>
          </cell>
          <cell r="DL94">
            <v>1.0589837354238544E-2</v>
          </cell>
          <cell r="DM94">
            <v>1.3090545524118447E-2</v>
          </cell>
          <cell r="DN94">
            <v>2.0635053645052904E-2</v>
          </cell>
          <cell r="DO94">
            <v>2.027447261413506E-2</v>
          </cell>
          <cell r="DP94">
            <v>1.496188610979386E-2</v>
          </cell>
          <cell r="DQ94">
            <v>1.3118388693460265E-2</v>
          </cell>
          <cell r="DR94">
            <v>1.7070730578689585E-2</v>
          </cell>
          <cell r="DS94">
            <v>1.7232324597425474E-2</v>
          </cell>
          <cell r="DT94">
            <v>1.8734656110629671E-2</v>
          </cell>
          <cell r="DU94">
            <v>9.8502073243010354E-3</v>
          </cell>
          <cell r="DV94">
            <v>9.8852048162829716E-3</v>
          </cell>
          <cell r="DW94">
            <v>1.1876182835952096E-2</v>
          </cell>
          <cell r="DX94">
            <v>1.0589837354238544E-2</v>
          </cell>
          <cell r="DY94">
            <v>1.3090545524118447E-2</v>
          </cell>
          <cell r="DZ94">
            <v>2.0635053645052904E-2</v>
          </cell>
          <cell r="EA94">
            <v>2.027447261413506E-2</v>
          </cell>
          <cell r="EB94">
            <v>1.496188610979386E-2</v>
          </cell>
          <cell r="EC94">
            <v>1.3118388693460265E-2</v>
          </cell>
          <cell r="ED94">
            <v>1.7070730578689585E-2</v>
          </cell>
          <cell r="EE94">
            <v>1.7232324597425474E-2</v>
          </cell>
          <cell r="EF94">
            <v>1.8734656110629671E-2</v>
          </cell>
        </row>
        <row r="96">
          <cell r="E96">
            <v>0.82638713271535968</v>
          </cell>
          <cell r="F96">
            <v>0.84897910393402276</v>
          </cell>
          <cell r="G96">
            <v>0.86904649269071033</v>
          </cell>
          <cell r="H96">
            <v>0.82093493367779702</v>
          </cell>
          <cell r="I96">
            <v>0.71949243542674157</v>
          </cell>
          <cell r="J96">
            <v>0.82519215152868564</v>
          </cell>
          <cell r="K96">
            <v>0.8051230171440803</v>
          </cell>
          <cell r="L96">
            <v>0.83618874425160472</v>
          </cell>
          <cell r="M96">
            <v>0.77101159173234846</v>
          </cell>
          <cell r="N96">
            <v>0.83862398481227407</v>
          </cell>
          <cell r="O96">
            <v>0.75346621733760932</v>
          </cell>
          <cell r="P96">
            <v>0.74775912555805879</v>
          </cell>
          <cell r="Q96">
            <v>0.82638713271535968</v>
          </cell>
          <cell r="R96">
            <v>0.84897910393402276</v>
          </cell>
          <cell r="S96">
            <v>0.86904649269071033</v>
          </cell>
          <cell r="T96">
            <v>0.82093493367779702</v>
          </cell>
          <cell r="U96">
            <v>0.71949243542674157</v>
          </cell>
          <cell r="V96">
            <v>0.82519215152868564</v>
          </cell>
          <cell r="W96">
            <v>0.8051230171440803</v>
          </cell>
          <cell r="X96">
            <v>0.83618874425160472</v>
          </cell>
          <cell r="Y96">
            <v>0.77101159173234846</v>
          </cell>
          <cell r="Z96">
            <v>0.83862398481227407</v>
          </cell>
          <cell r="AA96">
            <v>0.75346621733760932</v>
          </cell>
          <cell r="AB96">
            <v>0.74775912555805879</v>
          </cell>
          <cell r="AC96">
            <v>0.82638713271535968</v>
          </cell>
          <cell r="AD96">
            <v>0.84897910393402276</v>
          </cell>
          <cell r="AE96">
            <v>0.86904649269071033</v>
          </cell>
          <cell r="AF96">
            <v>0.82093493367779702</v>
          </cell>
          <cell r="AG96">
            <v>0.71949243542674157</v>
          </cell>
          <cell r="AH96">
            <v>0.82519215152868564</v>
          </cell>
          <cell r="AI96">
            <v>0.8051230171440803</v>
          </cell>
          <cell r="AJ96">
            <v>0.83618874425160472</v>
          </cell>
          <cell r="AK96">
            <v>0.77101159173234846</v>
          </cell>
          <cell r="AL96">
            <v>0.83862398481227407</v>
          </cell>
          <cell r="AM96">
            <v>0.75346621733760932</v>
          </cell>
          <cell r="AN96">
            <v>0.74775912555805879</v>
          </cell>
          <cell r="AO96">
            <v>0.82638713271535968</v>
          </cell>
          <cell r="AP96">
            <v>0.84897910393402276</v>
          </cell>
          <cell r="AQ96">
            <v>0.86904649269071033</v>
          </cell>
          <cell r="AR96">
            <v>0.82093493367779702</v>
          </cell>
          <cell r="AS96">
            <v>0.71949243542674157</v>
          </cell>
          <cell r="AT96">
            <v>0.82519215152868564</v>
          </cell>
          <cell r="AU96">
            <v>0.8051230171440803</v>
          </cell>
          <cell r="AV96">
            <v>0.83618874425160472</v>
          </cell>
          <cell r="AW96">
            <v>0.77101159173234846</v>
          </cell>
          <cell r="AX96">
            <v>0.83862398481227407</v>
          </cell>
          <cell r="AY96">
            <v>0.75346621733760932</v>
          </cell>
          <cell r="AZ96">
            <v>0.74775912555805879</v>
          </cell>
          <cell r="BA96">
            <v>0.82638713271535968</v>
          </cell>
          <cell r="BB96">
            <v>0.84897910393402276</v>
          </cell>
          <cell r="BC96">
            <v>0.86904649269071033</v>
          </cell>
          <cell r="BD96">
            <v>0.82093493367779702</v>
          </cell>
          <cell r="BE96">
            <v>0.71949243542674157</v>
          </cell>
          <cell r="BF96">
            <v>0.82519215152868564</v>
          </cell>
          <cell r="BG96">
            <v>0.8051230171440803</v>
          </cell>
          <cell r="BH96">
            <v>0.83618874425160472</v>
          </cell>
          <cell r="BI96">
            <v>0.77101159173234846</v>
          </cell>
          <cell r="BJ96">
            <v>0.83862398481227407</v>
          </cell>
          <cell r="BK96">
            <v>0.75346621733760932</v>
          </cell>
          <cell r="BL96">
            <v>0.74775912555805879</v>
          </cell>
          <cell r="BM96">
            <v>0.82638713271535968</v>
          </cell>
          <cell r="BN96">
            <v>0.84897910393402276</v>
          </cell>
          <cell r="BO96">
            <v>0.86904649269071033</v>
          </cell>
          <cell r="BP96">
            <v>0.82093493367779702</v>
          </cell>
          <cell r="BQ96">
            <v>0.71949243542674157</v>
          </cell>
          <cell r="BR96">
            <v>0.82519215152868564</v>
          </cell>
          <cell r="BS96">
            <v>0.8051230171440803</v>
          </cell>
          <cell r="BT96">
            <v>0.83618874425160472</v>
          </cell>
          <cell r="BU96">
            <v>0.77101159173234846</v>
          </cell>
          <cell r="BV96">
            <v>0.83862398481227407</v>
          </cell>
          <cell r="BW96">
            <v>0.75346621733760932</v>
          </cell>
          <cell r="BX96">
            <v>0.74775912555805879</v>
          </cell>
          <cell r="BY96">
            <v>0.82638713271535968</v>
          </cell>
          <cell r="BZ96">
            <v>0.84897910393402276</v>
          </cell>
          <cell r="CA96">
            <v>0.86904649269071033</v>
          </cell>
          <cell r="CB96">
            <v>0.82093493367779702</v>
          </cell>
          <cell r="CC96">
            <v>0.71949243542674157</v>
          </cell>
          <cell r="CD96">
            <v>0.82519215152868564</v>
          </cell>
          <cell r="CE96">
            <v>0.8051230171440803</v>
          </cell>
          <cell r="CF96">
            <v>0.83618874425160472</v>
          </cell>
          <cell r="CG96">
            <v>0.77101159173234846</v>
          </cell>
          <cell r="CH96">
            <v>0.83862398481227407</v>
          </cell>
          <cell r="CI96">
            <v>0.75346621733760932</v>
          </cell>
          <cell r="CJ96">
            <v>0.74775912555805879</v>
          </cell>
          <cell r="CK96">
            <v>0.82638713271535968</v>
          </cell>
          <cell r="CL96">
            <v>0.84897910393402276</v>
          </cell>
          <cell r="CM96">
            <v>0.86904649269071033</v>
          </cell>
          <cell r="CN96">
            <v>0.82093493367779702</v>
          </cell>
          <cell r="CO96">
            <v>0.71949243542674157</v>
          </cell>
          <cell r="CP96">
            <v>0.82519215152868564</v>
          </cell>
          <cell r="CQ96">
            <v>0.8051230171440803</v>
          </cell>
          <cell r="CR96">
            <v>0.83618874425160472</v>
          </cell>
          <cell r="CS96">
            <v>0.77101159173234846</v>
          </cell>
          <cell r="CT96">
            <v>0.83862398481227407</v>
          </cell>
          <cell r="CU96">
            <v>0.75346621733760932</v>
          </cell>
          <cell r="CV96">
            <v>0.74775912555805879</v>
          </cell>
          <cell r="CW96">
            <v>0.82638713271535968</v>
          </cell>
          <cell r="CX96">
            <v>0.84897910393402276</v>
          </cell>
          <cell r="CY96">
            <v>0.86904649269071033</v>
          </cell>
          <cell r="CZ96">
            <v>0.82093493367779702</v>
          </cell>
          <cell r="DA96">
            <v>0.71949243542674157</v>
          </cell>
          <cell r="DB96">
            <v>0.82519215152868564</v>
          </cell>
          <cell r="DC96">
            <v>0.8051230171440803</v>
          </cell>
          <cell r="DD96">
            <v>0.83618874425160472</v>
          </cell>
          <cell r="DE96">
            <v>0.77101159173234846</v>
          </cell>
          <cell r="DF96">
            <v>0.83862398481227407</v>
          </cell>
          <cell r="DG96">
            <v>0.75346621733760932</v>
          </cell>
          <cell r="DH96">
            <v>0.74775912555805879</v>
          </cell>
          <cell r="DI96">
            <v>0.82638713271535968</v>
          </cell>
          <cell r="DJ96">
            <v>0.84897910393402276</v>
          </cell>
          <cell r="DK96">
            <v>0.86904649269071033</v>
          </cell>
          <cell r="DL96">
            <v>0.82093493367779702</v>
          </cell>
          <cell r="DM96">
            <v>0.71949243542674157</v>
          </cell>
          <cell r="DN96">
            <v>0.82519215152868564</v>
          </cell>
          <cell r="DO96">
            <v>0.8051230171440803</v>
          </cell>
          <cell r="DP96">
            <v>0.83618874425160472</v>
          </cell>
          <cell r="DQ96">
            <v>0.77101159173234846</v>
          </cell>
          <cell r="DR96">
            <v>0.83862398481227407</v>
          </cell>
          <cell r="DS96">
            <v>0.75346621733760932</v>
          </cell>
          <cell r="DT96">
            <v>0.74775912555805879</v>
          </cell>
          <cell r="DU96">
            <v>0.82638713271535968</v>
          </cell>
          <cell r="DV96">
            <v>0.84897910393402276</v>
          </cell>
          <cell r="DW96">
            <v>0.86904649269071033</v>
          </cell>
          <cell r="DX96">
            <v>0.82093493367779702</v>
          </cell>
          <cell r="DY96">
            <v>0.71949243542674157</v>
          </cell>
          <cell r="DZ96">
            <v>0.82519215152868564</v>
          </cell>
          <cell r="EA96">
            <v>0.8051230171440803</v>
          </cell>
          <cell r="EB96">
            <v>0.83618874425160472</v>
          </cell>
          <cell r="EC96">
            <v>0.77101159173234846</v>
          </cell>
          <cell r="ED96">
            <v>0.83862398481227407</v>
          </cell>
          <cell r="EE96">
            <v>0.75346621733760932</v>
          </cell>
          <cell r="EF96">
            <v>0.74775912555805879</v>
          </cell>
        </row>
        <row r="98">
          <cell r="E98">
            <v>0.17361286728464032</v>
          </cell>
          <cell r="F98">
            <v>0.15102089606597724</v>
          </cell>
          <cell r="G98">
            <v>0.13095350730928967</v>
          </cell>
          <cell r="H98">
            <v>0.17906506632220298</v>
          </cell>
          <cell r="I98">
            <v>0.28050756457325843</v>
          </cell>
          <cell r="J98">
            <v>0.17480784847131436</v>
          </cell>
          <cell r="K98">
            <v>0.1948769828559197</v>
          </cell>
          <cell r="L98">
            <v>0.16381125574839528</v>
          </cell>
          <cell r="M98">
            <v>0.22898840826765154</v>
          </cell>
          <cell r="N98">
            <v>0.16137601518772593</v>
          </cell>
          <cell r="O98">
            <v>0.24653378266239068</v>
          </cell>
          <cell r="P98">
            <v>0.25224087444194121</v>
          </cell>
          <cell r="Q98">
            <v>0.17361286728464032</v>
          </cell>
          <cell r="R98">
            <v>0.15102089606597724</v>
          </cell>
          <cell r="S98">
            <v>0.13095350730928967</v>
          </cell>
          <cell r="T98">
            <v>0.17906506632220298</v>
          </cell>
          <cell r="U98">
            <v>0.28050756457325843</v>
          </cell>
          <cell r="V98">
            <v>0.17480784847131436</v>
          </cell>
          <cell r="W98">
            <v>0.1948769828559197</v>
          </cell>
          <cell r="X98">
            <v>0.16381125574839528</v>
          </cell>
          <cell r="Y98">
            <v>0.22898840826765154</v>
          </cell>
          <cell r="Z98">
            <v>0.16137601518772593</v>
          </cell>
          <cell r="AA98">
            <v>0.24653378266239068</v>
          </cell>
          <cell r="AB98">
            <v>0.25224087444194121</v>
          </cell>
          <cell r="AC98">
            <v>0.17361286728464032</v>
          </cell>
          <cell r="AD98">
            <v>0.15102089606597724</v>
          </cell>
          <cell r="AE98">
            <v>0.13095350730928967</v>
          </cell>
          <cell r="AF98">
            <v>0.17906506632220298</v>
          </cell>
          <cell r="AG98">
            <v>0.28050756457325843</v>
          </cell>
          <cell r="AH98">
            <v>0.17480784847131436</v>
          </cell>
          <cell r="AI98">
            <v>0.1948769828559197</v>
          </cell>
          <cell r="AJ98">
            <v>0.16381125574839528</v>
          </cell>
          <cell r="AK98">
            <v>0.22898840826765154</v>
          </cell>
          <cell r="AL98">
            <v>0.16137601518772593</v>
          </cell>
          <cell r="AM98">
            <v>0.24653378266239068</v>
          </cell>
          <cell r="AN98">
            <v>0.25224087444194121</v>
          </cell>
          <cell r="AO98">
            <v>0.17361286728464032</v>
          </cell>
          <cell r="AP98">
            <v>0.15102089606597724</v>
          </cell>
          <cell r="AQ98">
            <v>0.13095350730928967</v>
          </cell>
          <cell r="AR98">
            <v>0.17906506632220298</v>
          </cell>
          <cell r="AS98">
            <v>0.28050756457325843</v>
          </cell>
          <cell r="AT98">
            <v>0.17480784847131436</v>
          </cell>
          <cell r="AU98">
            <v>0.1948769828559197</v>
          </cell>
          <cell r="AV98">
            <v>0.16381125574839528</v>
          </cell>
          <cell r="AW98">
            <v>0.22898840826765154</v>
          </cell>
          <cell r="AX98">
            <v>0.16137601518772593</v>
          </cell>
          <cell r="AY98">
            <v>0.24653378266239068</v>
          </cell>
          <cell r="AZ98">
            <v>0.25224087444194121</v>
          </cell>
          <cell r="BA98">
            <v>0.17361286728464032</v>
          </cell>
          <cell r="BB98">
            <v>0.15102089606597724</v>
          </cell>
          <cell r="BC98">
            <v>0.13095350730928967</v>
          </cell>
          <cell r="BD98">
            <v>0.17906506632220298</v>
          </cell>
          <cell r="BE98">
            <v>0.28050756457325843</v>
          </cell>
          <cell r="BF98">
            <v>0.17480784847131436</v>
          </cell>
          <cell r="BG98">
            <v>0.1948769828559197</v>
          </cell>
          <cell r="BH98">
            <v>0.16381125574839528</v>
          </cell>
          <cell r="BI98">
            <v>0.22898840826765154</v>
          </cell>
          <cell r="BJ98">
            <v>0.16137601518772593</v>
          </cell>
          <cell r="BK98">
            <v>0.24653378266239068</v>
          </cell>
          <cell r="BL98">
            <v>0.25224087444194121</v>
          </cell>
          <cell r="BM98">
            <v>0.17361286728464032</v>
          </cell>
          <cell r="BN98">
            <v>0.15102089606597724</v>
          </cell>
          <cell r="BO98">
            <v>0.13095350730928967</v>
          </cell>
          <cell r="BP98">
            <v>0.17906506632220298</v>
          </cell>
          <cell r="BQ98">
            <v>0.28050756457325843</v>
          </cell>
          <cell r="BR98">
            <v>0.17480784847131436</v>
          </cell>
          <cell r="BS98">
            <v>0.1948769828559197</v>
          </cell>
          <cell r="BT98">
            <v>0.16381125574839528</v>
          </cell>
          <cell r="BU98">
            <v>0.22898840826765154</v>
          </cell>
          <cell r="BV98">
            <v>0.16137601518772593</v>
          </cell>
          <cell r="BW98">
            <v>0.24653378266239068</v>
          </cell>
          <cell r="BX98">
            <v>0.25224087444194121</v>
          </cell>
          <cell r="BY98">
            <v>0.17361286728464032</v>
          </cell>
          <cell r="BZ98">
            <v>0.15102089606597724</v>
          </cell>
          <cell r="CA98">
            <v>0.13095350730928967</v>
          </cell>
          <cell r="CB98">
            <v>0.17906506632220298</v>
          </cell>
          <cell r="CC98">
            <v>0.28050756457325843</v>
          </cell>
          <cell r="CD98">
            <v>0.17480784847131436</v>
          </cell>
          <cell r="CE98">
            <v>0.1948769828559197</v>
          </cell>
          <cell r="CF98">
            <v>0.16381125574839528</v>
          </cell>
          <cell r="CG98">
            <v>0.22898840826765154</v>
          </cell>
          <cell r="CH98">
            <v>0.16137601518772593</v>
          </cell>
          <cell r="CI98">
            <v>0.24653378266239068</v>
          </cell>
          <cell r="CJ98">
            <v>0.25224087444194121</v>
          </cell>
          <cell r="CK98">
            <v>0.17361286728464032</v>
          </cell>
          <cell r="CL98">
            <v>0.15102089606597724</v>
          </cell>
          <cell r="CM98">
            <v>0.13095350730928967</v>
          </cell>
          <cell r="CN98">
            <v>0.17906506632220298</v>
          </cell>
          <cell r="CO98">
            <v>0.28050756457325843</v>
          </cell>
          <cell r="CP98">
            <v>0.17480784847131436</v>
          </cell>
          <cell r="CQ98">
            <v>0.1948769828559197</v>
          </cell>
          <cell r="CR98">
            <v>0.16381125574839528</v>
          </cell>
          <cell r="CS98">
            <v>0.22898840826765154</v>
          </cell>
          <cell r="CT98">
            <v>0.16137601518772593</v>
          </cell>
          <cell r="CU98">
            <v>0.24653378266239068</v>
          </cell>
          <cell r="CV98">
            <v>0.25224087444194121</v>
          </cell>
          <cell r="CW98">
            <v>0.17361286728464032</v>
          </cell>
          <cell r="CX98">
            <v>0.15102089606597724</v>
          </cell>
          <cell r="CY98">
            <v>0.13095350730928967</v>
          </cell>
          <cell r="CZ98">
            <v>0.17906506632220298</v>
          </cell>
          <cell r="DA98">
            <v>0.28050756457325843</v>
          </cell>
          <cell r="DB98">
            <v>0.17480784847131436</v>
          </cell>
          <cell r="DC98">
            <v>0.1948769828559197</v>
          </cell>
          <cell r="DD98">
            <v>0.16381125574839528</v>
          </cell>
          <cell r="DE98">
            <v>0.22898840826765154</v>
          </cell>
          <cell r="DF98">
            <v>0.16137601518772593</v>
          </cell>
          <cell r="DG98">
            <v>0.24653378266239068</v>
          </cell>
          <cell r="DH98">
            <v>0.25224087444194121</v>
          </cell>
          <cell r="DI98">
            <v>0.17361286728464032</v>
          </cell>
          <cell r="DJ98">
            <v>0.15102089606597724</v>
          </cell>
          <cell r="DK98">
            <v>0.13095350730928967</v>
          </cell>
          <cell r="DL98">
            <v>0.17906506632220298</v>
          </cell>
          <cell r="DM98">
            <v>0.28050756457325843</v>
          </cell>
          <cell r="DN98">
            <v>0.17480784847131436</v>
          </cell>
          <cell r="DO98">
            <v>0.1948769828559197</v>
          </cell>
          <cell r="DP98">
            <v>0.16381125574839528</v>
          </cell>
          <cell r="DQ98">
            <v>0.22898840826765154</v>
          </cell>
          <cell r="DR98">
            <v>0.16137601518772593</v>
          </cell>
          <cell r="DS98">
            <v>0.24653378266239068</v>
          </cell>
          <cell r="DT98">
            <v>0.25224087444194121</v>
          </cell>
          <cell r="DU98">
            <v>0.17361286728464032</v>
          </cell>
          <cell r="DV98">
            <v>0.15102089606597724</v>
          </cell>
          <cell r="DW98">
            <v>0.13095350730928967</v>
          </cell>
          <cell r="DX98">
            <v>0.17906506632220298</v>
          </cell>
          <cell r="DY98">
            <v>0.28050756457325843</v>
          </cell>
          <cell r="DZ98">
            <v>0.17480784847131436</v>
          </cell>
          <cell r="EA98">
            <v>0.1948769828559197</v>
          </cell>
          <cell r="EB98">
            <v>0.16381125574839528</v>
          </cell>
          <cell r="EC98">
            <v>0.22898840826765154</v>
          </cell>
          <cell r="ED98">
            <v>0.16137601518772593</v>
          </cell>
          <cell r="EE98">
            <v>0.24653378266239068</v>
          </cell>
          <cell r="EF98">
            <v>0.25224087444194121</v>
          </cell>
        </row>
        <row r="100">
          <cell r="E100">
            <v>0.75830589852691199</v>
          </cell>
          <cell r="F100">
            <v>0.78483081177103864</v>
          </cell>
          <cell r="G100">
            <v>0.78613987748783998</v>
          </cell>
          <cell r="H100">
            <v>0.79475830316491203</v>
          </cell>
          <cell r="I100">
            <v>0.76234891455444898</v>
          </cell>
          <cell r="J100">
            <v>0.82948984599118902</v>
          </cell>
          <cell r="K100">
            <v>0.85554525901117695</v>
          </cell>
          <cell r="L100">
            <v>0.85980895485675002</v>
          </cell>
          <cell r="M100">
            <v>0.82051830596339204</v>
          </cell>
          <cell r="N100">
            <v>0.80412910721090003</v>
          </cell>
          <cell r="O100">
            <v>0.738703672250003</v>
          </cell>
          <cell r="P100">
            <v>0.75025892545269102</v>
          </cell>
          <cell r="Q100">
            <v>0.75830589852691199</v>
          </cell>
          <cell r="R100">
            <v>0.78483081177103864</v>
          </cell>
          <cell r="S100">
            <v>0.78613987748783998</v>
          </cell>
          <cell r="T100">
            <v>0.79475830316491203</v>
          </cell>
          <cell r="U100">
            <v>0.76234891455444898</v>
          </cell>
          <cell r="V100">
            <v>0.82948984599118902</v>
          </cell>
          <cell r="W100">
            <v>0.85554525901117695</v>
          </cell>
          <cell r="X100">
            <v>0.85980895485675002</v>
          </cell>
          <cell r="Y100">
            <v>0.82051830596339204</v>
          </cell>
          <cell r="Z100">
            <v>0.80412910721090003</v>
          </cell>
          <cell r="AA100">
            <v>0.738703672250003</v>
          </cell>
          <cell r="AB100">
            <v>0.75025892545269102</v>
          </cell>
          <cell r="AC100">
            <v>0.75830589852691199</v>
          </cell>
          <cell r="AD100">
            <v>0.78483081177103864</v>
          </cell>
          <cell r="AE100">
            <v>0.78613987748783998</v>
          </cell>
          <cell r="AF100">
            <v>0.79475830316491203</v>
          </cell>
          <cell r="AG100">
            <v>0.76234891455444898</v>
          </cell>
          <cell r="AH100">
            <v>0.82948984599118902</v>
          </cell>
          <cell r="AI100">
            <v>0.85554525901117695</v>
          </cell>
          <cell r="AJ100">
            <v>0.85980895485675002</v>
          </cell>
          <cell r="AK100">
            <v>0.82051830596339204</v>
          </cell>
          <cell r="AL100">
            <v>0.80412910721090003</v>
          </cell>
          <cell r="AM100">
            <v>0.738703672250003</v>
          </cell>
          <cell r="AN100">
            <v>0.75025892545269102</v>
          </cell>
          <cell r="AO100">
            <v>0.75830589852691199</v>
          </cell>
          <cell r="AP100">
            <v>0.78483081177103864</v>
          </cell>
          <cell r="AQ100">
            <v>0.78613987748783998</v>
          </cell>
          <cell r="AR100">
            <v>0.79475830316491203</v>
          </cell>
          <cell r="AS100">
            <v>0.76234891455444898</v>
          </cell>
          <cell r="AT100">
            <v>0.82948984599118902</v>
          </cell>
          <cell r="AU100">
            <v>0.85554525901117695</v>
          </cell>
          <cell r="AV100">
            <v>0.85980895485675002</v>
          </cell>
          <cell r="AW100">
            <v>0.82051830596339204</v>
          </cell>
          <cell r="AX100">
            <v>0.80412910721090003</v>
          </cell>
          <cell r="AY100">
            <v>0.738703672250003</v>
          </cell>
          <cell r="AZ100">
            <v>0.75025892545269102</v>
          </cell>
          <cell r="BA100">
            <v>0.75830589852691199</v>
          </cell>
          <cell r="BB100">
            <v>0.78483081177103864</v>
          </cell>
          <cell r="BC100">
            <v>0.78613987748783998</v>
          </cell>
          <cell r="BD100">
            <v>0.79475830316491203</v>
          </cell>
          <cell r="BE100">
            <v>0.76234891455444898</v>
          </cell>
          <cell r="BF100">
            <v>0.82948984599118902</v>
          </cell>
          <cell r="BG100">
            <v>0.85554525901117695</v>
          </cell>
          <cell r="BH100">
            <v>0.85980895485675002</v>
          </cell>
          <cell r="BI100">
            <v>0.82051830596339204</v>
          </cell>
          <cell r="BJ100">
            <v>0.80412910721090003</v>
          </cell>
          <cell r="BK100">
            <v>0.738703672250003</v>
          </cell>
          <cell r="BL100">
            <v>0.75025892545269102</v>
          </cell>
          <cell r="BM100">
            <v>0.75830589852691199</v>
          </cell>
          <cell r="BN100">
            <v>0.78483081177103864</v>
          </cell>
          <cell r="BO100">
            <v>0.78613987748783998</v>
          </cell>
          <cell r="BP100">
            <v>0.79475830316491203</v>
          </cell>
          <cell r="BQ100">
            <v>0.76234891455444898</v>
          </cell>
          <cell r="BR100">
            <v>0.82948984599118902</v>
          </cell>
          <cell r="BS100">
            <v>0.85554525901117695</v>
          </cell>
          <cell r="BT100">
            <v>0.85980895485675002</v>
          </cell>
          <cell r="BU100">
            <v>0.82051830596339204</v>
          </cell>
          <cell r="BV100">
            <v>0.80412910721090003</v>
          </cell>
          <cell r="BW100">
            <v>0.738703672250003</v>
          </cell>
          <cell r="BX100">
            <v>0.75025892545269102</v>
          </cell>
          <cell r="BY100">
            <v>0.75830589852691199</v>
          </cell>
          <cell r="BZ100">
            <v>0.78483081177103864</v>
          </cell>
          <cell r="CA100">
            <v>0.78613987748783998</v>
          </cell>
          <cell r="CB100">
            <v>0.79475830316491203</v>
          </cell>
          <cell r="CC100">
            <v>0.76234891455444898</v>
          </cell>
          <cell r="CD100">
            <v>0.82948984599118902</v>
          </cell>
          <cell r="CE100">
            <v>0.85554525901117695</v>
          </cell>
          <cell r="CF100">
            <v>0.85980895485675002</v>
          </cell>
          <cell r="CG100">
            <v>0.82051830596339204</v>
          </cell>
          <cell r="CH100">
            <v>0.80412910721090003</v>
          </cell>
          <cell r="CI100">
            <v>0.738703672250003</v>
          </cell>
          <cell r="CJ100">
            <v>0.75025892545269102</v>
          </cell>
          <cell r="CK100">
            <v>0.75830589852691199</v>
          </cell>
          <cell r="CL100">
            <v>0.78483081177103864</v>
          </cell>
          <cell r="CM100">
            <v>0.78613987748783998</v>
          </cell>
          <cell r="CN100">
            <v>0.79475830316491203</v>
          </cell>
          <cell r="CO100">
            <v>0.76234891455444898</v>
          </cell>
          <cell r="CP100">
            <v>0.82948984599118902</v>
          </cell>
          <cell r="CQ100">
            <v>0.85554525901117695</v>
          </cell>
          <cell r="CR100">
            <v>0.85980895485675002</v>
          </cell>
          <cell r="CS100">
            <v>0.82051830596339204</v>
          </cell>
          <cell r="CT100">
            <v>0.80412910721090003</v>
          </cell>
          <cell r="CU100">
            <v>0.738703672250003</v>
          </cell>
          <cell r="CV100">
            <v>0.75025892545269102</v>
          </cell>
          <cell r="CW100">
            <v>0.75830589852691199</v>
          </cell>
          <cell r="CX100">
            <v>0.78483081177103864</v>
          </cell>
          <cell r="CY100">
            <v>0.78613987748783998</v>
          </cell>
          <cell r="CZ100">
            <v>0.79475830316491203</v>
          </cell>
          <cell r="DA100">
            <v>0.76234891455444898</v>
          </cell>
          <cell r="DB100">
            <v>0.82948984599118902</v>
          </cell>
          <cell r="DC100">
            <v>0.85554525901117695</v>
          </cell>
          <cell r="DD100">
            <v>0.85980895485675002</v>
          </cell>
          <cell r="DE100">
            <v>0.82051830596339204</v>
          </cell>
          <cell r="DF100">
            <v>0.80412910721090003</v>
          </cell>
          <cell r="DG100">
            <v>0.738703672250003</v>
          </cell>
          <cell r="DH100">
            <v>0.75025892545269102</v>
          </cell>
          <cell r="DI100">
            <v>0.75830589852691199</v>
          </cell>
          <cell r="DJ100">
            <v>0.78483081177103864</v>
          </cell>
          <cell r="DK100">
            <v>0.78613987748783998</v>
          </cell>
          <cell r="DL100">
            <v>0.79475830316491203</v>
          </cell>
          <cell r="DM100">
            <v>0.76234891455444898</v>
          </cell>
          <cell r="DN100">
            <v>0.82948984599118902</v>
          </cell>
          <cell r="DO100">
            <v>0.85554525901117695</v>
          </cell>
          <cell r="DP100">
            <v>0.85980895485675002</v>
          </cell>
          <cell r="DQ100">
            <v>0.82051830596339204</v>
          </cell>
          <cell r="DR100">
            <v>0.80412910721090003</v>
          </cell>
          <cell r="DS100">
            <v>0.738703672250003</v>
          </cell>
          <cell r="DT100">
            <v>0.75025892545269102</v>
          </cell>
          <cell r="DU100">
            <v>0.75830589852691199</v>
          </cell>
          <cell r="DV100">
            <v>0.78483081177103864</v>
          </cell>
          <cell r="DW100">
            <v>0.78613987748783998</v>
          </cell>
          <cell r="DX100">
            <v>0.79475830316491203</v>
          </cell>
          <cell r="DY100">
            <v>0.76234891455444898</v>
          </cell>
          <cell r="DZ100">
            <v>0.82948984599118902</v>
          </cell>
          <cell r="EA100">
            <v>0.85554525901117695</v>
          </cell>
          <cell r="EB100">
            <v>0.85980895485675002</v>
          </cell>
          <cell r="EC100">
            <v>0.82051830596339204</v>
          </cell>
          <cell r="ED100">
            <v>0.80412910721090003</v>
          </cell>
          <cell r="EE100">
            <v>0.738703672250003</v>
          </cell>
          <cell r="EF100">
            <v>0.75025892545269102</v>
          </cell>
        </row>
        <row r="102">
          <cell r="E102">
            <v>0.95791606281482444</v>
          </cell>
          <cell r="F102">
            <v>0.99751838875634691</v>
          </cell>
          <cell r="G102">
            <v>0.99239603823410372</v>
          </cell>
          <cell r="H102">
            <v>0.84896206648391592</v>
          </cell>
          <cell r="I102">
            <v>0.98965048957780077</v>
          </cell>
          <cell r="J102">
            <v>0.99527554196995405</v>
          </cell>
          <cell r="K102">
            <v>0.99868727782395139</v>
          </cell>
          <cell r="L102">
            <v>0.9116591764558416</v>
          </cell>
          <cell r="M102">
            <v>0.87483454232744895</v>
          </cell>
          <cell r="N102">
            <v>0.99695622871542999</v>
          </cell>
          <cell r="O102">
            <v>0.99695675248868332</v>
          </cell>
          <cell r="P102">
            <v>1.4589950706064856</v>
          </cell>
          <cell r="Q102">
            <v>0.95791606281482444</v>
          </cell>
          <cell r="R102">
            <v>0.99751838875634691</v>
          </cell>
          <cell r="S102">
            <v>0.99239603823410372</v>
          </cell>
          <cell r="T102">
            <v>0.84896206648391592</v>
          </cell>
          <cell r="U102">
            <v>0.98965048957780077</v>
          </cell>
          <cell r="V102">
            <v>0.99527554196995405</v>
          </cell>
          <cell r="W102">
            <v>0.99868727782395139</v>
          </cell>
          <cell r="X102">
            <v>0.9116591764558416</v>
          </cell>
          <cell r="Y102">
            <v>0.87483454232744895</v>
          </cell>
          <cell r="Z102">
            <v>0.99695622871542999</v>
          </cell>
          <cell r="AA102">
            <v>0.99695675248868332</v>
          </cell>
          <cell r="AB102">
            <v>1.4589950706064856</v>
          </cell>
          <cell r="AC102">
            <v>0.95791606281482444</v>
          </cell>
          <cell r="AD102">
            <v>0.99751838875634691</v>
          </cell>
          <cell r="AE102">
            <v>0.99239603823410372</v>
          </cell>
          <cell r="AF102">
            <v>0.84896206648391592</v>
          </cell>
          <cell r="AG102">
            <v>0.98965048957780077</v>
          </cell>
          <cell r="AH102">
            <v>0.99527554196995405</v>
          </cell>
          <cell r="AI102">
            <v>0.99868727782395139</v>
          </cell>
          <cell r="AJ102">
            <v>0.9116591764558416</v>
          </cell>
          <cell r="AK102">
            <v>0.87483454232744895</v>
          </cell>
          <cell r="AL102">
            <v>0.99695622871542999</v>
          </cell>
          <cell r="AM102">
            <v>0.99695675248868332</v>
          </cell>
          <cell r="AN102">
            <v>1.4589950706064856</v>
          </cell>
          <cell r="AO102">
            <v>0.95791606281482444</v>
          </cell>
          <cell r="AP102">
            <v>0.99751838875634691</v>
          </cell>
          <cell r="AQ102">
            <v>0.99239603823410372</v>
          </cell>
          <cell r="AR102">
            <v>0.84896206648391592</v>
          </cell>
          <cell r="AS102">
            <v>0.98965048957780077</v>
          </cell>
          <cell r="AT102">
            <v>0.99527554196995405</v>
          </cell>
          <cell r="AU102">
            <v>0.99868727782395139</v>
          </cell>
          <cell r="AV102">
            <v>0.9116591764558416</v>
          </cell>
          <cell r="AW102">
            <v>0.87483454232744895</v>
          </cell>
          <cell r="AX102">
            <v>0.99695622871542999</v>
          </cell>
          <cell r="AY102">
            <v>0.99695675248868332</v>
          </cell>
          <cell r="AZ102">
            <v>1.4589950706064856</v>
          </cell>
          <cell r="BA102">
            <v>0.95791606281482444</v>
          </cell>
          <cell r="BB102">
            <v>0.99751838875634691</v>
          </cell>
          <cell r="BC102">
            <v>0.99239603823410372</v>
          </cell>
          <cell r="BD102">
            <v>0.84896206648391592</v>
          </cell>
          <cell r="BE102">
            <v>0.98965048957780077</v>
          </cell>
          <cell r="BF102">
            <v>0.99527554196995405</v>
          </cell>
          <cell r="BG102">
            <v>0.99868727782395139</v>
          </cell>
          <cell r="BH102">
            <v>0.9116591764558416</v>
          </cell>
          <cell r="BI102">
            <v>0.87483454232744895</v>
          </cell>
          <cell r="BJ102">
            <v>0.99695622871542999</v>
          </cell>
          <cell r="BK102">
            <v>0.99695675248868332</v>
          </cell>
          <cell r="BL102">
            <v>1.4589950706064856</v>
          </cell>
          <cell r="BM102">
            <v>0.95791606281482444</v>
          </cell>
          <cell r="BN102">
            <v>0.99751838875634691</v>
          </cell>
          <cell r="BO102">
            <v>0.99239603823410372</v>
          </cell>
          <cell r="BP102">
            <v>0.84896206648391592</v>
          </cell>
          <cell r="BQ102">
            <v>0.98965048957780077</v>
          </cell>
          <cell r="BR102">
            <v>0.99527554196995405</v>
          </cell>
          <cell r="BS102">
            <v>0.99868727782395139</v>
          </cell>
          <cell r="BT102">
            <v>0.9116591764558416</v>
          </cell>
          <cell r="BU102">
            <v>0.87483454232744895</v>
          </cell>
          <cell r="BV102">
            <v>0.99695622871542999</v>
          </cell>
          <cell r="BW102">
            <v>0.99695675248868332</v>
          </cell>
          <cell r="BX102">
            <v>1.4589950706064856</v>
          </cell>
          <cell r="BY102">
            <v>0.95791606281482444</v>
          </cell>
          <cell r="BZ102">
            <v>0.99751838875634691</v>
          </cell>
          <cell r="CA102">
            <v>0.99239603823410372</v>
          </cell>
          <cell r="CB102">
            <v>0.84896206648391592</v>
          </cell>
          <cell r="CC102">
            <v>0.98965048957780077</v>
          </cell>
          <cell r="CD102">
            <v>0.99527554196995405</v>
          </cell>
          <cell r="CE102">
            <v>0.99868727782395139</v>
          </cell>
          <cell r="CF102">
            <v>0.9116591764558416</v>
          </cell>
          <cell r="CG102">
            <v>0.87483454232744895</v>
          </cell>
          <cell r="CH102">
            <v>0.99695622871542999</v>
          </cell>
          <cell r="CI102">
            <v>0.99695675248868332</v>
          </cell>
          <cell r="CJ102">
            <v>1.4589950706064856</v>
          </cell>
          <cell r="CK102">
            <v>0.95791606281482444</v>
          </cell>
          <cell r="CL102">
            <v>0.99751838875634691</v>
          </cell>
          <cell r="CM102">
            <v>0.99239603823410372</v>
          </cell>
          <cell r="CN102">
            <v>0.84896206648391592</v>
          </cell>
          <cell r="CO102">
            <v>0.98965048957780077</v>
          </cell>
          <cell r="CP102">
            <v>0.99527554196995405</v>
          </cell>
          <cell r="CQ102">
            <v>0.99868727782395139</v>
          </cell>
          <cell r="CR102">
            <v>0.9116591764558416</v>
          </cell>
          <cell r="CS102">
            <v>0.87483454232744895</v>
          </cell>
          <cell r="CT102">
            <v>0.99695622871542999</v>
          </cell>
          <cell r="CU102">
            <v>0.99695675248868332</v>
          </cell>
          <cell r="CV102">
            <v>1.4589950706064856</v>
          </cell>
          <cell r="CW102">
            <v>0.95791606281482444</v>
          </cell>
          <cell r="CX102">
            <v>0.99751838875634691</v>
          </cell>
          <cell r="CY102">
            <v>0.99239603823410372</v>
          </cell>
          <cell r="CZ102">
            <v>0.84896206648391592</v>
          </cell>
          <cell r="DA102">
            <v>0.98965048957780077</v>
          </cell>
          <cell r="DB102">
            <v>0.99527554196995405</v>
          </cell>
          <cell r="DC102">
            <v>0.99868727782395139</v>
          </cell>
          <cell r="DD102">
            <v>0.9116591764558416</v>
          </cell>
          <cell r="DE102">
            <v>0.87483454232744895</v>
          </cell>
          <cell r="DF102">
            <v>0.99695622871542999</v>
          </cell>
          <cell r="DG102">
            <v>0.99695675248868332</v>
          </cell>
          <cell r="DH102">
            <v>1.4589950706064856</v>
          </cell>
          <cell r="DI102">
            <v>0.95791606281482444</v>
          </cell>
          <cell r="DJ102">
            <v>0.99751838875634691</v>
          </cell>
          <cell r="DK102">
            <v>0.99239603823410372</v>
          </cell>
          <cell r="DL102">
            <v>0.84896206648391592</v>
          </cell>
          <cell r="DM102">
            <v>0.98965048957780077</v>
          </cell>
          <cell r="DN102">
            <v>0.99527554196995405</v>
          </cell>
          <cell r="DO102">
            <v>0.99868727782395139</v>
          </cell>
          <cell r="DP102">
            <v>0.9116591764558416</v>
          </cell>
          <cell r="DQ102">
            <v>0.87483454232744895</v>
          </cell>
          <cell r="DR102">
            <v>0.99695622871542999</v>
          </cell>
          <cell r="DS102">
            <v>0.99695675248868332</v>
          </cell>
          <cell r="DT102">
            <v>1.4589950706064856</v>
          </cell>
          <cell r="DU102">
            <v>0.95791606281482444</v>
          </cell>
          <cell r="DV102">
            <v>0.99751838875634691</v>
          </cell>
          <cell r="DW102">
            <v>0.99239603823410372</v>
          </cell>
          <cell r="DX102">
            <v>0.84896206648391592</v>
          </cell>
          <cell r="DY102">
            <v>0.98965048957780077</v>
          </cell>
          <cell r="DZ102">
            <v>0.99527554196995405</v>
          </cell>
          <cell r="EA102">
            <v>0.99868727782395139</v>
          </cell>
          <cell r="EB102">
            <v>0.9116591764558416</v>
          </cell>
          <cell r="EC102">
            <v>0.87483454232744895</v>
          </cell>
          <cell r="ED102">
            <v>0.99695622871542999</v>
          </cell>
          <cell r="EE102">
            <v>0.99695675248868332</v>
          </cell>
          <cell r="EF102">
            <v>1.4589950706064856</v>
          </cell>
        </row>
        <row r="104">
          <cell r="E104">
            <v>4.2083937185175557E-2</v>
          </cell>
          <cell r="F104">
            <v>2.4816112436530924E-3</v>
          </cell>
          <cell r="G104">
            <v>7.6039617658962833E-3</v>
          </cell>
          <cell r="H104">
            <v>0.15103793351608408</v>
          </cell>
          <cell r="I104">
            <v>1.0349510422199226E-2</v>
          </cell>
          <cell r="J104">
            <v>4.7244580300459527E-3</v>
          </cell>
          <cell r="K104">
            <v>1.3127221760486085E-3</v>
          </cell>
          <cell r="L104">
            <v>8.8340823544158398E-2</v>
          </cell>
          <cell r="M104">
            <v>0.12516545767255105</v>
          </cell>
          <cell r="N104">
            <v>3.0437712845700071E-3</v>
          </cell>
          <cell r="O104">
            <v>3.0432475113166824E-3</v>
          </cell>
          <cell r="P104">
            <v>-0.45899507060648559</v>
          </cell>
          <cell r="Q104">
            <v>4.2083937185175557E-2</v>
          </cell>
          <cell r="R104">
            <v>2.4816112436530924E-3</v>
          </cell>
          <cell r="S104">
            <v>7.6039617658962833E-3</v>
          </cell>
          <cell r="T104">
            <v>0.15103793351608408</v>
          </cell>
          <cell r="U104">
            <v>1.0349510422199226E-2</v>
          </cell>
          <cell r="V104">
            <v>4.7244580300459527E-3</v>
          </cell>
          <cell r="W104">
            <v>1.3127221760486085E-3</v>
          </cell>
          <cell r="X104">
            <v>8.8340823544158398E-2</v>
          </cell>
          <cell r="Y104">
            <v>0.12516545767255105</v>
          </cell>
          <cell r="Z104">
            <v>3.0437712845700071E-3</v>
          </cell>
          <cell r="AA104">
            <v>3.0432475113166824E-3</v>
          </cell>
          <cell r="AB104">
            <v>-0.45899507060648559</v>
          </cell>
          <cell r="AC104">
            <v>4.2083937185175557E-2</v>
          </cell>
          <cell r="AD104">
            <v>2.4816112436530924E-3</v>
          </cell>
          <cell r="AE104">
            <v>7.6039617658962833E-3</v>
          </cell>
          <cell r="AF104">
            <v>0.15103793351608408</v>
          </cell>
          <cell r="AG104">
            <v>1.0349510422199226E-2</v>
          </cell>
          <cell r="AH104">
            <v>4.7244580300459527E-3</v>
          </cell>
          <cell r="AI104">
            <v>1.3127221760486085E-3</v>
          </cell>
          <cell r="AJ104">
            <v>8.8340823544158398E-2</v>
          </cell>
          <cell r="AK104">
            <v>0.12516545767255105</v>
          </cell>
          <cell r="AL104">
            <v>3.0437712845700071E-3</v>
          </cell>
          <cell r="AM104">
            <v>3.0432475113166824E-3</v>
          </cell>
          <cell r="AN104">
            <v>-0.45899507060648559</v>
          </cell>
          <cell r="AO104">
            <v>4.2083937185175557E-2</v>
          </cell>
          <cell r="AP104">
            <v>2.4816112436530924E-3</v>
          </cell>
          <cell r="AQ104">
            <v>7.6039617658962833E-3</v>
          </cell>
          <cell r="AR104">
            <v>0.15103793351608408</v>
          </cell>
          <cell r="AS104">
            <v>1.0349510422199226E-2</v>
          </cell>
          <cell r="AT104">
            <v>4.7244580300459527E-3</v>
          </cell>
          <cell r="AU104">
            <v>1.3127221760486085E-3</v>
          </cell>
          <cell r="AV104">
            <v>8.8340823544158398E-2</v>
          </cell>
          <cell r="AW104">
            <v>0.12516545767255105</v>
          </cell>
          <cell r="AX104">
            <v>3.0437712845700071E-3</v>
          </cell>
          <cell r="AY104">
            <v>3.0432475113166824E-3</v>
          </cell>
          <cell r="AZ104">
            <v>-0.45899507060648559</v>
          </cell>
          <cell r="BA104">
            <v>4.2083937185175557E-2</v>
          </cell>
          <cell r="BB104">
            <v>2.4816112436530924E-3</v>
          </cell>
          <cell r="BC104">
            <v>7.6039617658962833E-3</v>
          </cell>
          <cell r="BD104">
            <v>0.15103793351608408</v>
          </cell>
          <cell r="BE104">
            <v>1.0349510422199226E-2</v>
          </cell>
          <cell r="BF104">
            <v>4.7244580300459527E-3</v>
          </cell>
          <cell r="BG104">
            <v>1.3127221760486085E-3</v>
          </cell>
          <cell r="BH104">
            <v>8.8340823544158398E-2</v>
          </cell>
          <cell r="BI104">
            <v>0.12516545767255105</v>
          </cell>
          <cell r="BJ104">
            <v>3.0437712845700071E-3</v>
          </cell>
          <cell r="BK104">
            <v>3.0432475113166824E-3</v>
          </cell>
          <cell r="BL104">
            <v>-0.45899507060648559</v>
          </cell>
          <cell r="BM104">
            <v>4.2083937185175557E-2</v>
          </cell>
          <cell r="BN104">
            <v>2.4816112436530924E-3</v>
          </cell>
          <cell r="BO104">
            <v>7.6039617658962833E-3</v>
          </cell>
          <cell r="BP104">
            <v>0.15103793351608408</v>
          </cell>
          <cell r="BQ104">
            <v>1.0349510422199226E-2</v>
          </cell>
          <cell r="BR104">
            <v>4.7244580300459527E-3</v>
          </cell>
          <cell r="BS104">
            <v>1.3127221760486085E-3</v>
          </cell>
          <cell r="BT104">
            <v>8.8340823544158398E-2</v>
          </cell>
          <cell r="BU104">
            <v>0.12516545767255105</v>
          </cell>
          <cell r="BV104">
            <v>3.0437712845700071E-3</v>
          </cell>
          <cell r="BW104">
            <v>3.0432475113166824E-3</v>
          </cell>
          <cell r="BX104">
            <v>-0.45899507060648559</v>
          </cell>
          <cell r="BY104">
            <v>4.2083937185175557E-2</v>
          </cell>
          <cell r="BZ104">
            <v>2.4816112436530924E-3</v>
          </cell>
          <cell r="CA104">
            <v>7.6039617658962833E-3</v>
          </cell>
          <cell r="CB104">
            <v>0.15103793351608408</v>
          </cell>
          <cell r="CC104">
            <v>1.0349510422199226E-2</v>
          </cell>
          <cell r="CD104">
            <v>4.7244580300459527E-3</v>
          </cell>
          <cell r="CE104">
            <v>1.3127221760486085E-3</v>
          </cell>
          <cell r="CF104">
            <v>8.8340823544158398E-2</v>
          </cell>
          <cell r="CG104">
            <v>0.12516545767255105</v>
          </cell>
          <cell r="CH104">
            <v>3.0437712845700071E-3</v>
          </cell>
          <cell r="CI104">
            <v>3.0432475113166824E-3</v>
          </cell>
          <cell r="CJ104">
            <v>-0.45899507060648559</v>
          </cell>
          <cell r="CK104">
            <v>4.2083937185175557E-2</v>
          </cell>
          <cell r="CL104">
            <v>2.4816112436530924E-3</v>
          </cell>
          <cell r="CM104">
            <v>7.6039617658962833E-3</v>
          </cell>
          <cell r="CN104">
            <v>0.15103793351608408</v>
          </cell>
          <cell r="CO104">
            <v>1.0349510422199226E-2</v>
          </cell>
          <cell r="CP104">
            <v>4.7244580300459527E-3</v>
          </cell>
          <cell r="CQ104">
            <v>1.3127221760486085E-3</v>
          </cell>
          <cell r="CR104">
            <v>8.8340823544158398E-2</v>
          </cell>
          <cell r="CS104">
            <v>0.12516545767255105</v>
          </cell>
          <cell r="CT104">
            <v>3.0437712845700071E-3</v>
          </cell>
          <cell r="CU104">
            <v>3.0432475113166824E-3</v>
          </cell>
          <cell r="CV104">
            <v>-0.45899507060648559</v>
          </cell>
          <cell r="CW104">
            <v>4.2083937185175557E-2</v>
          </cell>
          <cell r="CX104">
            <v>2.4816112436530924E-3</v>
          </cell>
          <cell r="CY104">
            <v>7.6039617658962833E-3</v>
          </cell>
          <cell r="CZ104">
            <v>0.15103793351608408</v>
          </cell>
          <cell r="DA104">
            <v>1.0349510422199226E-2</v>
          </cell>
          <cell r="DB104">
            <v>4.7244580300459527E-3</v>
          </cell>
          <cell r="DC104">
            <v>1.3127221760486085E-3</v>
          </cell>
          <cell r="DD104">
            <v>8.8340823544158398E-2</v>
          </cell>
          <cell r="DE104">
            <v>0.12516545767255105</v>
          </cell>
          <cell r="DF104">
            <v>3.0437712845700071E-3</v>
          </cell>
          <cell r="DG104">
            <v>3.0432475113166824E-3</v>
          </cell>
          <cell r="DH104">
            <v>-0.45899507060648559</v>
          </cell>
          <cell r="DI104">
            <v>4.2083937185175557E-2</v>
          </cell>
          <cell r="DJ104">
            <v>2.4816112436530924E-3</v>
          </cell>
          <cell r="DK104">
            <v>7.6039617658962833E-3</v>
          </cell>
          <cell r="DL104">
            <v>0.15103793351608408</v>
          </cell>
          <cell r="DM104">
            <v>1.0349510422199226E-2</v>
          </cell>
          <cell r="DN104">
            <v>4.7244580300459527E-3</v>
          </cell>
          <cell r="DO104">
            <v>1.3127221760486085E-3</v>
          </cell>
          <cell r="DP104">
            <v>8.8340823544158398E-2</v>
          </cell>
          <cell r="DQ104">
            <v>0.12516545767255105</v>
          </cell>
          <cell r="DR104">
            <v>3.0437712845700071E-3</v>
          </cell>
          <cell r="DS104">
            <v>3.0432475113166824E-3</v>
          </cell>
          <cell r="DT104">
            <v>-0.45899507060648559</v>
          </cell>
          <cell r="DU104">
            <v>4.2083937185175557E-2</v>
          </cell>
          <cell r="DV104">
            <v>2.4816112436530924E-3</v>
          </cell>
          <cell r="DW104">
            <v>7.6039617658962833E-3</v>
          </cell>
          <cell r="DX104">
            <v>0.15103793351608408</v>
          </cell>
          <cell r="DY104">
            <v>1.0349510422199226E-2</v>
          </cell>
          <cell r="DZ104">
            <v>4.7244580300459527E-3</v>
          </cell>
          <cell r="EA104">
            <v>1.3127221760486085E-3</v>
          </cell>
          <cell r="EB104">
            <v>8.8340823544158398E-2</v>
          </cell>
          <cell r="EC104">
            <v>0.12516545767255105</v>
          </cell>
          <cell r="ED104">
            <v>3.0437712845700071E-3</v>
          </cell>
          <cell r="EE104">
            <v>3.0432475113166824E-3</v>
          </cell>
          <cell r="EF104">
            <v>-0.45899507060648559</v>
          </cell>
        </row>
        <row r="106">
          <cell r="E106">
            <v>1.0590690566110773E-2</v>
          </cell>
          <cell r="F106">
            <v>1.8960397666151322E-2</v>
          </cell>
          <cell r="G106">
            <v>1.0420022851194697E-2</v>
          </cell>
          <cell r="H106">
            <v>9.2960903631196436E-3</v>
          </cell>
          <cell r="I106">
            <v>1.6147280818464727E-2</v>
          </cell>
          <cell r="J106">
            <v>1.4970329006210035E-2</v>
          </cell>
          <cell r="K106">
            <v>1.3478512811208525E-2</v>
          </cell>
          <cell r="L106">
            <v>1.3876669812069836E-2</v>
          </cell>
          <cell r="M106">
            <v>1.6140554925391126E-2</v>
          </cell>
          <cell r="N106">
            <v>1.3062562744765135E-2</v>
          </cell>
          <cell r="O106">
            <v>1.2388980577932579E-2</v>
          </cell>
          <cell r="P106">
            <v>1.4559000064280514E-2</v>
          </cell>
          <cell r="Q106">
            <v>1.5019107941282949E-2</v>
          </cell>
          <cell r="R106">
            <v>1.6325427891346993E-2</v>
          </cell>
          <cell r="S106">
            <v>1.7357291288021433E-2</v>
          </cell>
          <cell r="T106">
            <v>1.2691829292576349E-2</v>
          </cell>
          <cell r="U106">
            <v>2.0841874279891755E-2</v>
          </cell>
          <cell r="V106">
            <v>2.3413487240562855E-2</v>
          </cell>
          <cell r="W106">
            <v>2.582061807977401E-2</v>
          </cell>
          <cell r="X106">
            <v>2.1865961002771824E-2</v>
          </cell>
          <cell r="Y106">
            <v>2.7218940449916459E-2</v>
          </cell>
          <cell r="Z106">
            <v>3.034319949433829E-2</v>
          </cell>
          <cell r="AA106">
            <v>2.1510341538920487E-2</v>
          </cell>
          <cell r="AB106">
            <v>2.8479588757908215E-2</v>
          </cell>
          <cell r="AC106">
            <v>3.4775714252447833E-2</v>
          </cell>
          <cell r="AD106">
            <v>4.416007090222307E-2</v>
          </cell>
          <cell r="AE106">
            <v>3.4599455336357166E-2</v>
          </cell>
          <cell r="AF106">
            <v>2.8493981135371001E-2</v>
          </cell>
          <cell r="AG106">
            <v>3.2849724188630358E-2</v>
          </cell>
          <cell r="AH106">
            <v>2.7130571240356137E-2</v>
          </cell>
          <cell r="AI106">
            <v>3.267276948901672E-2</v>
          </cell>
          <cell r="AJ106">
            <v>2.933269451025898E-2</v>
          </cell>
          <cell r="AK106">
            <v>3.6389025999578661E-2</v>
          </cell>
          <cell r="AL106">
            <v>4.1821705878372223E-2</v>
          </cell>
          <cell r="AM106">
            <v>4.1891669105049524E-2</v>
          </cell>
          <cell r="AN106">
            <v>4.2628909708839008E-2</v>
          </cell>
          <cell r="AO106">
            <v>4.7600146073429571E-2</v>
          </cell>
          <cell r="AP106">
            <v>4.6716919984883726E-2</v>
          </cell>
          <cell r="AQ106">
            <v>4.6082665183042208E-2</v>
          </cell>
          <cell r="AR106">
            <v>4.1436735475789029E-2</v>
          </cell>
          <cell r="AS106">
            <v>3.991649236973089E-2</v>
          </cell>
          <cell r="AT106">
            <v>4.4254644476094618E-2</v>
          </cell>
          <cell r="AU106">
            <v>3.7990282915403864E-2</v>
          </cell>
          <cell r="AV106">
            <v>3.7787101431684414E-2</v>
          </cell>
          <cell r="AW106">
            <v>3.8301791073708527E-2</v>
          </cell>
          <cell r="AX106">
            <v>3.4065235587564011E-2</v>
          </cell>
          <cell r="AY106">
            <v>3.0155762737052925E-2</v>
          </cell>
          <cell r="AZ106">
            <v>3.6503035467828404E-2</v>
          </cell>
          <cell r="BA106">
            <v>2.9390508601286221E-2</v>
          </cell>
          <cell r="BB106">
            <v>4.0045864773634712E-2</v>
          </cell>
          <cell r="BC106">
            <v>3.7233941631569935E-2</v>
          </cell>
          <cell r="BD106">
            <v>3.3877293289475176E-2</v>
          </cell>
          <cell r="BE106">
            <v>3.7045695715463456E-2</v>
          </cell>
          <cell r="BF106">
            <v>3.5956422601873671E-2</v>
          </cell>
          <cell r="BG106">
            <v>3.5297337816664491E-2</v>
          </cell>
          <cell r="BH106">
            <v>3.7389005511361491E-2</v>
          </cell>
          <cell r="BI106">
            <v>3.7507233731933258E-2</v>
          </cell>
          <cell r="BJ106">
            <v>3.5124244408469188E-2</v>
          </cell>
          <cell r="BK106">
            <v>3.6580474796028148E-2</v>
          </cell>
          <cell r="BL106">
            <v>2.9310770245033018E-2</v>
          </cell>
          <cell r="BM106">
            <v>3.299102407241309E-2</v>
          </cell>
          <cell r="BN106">
            <v>3.5518283588772029E-2</v>
          </cell>
          <cell r="BO106">
            <v>3.3198553542368572E-2</v>
          </cell>
          <cell r="BP106">
            <v>3.3236737152005286E-2</v>
          </cell>
          <cell r="BQ106">
            <v>2.4297553175942833E-2</v>
          </cell>
          <cell r="BR106">
            <v>2.5805939122230444E-2</v>
          </cell>
          <cell r="BS106">
            <v>1.9070805796547418E-2</v>
          </cell>
          <cell r="BT106">
            <v>1.6763522539296222E-2</v>
          </cell>
          <cell r="BU106">
            <v>2.3119999382135895E-2</v>
          </cell>
          <cell r="BV106">
            <v>2.4141763930519988E-2</v>
          </cell>
          <cell r="BW106">
            <v>2.7961432920336014E-2</v>
          </cell>
          <cell r="BX106">
            <v>2.7393142834711406E-2</v>
          </cell>
          <cell r="BY106">
            <v>3.6660559582376295E-2</v>
          </cell>
          <cell r="BZ106">
            <v>4.0760356115763487E-2</v>
          </cell>
          <cell r="CA106">
            <v>3.8838386785660241E-2</v>
          </cell>
          <cell r="CB106">
            <v>3.6183588639089832E-2</v>
          </cell>
          <cell r="CC106">
            <v>3.3753247087045725E-2</v>
          </cell>
          <cell r="CD106">
            <v>3.5339002066732912E-2</v>
          </cell>
          <cell r="CE106">
            <v>3.0786142176205258E-2</v>
          </cell>
          <cell r="CF106">
            <v>3.064654316078071E-2</v>
          </cell>
          <cell r="CG106">
            <v>3.2976341395925889E-2</v>
          </cell>
          <cell r="CH106">
            <v>3.1110414642184395E-2</v>
          </cell>
          <cell r="CI106">
            <v>3.1565890151139024E-2</v>
          </cell>
          <cell r="CJ106">
            <v>3.1068982849190945E-2</v>
          </cell>
          <cell r="CK106">
            <v>3.6660559582376295E-2</v>
          </cell>
          <cell r="CL106">
            <v>4.0760356115763487E-2</v>
          </cell>
          <cell r="CM106">
            <v>3.8838386785660241E-2</v>
          </cell>
          <cell r="CN106">
            <v>3.6183588639089832E-2</v>
          </cell>
          <cell r="CO106">
            <v>3.3753247087045725E-2</v>
          </cell>
          <cell r="CP106">
            <v>3.5339002066732912E-2</v>
          </cell>
          <cell r="CQ106">
            <v>3.0786142176205258E-2</v>
          </cell>
          <cell r="CR106">
            <v>3.064654316078071E-2</v>
          </cell>
          <cell r="CS106">
            <v>3.2976341395925889E-2</v>
          </cell>
          <cell r="CT106">
            <v>3.1110414642184395E-2</v>
          </cell>
          <cell r="CU106">
            <v>3.1565890151139024E-2</v>
          </cell>
          <cell r="CV106">
            <v>3.1068982849190945E-2</v>
          </cell>
          <cell r="CW106">
            <v>3.6660559582376295E-2</v>
          </cell>
          <cell r="CX106">
            <v>4.0760356115763487E-2</v>
          </cell>
          <cell r="CY106">
            <v>3.8838386785660241E-2</v>
          </cell>
          <cell r="CZ106">
            <v>3.6183588639089832E-2</v>
          </cell>
          <cell r="DA106">
            <v>3.3753247087045725E-2</v>
          </cell>
          <cell r="DB106">
            <v>3.5339002066732912E-2</v>
          </cell>
          <cell r="DC106">
            <v>3.0786142176205258E-2</v>
          </cell>
          <cell r="DD106">
            <v>3.064654316078071E-2</v>
          </cell>
          <cell r="DE106">
            <v>3.2976341395925889E-2</v>
          </cell>
          <cell r="DF106">
            <v>3.1110414642184395E-2</v>
          </cell>
          <cell r="DG106">
            <v>3.1565890151139024E-2</v>
          </cell>
          <cell r="DH106">
            <v>3.1068982849190945E-2</v>
          </cell>
          <cell r="DI106">
            <v>3.6660559582376295E-2</v>
          </cell>
          <cell r="DJ106">
            <v>4.0760356115763487E-2</v>
          </cell>
          <cell r="DK106">
            <v>3.8838386785660241E-2</v>
          </cell>
          <cell r="DL106">
            <v>3.6183588639089832E-2</v>
          </cell>
          <cell r="DM106">
            <v>3.3753247087045725E-2</v>
          </cell>
          <cell r="DN106">
            <v>3.5339002066732912E-2</v>
          </cell>
          <cell r="DO106">
            <v>3.0786142176205258E-2</v>
          </cell>
          <cell r="DP106">
            <v>3.064654316078071E-2</v>
          </cell>
          <cell r="DQ106">
            <v>3.2976341395925889E-2</v>
          </cell>
          <cell r="DR106">
            <v>3.1110414642184395E-2</v>
          </cell>
          <cell r="DS106">
            <v>3.1565890151139024E-2</v>
          </cell>
          <cell r="DT106">
            <v>3.1068982849190945E-2</v>
          </cell>
          <cell r="DU106">
            <v>3.6660559582376295E-2</v>
          </cell>
          <cell r="DV106">
            <v>4.0760356115763487E-2</v>
          </cell>
          <cell r="DW106">
            <v>3.8838386785660241E-2</v>
          </cell>
          <cell r="DX106">
            <v>3.6183588639089832E-2</v>
          </cell>
          <cell r="DY106">
            <v>3.3753247087045725E-2</v>
          </cell>
          <cell r="DZ106">
            <v>3.5339002066732912E-2</v>
          </cell>
          <cell r="EA106">
            <v>3.0786142176205258E-2</v>
          </cell>
          <cell r="EB106">
            <v>3.064654316078071E-2</v>
          </cell>
          <cell r="EC106">
            <v>3.2976341395925889E-2</v>
          </cell>
          <cell r="ED106">
            <v>3.1110414642184395E-2</v>
          </cell>
          <cell r="EE106">
            <v>3.1565890151139024E-2</v>
          </cell>
          <cell r="EF106">
            <v>3.1068982849190945E-2</v>
          </cell>
        </row>
        <row r="107">
          <cell r="E107">
            <v>0.27093723401023606</v>
          </cell>
          <cell r="F107">
            <v>0.41305661128660903</v>
          </cell>
          <cell r="G107">
            <v>0.26446941650391614</v>
          </cell>
          <cell r="H107">
            <v>0.30027264662462794</v>
          </cell>
          <cell r="I107">
            <v>7.8181949090125907E-2</v>
          </cell>
          <cell r="J107">
            <v>0.20651143203573377</v>
          </cell>
          <cell r="K107">
            <v>0.27425037914382011</v>
          </cell>
          <cell r="L107">
            <v>0.21288354017522246</v>
          </cell>
          <cell r="M107">
            <v>0.25819459861154798</v>
          </cell>
          <cell r="N107">
            <v>0.28851968131397771</v>
          </cell>
          <cell r="O107">
            <v>0.3109078161226248</v>
          </cell>
          <cell r="P107">
            <v>0.29414908467854534</v>
          </cell>
          <cell r="Q107">
            <v>0.19165442049976725</v>
          </cell>
          <cell r="R107">
            <v>0.21072568862313962</v>
          </cell>
          <cell r="S107">
            <v>0.24576310956238781</v>
          </cell>
          <cell r="T107">
            <v>0.22402544775408301</v>
          </cell>
          <cell r="U107">
            <v>0.2233867503555674</v>
          </cell>
          <cell r="V107">
            <v>0.22074842065922129</v>
          </cell>
          <cell r="W107">
            <v>0.20920535313465771</v>
          </cell>
          <cell r="X107">
            <v>0.14464486581482616</v>
          </cell>
          <cell r="Y107">
            <v>0.22368565055727327</v>
          </cell>
          <cell r="Z107">
            <v>0.22429322877396926</v>
          </cell>
          <cell r="AA107">
            <v>7.8760105116471746E-2</v>
          </cell>
          <cell r="AB107">
            <v>0.24109353634695588</v>
          </cell>
          <cell r="AC107">
            <v>0.12894010878110118</v>
          </cell>
          <cell r="AD107">
            <v>0.26188488638161445</v>
          </cell>
          <cell r="AE107">
            <v>0.21921535127884589</v>
          </cell>
          <cell r="AF107">
            <v>0.22756845045004961</v>
          </cell>
          <cell r="AG107">
            <v>0.22234630932880176</v>
          </cell>
          <cell r="AH107">
            <v>0.17692348246931439</v>
          </cell>
          <cell r="AI107">
            <v>0.26323409783112922</v>
          </cell>
          <cell r="AJ107">
            <v>0.2582041027472064</v>
          </cell>
          <cell r="AK107">
            <v>0.24191851104636686</v>
          </cell>
          <cell r="AL107">
            <v>0.26844325424521531</v>
          </cell>
          <cell r="AM107">
            <v>0.23625528263946313</v>
          </cell>
          <cell r="AN107">
            <v>0.2514074009575229</v>
          </cell>
          <cell r="AO107">
            <v>0.2262296642656518</v>
          </cell>
          <cell r="AP107">
            <v>0.21676974434201945</v>
          </cell>
          <cell r="AQ107">
            <v>0.22142272322142939</v>
          </cell>
          <cell r="AR107">
            <v>0.21085230248534109</v>
          </cell>
          <cell r="AS107">
            <v>0.1763832489675308</v>
          </cell>
          <cell r="AT107">
            <v>0.29029085625735573</v>
          </cell>
          <cell r="AU107">
            <v>0.21988827081087045</v>
          </cell>
          <cell r="AV107">
            <v>0.22973957663687702</v>
          </cell>
          <cell r="AW107">
            <v>0.23985330826983109</v>
          </cell>
          <cell r="AX107">
            <v>0.25266726405345258</v>
          </cell>
          <cell r="AY107">
            <v>0.20868128354016066</v>
          </cell>
          <cell r="AZ107">
            <v>0.15659828589356908</v>
          </cell>
          <cell r="BA107">
            <v>0.26548261520786381</v>
          </cell>
          <cell r="BB107">
            <v>0.23388173709523954</v>
          </cell>
          <cell r="BC107">
            <v>0.19601537293051755</v>
          </cell>
          <cell r="BD107">
            <v>0.24120607406991118</v>
          </cell>
          <cell r="BE107">
            <v>0.20341582389101034</v>
          </cell>
          <cell r="BF107">
            <v>0.2277153177898982</v>
          </cell>
          <cell r="BG107">
            <v>0.24470256016233577</v>
          </cell>
          <cell r="BH107">
            <v>0.21936997814711504</v>
          </cell>
          <cell r="BI107">
            <v>0.22757240608075732</v>
          </cell>
          <cell r="BJ107">
            <v>0.24232104723252054</v>
          </cell>
          <cell r="BK107">
            <v>0.26732876082948026</v>
          </cell>
          <cell r="BL107">
            <v>0.2812162531832923</v>
          </cell>
          <cell r="BM107">
            <v>0.14046420293551667</v>
          </cell>
          <cell r="BN107">
            <v>0.25057798983613044</v>
          </cell>
          <cell r="BO107">
            <v>0.14220735197848974</v>
          </cell>
          <cell r="BP107">
            <v>0.15757848695174786</v>
          </cell>
          <cell r="BQ107">
            <v>0.13754517239624853</v>
          </cell>
          <cell r="BR107">
            <v>0.11202804762041456</v>
          </cell>
          <cell r="BS107">
            <v>8.2538186058877028E-2</v>
          </cell>
          <cell r="BT107">
            <v>0.1011890385904843</v>
          </cell>
          <cell r="BU107">
            <v>9.0694406027284041E-2</v>
          </cell>
          <cell r="BV107">
            <v>7.1633104592143199E-2</v>
          </cell>
          <cell r="BW107">
            <v>9.0605070069494517E-2</v>
          </cell>
          <cell r="BX107">
            <v>0.27591263978945296</v>
          </cell>
          <cell r="BY107">
            <v>0.21072549413634409</v>
          </cell>
          <cell r="BZ107">
            <v>0.23374315709112981</v>
          </cell>
          <cell r="CA107">
            <v>0.18654848271014557</v>
          </cell>
          <cell r="CB107">
            <v>0.20321228783566672</v>
          </cell>
          <cell r="CC107">
            <v>0.17244808175159654</v>
          </cell>
          <cell r="CD107">
            <v>0.21001140722255615</v>
          </cell>
          <cell r="CE107">
            <v>0.18237633901069442</v>
          </cell>
          <cell r="CF107">
            <v>0.18343286445815879</v>
          </cell>
          <cell r="CG107">
            <v>0.18604004012595751</v>
          </cell>
          <cell r="CH107">
            <v>0.18887380529270545</v>
          </cell>
          <cell r="CI107">
            <v>0.18887170481304513</v>
          </cell>
          <cell r="CJ107">
            <v>0.23790905962210482</v>
          </cell>
          <cell r="CK107">
            <v>0.21072549413634409</v>
          </cell>
          <cell r="CL107">
            <v>0.23374315709112981</v>
          </cell>
          <cell r="CM107">
            <v>0.18654848271014557</v>
          </cell>
          <cell r="CN107">
            <v>0.20321228783566672</v>
          </cell>
          <cell r="CO107">
            <v>0.17244808175159654</v>
          </cell>
          <cell r="CP107">
            <v>0.21001140722255615</v>
          </cell>
          <cell r="CQ107">
            <v>0.18237633901069442</v>
          </cell>
          <cell r="CR107">
            <v>0.18343286445815879</v>
          </cell>
          <cell r="CS107">
            <v>0.18604004012595751</v>
          </cell>
          <cell r="CT107">
            <v>0.18887380529270545</v>
          </cell>
          <cell r="CU107">
            <v>0.18887170481304513</v>
          </cell>
          <cell r="CV107">
            <v>0.23790905962210482</v>
          </cell>
          <cell r="CW107">
            <v>0.21072549413634409</v>
          </cell>
          <cell r="CX107">
            <v>0.23374315709112981</v>
          </cell>
          <cell r="CY107">
            <v>0.18654848271014557</v>
          </cell>
          <cell r="CZ107">
            <v>0.20321228783566672</v>
          </cell>
          <cell r="DA107">
            <v>0.17244808175159654</v>
          </cell>
          <cell r="DB107">
            <v>0.21001140722255615</v>
          </cell>
          <cell r="DC107">
            <v>0.18237633901069442</v>
          </cell>
          <cell r="DD107">
            <v>0.18343286445815879</v>
          </cell>
          <cell r="DE107">
            <v>0.18604004012595751</v>
          </cell>
          <cell r="DF107">
            <v>0.18887380529270545</v>
          </cell>
          <cell r="DG107">
            <v>0.18887170481304513</v>
          </cell>
          <cell r="DH107">
            <v>0.23790905962210482</v>
          </cell>
          <cell r="DI107">
            <v>0.21072549413634409</v>
          </cell>
          <cell r="DJ107">
            <v>0.23374315709112981</v>
          </cell>
          <cell r="DK107">
            <v>0.18654848271014557</v>
          </cell>
          <cell r="DL107">
            <v>0.20321228783566672</v>
          </cell>
          <cell r="DM107">
            <v>0.17244808175159654</v>
          </cell>
          <cell r="DN107">
            <v>0.21001140722255615</v>
          </cell>
          <cell r="DO107">
            <v>0.18237633901069442</v>
          </cell>
          <cell r="DP107">
            <v>0.18343286445815879</v>
          </cell>
          <cell r="DQ107">
            <v>0.18604004012595751</v>
          </cell>
          <cell r="DR107">
            <v>0.18887380529270545</v>
          </cell>
          <cell r="DS107">
            <v>0.18887170481304513</v>
          </cell>
          <cell r="DT107">
            <v>0.23790905962210482</v>
          </cell>
          <cell r="DU107">
            <v>0.21072549413634409</v>
          </cell>
          <cell r="DV107">
            <v>0.23374315709112981</v>
          </cell>
          <cell r="DW107">
            <v>0.18654848271014557</v>
          </cell>
          <cell r="DX107">
            <v>0.20321228783566672</v>
          </cell>
          <cell r="DY107">
            <v>0.17244808175159654</v>
          </cell>
          <cell r="DZ107">
            <v>0.21001140722255615</v>
          </cell>
          <cell r="EA107">
            <v>0.18237633901069442</v>
          </cell>
          <cell r="EB107">
            <v>0.18343286445815879</v>
          </cell>
          <cell r="EC107">
            <v>0.18604004012595751</v>
          </cell>
          <cell r="ED107">
            <v>0.18887380529270545</v>
          </cell>
          <cell r="EE107">
            <v>0.18887170481304513</v>
          </cell>
          <cell r="EF107">
            <v>0.23790905962210482</v>
          </cell>
        </row>
        <row r="108">
          <cell r="E108">
            <v>0.36558368421327592</v>
          </cell>
          <cell r="F108">
            <v>0.24192222199756111</v>
          </cell>
          <cell r="G108">
            <v>0.29242958069500913</v>
          </cell>
          <cell r="H108">
            <v>0.27878414219640368</v>
          </cell>
          <cell r="I108">
            <v>0.13036108351407838</v>
          </cell>
          <cell r="J108">
            <v>0.47199411182155276</v>
          </cell>
          <cell r="K108">
            <v>0.37342884861210535</v>
          </cell>
          <cell r="L108">
            <v>0.41879805398528891</v>
          </cell>
          <cell r="M108">
            <v>0.3675647772165862</v>
          </cell>
          <cell r="N108">
            <v>0.32544106626562519</v>
          </cell>
          <cell r="O108">
            <v>0.32110926530045203</v>
          </cell>
          <cell r="P108">
            <v>0.36714290414782152</v>
          </cell>
          <cell r="Q108">
            <v>0.42144114962176804</v>
          </cell>
          <cell r="R108">
            <v>0.36674220367980309</v>
          </cell>
          <cell r="S108">
            <v>0.31775351048396644</v>
          </cell>
          <cell r="T108">
            <v>0.40374844808986432</v>
          </cell>
          <cell r="U108">
            <v>0.31109761309595885</v>
          </cell>
          <cell r="V108">
            <v>0.25763351762181291</v>
          </cell>
          <cell r="W108">
            <v>0.26762823263322955</v>
          </cell>
          <cell r="X108">
            <v>0.26457609124109155</v>
          </cell>
          <cell r="Y108">
            <v>0.22872498182574075</v>
          </cell>
          <cell r="Z108">
            <v>0.23445240471107168</v>
          </cell>
          <cell r="AA108">
            <v>0.281266718509465</v>
          </cell>
          <cell r="AB108">
            <v>0.23584924743068289</v>
          </cell>
          <cell r="AC108">
            <v>0.2558498718609114</v>
          </cell>
          <cell r="AD108">
            <v>0.22734863227054772</v>
          </cell>
          <cell r="AE108">
            <v>0.16209584693713489</v>
          </cell>
          <cell r="AF108">
            <v>0.12702184160522786</v>
          </cell>
          <cell r="AG108">
            <v>0.22901815797378242</v>
          </cell>
          <cell r="AH108">
            <v>0.2481713740245515</v>
          </cell>
          <cell r="AI108">
            <v>0.25193770439812241</v>
          </cell>
          <cell r="AJ108">
            <v>0.10519040784949793</v>
          </cell>
          <cell r="AK108">
            <v>0.28208248989159662</v>
          </cell>
          <cell r="AL108">
            <v>0.27439346892100602</v>
          </cell>
          <cell r="AM108">
            <v>0.29740419943871876</v>
          </cell>
          <cell r="AN108">
            <v>0.29576962194538992</v>
          </cell>
          <cell r="AO108">
            <v>0.30449849869255857</v>
          </cell>
          <cell r="AP108">
            <v>0.27753334660255863</v>
          </cell>
          <cell r="AQ108">
            <v>0.30081563621157104</v>
          </cell>
          <cell r="AR108">
            <v>0.32206781597398815</v>
          </cell>
          <cell r="AS108">
            <v>0.3760279336317866</v>
          </cell>
          <cell r="AT108">
            <v>0.30243503086310797</v>
          </cell>
          <cell r="AU108">
            <v>0.34642493273837266</v>
          </cell>
          <cell r="AV108">
            <v>0.37915131338831504</v>
          </cell>
          <cell r="AW108">
            <v>0.36796222204941487</v>
          </cell>
          <cell r="AX108">
            <v>0.28094404537632617</v>
          </cell>
          <cell r="AY108">
            <v>0.35896560649301962</v>
          </cell>
          <cell r="AZ108">
            <v>0.41832396029836055</v>
          </cell>
          <cell r="BA108">
            <v>0.25704314941341738</v>
          </cell>
          <cell r="BB108">
            <v>0.30955128582651797</v>
          </cell>
          <cell r="BC108">
            <v>0.36112049809556723</v>
          </cell>
          <cell r="BD108">
            <v>0.2703921373117289</v>
          </cell>
          <cell r="BE108">
            <v>0.35610740396759366</v>
          </cell>
          <cell r="BF108">
            <v>0.33382257140973914</v>
          </cell>
          <cell r="BG108">
            <v>0.27611245174284604</v>
          </cell>
          <cell r="BH108">
            <v>0.26017438974809987</v>
          </cell>
          <cell r="BI108">
            <v>0.25854289687215276</v>
          </cell>
          <cell r="BJ108">
            <v>0.26646997528261229</v>
          </cell>
          <cell r="BK108">
            <v>0.20446322720986296</v>
          </cell>
          <cell r="BL108">
            <v>0.3198600774477805</v>
          </cell>
          <cell r="BM108">
            <v>0.3418545657683783</v>
          </cell>
          <cell r="BN108">
            <v>0.24107546145317654</v>
          </cell>
          <cell r="BO108">
            <v>0.31956397675481052</v>
          </cell>
          <cell r="BP108">
            <v>0.3603511352018226</v>
          </cell>
          <cell r="BQ108">
            <v>0.47895354713973176</v>
          </cell>
          <cell r="BR108">
            <v>0.36480715758825771</v>
          </cell>
          <cell r="BS108">
            <v>0.40348486812460455</v>
          </cell>
          <cell r="BT108">
            <v>0.41410162555633678</v>
          </cell>
          <cell r="BU108">
            <v>0.4718295795077237</v>
          </cell>
          <cell r="BV108">
            <v>0.52903807256687541</v>
          </cell>
          <cell r="BW108">
            <v>0.4139401207943762</v>
          </cell>
          <cell r="BX108">
            <v>0.30204539652193529</v>
          </cell>
          <cell r="BY108">
            <v>0.30113207129145142</v>
          </cell>
          <cell r="BZ108">
            <v>0.2760533646274177</v>
          </cell>
          <cell r="CA108">
            <v>0.32716670368731626</v>
          </cell>
          <cell r="CB108">
            <v>0.31760369616251322</v>
          </cell>
          <cell r="CC108">
            <v>0.40369629491303732</v>
          </cell>
          <cell r="CD108">
            <v>0.33368825328703494</v>
          </cell>
          <cell r="CE108">
            <v>0.34200741753527447</v>
          </cell>
          <cell r="CF108">
            <v>0.35114244289758395</v>
          </cell>
          <cell r="CG108">
            <v>0.36611156614309709</v>
          </cell>
          <cell r="CH108">
            <v>0.35881736440860462</v>
          </cell>
          <cell r="CI108">
            <v>0.32578965149908629</v>
          </cell>
          <cell r="CJ108">
            <v>0.34674314475602541</v>
          </cell>
          <cell r="CK108">
            <v>0.30113207129145142</v>
          </cell>
          <cell r="CL108">
            <v>0.2760533646274177</v>
          </cell>
          <cell r="CM108">
            <v>0.32716670368731626</v>
          </cell>
          <cell r="CN108">
            <v>0.31760369616251322</v>
          </cell>
          <cell r="CO108">
            <v>0.40369629491303732</v>
          </cell>
          <cell r="CP108">
            <v>0.33368825328703494</v>
          </cell>
          <cell r="CQ108">
            <v>0.34200741753527447</v>
          </cell>
          <cell r="CR108">
            <v>0.35114244289758395</v>
          </cell>
          <cell r="CS108">
            <v>0.36611156614309709</v>
          </cell>
          <cell r="CT108">
            <v>0.35881736440860462</v>
          </cell>
          <cell r="CU108">
            <v>0.32578965149908629</v>
          </cell>
          <cell r="CV108">
            <v>0.34674314475602541</v>
          </cell>
          <cell r="CW108">
            <v>0.30113207129145142</v>
          </cell>
          <cell r="CX108">
            <v>0.2760533646274177</v>
          </cell>
          <cell r="CY108">
            <v>0.32716670368731626</v>
          </cell>
          <cell r="CZ108">
            <v>0.31760369616251322</v>
          </cell>
          <cell r="DA108">
            <v>0.40369629491303732</v>
          </cell>
          <cell r="DB108">
            <v>0.33368825328703494</v>
          </cell>
          <cell r="DC108">
            <v>0.34200741753527447</v>
          </cell>
          <cell r="DD108">
            <v>0.35114244289758395</v>
          </cell>
          <cell r="DE108">
            <v>0.36611156614309709</v>
          </cell>
          <cell r="DF108">
            <v>0.35881736440860462</v>
          </cell>
          <cell r="DG108">
            <v>0.32578965149908629</v>
          </cell>
          <cell r="DH108">
            <v>0.34674314475602541</v>
          </cell>
          <cell r="DI108">
            <v>0.30113207129145142</v>
          </cell>
          <cell r="DJ108">
            <v>0.2760533646274177</v>
          </cell>
          <cell r="DK108">
            <v>0.32716670368731626</v>
          </cell>
          <cell r="DL108">
            <v>0.31760369616251322</v>
          </cell>
          <cell r="DM108">
            <v>0.40369629491303732</v>
          </cell>
          <cell r="DN108">
            <v>0.33368825328703494</v>
          </cell>
          <cell r="DO108">
            <v>0.34200741753527447</v>
          </cell>
          <cell r="DP108">
            <v>0.35114244289758395</v>
          </cell>
          <cell r="DQ108">
            <v>0.36611156614309709</v>
          </cell>
          <cell r="DR108">
            <v>0.35881736440860462</v>
          </cell>
          <cell r="DS108">
            <v>0.32578965149908629</v>
          </cell>
          <cell r="DT108">
            <v>0.34674314475602541</v>
          </cell>
          <cell r="DU108">
            <v>0.30113207129145142</v>
          </cell>
          <cell r="DV108">
            <v>0.2760533646274177</v>
          </cell>
          <cell r="DW108">
            <v>0.32716670368731626</v>
          </cell>
          <cell r="DX108">
            <v>0.31760369616251322</v>
          </cell>
          <cell r="DY108">
            <v>0.40369629491303732</v>
          </cell>
          <cell r="DZ108">
            <v>0.33368825328703494</v>
          </cell>
          <cell r="EA108">
            <v>0.34200741753527447</v>
          </cell>
          <cell r="EB108">
            <v>0.35114244289758395</v>
          </cell>
          <cell r="EC108">
            <v>0.36611156614309709</v>
          </cell>
          <cell r="ED108">
            <v>0.35881736440860462</v>
          </cell>
          <cell r="EE108">
            <v>0.32578965149908629</v>
          </cell>
          <cell r="EF108">
            <v>0.34674314475602541</v>
          </cell>
        </row>
        <row r="109">
          <cell r="E109">
            <v>0.23199676792506169</v>
          </cell>
          <cell r="F109">
            <v>0.1797724129802421</v>
          </cell>
          <cell r="G109">
            <v>0.27012278655973387</v>
          </cell>
          <cell r="H109">
            <v>0.24919262118674362</v>
          </cell>
          <cell r="I109">
            <v>0.45655601471918345</v>
          </cell>
          <cell r="J109">
            <v>0.23137772506562992</v>
          </cell>
          <cell r="K109">
            <v>0.22880740568881452</v>
          </cell>
          <cell r="L109">
            <v>0.25372826271842686</v>
          </cell>
          <cell r="M109">
            <v>0.25956043687391878</v>
          </cell>
          <cell r="N109">
            <v>0.2663600208273757</v>
          </cell>
          <cell r="O109">
            <v>0.24480870671642846</v>
          </cell>
          <cell r="P109">
            <v>0.25081375616879686</v>
          </cell>
          <cell r="Q109">
            <v>0.26616448366652412</v>
          </cell>
          <cell r="R109">
            <v>0.3113262105574589</v>
          </cell>
          <cell r="S109">
            <v>0.32466148331113409</v>
          </cell>
          <cell r="T109">
            <v>0.27764153638477146</v>
          </cell>
          <cell r="U109">
            <v>0.37540619401408581</v>
          </cell>
          <cell r="V109">
            <v>0.45334715174605511</v>
          </cell>
          <cell r="W109">
            <v>0.43137710069296564</v>
          </cell>
          <cell r="X109">
            <v>0.5271691940452663</v>
          </cell>
          <cell r="Y109">
            <v>0.50059070571738795</v>
          </cell>
          <cell r="Z109">
            <v>0.49411563036983785</v>
          </cell>
          <cell r="AA109">
            <v>0.58204773722573722</v>
          </cell>
          <cell r="AB109">
            <v>0.47835160049090353</v>
          </cell>
          <cell r="AC109">
            <v>0.56540979999279672</v>
          </cell>
          <cell r="AD109">
            <v>0.46976042419555863</v>
          </cell>
          <cell r="AE109">
            <v>0.57194346726880962</v>
          </cell>
          <cell r="AF109">
            <v>0.6069058030798683</v>
          </cell>
          <cell r="AG109">
            <v>0.51669237192361295</v>
          </cell>
          <cell r="AH109">
            <v>0.53395340370046607</v>
          </cell>
          <cell r="AI109">
            <v>0.45456324135549514</v>
          </cell>
          <cell r="AJ109">
            <v>0.6015671356007477</v>
          </cell>
          <cell r="AK109">
            <v>0.44833267466817289</v>
          </cell>
          <cell r="AL109">
            <v>0.43403152229904213</v>
          </cell>
          <cell r="AM109">
            <v>0.44319843406995785</v>
          </cell>
          <cell r="AN109">
            <v>0.43050338924358916</v>
          </cell>
          <cell r="AO109">
            <v>0.44701057877459777</v>
          </cell>
          <cell r="AP109">
            <v>0.47881808913770951</v>
          </cell>
          <cell r="AQ109">
            <v>0.45478467453418359</v>
          </cell>
          <cell r="AR109">
            <v>0.44415828876987379</v>
          </cell>
          <cell r="AS109">
            <v>0.41396804163087814</v>
          </cell>
          <cell r="AT109">
            <v>0.37396688123538879</v>
          </cell>
          <cell r="AU109">
            <v>0.39437195570817496</v>
          </cell>
          <cell r="AV109">
            <v>0.36110149258775026</v>
          </cell>
          <cell r="AW109">
            <v>0.36112919368517593</v>
          </cell>
          <cell r="AX109">
            <v>0.43252072125009472</v>
          </cell>
          <cell r="AY109">
            <v>0.39229978572943242</v>
          </cell>
          <cell r="AZ109">
            <v>0.31562556504411377</v>
          </cell>
          <cell r="BA109">
            <v>0.42736214536296457</v>
          </cell>
          <cell r="BB109">
            <v>0.4237813706169935</v>
          </cell>
          <cell r="BC109">
            <v>0.40623149469771846</v>
          </cell>
          <cell r="BD109">
            <v>0.44101067594387994</v>
          </cell>
          <cell r="BE109">
            <v>0.40232465887959951</v>
          </cell>
          <cell r="BF109">
            <v>0.39287359875394051</v>
          </cell>
          <cell r="BG109">
            <v>0.42061837748906161</v>
          </cell>
          <cell r="BH109">
            <v>0.44831165569902531</v>
          </cell>
          <cell r="BI109">
            <v>0.42539864055193827</v>
          </cell>
          <cell r="BJ109">
            <v>0.50398504783333631</v>
          </cell>
          <cell r="BK109">
            <v>0.4748938240084602</v>
          </cell>
          <cell r="BL109">
            <v>0.34257702798966821</v>
          </cell>
          <cell r="BM109">
            <v>0.46113380136131815</v>
          </cell>
          <cell r="BN109">
            <v>0.46119575062061652</v>
          </cell>
          <cell r="BO109">
            <v>0.46621569475940539</v>
          </cell>
          <cell r="BP109">
            <v>0.41856113279820278</v>
          </cell>
          <cell r="BQ109">
            <v>0.27695317402438807</v>
          </cell>
          <cell r="BR109">
            <v>0.39484803567069304</v>
          </cell>
          <cell r="BS109">
            <v>0.40648223204377693</v>
          </cell>
          <cell r="BT109">
            <v>0.36426532478931262</v>
          </cell>
          <cell r="BU109">
            <v>0.35355705138915483</v>
          </cell>
          <cell r="BV109">
            <v>0.30691322909780094</v>
          </cell>
          <cell r="BW109">
            <v>0.42118116361943531</v>
          </cell>
          <cell r="BX109">
            <v>0.36151463515080984</v>
          </cell>
          <cell r="BY109">
            <v>0.44516884183296018</v>
          </cell>
          <cell r="BZ109">
            <v>0.45459840345843983</v>
          </cell>
          <cell r="CA109">
            <v>0.44241062133043579</v>
          </cell>
          <cell r="CB109">
            <v>0.43457669917065217</v>
          </cell>
          <cell r="CC109">
            <v>0.36441529151162189</v>
          </cell>
          <cell r="CD109">
            <v>0.38722950522000749</v>
          </cell>
          <cell r="CE109">
            <v>0.40715752174700448</v>
          </cell>
          <cell r="CF109">
            <v>0.39122615769202945</v>
          </cell>
          <cell r="CG109">
            <v>0.38002829520875636</v>
          </cell>
          <cell r="CH109">
            <v>0.41447299939374399</v>
          </cell>
          <cell r="CI109">
            <v>0.42945825778577595</v>
          </cell>
          <cell r="CJ109">
            <v>0.33990574272819729</v>
          </cell>
          <cell r="CK109">
            <v>0.44516884183296018</v>
          </cell>
          <cell r="CL109">
            <v>0.45459840345843983</v>
          </cell>
          <cell r="CM109">
            <v>0.44241062133043579</v>
          </cell>
          <cell r="CN109">
            <v>0.43457669917065217</v>
          </cell>
          <cell r="CO109">
            <v>0.36441529151162189</v>
          </cell>
          <cell r="CP109">
            <v>0.38722950522000749</v>
          </cell>
          <cell r="CQ109">
            <v>0.40715752174700448</v>
          </cell>
          <cell r="CR109">
            <v>0.39122615769202945</v>
          </cell>
          <cell r="CS109">
            <v>0.38002829520875636</v>
          </cell>
          <cell r="CT109">
            <v>0.41447299939374399</v>
          </cell>
          <cell r="CU109">
            <v>0.42945825778577595</v>
          </cell>
          <cell r="CV109">
            <v>0.33990574272819729</v>
          </cell>
          <cell r="CW109">
            <v>0.44516884183296018</v>
          </cell>
          <cell r="CX109">
            <v>0.45459840345843983</v>
          </cell>
          <cell r="CY109">
            <v>0.44241062133043579</v>
          </cell>
          <cell r="CZ109">
            <v>0.43457669917065217</v>
          </cell>
          <cell r="DA109">
            <v>0.36441529151162189</v>
          </cell>
          <cell r="DB109">
            <v>0.38722950522000749</v>
          </cell>
          <cell r="DC109">
            <v>0.40715752174700448</v>
          </cell>
          <cell r="DD109">
            <v>0.39122615769202945</v>
          </cell>
          <cell r="DE109">
            <v>0.38002829520875636</v>
          </cell>
          <cell r="DF109">
            <v>0.41447299939374399</v>
          </cell>
          <cell r="DG109">
            <v>0.42945825778577595</v>
          </cell>
          <cell r="DH109">
            <v>0.33990574272819729</v>
          </cell>
          <cell r="DI109">
            <v>0.44516884183296018</v>
          </cell>
          <cell r="DJ109">
            <v>0.45459840345843983</v>
          </cell>
          <cell r="DK109">
            <v>0.44241062133043579</v>
          </cell>
          <cell r="DL109">
            <v>0.43457669917065217</v>
          </cell>
          <cell r="DM109">
            <v>0.36441529151162189</v>
          </cell>
          <cell r="DN109">
            <v>0.38722950522000749</v>
          </cell>
          <cell r="DO109">
            <v>0.40715752174700448</v>
          </cell>
          <cell r="DP109">
            <v>0.39122615769202945</v>
          </cell>
          <cell r="DQ109">
            <v>0.38002829520875636</v>
          </cell>
          <cell r="DR109">
            <v>0.41447299939374399</v>
          </cell>
          <cell r="DS109">
            <v>0.42945825778577595</v>
          </cell>
          <cell r="DT109">
            <v>0.33990574272819729</v>
          </cell>
          <cell r="DU109">
            <v>0.44516884183296018</v>
          </cell>
          <cell r="DV109">
            <v>0.45459840345843983</v>
          </cell>
          <cell r="DW109">
            <v>0.44241062133043579</v>
          </cell>
          <cell r="DX109">
            <v>0.43457669917065217</v>
          </cell>
          <cell r="DY109">
            <v>0.36441529151162189</v>
          </cell>
          <cell r="DZ109">
            <v>0.38722950522000749</v>
          </cell>
          <cell r="EA109">
            <v>0.40715752174700448</v>
          </cell>
          <cell r="EB109">
            <v>0.39122615769202945</v>
          </cell>
          <cell r="EC109">
            <v>0.38002829520875636</v>
          </cell>
          <cell r="ED109">
            <v>0.41447299939374399</v>
          </cell>
          <cell r="EE109">
            <v>0.42945825778577595</v>
          </cell>
          <cell r="EF109">
            <v>0.33990574272819729</v>
          </cell>
        </row>
        <row r="110">
          <cell r="E110">
            <v>0.13148231385142634</v>
          </cell>
          <cell r="F110">
            <v>0.1652487537355877</v>
          </cell>
          <cell r="G110">
            <v>0.17297821624134088</v>
          </cell>
          <cell r="H110">
            <v>0.17175058999222484</v>
          </cell>
          <cell r="I110">
            <v>0.3349009526766123</v>
          </cell>
          <cell r="J110">
            <v>9.0116731077083539E-2</v>
          </cell>
          <cell r="K110">
            <v>0.12351336655526</v>
          </cell>
          <cell r="L110">
            <v>0.11459014312106178</v>
          </cell>
          <cell r="M110">
            <v>0.11468018729794706</v>
          </cell>
          <cell r="N110">
            <v>0.11967923159302138</v>
          </cell>
          <cell r="O110">
            <v>0.12317421186049475</v>
          </cell>
          <cell r="P110">
            <v>8.7894255004836275E-2</v>
          </cell>
          <cell r="Q110">
            <v>0.12073994621194058</v>
          </cell>
          <cell r="R110">
            <v>0.1112058971395984</v>
          </cell>
          <cell r="S110">
            <v>0.11182189664251169</v>
          </cell>
          <cell r="T110">
            <v>9.4584567771281172E-2</v>
          </cell>
          <cell r="U110">
            <v>9.010944253438781E-2</v>
          </cell>
          <cell r="V110">
            <v>6.8270909972910826E-2</v>
          </cell>
          <cell r="W110">
            <v>9.1789313539147127E-2</v>
          </cell>
          <cell r="X110">
            <v>6.3609848898816074E-2</v>
          </cell>
          <cell r="Y110">
            <v>4.6998661899598129E-2</v>
          </cell>
          <cell r="Z110">
            <v>4.7138736145121138E-2</v>
          </cell>
          <cell r="AA110">
            <v>5.7925439148326076E-2</v>
          </cell>
          <cell r="AB110">
            <v>4.4705615731457711E-2</v>
          </cell>
          <cell r="AC110">
            <v>4.9800219365190801E-2</v>
          </cell>
          <cell r="AD110">
            <v>4.1006057152279229E-2</v>
          </cell>
          <cell r="AE110">
            <v>4.6745334515209527E-2</v>
          </cell>
          <cell r="AF110">
            <v>3.8503904864854298E-2</v>
          </cell>
          <cell r="AG110">
            <v>3.1943160773802902E-2</v>
          </cell>
          <cell r="AH110">
            <v>4.0951739805668012E-2</v>
          </cell>
          <cell r="AI110">
            <v>3.0264956415253307E-2</v>
          </cell>
          <cell r="AJ110">
            <v>3.5038353802547821E-2</v>
          </cell>
          <cell r="AK110">
            <v>2.7666324393863552E-2</v>
          </cell>
          <cell r="AL110">
            <v>2.3131754534736496E-2</v>
          </cell>
          <cell r="AM110">
            <v>2.3142083851860333E-2</v>
          </cell>
          <cell r="AN110">
            <v>2.2319587853498093E-2</v>
          </cell>
          <cell r="AO110">
            <v>2.2261258267191955E-2</v>
          </cell>
          <cell r="AP110">
            <v>2.6878819917712383E-2</v>
          </cell>
          <cell r="AQ110">
            <v>2.2976966032816026E-2</v>
          </cell>
          <cell r="AR110">
            <v>2.292159277079692E-2</v>
          </cell>
          <cell r="AS110">
            <v>3.3620775769804448E-2</v>
          </cell>
          <cell r="AT110">
            <v>3.3307231644147527E-2</v>
          </cell>
          <cell r="AU110">
            <v>3.9314840742581986E-2</v>
          </cell>
          <cell r="AV110">
            <v>3.0007617387057605E-2</v>
          </cell>
          <cell r="AW110">
            <v>3.1055275995578082E-2</v>
          </cell>
          <cell r="AX110">
            <v>3.3867969320126548E-2</v>
          </cell>
          <cell r="AY110">
            <v>4.005332423738725E-2</v>
          </cell>
          <cell r="AZ110">
            <v>0.10945218876395663</v>
          </cell>
          <cell r="BA110">
            <v>5.0112090015754347E-2</v>
          </cell>
          <cell r="BB110">
            <v>3.2785606461248951E-2</v>
          </cell>
          <cell r="BC110">
            <v>3.6632634276196674E-2</v>
          </cell>
          <cell r="BD110">
            <v>4.7391112674479902E-2</v>
          </cell>
          <cell r="BE110">
            <v>3.8152113261796461E-2</v>
          </cell>
          <cell r="BF110">
            <v>4.5588512046422197E-2</v>
          </cell>
          <cell r="BG110">
            <v>5.8566610605756513E-2</v>
          </cell>
          <cell r="BH110">
            <v>7.2143976405759813E-2</v>
          </cell>
          <cell r="BI110">
            <v>8.8486056495151635E-2</v>
          </cell>
          <cell r="BJ110">
            <v>-1.2776070348469136E-2</v>
          </cell>
          <cell r="BK110">
            <v>5.3314187952196543E-2</v>
          </cell>
          <cell r="BL110">
            <v>5.6346641379258926E-2</v>
          </cell>
          <cell r="BM110">
            <v>5.6547429934786855E-2</v>
          </cell>
          <cell r="BN110">
            <v>4.7150798090076565E-2</v>
          </cell>
          <cell r="BO110">
            <v>7.2012976507294338E-2</v>
          </cell>
          <cell r="BP110">
            <v>6.3509245048226762E-2</v>
          </cell>
          <cell r="BQ110">
            <v>0.10654810643963165</v>
          </cell>
          <cell r="BR110">
            <v>0.12831675912063467</v>
          </cell>
          <cell r="BS110">
            <v>0.10749471377274149</v>
          </cell>
          <cell r="BT110">
            <v>0.12044401106386628</v>
          </cell>
          <cell r="BU110">
            <v>8.3918963075837419E-2</v>
          </cell>
          <cell r="BV110">
            <v>9.2415593743180452E-2</v>
          </cell>
          <cell r="BW110">
            <v>7.4273645516693965E-2</v>
          </cell>
          <cell r="BX110">
            <v>6.0527328537801947E-2</v>
          </cell>
          <cell r="BY110">
            <v>4.2973592739244393E-2</v>
          </cell>
          <cell r="BZ110">
            <v>3.5605074823012638E-2</v>
          </cell>
          <cell r="CA110">
            <v>4.3874192272102347E-2</v>
          </cell>
          <cell r="CB110">
            <v>4.4607316831167865E-2</v>
          </cell>
          <cell r="CC110">
            <v>5.944033182374419E-2</v>
          </cell>
          <cell r="CD110">
            <v>6.9070834270401463E-2</v>
          </cell>
          <cell r="CE110">
            <v>6.845872170702666E-2</v>
          </cell>
          <cell r="CF110">
            <v>7.4198534952227904E-2</v>
          </cell>
          <cell r="CG110">
            <v>6.7820098522189051E-2</v>
          </cell>
          <cell r="CH110">
            <v>3.7835830904945959E-2</v>
          </cell>
          <cell r="CI110">
            <v>5.5880385902092579E-2</v>
          </cell>
          <cell r="CJ110">
            <v>7.5442052893672507E-2</v>
          </cell>
          <cell r="CK110">
            <v>4.2973592739244393E-2</v>
          </cell>
          <cell r="CL110">
            <v>3.5605074823012638E-2</v>
          </cell>
          <cell r="CM110">
            <v>4.3874192272102347E-2</v>
          </cell>
          <cell r="CN110">
            <v>4.4607316831167865E-2</v>
          </cell>
          <cell r="CO110">
            <v>5.944033182374419E-2</v>
          </cell>
          <cell r="CP110">
            <v>6.9070834270401463E-2</v>
          </cell>
          <cell r="CQ110">
            <v>6.845872170702666E-2</v>
          </cell>
          <cell r="CR110">
            <v>7.4198534952227904E-2</v>
          </cell>
          <cell r="CS110">
            <v>6.7820098522189051E-2</v>
          </cell>
          <cell r="CT110">
            <v>3.7835830904945959E-2</v>
          </cell>
          <cell r="CU110">
            <v>5.5880385902092579E-2</v>
          </cell>
          <cell r="CV110">
            <v>7.5442052893672507E-2</v>
          </cell>
          <cell r="CW110">
            <v>4.2973592739244393E-2</v>
          </cell>
          <cell r="CX110">
            <v>3.5605074823012638E-2</v>
          </cell>
          <cell r="CY110">
            <v>4.3874192272102347E-2</v>
          </cell>
          <cell r="CZ110">
            <v>4.4607316831167865E-2</v>
          </cell>
          <cell r="DA110">
            <v>5.944033182374419E-2</v>
          </cell>
          <cell r="DB110">
            <v>6.9070834270401463E-2</v>
          </cell>
          <cell r="DC110">
            <v>6.845872170702666E-2</v>
          </cell>
          <cell r="DD110">
            <v>7.4198534952227904E-2</v>
          </cell>
          <cell r="DE110">
            <v>6.7820098522189051E-2</v>
          </cell>
          <cell r="DF110">
            <v>3.7835830904945959E-2</v>
          </cell>
          <cell r="DG110">
            <v>5.5880385902092579E-2</v>
          </cell>
          <cell r="DH110">
            <v>7.5442052893672507E-2</v>
          </cell>
          <cell r="DI110">
            <v>4.2973592739244393E-2</v>
          </cell>
          <cell r="DJ110">
            <v>3.5605074823012638E-2</v>
          </cell>
          <cell r="DK110">
            <v>4.3874192272102347E-2</v>
          </cell>
          <cell r="DL110">
            <v>4.4607316831167865E-2</v>
          </cell>
          <cell r="DM110">
            <v>5.944033182374419E-2</v>
          </cell>
          <cell r="DN110">
            <v>6.9070834270401463E-2</v>
          </cell>
          <cell r="DO110">
            <v>6.845872170702666E-2</v>
          </cell>
          <cell r="DP110">
            <v>7.4198534952227904E-2</v>
          </cell>
          <cell r="DQ110">
            <v>6.7820098522189051E-2</v>
          </cell>
          <cell r="DR110">
            <v>3.7835830904945959E-2</v>
          </cell>
          <cell r="DS110">
            <v>5.5880385902092579E-2</v>
          </cell>
          <cell r="DT110">
            <v>7.5442052893672507E-2</v>
          </cell>
          <cell r="DU110">
            <v>4.2973592739244393E-2</v>
          </cell>
          <cell r="DV110">
            <v>3.5605074823012638E-2</v>
          </cell>
          <cell r="DW110">
            <v>4.3874192272102347E-2</v>
          </cell>
          <cell r="DX110">
            <v>4.4607316831167865E-2</v>
          </cell>
          <cell r="DY110">
            <v>5.944033182374419E-2</v>
          </cell>
          <cell r="DZ110">
            <v>6.9070834270401463E-2</v>
          </cell>
          <cell r="EA110">
            <v>6.845872170702666E-2</v>
          </cell>
          <cell r="EB110">
            <v>7.4198534952227904E-2</v>
          </cell>
          <cell r="EC110">
            <v>6.7820098522189051E-2</v>
          </cell>
          <cell r="ED110">
            <v>3.7835830904945959E-2</v>
          </cell>
          <cell r="EE110">
            <v>5.5880385902092579E-2</v>
          </cell>
          <cell r="EF110">
            <v>7.5442052893672507E-2</v>
          </cell>
        </row>
        <row r="111">
          <cell r="E111">
            <v>1000</v>
          </cell>
          <cell r="F111">
            <v>1000</v>
          </cell>
          <cell r="G111">
            <v>1000</v>
          </cell>
          <cell r="H111">
            <v>1000</v>
          </cell>
          <cell r="I111">
            <v>1000</v>
          </cell>
          <cell r="J111">
            <v>1000</v>
          </cell>
          <cell r="K111">
            <v>1000</v>
          </cell>
          <cell r="L111">
            <v>1000</v>
          </cell>
          <cell r="M111">
            <v>1000</v>
          </cell>
          <cell r="N111">
            <v>1000</v>
          </cell>
          <cell r="O111">
            <v>1000</v>
          </cell>
          <cell r="P111">
            <v>1000</v>
          </cell>
          <cell r="Q111">
            <v>1000</v>
          </cell>
          <cell r="R111">
            <v>1000</v>
          </cell>
          <cell r="S111">
            <v>1000</v>
          </cell>
          <cell r="T111">
            <v>1000</v>
          </cell>
          <cell r="U111">
            <v>1000</v>
          </cell>
          <cell r="V111">
            <v>1000</v>
          </cell>
          <cell r="W111">
            <v>1000</v>
          </cell>
          <cell r="X111">
            <v>1000</v>
          </cell>
          <cell r="Y111">
            <v>1000</v>
          </cell>
          <cell r="Z111">
            <v>1000</v>
          </cell>
          <cell r="AA111">
            <v>1000</v>
          </cell>
          <cell r="AB111">
            <v>1000</v>
          </cell>
          <cell r="AC111">
            <v>1000</v>
          </cell>
          <cell r="AD111">
            <v>1000</v>
          </cell>
          <cell r="AE111">
            <v>1000</v>
          </cell>
          <cell r="AF111">
            <v>1000</v>
          </cell>
          <cell r="AG111">
            <v>1000</v>
          </cell>
          <cell r="AH111">
            <v>1000</v>
          </cell>
          <cell r="AI111">
            <v>1000</v>
          </cell>
          <cell r="AJ111">
            <v>1000</v>
          </cell>
          <cell r="AK111">
            <v>1000</v>
          </cell>
          <cell r="AL111">
            <v>1000</v>
          </cell>
          <cell r="AM111">
            <v>1000</v>
          </cell>
          <cell r="AN111">
            <v>1000</v>
          </cell>
          <cell r="AO111">
            <v>1000</v>
          </cell>
          <cell r="AP111">
            <v>1000</v>
          </cell>
          <cell r="AQ111">
            <v>1000</v>
          </cell>
          <cell r="AR111">
            <v>1000</v>
          </cell>
          <cell r="AS111">
            <v>1000</v>
          </cell>
          <cell r="AT111">
            <v>1000</v>
          </cell>
          <cell r="AU111">
            <v>1000</v>
          </cell>
          <cell r="AV111">
            <v>1000</v>
          </cell>
          <cell r="AW111">
            <v>1000</v>
          </cell>
          <cell r="AX111">
            <v>1000</v>
          </cell>
          <cell r="AY111">
            <v>1000</v>
          </cell>
          <cell r="AZ111">
            <v>1000</v>
          </cell>
          <cell r="BA111">
            <v>1000</v>
          </cell>
          <cell r="BB111">
            <v>1000</v>
          </cell>
          <cell r="BC111">
            <v>1000</v>
          </cell>
          <cell r="BD111">
            <v>1000</v>
          </cell>
          <cell r="BE111">
            <v>1000</v>
          </cell>
          <cell r="BF111">
            <v>1000</v>
          </cell>
          <cell r="BG111">
            <v>1000</v>
          </cell>
          <cell r="BH111">
            <v>1000</v>
          </cell>
          <cell r="BI111">
            <v>1000</v>
          </cell>
          <cell r="BJ111">
            <v>1000</v>
          </cell>
          <cell r="BK111">
            <v>1000</v>
          </cell>
          <cell r="BL111">
            <v>1000</v>
          </cell>
          <cell r="BM111">
            <v>1000</v>
          </cell>
          <cell r="BN111">
            <v>1000</v>
          </cell>
          <cell r="BO111">
            <v>1000</v>
          </cell>
          <cell r="BP111">
            <v>1000</v>
          </cell>
          <cell r="BQ111">
            <v>1000</v>
          </cell>
          <cell r="BR111">
            <v>1000</v>
          </cell>
          <cell r="BS111">
            <v>1000</v>
          </cell>
          <cell r="BT111">
            <v>1000</v>
          </cell>
          <cell r="BU111">
            <v>1000</v>
          </cell>
          <cell r="BV111">
            <v>1000</v>
          </cell>
          <cell r="BW111">
            <v>1000</v>
          </cell>
          <cell r="BX111">
            <v>1000</v>
          </cell>
          <cell r="BY111">
            <v>1000</v>
          </cell>
          <cell r="BZ111">
            <v>1000</v>
          </cell>
          <cell r="CA111">
            <v>1000</v>
          </cell>
          <cell r="CB111">
            <v>1000</v>
          </cell>
          <cell r="CC111">
            <v>1000</v>
          </cell>
          <cell r="CD111">
            <v>1000</v>
          </cell>
          <cell r="CE111">
            <v>1000</v>
          </cell>
          <cell r="CF111">
            <v>1000</v>
          </cell>
          <cell r="CG111">
            <v>1000</v>
          </cell>
          <cell r="CH111">
            <v>1000</v>
          </cell>
          <cell r="CI111">
            <v>1000</v>
          </cell>
          <cell r="CJ111">
            <v>1000</v>
          </cell>
          <cell r="CK111">
            <v>1000</v>
          </cell>
          <cell r="CL111">
            <v>1000</v>
          </cell>
          <cell r="CM111">
            <v>1000</v>
          </cell>
          <cell r="CN111">
            <v>1000</v>
          </cell>
          <cell r="CO111">
            <v>1000</v>
          </cell>
          <cell r="CP111">
            <v>1000</v>
          </cell>
          <cell r="CQ111">
            <v>1000</v>
          </cell>
          <cell r="CR111">
            <v>1000</v>
          </cell>
          <cell r="CS111">
            <v>1000</v>
          </cell>
          <cell r="CT111">
            <v>1000</v>
          </cell>
          <cell r="CU111">
            <v>1000</v>
          </cell>
          <cell r="CV111">
            <v>1000</v>
          </cell>
          <cell r="CW111">
            <v>1000</v>
          </cell>
          <cell r="CX111">
            <v>1000</v>
          </cell>
          <cell r="CY111">
            <v>1000</v>
          </cell>
          <cell r="CZ111">
            <v>1000</v>
          </cell>
          <cell r="DA111">
            <v>1000</v>
          </cell>
          <cell r="DB111">
            <v>1000</v>
          </cell>
          <cell r="DC111">
            <v>1000</v>
          </cell>
          <cell r="DD111">
            <v>1000</v>
          </cell>
          <cell r="DE111">
            <v>1000</v>
          </cell>
          <cell r="DF111">
            <v>1000</v>
          </cell>
          <cell r="DG111">
            <v>1000</v>
          </cell>
          <cell r="DH111">
            <v>1000</v>
          </cell>
          <cell r="DI111">
            <v>1000</v>
          </cell>
          <cell r="DJ111">
            <v>1000</v>
          </cell>
          <cell r="DK111">
            <v>1000</v>
          </cell>
          <cell r="DL111">
            <v>1000</v>
          </cell>
          <cell r="DM111">
            <v>1000</v>
          </cell>
          <cell r="DN111">
            <v>1000</v>
          </cell>
          <cell r="DO111">
            <v>1000</v>
          </cell>
          <cell r="DP111">
            <v>1000</v>
          </cell>
          <cell r="DQ111">
            <v>1000</v>
          </cell>
          <cell r="DR111">
            <v>1000</v>
          </cell>
          <cell r="DS111">
            <v>1000</v>
          </cell>
          <cell r="DT111">
            <v>1000</v>
          </cell>
          <cell r="DU111">
            <v>1000</v>
          </cell>
          <cell r="DV111">
            <v>1000</v>
          </cell>
          <cell r="DW111">
            <v>1000</v>
          </cell>
          <cell r="DX111">
            <v>1000</v>
          </cell>
          <cell r="DY111">
            <v>1000</v>
          </cell>
          <cell r="DZ111">
            <v>1000</v>
          </cell>
          <cell r="EA111">
            <v>1000</v>
          </cell>
          <cell r="EB111">
            <v>1000</v>
          </cell>
          <cell r="EC111">
            <v>1000</v>
          </cell>
          <cell r="ED111">
            <v>1000</v>
          </cell>
          <cell r="EE111">
            <v>1000</v>
          </cell>
          <cell r="EF111">
            <v>1000</v>
          </cell>
        </row>
        <row r="112">
          <cell r="E112">
            <v>1000</v>
          </cell>
          <cell r="F112">
            <v>1000</v>
          </cell>
          <cell r="G112">
            <v>1000</v>
          </cell>
          <cell r="H112">
            <v>1000</v>
          </cell>
          <cell r="I112">
            <v>1000</v>
          </cell>
          <cell r="J112">
            <v>1000</v>
          </cell>
          <cell r="K112">
            <v>1000</v>
          </cell>
          <cell r="L112">
            <v>1000</v>
          </cell>
          <cell r="M112">
            <v>1000</v>
          </cell>
          <cell r="N112">
            <v>1000</v>
          </cell>
          <cell r="O112">
            <v>1000</v>
          </cell>
          <cell r="P112">
            <v>1000</v>
          </cell>
          <cell r="Q112">
            <v>1000</v>
          </cell>
          <cell r="R112">
            <v>1000</v>
          </cell>
          <cell r="S112">
            <v>1000</v>
          </cell>
          <cell r="T112">
            <v>1000</v>
          </cell>
          <cell r="U112">
            <v>1000</v>
          </cell>
          <cell r="V112">
            <v>1000</v>
          </cell>
          <cell r="W112">
            <v>1000</v>
          </cell>
          <cell r="X112">
            <v>1000</v>
          </cell>
          <cell r="Y112">
            <v>1000</v>
          </cell>
          <cell r="Z112">
            <v>1000</v>
          </cell>
          <cell r="AA112">
            <v>1000</v>
          </cell>
          <cell r="AB112">
            <v>1000</v>
          </cell>
          <cell r="AC112">
            <v>1000</v>
          </cell>
          <cell r="AD112">
            <v>1000</v>
          </cell>
          <cell r="AE112">
            <v>1000</v>
          </cell>
          <cell r="AF112">
            <v>1000</v>
          </cell>
          <cell r="AG112">
            <v>1000</v>
          </cell>
          <cell r="AH112">
            <v>1000</v>
          </cell>
          <cell r="AI112">
            <v>1000</v>
          </cell>
          <cell r="AJ112">
            <v>1000</v>
          </cell>
          <cell r="AK112">
            <v>1000</v>
          </cell>
          <cell r="AL112">
            <v>1000</v>
          </cell>
          <cell r="AM112">
            <v>1000</v>
          </cell>
          <cell r="AN112">
            <v>1000</v>
          </cell>
          <cell r="AO112">
            <v>1000</v>
          </cell>
          <cell r="AP112">
            <v>1000</v>
          </cell>
          <cell r="AQ112">
            <v>1000</v>
          </cell>
          <cell r="AR112">
            <v>1000</v>
          </cell>
          <cell r="AS112">
            <v>1000</v>
          </cell>
          <cell r="AT112">
            <v>1000</v>
          </cell>
          <cell r="AU112">
            <v>1000</v>
          </cell>
          <cell r="AV112">
            <v>1000</v>
          </cell>
          <cell r="AW112">
            <v>1000</v>
          </cell>
          <cell r="AX112">
            <v>1000</v>
          </cell>
          <cell r="AY112">
            <v>1000</v>
          </cell>
          <cell r="AZ112">
            <v>1000</v>
          </cell>
          <cell r="BA112">
            <v>1000</v>
          </cell>
          <cell r="BB112">
            <v>1000</v>
          </cell>
          <cell r="BC112">
            <v>1000</v>
          </cell>
          <cell r="BD112">
            <v>1000</v>
          </cell>
          <cell r="BE112">
            <v>1000</v>
          </cell>
          <cell r="BF112">
            <v>1000</v>
          </cell>
          <cell r="BG112">
            <v>1000</v>
          </cell>
          <cell r="BH112">
            <v>1000</v>
          </cell>
          <cell r="BI112">
            <v>1000</v>
          </cell>
          <cell r="BJ112">
            <v>1000</v>
          </cell>
          <cell r="BK112">
            <v>1000</v>
          </cell>
          <cell r="BL112">
            <v>1000</v>
          </cell>
          <cell r="BM112">
            <v>1000</v>
          </cell>
          <cell r="BN112">
            <v>1000</v>
          </cell>
          <cell r="BO112">
            <v>1000</v>
          </cell>
          <cell r="BP112">
            <v>1000</v>
          </cell>
          <cell r="BQ112">
            <v>1000</v>
          </cell>
          <cell r="BR112">
            <v>1000</v>
          </cell>
          <cell r="BS112">
            <v>1000</v>
          </cell>
          <cell r="BT112">
            <v>1000</v>
          </cell>
          <cell r="BU112">
            <v>1000</v>
          </cell>
          <cell r="BV112">
            <v>1000</v>
          </cell>
          <cell r="BW112">
            <v>1000</v>
          </cell>
          <cell r="BX112">
            <v>1000</v>
          </cell>
          <cell r="BY112">
            <v>1000</v>
          </cell>
          <cell r="BZ112">
            <v>1000</v>
          </cell>
          <cell r="CA112">
            <v>1000</v>
          </cell>
          <cell r="CB112">
            <v>1000</v>
          </cell>
          <cell r="CC112">
            <v>1000</v>
          </cell>
          <cell r="CD112">
            <v>1000</v>
          </cell>
          <cell r="CE112">
            <v>1000</v>
          </cell>
          <cell r="CF112">
            <v>1000</v>
          </cell>
          <cell r="CG112">
            <v>1000</v>
          </cell>
          <cell r="CH112">
            <v>1000</v>
          </cell>
          <cell r="CI112">
            <v>1000</v>
          </cell>
          <cell r="CJ112">
            <v>1000</v>
          </cell>
          <cell r="CK112">
            <v>1000</v>
          </cell>
          <cell r="CL112">
            <v>1000</v>
          </cell>
          <cell r="CM112">
            <v>1000</v>
          </cell>
          <cell r="CN112">
            <v>1000</v>
          </cell>
          <cell r="CO112">
            <v>1000</v>
          </cell>
          <cell r="CP112">
            <v>1000</v>
          </cell>
          <cell r="CQ112">
            <v>1000</v>
          </cell>
          <cell r="CR112">
            <v>1000</v>
          </cell>
          <cell r="CS112">
            <v>1000</v>
          </cell>
          <cell r="CT112">
            <v>1000</v>
          </cell>
          <cell r="CU112">
            <v>1000</v>
          </cell>
          <cell r="CV112">
            <v>1000</v>
          </cell>
          <cell r="CW112">
            <v>1000</v>
          </cell>
          <cell r="CX112">
            <v>1000</v>
          </cell>
          <cell r="CY112">
            <v>1000</v>
          </cell>
          <cell r="CZ112">
            <v>1000</v>
          </cell>
          <cell r="DA112">
            <v>1000</v>
          </cell>
          <cell r="DB112">
            <v>1000</v>
          </cell>
          <cell r="DC112">
            <v>1000</v>
          </cell>
          <cell r="DD112">
            <v>1000</v>
          </cell>
          <cell r="DE112">
            <v>1000</v>
          </cell>
          <cell r="DF112">
            <v>1000</v>
          </cell>
          <cell r="DG112">
            <v>1000</v>
          </cell>
          <cell r="DH112">
            <v>1000</v>
          </cell>
          <cell r="DI112">
            <v>1000</v>
          </cell>
          <cell r="DJ112">
            <v>1000</v>
          </cell>
          <cell r="DK112">
            <v>1000</v>
          </cell>
          <cell r="DL112">
            <v>1000</v>
          </cell>
          <cell r="DM112">
            <v>1000</v>
          </cell>
          <cell r="DN112">
            <v>1000</v>
          </cell>
          <cell r="DO112">
            <v>1000</v>
          </cell>
          <cell r="DP112">
            <v>1000</v>
          </cell>
          <cell r="DQ112">
            <v>1000</v>
          </cell>
          <cell r="DR112">
            <v>1000</v>
          </cell>
          <cell r="DS112">
            <v>1000</v>
          </cell>
          <cell r="DT112">
            <v>1000</v>
          </cell>
          <cell r="DU112">
            <v>1000</v>
          </cell>
          <cell r="DV112">
            <v>1000</v>
          </cell>
          <cell r="DW112">
            <v>1000</v>
          </cell>
          <cell r="DX112">
            <v>1000</v>
          </cell>
          <cell r="DY112">
            <v>1000</v>
          </cell>
          <cell r="DZ112">
            <v>1000</v>
          </cell>
          <cell r="EA112">
            <v>1000</v>
          </cell>
          <cell r="EB112">
            <v>1000</v>
          </cell>
          <cell r="EC112">
            <v>1000</v>
          </cell>
          <cell r="ED112">
            <v>1000</v>
          </cell>
          <cell r="EE112">
            <v>1000</v>
          </cell>
          <cell r="EF112">
            <v>1000</v>
          </cell>
        </row>
        <row r="113">
          <cell r="E113">
            <v>5000</v>
          </cell>
          <cell r="F113">
            <v>5000</v>
          </cell>
          <cell r="G113">
            <v>5000</v>
          </cell>
          <cell r="H113">
            <v>5000</v>
          </cell>
          <cell r="I113">
            <v>5000</v>
          </cell>
          <cell r="J113">
            <v>5000</v>
          </cell>
          <cell r="K113">
            <v>5000</v>
          </cell>
          <cell r="L113">
            <v>5000</v>
          </cell>
          <cell r="M113">
            <v>5000</v>
          </cell>
          <cell r="N113">
            <v>5000</v>
          </cell>
          <cell r="O113">
            <v>5000</v>
          </cell>
          <cell r="P113">
            <v>5000</v>
          </cell>
          <cell r="Q113">
            <v>5000</v>
          </cell>
          <cell r="R113">
            <v>5000</v>
          </cell>
          <cell r="S113">
            <v>5000</v>
          </cell>
          <cell r="T113">
            <v>5000</v>
          </cell>
          <cell r="U113">
            <v>5000</v>
          </cell>
          <cell r="V113">
            <v>5000</v>
          </cell>
          <cell r="W113">
            <v>5000</v>
          </cell>
          <cell r="X113">
            <v>5000</v>
          </cell>
          <cell r="Y113">
            <v>5000</v>
          </cell>
          <cell r="Z113">
            <v>5000</v>
          </cell>
          <cell r="AA113">
            <v>5000</v>
          </cell>
          <cell r="AB113">
            <v>5000</v>
          </cell>
          <cell r="AC113">
            <v>5000</v>
          </cell>
          <cell r="AD113">
            <v>5000</v>
          </cell>
          <cell r="AE113">
            <v>5000</v>
          </cell>
          <cell r="AF113">
            <v>5000</v>
          </cell>
          <cell r="AG113">
            <v>5000</v>
          </cell>
          <cell r="AH113">
            <v>5000</v>
          </cell>
          <cell r="AI113">
            <v>5000</v>
          </cell>
          <cell r="AJ113">
            <v>5000</v>
          </cell>
          <cell r="AK113">
            <v>5000</v>
          </cell>
          <cell r="AL113">
            <v>5000</v>
          </cell>
          <cell r="AM113">
            <v>5000</v>
          </cell>
          <cell r="AN113">
            <v>5000</v>
          </cell>
          <cell r="AO113">
            <v>5000</v>
          </cell>
          <cell r="AP113">
            <v>5000</v>
          </cell>
          <cell r="AQ113">
            <v>5000</v>
          </cell>
          <cell r="AR113">
            <v>5000</v>
          </cell>
          <cell r="AS113">
            <v>5000</v>
          </cell>
          <cell r="AT113">
            <v>5000</v>
          </cell>
          <cell r="AU113">
            <v>5000</v>
          </cell>
          <cell r="AV113">
            <v>5000</v>
          </cell>
          <cell r="AW113">
            <v>5000</v>
          </cell>
          <cell r="AX113">
            <v>5000</v>
          </cell>
          <cell r="AY113">
            <v>5000</v>
          </cell>
          <cell r="AZ113">
            <v>5000</v>
          </cell>
          <cell r="BA113">
            <v>5000</v>
          </cell>
          <cell r="BB113">
            <v>5000</v>
          </cell>
          <cell r="BC113">
            <v>5000</v>
          </cell>
          <cell r="BD113">
            <v>5000</v>
          </cell>
          <cell r="BE113">
            <v>5000</v>
          </cell>
          <cell r="BF113">
            <v>5000</v>
          </cell>
          <cell r="BG113">
            <v>5000</v>
          </cell>
          <cell r="BH113">
            <v>5000</v>
          </cell>
          <cell r="BI113">
            <v>5000</v>
          </cell>
          <cell r="BJ113">
            <v>5000</v>
          </cell>
          <cell r="BK113">
            <v>5000</v>
          </cell>
          <cell r="BL113">
            <v>5000</v>
          </cell>
          <cell r="BM113">
            <v>5000</v>
          </cell>
          <cell r="BN113">
            <v>5000</v>
          </cell>
          <cell r="BO113">
            <v>5000</v>
          </cell>
          <cell r="BP113">
            <v>5000</v>
          </cell>
          <cell r="BQ113">
            <v>5000</v>
          </cell>
          <cell r="BR113">
            <v>5000</v>
          </cell>
          <cell r="BS113">
            <v>5000</v>
          </cell>
          <cell r="BT113">
            <v>5000</v>
          </cell>
          <cell r="BU113">
            <v>5000</v>
          </cell>
          <cell r="BV113">
            <v>5000</v>
          </cell>
          <cell r="BW113">
            <v>5000</v>
          </cell>
          <cell r="BX113">
            <v>5000</v>
          </cell>
          <cell r="BY113">
            <v>5000</v>
          </cell>
          <cell r="BZ113">
            <v>5000</v>
          </cell>
          <cell r="CA113">
            <v>5000</v>
          </cell>
          <cell r="CB113">
            <v>5000</v>
          </cell>
          <cell r="CC113">
            <v>5000</v>
          </cell>
          <cell r="CD113">
            <v>5000</v>
          </cell>
          <cell r="CE113">
            <v>5000</v>
          </cell>
          <cell r="CF113">
            <v>5000</v>
          </cell>
          <cell r="CG113">
            <v>5000</v>
          </cell>
          <cell r="CH113">
            <v>5000</v>
          </cell>
          <cell r="CI113">
            <v>5000</v>
          </cell>
          <cell r="CJ113">
            <v>5000</v>
          </cell>
          <cell r="CK113">
            <v>5000</v>
          </cell>
          <cell r="CL113">
            <v>5000</v>
          </cell>
          <cell r="CM113">
            <v>5000</v>
          </cell>
          <cell r="CN113">
            <v>5000</v>
          </cell>
          <cell r="CO113">
            <v>5000</v>
          </cell>
          <cell r="CP113">
            <v>5000</v>
          </cell>
          <cell r="CQ113">
            <v>5000</v>
          </cell>
          <cell r="CR113">
            <v>5000</v>
          </cell>
          <cell r="CS113">
            <v>5000</v>
          </cell>
          <cell r="CT113">
            <v>5000</v>
          </cell>
          <cell r="CU113">
            <v>5000</v>
          </cell>
          <cell r="CV113">
            <v>5000</v>
          </cell>
          <cell r="CW113">
            <v>5000</v>
          </cell>
          <cell r="CX113">
            <v>5000</v>
          </cell>
          <cell r="CY113">
            <v>5000</v>
          </cell>
          <cell r="CZ113">
            <v>5000</v>
          </cell>
          <cell r="DA113">
            <v>5000</v>
          </cell>
          <cell r="DB113">
            <v>5000</v>
          </cell>
          <cell r="DC113">
            <v>5000</v>
          </cell>
          <cell r="DD113">
            <v>5000</v>
          </cell>
          <cell r="DE113">
            <v>5000</v>
          </cell>
          <cell r="DF113">
            <v>5000</v>
          </cell>
          <cell r="DG113">
            <v>5000</v>
          </cell>
          <cell r="DH113">
            <v>5000</v>
          </cell>
          <cell r="DI113">
            <v>5000</v>
          </cell>
          <cell r="DJ113">
            <v>5000</v>
          </cell>
          <cell r="DK113">
            <v>5000</v>
          </cell>
          <cell r="DL113">
            <v>5000</v>
          </cell>
          <cell r="DM113">
            <v>5000</v>
          </cell>
          <cell r="DN113">
            <v>5000</v>
          </cell>
          <cell r="DO113">
            <v>5000</v>
          </cell>
          <cell r="DP113">
            <v>5000</v>
          </cell>
          <cell r="DQ113">
            <v>5000</v>
          </cell>
          <cell r="DR113">
            <v>5000</v>
          </cell>
          <cell r="DS113">
            <v>5000</v>
          </cell>
          <cell r="DT113">
            <v>5000</v>
          </cell>
          <cell r="DU113">
            <v>5000</v>
          </cell>
          <cell r="DV113">
            <v>5000</v>
          </cell>
          <cell r="DW113">
            <v>5000</v>
          </cell>
          <cell r="DX113">
            <v>5000</v>
          </cell>
          <cell r="DY113">
            <v>5000</v>
          </cell>
          <cell r="DZ113">
            <v>5000</v>
          </cell>
          <cell r="EA113">
            <v>5000</v>
          </cell>
          <cell r="EB113">
            <v>5000</v>
          </cell>
          <cell r="EC113">
            <v>5000</v>
          </cell>
          <cell r="ED113">
            <v>5000</v>
          </cell>
          <cell r="EE113">
            <v>5000</v>
          </cell>
          <cell r="EF113">
            <v>5000</v>
          </cell>
        </row>
        <row r="114">
          <cell r="E114">
            <v>5000</v>
          </cell>
          <cell r="F114">
            <v>5000</v>
          </cell>
          <cell r="G114">
            <v>5000</v>
          </cell>
          <cell r="H114">
            <v>5000</v>
          </cell>
          <cell r="I114">
            <v>5000</v>
          </cell>
          <cell r="J114">
            <v>5000</v>
          </cell>
          <cell r="K114">
            <v>5000</v>
          </cell>
          <cell r="L114">
            <v>5000</v>
          </cell>
          <cell r="M114">
            <v>5000</v>
          </cell>
          <cell r="N114">
            <v>5000</v>
          </cell>
          <cell r="O114">
            <v>5000</v>
          </cell>
          <cell r="P114">
            <v>5000</v>
          </cell>
          <cell r="Q114">
            <v>5000</v>
          </cell>
          <cell r="R114">
            <v>5000</v>
          </cell>
          <cell r="S114">
            <v>5000</v>
          </cell>
          <cell r="T114">
            <v>5000</v>
          </cell>
          <cell r="U114">
            <v>5000</v>
          </cell>
          <cell r="V114">
            <v>5000</v>
          </cell>
          <cell r="W114">
            <v>5000</v>
          </cell>
          <cell r="X114">
            <v>5000</v>
          </cell>
          <cell r="Y114">
            <v>5000</v>
          </cell>
          <cell r="Z114">
            <v>5000</v>
          </cell>
          <cell r="AA114">
            <v>5000</v>
          </cell>
          <cell r="AB114">
            <v>5000</v>
          </cell>
          <cell r="AC114">
            <v>5000</v>
          </cell>
          <cell r="AD114">
            <v>5000</v>
          </cell>
          <cell r="AE114">
            <v>5000</v>
          </cell>
          <cell r="AF114">
            <v>5000</v>
          </cell>
          <cell r="AG114">
            <v>5000</v>
          </cell>
          <cell r="AH114">
            <v>5000</v>
          </cell>
          <cell r="AI114">
            <v>5000</v>
          </cell>
          <cell r="AJ114">
            <v>5000</v>
          </cell>
          <cell r="AK114">
            <v>5000</v>
          </cell>
          <cell r="AL114">
            <v>5000</v>
          </cell>
          <cell r="AM114">
            <v>5000</v>
          </cell>
          <cell r="AN114">
            <v>5000</v>
          </cell>
          <cell r="AO114">
            <v>5000</v>
          </cell>
          <cell r="AP114">
            <v>5000</v>
          </cell>
          <cell r="AQ114">
            <v>5000</v>
          </cell>
          <cell r="AR114">
            <v>5000</v>
          </cell>
          <cell r="AS114">
            <v>5000</v>
          </cell>
          <cell r="AT114">
            <v>5000</v>
          </cell>
          <cell r="AU114">
            <v>5000</v>
          </cell>
          <cell r="AV114">
            <v>5000</v>
          </cell>
          <cell r="AW114">
            <v>5000</v>
          </cell>
          <cell r="AX114">
            <v>5000</v>
          </cell>
          <cell r="AY114">
            <v>5000</v>
          </cell>
          <cell r="AZ114">
            <v>5000</v>
          </cell>
          <cell r="BA114">
            <v>5000</v>
          </cell>
          <cell r="BB114">
            <v>5000</v>
          </cell>
          <cell r="BC114">
            <v>5000</v>
          </cell>
          <cell r="BD114">
            <v>5000</v>
          </cell>
          <cell r="BE114">
            <v>5000</v>
          </cell>
          <cell r="BF114">
            <v>5000</v>
          </cell>
          <cell r="BG114">
            <v>5000</v>
          </cell>
          <cell r="BH114">
            <v>5000</v>
          </cell>
          <cell r="BI114">
            <v>5000</v>
          </cell>
          <cell r="BJ114">
            <v>5000</v>
          </cell>
          <cell r="BK114">
            <v>5000</v>
          </cell>
          <cell r="BL114">
            <v>5000</v>
          </cell>
          <cell r="BM114">
            <v>5000</v>
          </cell>
          <cell r="BN114">
            <v>5000</v>
          </cell>
          <cell r="BO114">
            <v>5000</v>
          </cell>
          <cell r="BP114">
            <v>5000</v>
          </cell>
          <cell r="BQ114">
            <v>5000</v>
          </cell>
          <cell r="BR114">
            <v>5000</v>
          </cell>
          <cell r="BS114">
            <v>5000</v>
          </cell>
          <cell r="BT114">
            <v>5000</v>
          </cell>
          <cell r="BU114">
            <v>5000</v>
          </cell>
          <cell r="BV114">
            <v>5000</v>
          </cell>
          <cell r="BW114">
            <v>5000</v>
          </cell>
          <cell r="BX114">
            <v>5000</v>
          </cell>
          <cell r="BY114">
            <v>5000</v>
          </cell>
          <cell r="BZ114">
            <v>5000</v>
          </cell>
          <cell r="CA114">
            <v>5000</v>
          </cell>
          <cell r="CB114">
            <v>5000</v>
          </cell>
          <cell r="CC114">
            <v>5000</v>
          </cell>
          <cell r="CD114">
            <v>5000</v>
          </cell>
          <cell r="CE114">
            <v>5000</v>
          </cell>
          <cell r="CF114">
            <v>5000</v>
          </cell>
          <cell r="CG114">
            <v>5000</v>
          </cell>
          <cell r="CH114">
            <v>5000</v>
          </cell>
          <cell r="CI114">
            <v>5000</v>
          </cell>
          <cell r="CJ114">
            <v>5000</v>
          </cell>
          <cell r="CK114">
            <v>5000</v>
          </cell>
          <cell r="CL114">
            <v>5000</v>
          </cell>
          <cell r="CM114">
            <v>5000</v>
          </cell>
          <cell r="CN114">
            <v>5000</v>
          </cell>
          <cell r="CO114">
            <v>5000</v>
          </cell>
          <cell r="CP114">
            <v>5000</v>
          </cell>
          <cell r="CQ114">
            <v>5000</v>
          </cell>
          <cell r="CR114">
            <v>5000</v>
          </cell>
          <cell r="CS114">
            <v>5000</v>
          </cell>
          <cell r="CT114">
            <v>5000</v>
          </cell>
          <cell r="CU114">
            <v>5000</v>
          </cell>
          <cell r="CV114">
            <v>5000</v>
          </cell>
          <cell r="CW114">
            <v>5000</v>
          </cell>
          <cell r="CX114">
            <v>5000</v>
          </cell>
          <cell r="CY114">
            <v>5000</v>
          </cell>
          <cell r="CZ114">
            <v>5000</v>
          </cell>
          <cell r="DA114">
            <v>5000</v>
          </cell>
          <cell r="DB114">
            <v>5000</v>
          </cell>
          <cell r="DC114">
            <v>5000</v>
          </cell>
          <cell r="DD114">
            <v>5000</v>
          </cell>
          <cell r="DE114">
            <v>5000</v>
          </cell>
          <cell r="DF114">
            <v>5000</v>
          </cell>
          <cell r="DG114">
            <v>5000</v>
          </cell>
          <cell r="DH114">
            <v>5000</v>
          </cell>
          <cell r="DI114">
            <v>5000</v>
          </cell>
          <cell r="DJ114">
            <v>5000</v>
          </cell>
          <cell r="DK114">
            <v>5000</v>
          </cell>
          <cell r="DL114">
            <v>5000</v>
          </cell>
          <cell r="DM114">
            <v>5000</v>
          </cell>
          <cell r="DN114">
            <v>5000</v>
          </cell>
          <cell r="DO114">
            <v>5000</v>
          </cell>
          <cell r="DP114">
            <v>5000</v>
          </cell>
          <cell r="DQ114">
            <v>5000</v>
          </cell>
          <cell r="DR114">
            <v>5000</v>
          </cell>
          <cell r="DS114">
            <v>5000</v>
          </cell>
          <cell r="DT114">
            <v>5000</v>
          </cell>
          <cell r="DU114">
            <v>5000</v>
          </cell>
          <cell r="DV114">
            <v>5000</v>
          </cell>
          <cell r="DW114">
            <v>5000</v>
          </cell>
          <cell r="DX114">
            <v>5000</v>
          </cell>
          <cell r="DY114">
            <v>5000</v>
          </cell>
          <cell r="DZ114">
            <v>5000</v>
          </cell>
          <cell r="EA114">
            <v>5000</v>
          </cell>
          <cell r="EB114">
            <v>5000</v>
          </cell>
          <cell r="EC114">
            <v>5000</v>
          </cell>
          <cell r="ED114">
            <v>5000</v>
          </cell>
          <cell r="EE114">
            <v>5000</v>
          </cell>
          <cell r="EF114">
            <v>5000</v>
          </cell>
        </row>
        <row r="115">
          <cell r="E115">
            <v>1000</v>
          </cell>
          <cell r="F115">
            <v>1000</v>
          </cell>
          <cell r="G115">
            <v>1000</v>
          </cell>
          <cell r="H115">
            <v>1000</v>
          </cell>
          <cell r="I115">
            <v>1000</v>
          </cell>
          <cell r="J115">
            <v>1000</v>
          </cell>
          <cell r="K115">
            <v>1000</v>
          </cell>
          <cell r="L115">
            <v>1000</v>
          </cell>
          <cell r="M115">
            <v>1000</v>
          </cell>
          <cell r="N115">
            <v>1000</v>
          </cell>
          <cell r="O115">
            <v>1000</v>
          </cell>
          <cell r="P115">
            <v>1000</v>
          </cell>
          <cell r="Q115">
            <v>1000</v>
          </cell>
          <cell r="R115">
            <v>1000</v>
          </cell>
          <cell r="S115">
            <v>1000</v>
          </cell>
          <cell r="T115">
            <v>1000</v>
          </cell>
          <cell r="U115">
            <v>1000</v>
          </cell>
          <cell r="V115">
            <v>1000</v>
          </cell>
          <cell r="W115">
            <v>1000</v>
          </cell>
          <cell r="X115">
            <v>1000</v>
          </cell>
          <cell r="Y115">
            <v>1000</v>
          </cell>
          <cell r="Z115">
            <v>1000</v>
          </cell>
          <cell r="AA115">
            <v>1000</v>
          </cell>
          <cell r="AB115">
            <v>1000</v>
          </cell>
          <cell r="AC115">
            <v>1000</v>
          </cell>
          <cell r="AD115">
            <v>1000</v>
          </cell>
          <cell r="AE115">
            <v>1000</v>
          </cell>
          <cell r="AF115">
            <v>1000</v>
          </cell>
          <cell r="AG115">
            <v>1000</v>
          </cell>
          <cell r="AH115">
            <v>1000</v>
          </cell>
          <cell r="AI115">
            <v>1000</v>
          </cell>
          <cell r="AJ115">
            <v>1000</v>
          </cell>
          <cell r="AK115">
            <v>1000</v>
          </cell>
          <cell r="AL115">
            <v>1000</v>
          </cell>
          <cell r="AM115">
            <v>1000</v>
          </cell>
          <cell r="AN115">
            <v>1000</v>
          </cell>
          <cell r="AO115">
            <v>1000</v>
          </cell>
          <cell r="AP115">
            <v>1000</v>
          </cell>
          <cell r="AQ115">
            <v>1000</v>
          </cell>
          <cell r="AR115">
            <v>1000</v>
          </cell>
          <cell r="AS115">
            <v>1000</v>
          </cell>
          <cell r="AT115">
            <v>1000</v>
          </cell>
          <cell r="AU115">
            <v>1000</v>
          </cell>
          <cell r="AV115">
            <v>1000</v>
          </cell>
          <cell r="AW115">
            <v>1000</v>
          </cell>
          <cell r="AX115">
            <v>1000</v>
          </cell>
          <cell r="AY115">
            <v>1000</v>
          </cell>
          <cell r="AZ115">
            <v>1000</v>
          </cell>
          <cell r="BA115">
            <v>1000</v>
          </cell>
          <cell r="BB115">
            <v>1000</v>
          </cell>
          <cell r="BC115">
            <v>1000</v>
          </cell>
          <cell r="BD115">
            <v>1000</v>
          </cell>
          <cell r="BE115">
            <v>1000</v>
          </cell>
          <cell r="BF115">
            <v>1000</v>
          </cell>
          <cell r="BG115">
            <v>1000</v>
          </cell>
          <cell r="BH115">
            <v>1000</v>
          </cell>
          <cell r="BI115">
            <v>1000</v>
          </cell>
          <cell r="BJ115">
            <v>1000</v>
          </cell>
          <cell r="BK115">
            <v>1000</v>
          </cell>
          <cell r="BL115">
            <v>1000</v>
          </cell>
          <cell r="BM115">
            <v>1000</v>
          </cell>
          <cell r="BN115">
            <v>1000</v>
          </cell>
          <cell r="BO115">
            <v>1000</v>
          </cell>
          <cell r="BP115">
            <v>1000</v>
          </cell>
          <cell r="BQ115">
            <v>1000</v>
          </cell>
          <cell r="BR115">
            <v>1000</v>
          </cell>
          <cell r="BS115">
            <v>1000</v>
          </cell>
          <cell r="BT115">
            <v>1000</v>
          </cell>
          <cell r="BU115">
            <v>1000</v>
          </cell>
          <cell r="BV115">
            <v>1000</v>
          </cell>
          <cell r="BW115">
            <v>1000</v>
          </cell>
          <cell r="BX115">
            <v>1000</v>
          </cell>
          <cell r="BY115">
            <v>1000</v>
          </cell>
          <cell r="BZ115">
            <v>1000</v>
          </cell>
          <cell r="CA115">
            <v>1000</v>
          </cell>
          <cell r="CB115">
            <v>1000</v>
          </cell>
          <cell r="CC115">
            <v>1000</v>
          </cell>
          <cell r="CD115">
            <v>1000</v>
          </cell>
          <cell r="CE115">
            <v>1000</v>
          </cell>
          <cell r="CF115">
            <v>1000</v>
          </cell>
          <cell r="CG115">
            <v>1000</v>
          </cell>
          <cell r="CH115">
            <v>1000</v>
          </cell>
          <cell r="CI115">
            <v>1000</v>
          </cell>
          <cell r="CJ115">
            <v>1000</v>
          </cell>
          <cell r="CK115">
            <v>1000</v>
          </cell>
          <cell r="CL115">
            <v>1000</v>
          </cell>
          <cell r="CM115">
            <v>1000</v>
          </cell>
          <cell r="CN115">
            <v>1000</v>
          </cell>
          <cell r="CO115">
            <v>1000</v>
          </cell>
          <cell r="CP115">
            <v>1000</v>
          </cell>
          <cell r="CQ115">
            <v>1000</v>
          </cell>
          <cell r="CR115">
            <v>1000</v>
          </cell>
          <cell r="CS115">
            <v>1000</v>
          </cell>
          <cell r="CT115">
            <v>1000</v>
          </cell>
          <cell r="CU115">
            <v>1000</v>
          </cell>
          <cell r="CV115">
            <v>1000</v>
          </cell>
          <cell r="CW115">
            <v>1000</v>
          </cell>
          <cell r="CX115">
            <v>1000</v>
          </cell>
          <cell r="CY115">
            <v>1000</v>
          </cell>
          <cell r="CZ115">
            <v>1000</v>
          </cell>
          <cell r="DA115">
            <v>1000</v>
          </cell>
          <cell r="DB115">
            <v>1000</v>
          </cell>
          <cell r="DC115">
            <v>1000</v>
          </cell>
          <cell r="DD115">
            <v>1000</v>
          </cell>
          <cell r="DE115">
            <v>1000</v>
          </cell>
          <cell r="DF115">
            <v>1000</v>
          </cell>
          <cell r="DG115">
            <v>1000</v>
          </cell>
          <cell r="DH115">
            <v>1000</v>
          </cell>
          <cell r="DI115">
            <v>1000</v>
          </cell>
          <cell r="DJ115">
            <v>1000</v>
          </cell>
          <cell r="DK115">
            <v>1000</v>
          </cell>
          <cell r="DL115">
            <v>1000</v>
          </cell>
          <cell r="DM115">
            <v>1000</v>
          </cell>
          <cell r="DN115">
            <v>1000</v>
          </cell>
          <cell r="DO115">
            <v>1000</v>
          </cell>
          <cell r="DP115">
            <v>1000</v>
          </cell>
          <cell r="DQ115">
            <v>1000</v>
          </cell>
          <cell r="DR115">
            <v>1000</v>
          </cell>
          <cell r="DS115">
            <v>1000</v>
          </cell>
          <cell r="DT115">
            <v>1000</v>
          </cell>
          <cell r="DU115">
            <v>1000</v>
          </cell>
          <cell r="DV115">
            <v>1000</v>
          </cell>
          <cell r="DW115">
            <v>1000</v>
          </cell>
          <cell r="DX115">
            <v>1000</v>
          </cell>
          <cell r="DY115">
            <v>1000</v>
          </cell>
          <cell r="DZ115">
            <v>1000</v>
          </cell>
          <cell r="EA115">
            <v>1000</v>
          </cell>
          <cell r="EB115">
            <v>1000</v>
          </cell>
          <cell r="EC115">
            <v>1000</v>
          </cell>
          <cell r="ED115">
            <v>1000</v>
          </cell>
          <cell r="EE115">
            <v>1000</v>
          </cell>
          <cell r="EF115">
            <v>1000</v>
          </cell>
        </row>
        <row r="119">
          <cell r="E119">
            <v>329369.31540000002</v>
          </cell>
          <cell r="F119">
            <v>273844.07539999997</v>
          </cell>
          <cell r="G119">
            <v>226668.9094</v>
          </cell>
          <cell r="H119">
            <v>293252.72740000003</v>
          </cell>
          <cell r="I119">
            <v>242277.68839999998</v>
          </cell>
          <cell r="J119">
            <v>314592.62239999999</v>
          </cell>
          <cell r="K119">
            <v>191642.28540000002</v>
          </cell>
          <cell r="L119">
            <v>223693.28840000002</v>
          </cell>
          <cell r="M119">
            <v>197585.5914</v>
          </cell>
          <cell r="N119">
            <v>243475.40239999999</v>
          </cell>
          <cell r="O119">
            <v>263081.82140000002</v>
          </cell>
          <cell r="P119">
            <v>342921.34399999998</v>
          </cell>
          <cell r="Q119">
            <v>320764.42600000004</v>
          </cell>
          <cell r="R119">
            <v>289370.50600000005</v>
          </cell>
          <cell r="S119">
            <v>171144.18599999999</v>
          </cell>
          <cell r="T119">
            <v>156601.44999999998</v>
          </cell>
          <cell r="U119">
            <v>291604.30800000002</v>
          </cell>
          <cell r="V119">
            <v>409579.38900000002</v>
          </cell>
          <cell r="W119">
            <v>303796.68200000003</v>
          </cell>
          <cell r="X119">
            <v>216789.71099999998</v>
          </cell>
          <cell r="Y119">
            <v>199024.69699999999</v>
          </cell>
          <cell r="Z119">
            <v>299800.19</v>
          </cell>
          <cell r="AA119">
            <v>444148.08100000001</v>
          </cell>
          <cell r="AB119">
            <v>474420.29700000002</v>
          </cell>
          <cell r="AC119">
            <v>558810.27300000004</v>
          </cell>
          <cell r="AD119">
            <v>342403.098</v>
          </cell>
          <cell r="AE119">
            <v>574413.08299999998</v>
          </cell>
          <cell r="AF119">
            <v>241905.761</v>
          </cell>
          <cell r="AG119">
            <v>186208.51200000002</v>
          </cell>
          <cell r="AH119">
            <v>106294.211</v>
          </cell>
          <cell r="AI119">
            <v>347070.47200000001</v>
          </cell>
          <cell r="AJ119">
            <v>207055.58599999998</v>
          </cell>
          <cell r="AK119">
            <v>794532.38199999998</v>
          </cell>
          <cell r="AL119">
            <v>411864.02000000008</v>
          </cell>
          <cell r="AM119">
            <v>406683.48000000004</v>
          </cell>
          <cell r="AN119">
            <v>526648.86800000002</v>
          </cell>
          <cell r="AO119">
            <v>281157.87699999998</v>
          </cell>
          <cell r="AP119">
            <v>443161.12599999999</v>
          </cell>
          <cell r="AQ119">
            <v>986263.647</v>
          </cell>
          <cell r="AR119">
            <v>866193.71100000001</v>
          </cell>
          <cell r="AS119">
            <v>629551.90300000005</v>
          </cell>
          <cell r="AT119">
            <v>476881.80699999997</v>
          </cell>
          <cell r="AU119">
            <v>705140.03700000001</v>
          </cell>
          <cell r="AV119">
            <v>758055.08400000003</v>
          </cell>
          <cell r="AW119">
            <v>675907.6399999999</v>
          </cell>
          <cell r="AX119">
            <v>855967.5959999999</v>
          </cell>
          <cell r="AY119">
            <v>695428.38500000001</v>
          </cell>
          <cell r="AZ119">
            <v>999040.7649999999</v>
          </cell>
          <cell r="BA119">
            <v>767264.86300000013</v>
          </cell>
          <cell r="BB119">
            <v>497210.647</v>
          </cell>
          <cell r="BC119">
            <v>775951.8550000001</v>
          </cell>
          <cell r="BD119">
            <v>678939.64400000009</v>
          </cell>
          <cell r="BE119">
            <v>784895.18300000008</v>
          </cell>
          <cell r="BF119">
            <v>612629.02799999993</v>
          </cell>
          <cell r="BG119">
            <v>707929.90700000001</v>
          </cell>
          <cell r="BH119">
            <v>858608.01100000006</v>
          </cell>
          <cell r="BI119">
            <v>892973.85499999998</v>
          </cell>
          <cell r="BJ119">
            <v>952529.77500000002</v>
          </cell>
          <cell r="BK119">
            <v>964085.73300000012</v>
          </cell>
          <cell r="BL119">
            <v>967157.02199999988</v>
          </cell>
          <cell r="BM119">
            <v>1045579.4569999999</v>
          </cell>
          <cell r="BN119">
            <v>1081187.7290000001</v>
          </cell>
          <cell r="BO119">
            <v>863634.65999999992</v>
          </cell>
          <cell r="BP119">
            <v>919386.299</v>
          </cell>
          <cell r="BQ119">
            <v>1177679.3130000001</v>
          </cell>
          <cell r="BR119">
            <v>829066.95000000007</v>
          </cell>
          <cell r="BS119">
            <v>703796.34900000005</v>
          </cell>
          <cell r="BT119">
            <v>626418.78999999992</v>
          </cell>
          <cell r="BU119">
            <v>698014.402</v>
          </cell>
          <cell r="BV119">
            <v>742357.81599999999</v>
          </cell>
          <cell r="BW119">
            <v>919160.84</v>
          </cell>
          <cell r="BX119">
            <v>980060.83700000006</v>
          </cell>
          <cell r="BY119">
            <v>1147392.8219178081</v>
          </cell>
          <cell r="BZ119">
            <v>1181541.9655370959</v>
          </cell>
          <cell r="CA119">
            <v>1165320.4625777535</v>
          </cell>
          <cell r="CB119">
            <v>1122802.4763842467</v>
          </cell>
          <cell r="CC119">
            <v>1197905.1340710574</v>
          </cell>
          <cell r="CD119">
            <v>1197824.4543333696</v>
          </cell>
          <cell r="CE119">
            <v>1064047.2423437026</v>
          </cell>
          <cell r="CF119">
            <v>1021815.8628620959</v>
          </cell>
          <cell r="CG119">
            <v>1025397.6719660638</v>
          </cell>
          <cell r="CH119">
            <v>1071235.6417948932</v>
          </cell>
          <cell r="CI119">
            <v>1129302.2964859277</v>
          </cell>
          <cell r="CJ119">
            <v>1198096.3436121095</v>
          </cell>
          <cell r="CK119">
            <v>1695009.1206100655</v>
          </cell>
          <cell r="CL119">
            <v>1554323.1957900412</v>
          </cell>
          <cell r="CM119">
            <v>1570528.6223037243</v>
          </cell>
          <cell r="CN119">
            <v>1581123.70159285</v>
          </cell>
          <cell r="CO119">
            <v>1667870.8261554597</v>
          </cell>
          <cell r="CP119">
            <v>1693370.1911305748</v>
          </cell>
          <cell r="CQ119">
            <v>1623381.1470062779</v>
          </cell>
          <cell r="CR119">
            <v>1546762.6222700747</v>
          </cell>
          <cell r="CS119">
            <v>1527710.8668865392</v>
          </cell>
          <cell r="CT119">
            <v>1602571.2423237558</v>
          </cell>
          <cell r="CU119">
            <v>1609682.9341626174</v>
          </cell>
          <cell r="CV119">
            <v>1662182.8348345454</v>
          </cell>
          <cell r="CW119">
            <v>1552636.291108636</v>
          </cell>
          <cell r="CX119">
            <v>1456050.6842382795</v>
          </cell>
          <cell r="CY119">
            <v>1497064.737542656</v>
          </cell>
          <cell r="CZ119">
            <v>1573842.1182968593</v>
          </cell>
          <cell r="DA119">
            <v>1670103.8838834383</v>
          </cell>
          <cell r="DB119">
            <v>1647726.0679351008</v>
          </cell>
          <cell r="DC119">
            <v>1583377.1409679509</v>
          </cell>
          <cell r="DD119">
            <v>1611380.7881319532</v>
          </cell>
          <cell r="DE119">
            <v>1670649.8706338247</v>
          </cell>
          <cell r="DF119">
            <v>1699618.6053327827</v>
          </cell>
          <cell r="DG119">
            <v>1713314.6953775412</v>
          </cell>
          <cell r="DH119">
            <v>1800572.2110047226</v>
          </cell>
          <cell r="DI119">
            <v>2342793.8489482515</v>
          </cell>
          <cell r="DJ119">
            <v>2114780.9766206751</v>
          </cell>
          <cell r="DK119">
            <v>2070654.4467205578</v>
          </cell>
          <cell r="DL119">
            <v>2143255.8333559944</v>
          </cell>
          <cell r="DM119">
            <v>2097889.7882938874</v>
          </cell>
          <cell r="DN119">
            <v>2107934.5226965984</v>
          </cell>
          <cell r="DO119">
            <v>2138186.7942692158</v>
          </cell>
          <cell r="DP119">
            <v>2139420.9169650781</v>
          </cell>
          <cell r="DQ119">
            <v>2093140.826070335</v>
          </cell>
          <cell r="DR119">
            <v>2057682.1141118531</v>
          </cell>
          <cell r="DS119">
            <v>2019178.5201494135</v>
          </cell>
          <cell r="DT119">
            <v>2029922.042407034</v>
          </cell>
          <cell r="DU119">
            <v>1971520.6903822375</v>
          </cell>
          <cell r="DV119">
            <v>1799545.9042127705</v>
          </cell>
          <cell r="DW119">
            <v>1931688.8269493268</v>
          </cell>
          <cell r="DX119">
            <v>1972928.9865913098</v>
          </cell>
          <cell r="DY119">
            <v>2032083.3408796703</v>
          </cell>
          <cell r="DZ119">
            <v>1970647.3654774858</v>
          </cell>
          <cell r="EA119">
            <v>2052231.7160273148</v>
          </cell>
          <cell r="EB119">
            <v>2118392.3848465141</v>
          </cell>
          <cell r="EC119">
            <v>2139133.7568651037</v>
          </cell>
          <cell r="ED119">
            <v>2155006.9698397275</v>
          </cell>
          <cell r="EE119">
            <v>2158134.4248870532</v>
          </cell>
          <cell r="EF119">
            <v>2179670.7917059967</v>
          </cell>
        </row>
        <row r="121">
          <cell r="E121">
            <v>0.25852809906286733</v>
          </cell>
          <cell r="F121">
            <v>0.19852108511236391</v>
          </cell>
          <cell r="G121">
            <v>0.10796572438972524</v>
          </cell>
          <cell r="H121">
            <v>0.19095704069485833</v>
          </cell>
          <cell r="I121">
            <v>0.23210648645102394</v>
          </cell>
          <cell r="J121">
            <v>0.20310718831402577</v>
          </cell>
          <cell r="K121">
            <v>0.17329433809809908</v>
          </cell>
          <cell r="L121">
            <v>0.17781455708619284</v>
          </cell>
          <cell r="M121">
            <v>0.16095162999825907</v>
          </cell>
          <cell r="N121">
            <v>0.18566648850109879</v>
          </cell>
          <cell r="O121">
            <v>8.2727582180256248E-2</v>
          </cell>
          <cell r="P121">
            <v>9.6844141028445296E-2</v>
          </cell>
          <cell r="Q121">
            <v>2.5899452453620898E-2</v>
          </cell>
          <cell r="R121">
            <v>2.6628916355421511E-2</v>
          </cell>
          <cell r="S121">
            <v>0.10465574915878242</v>
          </cell>
          <cell r="T121">
            <v>2.2960342959787411E-2</v>
          </cell>
          <cell r="U121">
            <v>1.2330486557832334E-2</v>
          </cell>
          <cell r="V121">
            <v>7.5580536597753458E-3</v>
          </cell>
          <cell r="W121">
            <v>1.0189785417077069E-2</v>
          </cell>
          <cell r="X121">
            <v>2.6272570657193229E-2</v>
          </cell>
          <cell r="Y121">
            <v>1.555396413943542E-2</v>
          </cell>
          <cell r="Z121">
            <v>1.0325620540800858E-2</v>
          </cell>
          <cell r="AA121">
            <v>7.0823744029640421E-3</v>
          </cell>
          <cell r="AB121">
            <v>6.5250644198302501E-3</v>
          </cell>
          <cell r="AC121">
            <v>5.5396673067246915E-3</v>
          </cell>
          <cell r="AD121">
            <v>9.0408732224730049E-3</v>
          </cell>
          <cell r="AE121">
            <v>5.389193059169929E-3</v>
          </cell>
          <cell r="AF121">
            <v>3.4407254153819018E-2</v>
          </cell>
          <cell r="AG121">
            <v>3.6907125921289786E-2</v>
          </cell>
          <cell r="AH121">
            <v>6.7822555265968351E-2</v>
          </cell>
          <cell r="AI121">
            <v>2.2005473286128473E-2</v>
          </cell>
          <cell r="AJ121">
            <v>3.6018694999129366E-2</v>
          </cell>
          <cell r="AK121">
            <v>8.3045086008841865E-3</v>
          </cell>
          <cell r="AL121">
            <v>1.5018682622483018E-2</v>
          </cell>
          <cell r="AM121">
            <v>1.9570072037349534E-2</v>
          </cell>
          <cell r="AN121">
            <v>1.8199995447441081E-2</v>
          </cell>
          <cell r="AO121">
            <v>3.3143602802207815E-2</v>
          </cell>
          <cell r="AP121">
            <v>2.3258714258253783E-2</v>
          </cell>
          <cell r="AQ121">
            <v>8.3374744927610621E-3</v>
          </cell>
          <cell r="AR121">
            <v>5.7938806715718575E-3</v>
          </cell>
          <cell r="AS121">
            <v>8.8501408278643529E-3</v>
          </cell>
          <cell r="AT121">
            <v>1.6769423539782891E-2</v>
          </cell>
          <cell r="AU121">
            <v>8.9372290173902001E-3</v>
          </cell>
          <cell r="AV121">
            <v>1.1208954572488558E-2</v>
          </cell>
          <cell r="AW121">
            <v>1.0364192658038311E-2</v>
          </cell>
          <cell r="AX121">
            <v>2.7536089111485479E-3</v>
          </cell>
          <cell r="AY121">
            <v>2.6029423576088284E-3</v>
          </cell>
          <cell r="AZ121">
            <v>7.8976436962509746E-3</v>
          </cell>
          <cell r="BA121">
            <v>3.8673737624291544E-3</v>
          </cell>
          <cell r="BB121">
            <v>3.7772722915967645E-3</v>
          </cell>
          <cell r="BC121">
            <v>1.9610082638438948E-3</v>
          </cell>
          <cell r="BD121">
            <v>3.6071394882340969E-3</v>
          </cell>
          <cell r="BE121">
            <v>1.9158815502629985E-2</v>
          </cell>
          <cell r="BF121">
            <v>7.558105784043913E-3</v>
          </cell>
          <cell r="BG121">
            <v>1.6641088169199215E-2</v>
          </cell>
          <cell r="BH121">
            <v>1.8588177370266815E-2</v>
          </cell>
          <cell r="BI121">
            <v>3.5316122441233173E-2</v>
          </cell>
          <cell r="BJ121">
            <v>1.4069837344454666E-2</v>
          </cell>
          <cell r="BK121">
            <v>1.5755009622157739E-2</v>
          </cell>
          <cell r="BL121">
            <v>1.9112420816399762E-2</v>
          </cell>
          <cell r="BM121">
            <v>9.8271536717845064E-3</v>
          </cell>
          <cell r="BN121">
            <v>1.8241439919264933E-2</v>
          </cell>
          <cell r="BO121">
            <v>3.8833736709918527E-2</v>
          </cell>
          <cell r="BP121">
            <v>9.7837644630812577E-3</v>
          </cell>
          <cell r="BQ121">
            <v>1.8435855805849586E-2</v>
          </cell>
          <cell r="BR121">
            <v>1.5564207450315079E-2</v>
          </cell>
          <cell r="BS121">
            <v>1.7389852927469505E-2</v>
          </cell>
          <cell r="BT121">
            <v>1.5922922746298848E-2</v>
          </cell>
          <cell r="BU121">
            <v>1.8393514465049676E-2</v>
          </cell>
          <cell r="BV121">
            <v>2.9224545808513452E-2</v>
          </cell>
          <cell r="BW121">
            <v>2.145169391681221E-2</v>
          </cell>
          <cell r="BX121">
            <v>4.1398801450118546E-2</v>
          </cell>
          <cell r="BY121">
            <v>1.5612710078807159E-2</v>
          </cell>
          <cell r="BZ121">
            <v>1.5092475489705159E-2</v>
          </cell>
          <cell r="CA121">
            <v>1.6377406488841163E-2</v>
          </cell>
          <cell r="CB121">
            <v>6.3949282076290704E-3</v>
          </cell>
          <cell r="CC121">
            <v>1.5481604045447975E-2</v>
          </cell>
          <cell r="CD121">
            <v>1.3297245591380626E-2</v>
          </cell>
          <cell r="CE121">
            <v>1.4322723371352972E-2</v>
          </cell>
          <cell r="CF121">
            <v>1.5240018229684739E-2</v>
          </cell>
          <cell r="CG121">
            <v>2.1357943188107052E-2</v>
          </cell>
          <cell r="CH121">
            <v>1.5349330688038889E-2</v>
          </cell>
          <cell r="CI121">
            <v>1.3269881965526259E-2</v>
          </cell>
          <cell r="CJ121">
            <v>2.2802955320923093E-2</v>
          </cell>
          <cell r="CK121">
            <v>9.7690791710069395E-3</v>
          </cell>
          <cell r="CL121">
            <v>1.2370395900188952E-2</v>
          </cell>
          <cell r="CM121">
            <v>1.905738382086786E-2</v>
          </cell>
          <cell r="CN121">
            <v>6.5952773863148092E-3</v>
          </cell>
          <cell r="CO121">
            <v>1.7692091784642514E-2</v>
          </cell>
          <cell r="CP121">
            <v>1.2139852941913207E-2</v>
          </cell>
          <cell r="CQ121">
            <v>1.6117888156007232E-2</v>
          </cell>
          <cell r="CR121">
            <v>1.6583706115416801E-2</v>
          </cell>
          <cell r="CS121">
            <v>2.5022526698129963E-2</v>
          </cell>
          <cell r="CT121">
            <v>1.9547904613669002E-2</v>
          </cell>
          <cell r="CU121">
            <v>1.6825528501498734E-2</v>
          </cell>
          <cell r="CV121">
            <v>2.7771392529147135E-2</v>
          </cell>
          <cell r="CW121">
            <v>1.1736314307199534E-2</v>
          </cell>
          <cell r="CX121">
            <v>1.5234770436386347E-2</v>
          </cell>
          <cell r="CY121">
            <v>2.4756175673209185E-2</v>
          </cell>
          <cell r="CZ121">
            <v>7.5913233523417127E-3</v>
          </cell>
          <cell r="DA121">
            <v>1.720318387864669E-2</v>
          </cell>
          <cell r="DB121">
            <v>1.3667101994536303E-2</v>
          </cell>
          <cell r="DC121">
            <v>1.59434881516099E-2</v>
          </cell>
          <cell r="DD121">
            <v>1.5915549030466797E-2</v>
          </cell>
          <cell r="DE121">
            <v>2.1591328117095562E-2</v>
          </cell>
          <cell r="DF121">
            <v>2.1373927036740448E-2</v>
          </cell>
          <cell r="DG121">
            <v>1.7182368127945737E-2</v>
          </cell>
          <cell r="DH121">
            <v>3.0657716433396261E-2</v>
          </cell>
          <cell r="DI121">
            <v>1.2372701185671209E-2</v>
          </cell>
          <cell r="DJ121">
            <v>1.4232547275426818E-2</v>
          </cell>
          <cell r="DK121">
            <v>2.0063655327639401E-2</v>
          </cell>
          <cell r="DL121">
            <v>6.8605096487618644E-3</v>
          </cell>
          <cell r="DM121">
            <v>1.6792293236245728E-2</v>
          </cell>
          <cell r="DN121">
            <v>1.3034733509276711E-2</v>
          </cell>
          <cell r="DO121">
            <v>1.54613665596567E-2</v>
          </cell>
          <cell r="DP121">
            <v>1.5913091125189446E-2</v>
          </cell>
          <cell r="DQ121">
            <v>2.265726600111086E-2</v>
          </cell>
          <cell r="DR121">
            <v>1.8757054112816113E-2</v>
          </cell>
          <cell r="DS121">
            <v>1.5759259531656911E-2</v>
          </cell>
          <cell r="DT121">
            <v>2.7077354761155498E-2</v>
          </cell>
          <cell r="DU121">
            <v>1.1292698221292559E-2</v>
          </cell>
          <cell r="DV121">
            <v>1.3945904537334039E-2</v>
          </cell>
          <cell r="DW121">
            <v>2.1292404940572149E-2</v>
          </cell>
          <cell r="DX121">
            <v>7.0157034624727952E-3</v>
          </cell>
          <cell r="DY121">
            <v>1.7229189633178311E-2</v>
          </cell>
          <cell r="DZ121">
            <v>1.294722948190874E-2</v>
          </cell>
          <cell r="EA121">
            <v>1.5840914289091276E-2</v>
          </cell>
          <cell r="EB121">
            <v>1.6137448757024348E-2</v>
          </cell>
          <cell r="EC121">
            <v>2.3090373605445458E-2</v>
          </cell>
          <cell r="ED121">
            <v>1.9892961921075189E-2</v>
          </cell>
          <cell r="EE121">
            <v>1.6589052053700461E-2</v>
          </cell>
          <cell r="EF121">
            <v>2.8502154574566299E-2</v>
          </cell>
        </row>
        <row r="122">
          <cell r="E122">
            <v>0.72512360998155079</v>
          </cell>
          <cell r="F122">
            <v>0.77653689125603786</v>
          </cell>
          <cell r="G122">
            <v>0.85266220017380112</v>
          </cell>
          <cell r="H122">
            <v>0.77683822762631871</v>
          </cell>
          <cell r="I122">
            <v>0.73397798688919635</v>
          </cell>
          <cell r="J122">
            <v>0.78658377972184768</v>
          </cell>
          <cell r="K122">
            <v>0.81468615694143665</v>
          </cell>
          <cell r="L122">
            <v>0.81563229413368477</v>
          </cell>
          <cell r="M122">
            <v>0.83312425179197558</v>
          </cell>
          <cell r="N122">
            <v>0.81177279943577585</v>
          </cell>
          <cell r="O122">
            <v>0.91348329094394809</v>
          </cell>
          <cell r="P122">
            <v>0.9031558589715547</v>
          </cell>
          <cell r="Q122">
            <v>0.97266405720439819</v>
          </cell>
          <cell r="R122">
            <v>0.97208753196153297</v>
          </cell>
          <cell r="S122">
            <v>0.876938717626084</v>
          </cell>
          <cell r="T122">
            <v>0.96460203273979905</v>
          </cell>
          <cell r="U122">
            <v>0.98681218728771314</v>
          </cell>
          <cell r="V122">
            <v>0.99195364051876145</v>
          </cell>
          <cell r="W122">
            <v>0.95681693126589173</v>
          </cell>
          <cell r="X122">
            <v>0.95453486720133141</v>
          </cell>
          <cell r="Y122">
            <v>0.98120372468146511</v>
          </cell>
          <cell r="Z122">
            <v>0.9672358579892828</v>
          </cell>
          <cell r="AA122">
            <v>0.98525679321802584</v>
          </cell>
          <cell r="AB122">
            <v>0.98804072878863358</v>
          </cell>
          <cell r="AC122">
            <v>0.99405237133140534</v>
          </cell>
          <cell r="AD122">
            <v>0.99029332380631663</v>
          </cell>
          <cell r="AE122">
            <v>0.99133975853401657</v>
          </cell>
          <cell r="AF122">
            <v>0.94401223458254058</v>
          </cell>
          <cell r="AG122">
            <v>0.91363915737643608</v>
          </cell>
          <cell r="AH122">
            <v>0.93003270893087486</v>
          </cell>
          <cell r="AI122">
            <v>0.97396660410799796</v>
          </cell>
          <cell r="AJ122">
            <v>0.92600469131994345</v>
          </cell>
          <cell r="AK122">
            <v>0.9829637516271803</v>
          </cell>
          <cell r="AL122">
            <v>0.95759205914612289</v>
          </cell>
          <cell r="AM122">
            <v>0.97751377803691453</v>
          </cell>
          <cell r="AN122">
            <v>0.97597264938961192</v>
          </cell>
          <cell r="AO122">
            <v>0.96415161791821324</v>
          </cell>
          <cell r="AP122">
            <v>0.97511666219568194</v>
          </cell>
          <cell r="AQ122">
            <v>0.9819083689698237</v>
          </cell>
          <cell r="AR122">
            <v>0.99012987754190707</v>
          </cell>
          <cell r="AS122">
            <v>0.98203866441175702</v>
          </cell>
          <cell r="AT122">
            <v>0.97444909237227417</v>
          </cell>
          <cell r="AU122">
            <v>0.98862697112743869</v>
          </cell>
          <cell r="AV122">
            <v>0.98563507424481567</v>
          </cell>
          <cell r="AW122">
            <v>0.9621915429155381</v>
          </cell>
          <cell r="AX122">
            <v>0.98275925272292675</v>
          </cell>
          <cell r="AY122">
            <v>0.97001854188048409</v>
          </cell>
          <cell r="AZ122">
            <v>0.97275142221048416</v>
          </cell>
          <cell r="BA122">
            <v>0.9686884436411366</v>
          </cell>
          <cell r="BB122">
            <v>0.94884646345877632</v>
          </cell>
          <cell r="BC122">
            <v>0.96010564985375269</v>
          </cell>
          <cell r="BD122">
            <v>0.95255030799173646</v>
          </cell>
          <cell r="BE122">
            <v>0.94146516631125765</v>
          </cell>
          <cell r="BF122">
            <v>0.93777594554334442</v>
          </cell>
          <cell r="BG122">
            <v>0.94456980046754824</v>
          </cell>
          <cell r="BH122">
            <v>0.94019924768673047</v>
          </cell>
          <cell r="BI122">
            <v>0.93091419121111896</v>
          </cell>
          <cell r="BJ122">
            <v>0.95492824778102081</v>
          </cell>
          <cell r="BK122">
            <v>0.94645950538093893</v>
          </cell>
          <cell r="BL122">
            <v>0.94986423000917852</v>
          </cell>
          <cell r="BM122">
            <v>0.9608680911564621</v>
          </cell>
          <cell r="BN122">
            <v>0.95241587596671651</v>
          </cell>
          <cell r="BO122">
            <v>0.92825483521006447</v>
          </cell>
          <cell r="BP122">
            <v>0.95919396553896219</v>
          </cell>
          <cell r="BQ122">
            <v>0.95742900851991108</v>
          </cell>
          <cell r="BR122">
            <v>0.95013922578870136</v>
          </cell>
          <cell r="BS122">
            <v>0.94222424561057228</v>
          </cell>
          <cell r="BT122">
            <v>0.93870256031112997</v>
          </cell>
          <cell r="BU122">
            <v>0.9603943730662452</v>
          </cell>
          <cell r="BV122">
            <v>0.94957091015527206</v>
          </cell>
          <cell r="BW122">
            <v>0.93921354504180143</v>
          </cell>
          <cell r="BX122">
            <v>0.92687676489617754</v>
          </cell>
          <cell r="BY122">
            <v>0.96456938423860394</v>
          </cell>
          <cell r="BZ122">
            <v>0.95879300054039152</v>
          </cell>
          <cell r="CA122">
            <v>0.95675628467788032</v>
          </cell>
          <cell r="CB122">
            <v>0.96729138369086864</v>
          </cell>
          <cell r="CC122">
            <v>0.96031094641430859</v>
          </cell>
          <cell r="CD122">
            <v>0.95412142123477328</v>
          </cell>
          <cell r="CE122">
            <v>0.95847367240185299</v>
          </cell>
          <cell r="CF122">
            <v>0.95484562741422541</v>
          </cell>
          <cell r="CG122">
            <v>0.95116670239763401</v>
          </cell>
          <cell r="CH122">
            <v>0.96241947021973984</v>
          </cell>
          <cell r="CI122">
            <v>0.95189719743440815</v>
          </cell>
          <cell r="CJ122">
            <v>0.94983080570528</v>
          </cell>
          <cell r="CK122">
            <v>0.96470863967873421</v>
          </cell>
          <cell r="CL122">
            <v>0.95335177998862819</v>
          </cell>
          <cell r="CM122">
            <v>0.9483722565805659</v>
          </cell>
          <cell r="CN122">
            <v>0.95967855240718913</v>
          </cell>
          <cell r="CO122">
            <v>0.9530683737484924</v>
          </cell>
          <cell r="CP122">
            <v>0.94734553085560635</v>
          </cell>
          <cell r="CQ122">
            <v>0.94842257282665787</v>
          </cell>
          <cell r="CR122">
            <v>0.94458247847069521</v>
          </cell>
          <cell r="CS122">
            <v>0.94749175555833265</v>
          </cell>
          <cell r="CT122">
            <v>0.95563954271867757</v>
          </cell>
          <cell r="CU122">
            <v>0.94585674928571617</v>
          </cell>
          <cell r="CV122">
            <v>0.94219060020354528</v>
          </cell>
          <cell r="CW122">
            <v>0.96338203835793335</v>
          </cell>
          <cell r="CX122">
            <v>0.95485355216524548</v>
          </cell>
          <cell r="CY122">
            <v>0.94446112548950356</v>
          </cell>
          <cell r="CZ122">
            <v>0.96205463387900669</v>
          </cell>
          <cell r="DA122">
            <v>0.95693610956090402</v>
          </cell>
          <cell r="DB122">
            <v>0.95053539262636033</v>
          </cell>
          <cell r="DC122">
            <v>0.94970683027969438</v>
          </cell>
          <cell r="DD122">
            <v>0.94604355539868346</v>
          </cell>
          <cell r="DE122">
            <v>0.95301761034073729</v>
          </cell>
          <cell r="DF122">
            <v>0.95587664103122982</v>
          </cell>
          <cell r="DG122">
            <v>0.94565583058730862</v>
          </cell>
          <cell r="DH122">
            <v>0.93963272360166761</v>
          </cell>
          <cell r="DI122">
            <v>0.96422002075842383</v>
          </cell>
          <cell r="DJ122">
            <v>0.95566611089808839</v>
          </cell>
          <cell r="DK122">
            <v>0.94986322224931663</v>
          </cell>
          <cell r="DL122">
            <v>0.96300818999235482</v>
          </cell>
          <cell r="DM122">
            <v>0.95677180990790167</v>
          </cell>
          <cell r="DN122">
            <v>0.95066744823891336</v>
          </cell>
          <cell r="DO122">
            <v>0.95220102516940175</v>
          </cell>
          <cell r="DP122">
            <v>0.94849055376120139</v>
          </cell>
          <cell r="DQ122">
            <v>0.95055868943223465</v>
          </cell>
          <cell r="DR122">
            <v>0.95797855132321574</v>
          </cell>
          <cell r="DS122">
            <v>0.94780325910247765</v>
          </cell>
          <cell r="DT122">
            <v>0.94388470983683104</v>
          </cell>
          <cell r="DU122">
            <v>0.96410356626503046</v>
          </cell>
          <cell r="DV122">
            <v>0.95462381435065402</v>
          </cell>
          <cell r="DW122">
            <v>0.94756553477312866</v>
          </cell>
          <cell r="DX122">
            <v>0.96158045875951692</v>
          </cell>
          <cell r="DY122">
            <v>0.95559209773909937</v>
          </cell>
          <cell r="DZ122">
            <v>0.94951612390696005</v>
          </cell>
          <cell r="EA122">
            <v>0.95011014275858463</v>
          </cell>
          <cell r="EB122">
            <v>0.94637219587686006</v>
          </cell>
          <cell r="EC122">
            <v>0.95035601844376827</v>
          </cell>
          <cell r="ED122">
            <v>0.95649824502437442</v>
          </cell>
          <cell r="EE122">
            <v>0.94643861299183418</v>
          </cell>
          <cell r="EF122">
            <v>0.94190267788068127</v>
          </cell>
        </row>
        <row r="123">
          <cell r="E123">
            <v>1.6348290955581834E-2</v>
          </cell>
          <cell r="F123">
            <v>2.4942023631598351E-2</v>
          </cell>
          <cell r="G123">
            <v>3.93720754364736E-2</v>
          </cell>
          <cell r="H123">
            <v>3.2204731678822915E-2</v>
          </cell>
          <cell r="I123">
            <v>3.3915526659779711E-2</v>
          </cell>
          <cell r="J123">
            <v>1.0309031964126568E-2</v>
          </cell>
          <cell r="K123">
            <v>1.2019504960464221E-2</v>
          </cell>
          <cell r="L123">
            <v>6.5531487801222732E-3</v>
          </cell>
          <cell r="M123">
            <v>5.9241182097653699E-3</v>
          </cell>
          <cell r="N123">
            <v>2.5607120631254373E-3</v>
          </cell>
          <cell r="O123">
            <v>3.7891268757956073E-3</v>
          </cell>
          <cell r="P123">
            <v>0</v>
          </cell>
          <cell r="Q123">
            <v>1.4364903419807529E-3</v>
          </cell>
          <cell r="R123">
            <v>1.2835516830454032E-3</v>
          </cell>
          <cell r="S123">
            <v>1.8405533215133586E-2</v>
          </cell>
          <cell r="T123">
            <v>1.2437624300413567E-2</v>
          </cell>
          <cell r="U123">
            <v>8.5732615445448072E-4</v>
          </cell>
          <cell r="V123">
            <v>4.8830582146310096E-4</v>
          </cell>
          <cell r="W123">
            <v>3.2993283317031087E-2</v>
          </cell>
          <cell r="X123">
            <v>1.9192562141475432E-2</v>
          </cell>
          <cell r="Y123">
            <v>3.2423111790995467E-3</v>
          </cell>
          <cell r="Z123">
            <v>2.2438521469916348E-2</v>
          </cell>
          <cell r="AA123">
            <v>7.6608323790100978E-3</v>
          </cell>
          <cell r="AB123">
            <v>5.4342067915361556E-3</v>
          </cell>
          <cell r="AC123">
            <v>4.079613618699526E-4</v>
          </cell>
          <cell r="AD123">
            <v>6.6580297121026635E-4</v>
          </cell>
          <cell r="AE123">
            <v>3.2710484068135337E-3</v>
          </cell>
          <cell r="AF123">
            <v>2.1580511263640387E-2</v>
          </cell>
          <cell r="AG123">
            <v>4.9453716702274053E-2</v>
          </cell>
          <cell r="AH123">
            <v>2.1447358031567686E-3</v>
          </cell>
          <cell r="AI123">
            <v>4.0279226058735412E-3</v>
          </cell>
          <cell r="AJ123">
            <v>3.797661368092721E-2</v>
          </cell>
          <cell r="AK123">
            <v>8.731739771935438E-3</v>
          </cell>
          <cell r="AL123">
            <v>2.7389258231393938E-2</v>
          </cell>
          <cell r="AM123">
            <v>2.9161499257358572E-3</v>
          </cell>
          <cell r="AN123">
            <v>5.8273551629470129E-3</v>
          </cell>
          <cell r="AO123">
            <v>2.7047792795789252E-3</v>
          </cell>
          <cell r="AP123">
            <v>1.6246235460643723E-3</v>
          </cell>
          <cell r="AQ123">
            <v>9.7541565374151921E-3</v>
          </cell>
          <cell r="AR123">
            <v>4.0762417865211212E-3</v>
          </cell>
          <cell r="AS123">
            <v>9.1111947603786363E-3</v>
          </cell>
          <cell r="AT123">
            <v>8.7814840879429888E-3</v>
          </cell>
          <cell r="AU123">
            <v>2.4357998551711793E-3</v>
          </cell>
          <cell r="AV123">
            <v>3.1559711826957418E-3</v>
          </cell>
          <cell r="AW123">
            <v>2.7444264426423708E-2</v>
          </cell>
          <cell r="AX123">
            <v>1.448713836592478E-2</v>
          </cell>
          <cell r="AY123">
            <v>2.7378515761906957E-2</v>
          </cell>
          <cell r="AZ123">
            <v>1.9350934093264955E-2</v>
          </cell>
          <cell r="BA123">
            <v>2.7444182596434101E-2</v>
          </cell>
          <cell r="BB123">
            <v>4.737626424962698E-2</v>
          </cell>
          <cell r="BC123">
            <v>3.793334188240325E-2</v>
          </cell>
          <cell r="BD123">
            <v>4.3842552520029297E-2</v>
          </cell>
          <cell r="BE123">
            <v>3.9376018186112367E-2</v>
          </cell>
          <cell r="BF123">
            <v>5.4665948672611715E-2</v>
          </cell>
          <cell r="BG123">
            <v>3.8789111363252519E-2</v>
          </cell>
          <cell r="BH123">
            <v>4.1212574943002712E-2</v>
          </cell>
          <cell r="BI123">
            <v>3.3769686347647883E-2</v>
          </cell>
          <cell r="BJ123">
            <v>3.1001914874524524E-2</v>
          </cell>
          <cell r="BK123">
            <v>3.7785484996903276E-2</v>
          </cell>
          <cell r="BL123">
            <v>3.1023349174421861E-2</v>
          </cell>
          <cell r="BM123">
            <v>2.9304755171753533E-2</v>
          </cell>
          <cell r="BN123">
            <v>2.9342684114018462E-2</v>
          </cell>
          <cell r="BO123">
            <v>3.2911428080017083E-2</v>
          </cell>
          <cell r="BP123">
            <v>3.1022269997956538E-2</v>
          </cell>
          <cell r="BQ123">
            <v>2.4135135674239357E-2</v>
          </cell>
          <cell r="BR123">
            <v>3.4296566760983534E-2</v>
          </cell>
          <cell r="BS123">
            <v>4.0385901461958279E-2</v>
          </cell>
          <cell r="BT123">
            <v>4.5374516942571289E-2</v>
          </cell>
          <cell r="BU123">
            <v>2.1212112468705194E-2</v>
          </cell>
          <cell r="BV123">
            <v>2.1204544036214471E-2</v>
          </cell>
          <cell r="BW123">
            <v>3.9334761041386404E-2</v>
          </cell>
          <cell r="BX123">
            <v>3.1724433653703886E-2</v>
          </cell>
          <cell r="BY123">
            <v>1.9817905682588854E-2</v>
          </cell>
          <cell r="BZ123">
            <v>2.6114523969903269E-2</v>
          </cell>
          <cell r="CA123">
            <v>2.6866308833278507E-2</v>
          </cell>
          <cell r="CB123">
            <v>2.6313688101502319E-2</v>
          </cell>
          <cell r="CC123">
            <v>2.4207449540243453E-2</v>
          </cell>
          <cell r="CD123">
            <v>3.2581333173846073E-2</v>
          </cell>
          <cell r="CE123">
            <v>2.7203604226793993E-2</v>
          </cell>
          <cell r="CF123">
            <v>2.9914354356089912E-2</v>
          </cell>
          <cell r="CG123">
            <v>2.7475354414258926E-2</v>
          </cell>
          <cell r="CH123">
            <v>2.2231199092221255E-2</v>
          </cell>
          <cell r="CI123">
            <v>3.4832920600065549E-2</v>
          </cell>
          <cell r="CJ123">
            <v>2.7366238973796902E-2</v>
          </cell>
          <cell r="CK123">
            <v>2.5522281150258831E-2</v>
          </cell>
          <cell r="CL123">
            <v>3.4277824111182902E-2</v>
          </cell>
          <cell r="CM123">
            <v>3.257035959856628E-2</v>
          </cell>
          <cell r="CN123">
            <v>3.3726170206496049E-2</v>
          </cell>
          <cell r="CO123">
            <v>2.9239534466865058E-2</v>
          </cell>
          <cell r="CP123">
            <v>4.0514616202480445E-2</v>
          </cell>
          <cell r="CQ123">
            <v>3.545953901733493E-2</v>
          </cell>
          <cell r="CR123">
            <v>3.8833815413887973E-2</v>
          </cell>
          <cell r="CS123">
            <v>2.7485717743537336E-2</v>
          </cell>
          <cell r="CT123">
            <v>2.4812552667653417E-2</v>
          </cell>
          <cell r="CU123">
            <v>3.7317722212785072E-2</v>
          </cell>
          <cell r="CV123">
            <v>3.0038007267307553E-2</v>
          </cell>
          <cell r="CW123">
            <v>2.4881647334867071E-2</v>
          </cell>
          <cell r="CX123">
            <v>2.9911677398368211E-2</v>
          </cell>
          <cell r="CY123">
            <v>3.0782698837287292E-2</v>
          </cell>
          <cell r="CZ123">
            <v>3.0354042768651637E-2</v>
          </cell>
          <cell r="DA123">
            <v>2.5860706560449292E-2</v>
          </cell>
          <cell r="DB123">
            <v>3.5797505379103346E-2</v>
          </cell>
          <cell r="DC123">
            <v>3.4349681568695729E-2</v>
          </cell>
          <cell r="DD123">
            <v>3.8040895570849727E-2</v>
          </cell>
          <cell r="DE123">
            <v>2.5391061542167151E-2</v>
          </cell>
          <cell r="DF123">
            <v>2.2749431932029714E-2</v>
          </cell>
          <cell r="DG123">
            <v>3.7161801284745673E-2</v>
          </cell>
          <cell r="DH123">
            <v>2.9709559964936114E-2</v>
          </cell>
          <cell r="DI123">
            <v>2.340727805590492E-2</v>
          </cell>
          <cell r="DJ123">
            <v>3.0101341826484791E-2</v>
          </cell>
          <cell r="DK123">
            <v>3.0073122423044024E-2</v>
          </cell>
          <cell r="DL123">
            <v>3.0131300358883336E-2</v>
          </cell>
          <cell r="DM123">
            <v>2.6435896855852601E-2</v>
          </cell>
          <cell r="DN123">
            <v>3.629781825180995E-2</v>
          </cell>
          <cell r="DO123">
            <v>3.2337608270941544E-2</v>
          </cell>
          <cell r="DP123">
            <v>3.5596355113609202E-2</v>
          </cell>
          <cell r="DQ123">
            <v>2.678404456665447E-2</v>
          </cell>
          <cell r="DR123">
            <v>2.326439456396813E-2</v>
          </cell>
          <cell r="DS123">
            <v>3.6437481365865436E-2</v>
          </cell>
          <cell r="DT123">
            <v>2.9037935402013521E-2</v>
          </cell>
          <cell r="DU123">
            <v>2.4603735513676939E-2</v>
          </cell>
          <cell r="DV123">
            <v>3.1430281112011967E-2</v>
          </cell>
          <cell r="DW123">
            <v>3.1142060286299195E-2</v>
          </cell>
          <cell r="DX123">
            <v>3.1403837778010341E-2</v>
          </cell>
          <cell r="DY123">
            <v>2.7178712627722316E-2</v>
          </cell>
          <cell r="DZ123">
            <v>3.7536646611131243E-2</v>
          </cell>
          <cell r="EA123">
            <v>3.4048942952324072E-2</v>
          </cell>
          <cell r="EB123">
            <v>3.7490355366115634E-2</v>
          </cell>
          <cell r="EC123">
            <v>2.6553607950786318E-2</v>
          </cell>
          <cell r="ED123">
            <v>2.3608793054550419E-2</v>
          </cell>
          <cell r="EE123">
            <v>3.6972334954465391E-2</v>
          </cell>
          <cell r="EF123">
            <v>2.9595167544752398E-2</v>
          </cell>
        </row>
        <row r="124">
          <cell r="E124">
            <v>-1687359.6837600004</v>
          </cell>
          <cell r="F124">
            <v>-1461195.8071400002</v>
          </cell>
          <cell r="G124">
            <v>-1531952.0537600005</v>
          </cell>
          <cell r="H124">
            <v>-1509454.7307600004</v>
          </cell>
          <cell r="I124">
            <v>-1533121.90491</v>
          </cell>
          <cell r="J124">
            <v>-1874954.18976</v>
          </cell>
          <cell r="K124">
            <v>-2263139.9747600006</v>
          </cell>
          <cell r="L124">
            <v>-2402554.7635700004</v>
          </cell>
          <cell r="M124">
            <v>-2402266.1934400005</v>
          </cell>
          <cell r="N124">
            <v>-1789350.1504300004</v>
          </cell>
          <cell r="O124">
            <v>2507960.9802699997</v>
          </cell>
          <cell r="P124">
            <v>2422324.02152</v>
          </cell>
          <cell r="Q124">
            <v>2614097.13797</v>
          </cell>
          <cell r="R124">
            <v>2360674.5825199997</v>
          </cell>
          <cell r="S124">
            <v>2221839.8917299998</v>
          </cell>
          <cell r="T124">
            <v>2266239.0391100002</v>
          </cell>
          <cell r="U124">
            <v>2806768.67349</v>
          </cell>
          <cell r="V124">
            <v>2490035.3647499997</v>
          </cell>
          <cell r="W124">
            <v>2675406.8765199999</v>
          </cell>
          <cell r="X124">
            <v>2349944.9295199998</v>
          </cell>
          <cell r="Y124">
            <v>2566152.18652</v>
          </cell>
          <cell r="Z124">
            <v>2986150.8542400002</v>
          </cell>
          <cell r="AA124">
            <v>2880653.74046</v>
          </cell>
          <cell r="AB124">
            <v>2470932.1488599996</v>
          </cell>
          <cell r="AC124">
            <v>2589904.1760399998</v>
          </cell>
          <cell r="AD124">
            <v>2383081.5614499999</v>
          </cell>
          <cell r="AE124">
            <v>2101530.7181799999</v>
          </cell>
          <cell r="AF124">
            <v>2460802.4729599999</v>
          </cell>
          <cell r="AG124">
            <v>2885705.6121399999</v>
          </cell>
          <cell r="AH124">
            <v>2735842.1633299999</v>
          </cell>
          <cell r="AI124">
            <v>2854127.9970499999</v>
          </cell>
          <cell r="AJ124">
            <v>2600731.1508799996</v>
          </cell>
          <cell r="AK124">
            <v>2465500.2227099999</v>
          </cell>
          <cell r="AL124">
            <v>2629124.6895399997</v>
          </cell>
          <cell r="AM124">
            <v>2070381.4095499997</v>
          </cell>
          <cell r="AN124">
            <v>2010599.1907099998</v>
          </cell>
          <cell r="AO124">
            <v>2280155.5303199999</v>
          </cell>
          <cell r="AP124">
            <v>1917341.6335</v>
          </cell>
          <cell r="AQ124">
            <v>2782130.61687</v>
          </cell>
          <cell r="AR124">
            <v>2750449.9010799997</v>
          </cell>
          <cell r="AS124">
            <v>2740347.8665999998</v>
          </cell>
          <cell r="AT124">
            <v>3387842.5923600001</v>
          </cell>
          <cell r="AU124">
            <v>3261169.9259299999</v>
          </cell>
          <cell r="AV124">
            <v>2687907.7368999999</v>
          </cell>
          <cell r="AW124">
            <v>3453623.1750599998</v>
          </cell>
          <cell r="AX124">
            <v>3300815.7491600001</v>
          </cell>
          <cell r="AY124">
            <v>3045134.1112600002</v>
          </cell>
          <cell r="AZ124">
            <v>2948702.6553600002</v>
          </cell>
          <cell r="BA124">
            <v>2585804.0234599998</v>
          </cell>
          <cell r="BB124">
            <v>2587896.58855</v>
          </cell>
          <cell r="BC124">
            <v>3273303.64225</v>
          </cell>
          <cell r="BD124">
            <v>2899848.2972499998</v>
          </cell>
          <cell r="BE124">
            <v>2863733.2030500001</v>
          </cell>
          <cell r="BF124">
            <v>3192394.69417</v>
          </cell>
          <cell r="BG124">
            <v>2988205.2531099999</v>
          </cell>
          <cell r="BH124">
            <v>2897082.90717</v>
          </cell>
          <cell r="BI124">
            <v>2588394.8423799998</v>
          </cell>
          <cell r="BJ124">
            <v>2433685.43517</v>
          </cell>
          <cell r="BK124">
            <v>3072518.02917</v>
          </cell>
          <cell r="BL124">
            <v>2510213.6751699997</v>
          </cell>
          <cell r="BM124">
            <v>2928293.11827</v>
          </cell>
          <cell r="BN124">
            <v>2485648.2337699998</v>
          </cell>
          <cell r="BO124">
            <v>2574734.2010599999</v>
          </cell>
          <cell r="BP124">
            <v>2523767.9315400003</v>
          </cell>
          <cell r="BQ124">
            <v>2741396.0212300001</v>
          </cell>
          <cell r="BR124">
            <v>3262589.3106999998</v>
          </cell>
          <cell r="BS124">
            <v>2824466.29917</v>
          </cell>
          <cell r="BT124">
            <v>2455796.6596400002</v>
          </cell>
          <cell r="BU124">
            <v>2142803.6779700001</v>
          </cell>
          <cell r="BV124">
            <v>2128930.5356200002</v>
          </cell>
          <cell r="BW124">
            <v>3253185.6676700003</v>
          </cell>
          <cell r="BX124">
            <v>3687808.5974099999</v>
          </cell>
          <cell r="BY124">
            <v>2983483.5736704692</v>
          </cell>
          <cell r="BZ124">
            <v>2930175.2408854007</v>
          </cell>
          <cell r="CA124">
            <v>2949995.1990838638</v>
          </cell>
          <cell r="CB124">
            <v>3022057.5520001859</v>
          </cell>
          <cell r="CC124">
            <v>3021590.7251807735</v>
          </cell>
          <cell r="CD124">
            <v>3269500.4764545229</v>
          </cell>
          <cell r="CE124">
            <v>3288393.8296005707</v>
          </cell>
          <cell r="CF124">
            <v>3070662.7444178332</v>
          </cell>
          <cell r="CG124">
            <v>2911453.1791377622</v>
          </cell>
          <cell r="CH124">
            <v>2833117.9301322238</v>
          </cell>
          <cell r="CI124">
            <v>3127903.0456897351</v>
          </cell>
          <cell r="CJ124">
            <v>3688858.8011978781</v>
          </cell>
          <cell r="CK124">
            <v>3720920.6586082126</v>
          </cell>
          <cell r="CL124">
            <v>3373541.8084283532</v>
          </cell>
          <cell r="CM124">
            <v>3395416.04591168</v>
          </cell>
          <cell r="CN124">
            <v>3640165.4194915644</v>
          </cell>
          <cell r="CO124">
            <v>3706825.6008986579</v>
          </cell>
          <cell r="CP124">
            <v>3930463.0367890405</v>
          </cell>
          <cell r="CQ124">
            <v>3921471.4500821284</v>
          </cell>
          <cell r="CR124">
            <v>3731851.652644881</v>
          </cell>
          <cell r="CS124">
            <v>3623249.7380700689</v>
          </cell>
          <cell r="CT124">
            <v>3620330.5388428881</v>
          </cell>
          <cell r="CU124">
            <v>3766750.8441715385</v>
          </cell>
          <cell r="CV124">
            <v>4032199.3892678702</v>
          </cell>
          <cell r="CW124">
            <v>3224935.2357085487</v>
          </cell>
          <cell r="CX124">
            <v>2953687.9131389204</v>
          </cell>
          <cell r="CY124">
            <v>3025787.3862956534</v>
          </cell>
          <cell r="CZ124">
            <v>3379849.8431493677</v>
          </cell>
          <cell r="DA124">
            <v>3465984.6193593605</v>
          </cell>
          <cell r="DB124">
            <v>3487908.9495889973</v>
          </cell>
          <cell r="DC124">
            <v>3470069.8899856913</v>
          </cell>
          <cell r="DD124">
            <v>3497045.8583472339</v>
          </cell>
          <cell r="DE124">
            <v>3603487.2361912881</v>
          </cell>
          <cell r="DF124">
            <v>3654944.1454254347</v>
          </cell>
          <cell r="DG124">
            <v>3712614.2869245047</v>
          </cell>
          <cell r="DH124">
            <v>3909849.8444506302</v>
          </cell>
          <cell r="DI124">
            <v>4520898.8726060651</v>
          </cell>
          <cell r="DJ124">
            <v>3999345.2689915895</v>
          </cell>
          <cell r="DK124">
            <v>3952001.6366891689</v>
          </cell>
          <cell r="DL124">
            <v>4214612.7108659251</v>
          </cell>
          <cell r="DM124">
            <v>4081552.709072012</v>
          </cell>
          <cell r="DN124">
            <v>4181660.1326139402</v>
          </cell>
          <cell r="DO124">
            <v>4272154.5856167832</v>
          </cell>
          <cell r="DP124">
            <v>4277973.4837628203</v>
          </cell>
          <cell r="DQ124">
            <v>4169738.8239911278</v>
          </cell>
          <cell r="DR124">
            <v>4097605.6700171158</v>
          </cell>
          <cell r="DS124">
            <v>4022809.2359687625</v>
          </cell>
          <cell r="DT124">
            <v>4130105.7225770075</v>
          </cell>
          <cell r="DU124">
            <v>3816654.6651016041</v>
          </cell>
          <cell r="DV124">
            <v>3381399.2539257635</v>
          </cell>
          <cell r="DW124">
            <v>3650326.0789200123</v>
          </cell>
          <cell r="DX124">
            <v>3855994.8046707232</v>
          </cell>
          <cell r="DY124">
            <v>3906916.5233392199</v>
          </cell>
          <cell r="DZ124">
            <v>3824183.3113911389</v>
          </cell>
          <cell r="EA124">
            <v>4009223.8474657913</v>
          </cell>
          <cell r="EB124">
            <v>4188222.9958662917</v>
          </cell>
          <cell r="EC124">
            <v>4208788.2785019949</v>
          </cell>
          <cell r="ED124">
            <v>4229965.7651367281</v>
          </cell>
          <cell r="EE124">
            <v>4223623.5900993589</v>
          </cell>
          <cell r="EF124">
            <v>4305092.2303725118</v>
          </cell>
        </row>
        <row r="125">
          <cell r="E125">
            <v>-0.17261797280290375</v>
          </cell>
          <cell r="F125">
            <v>-0.38349875894922419</v>
          </cell>
          <cell r="G125">
            <v>-0.35905746831302177</v>
          </cell>
          <cell r="H125">
            <v>-0.18203704781636729</v>
          </cell>
          <cell r="I125">
            <v>-0.2125274270796669</v>
          </cell>
          <cell r="J125">
            <v>-8.7139789810498539E-2</v>
          </cell>
          <cell r="K125">
            <v>-5.9897272158066714E-2</v>
          </cell>
          <cell r="L125">
            <v>-2.1639595341729746E-2</v>
          </cell>
          <cell r="M125">
            <v>-4.6211878726491636E-2</v>
          </cell>
          <cell r="N125">
            <v>-0.13235702063293003</v>
          </cell>
          <cell r="O125">
            <v>4.1771474677696825E-2</v>
          </cell>
          <cell r="P125">
            <v>1.9121316796807224E-2</v>
          </cell>
          <cell r="Q125">
            <v>0.12048533464008351</v>
          </cell>
          <cell r="R125">
            <v>7.4661224933363635E-2</v>
          </cell>
          <cell r="S125">
            <v>6.1695861938668405E-2</v>
          </cell>
          <cell r="T125">
            <v>9.660006195814809E-2</v>
          </cell>
          <cell r="U125">
            <v>0.10409690393426752</v>
          </cell>
          <cell r="V125">
            <v>9.3905392084050326E-2</v>
          </cell>
          <cell r="W125">
            <v>0.17224362284640898</v>
          </cell>
          <cell r="X125">
            <v>7.2819984353826375E-2</v>
          </cell>
          <cell r="Y125">
            <v>7.8438718505221133E-2</v>
          </cell>
          <cell r="Z125">
            <v>5.0510359108561463E-2</v>
          </cell>
          <cell r="AA125">
            <v>3.5637139083438372E-2</v>
          </cell>
          <cell r="AB125">
            <v>8.552325534211716E-2</v>
          </cell>
          <cell r="AC125">
            <v>0.1506518511880163</v>
          </cell>
          <cell r="AD125">
            <v>6.2210121717275732E-2</v>
          </cell>
          <cell r="AE125">
            <v>3.8227899932661839E-2</v>
          </cell>
          <cell r="AF125">
            <v>0.20262781004532304</v>
          </cell>
          <cell r="AG125">
            <v>0.17241422995710001</v>
          </cell>
          <cell r="AH125">
            <v>8.3101185823992521E-2</v>
          </cell>
          <cell r="AI125">
            <v>0.10097190605952751</v>
          </cell>
          <cell r="AJ125">
            <v>4.5283916009599905E-2</v>
          </cell>
          <cell r="AK125">
            <v>2.4649623812728567E-2</v>
          </cell>
          <cell r="AL125">
            <v>0.11153596220318732</v>
          </cell>
          <cell r="AM125">
            <v>2.5986759701292935E-2</v>
          </cell>
          <cell r="AN125">
            <v>5.1805013147955395E-2</v>
          </cell>
          <cell r="AO125">
            <v>0.16849829009079945</v>
          </cell>
          <cell r="AP125">
            <v>3.7924562174798254E-2</v>
          </cell>
          <cell r="AQ125">
            <v>3.7635100007561061E-2</v>
          </cell>
          <cell r="AR125">
            <v>0.13410613249314793</v>
          </cell>
          <cell r="AS125">
            <v>0.1575949784600971</v>
          </cell>
          <cell r="AT125">
            <v>0.142215286532652</v>
          </cell>
          <cell r="AU125">
            <v>0.12594901879664164</v>
          </cell>
          <cell r="AV125">
            <v>7.5087548292402106E-2</v>
          </cell>
          <cell r="AW125">
            <v>0.11071746528726514</v>
          </cell>
          <cell r="AX125">
            <v>9.6429618975551995E-2</v>
          </cell>
          <cell r="AY125">
            <v>5.0767614282851009E-2</v>
          </cell>
          <cell r="AZ125">
            <v>0.11154620470196015</v>
          </cell>
          <cell r="BA125">
            <v>4.4412743177006858E-2</v>
          </cell>
          <cell r="BB125">
            <v>6.8677746930213598E-2</v>
          </cell>
          <cell r="BC125">
            <v>0.10449567359870249</v>
          </cell>
          <cell r="BD125">
            <v>5.6057630374719433E-2</v>
          </cell>
          <cell r="BE125">
            <v>8.2842928083289691E-2</v>
          </cell>
          <cell r="BF125">
            <v>8.5339468361330481E-2</v>
          </cell>
          <cell r="BG125">
            <v>5.8841052085362729E-2</v>
          </cell>
          <cell r="BH125">
            <v>7.3117170197563169E-2</v>
          </cell>
          <cell r="BI125">
            <v>0.10597284761925449</v>
          </cell>
          <cell r="BJ125">
            <v>8.2720550113304814E-2</v>
          </cell>
          <cell r="BK125">
            <v>8.6820943105112194E-2</v>
          </cell>
          <cell r="BL125">
            <v>8.8596198482959285E-2</v>
          </cell>
          <cell r="BM125">
            <v>0.26559408115519451</v>
          </cell>
          <cell r="BN125">
            <v>0.16842949936042273</v>
          </cell>
          <cell r="BO125">
            <v>0.23257450021577802</v>
          </cell>
          <cell r="BP125">
            <v>0.2427617673294338</v>
          </cell>
          <cell r="BQ125">
            <v>0.32907156244986518</v>
          </cell>
          <cell r="BR125">
            <v>0.25402704939966259</v>
          </cell>
          <cell r="BS125">
            <v>0.18061704689127009</v>
          </cell>
          <cell r="BT125">
            <v>0.13590673710295151</v>
          </cell>
          <cell r="BU125">
            <v>0.10156099240793202</v>
          </cell>
          <cell r="BV125">
            <v>9.7744195406262308E-2</v>
          </cell>
          <cell r="BW125">
            <v>0.20799668679366592</v>
          </cell>
          <cell r="BX125">
            <v>9.0758593934366527E-2</v>
          </cell>
          <cell r="BY125">
            <v>0.15950170480766693</v>
          </cell>
          <cell r="BZ125">
            <v>9.1677269488478194E-2</v>
          </cell>
          <cell r="CA125">
            <v>0.12490175794068052</v>
          </cell>
          <cell r="CB125">
            <v>0.14430851006576706</v>
          </cell>
          <cell r="CC125">
            <v>0.18983648966441732</v>
          </cell>
          <cell r="CD125">
            <v>0.16052726809788168</v>
          </cell>
          <cell r="CE125">
            <v>0.12180237259109149</v>
          </cell>
          <cell r="CF125">
            <v>9.4703818530972261E-2</v>
          </cell>
          <cell r="CG125">
            <v>0.10608376843815055</v>
          </cell>
          <cell r="CH125">
            <v>9.2298121498373034E-2</v>
          </cell>
          <cell r="CI125">
            <v>0.11519508139387639</v>
          </cell>
          <cell r="CJ125">
            <v>9.6966999039761984E-2</v>
          </cell>
          <cell r="CK125">
            <v>0.15650284304662276</v>
          </cell>
          <cell r="CL125">
            <v>0.10959483859303819</v>
          </cell>
          <cell r="CM125">
            <v>0.15399064391838702</v>
          </cell>
          <cell r="CN125">
            <v>0.14770930258997342</v>
          </cell>
          <cell r="CO125">
            <v>0.2005836600658574</v>
          </cell>
          <cell r="CP125">
            <v>0.16663126195295827</v>
          </cell>
          <cell r="CQ125">
            <v>0.12042015718924143</v>
          </cell>
          <cell r="CR125">
            <v>0.10124257527716231</v>
          </cell>
          <cell r="CS125">
            <v>0.10453920282177902</v>
          </cell>
          <cell r="CT125">
            <v>9.0920955672646728E-2</v>
          </cell>
          <cell r="CU125">
            <v>0.13667090376421817</v>
          </cell>
          <cell r="CV125">
            <v>9.210726381902927E-2</v>
          </cell>
          <cell r="CW125">
            <v>0.19386620966982807</v>
          </cell>
          <cell r="CX125">
            <v>0.12323386914731305</v>
          </cell>
          <cell r="CY125">
            <v>0.17048896735828187</v>
          </cell>
          <cell r="CZ125">
            <v>0.17825985999505808</v>
          </cell>
          <cell r="DA125">
            <v>0.23983057072671329</v>
          </cell>
          <cell r="DB125">
            <v>0.19372852648350083</v>
          </cell>
          <cell r="DC125">
            <v>0.140946525557201</v>
          </cell>
          <cell r="DD125">
            <v>0.11061771030369537</v>
          </cell>
          <cell r="DE125">
            <v>0.10406132122262053</v>
          </cell>
          <cell r="DF125">
            <v>9.3654424192427366E-2</v>
          </cell>
          <cell r="DG125">
            <v>0.15328755731725349</v>
          </cell>
          <cell r="DH125">
            <v>9.3277618931052589E-2</v>
          </cell>
          <cell r="DI125">
            <v>0.1699569191747059</v>
          </cell>
          <cell r="DJ125">
            <v>0.10816865907627649</v>
          </cell>
          <cell r="DK125">
            <v>0.14979378973911647</v>
          </cell>
          <cell r="DL125">
            <v>0.15675922421693286</v>
          </cell>
          <cell r="DM125">
            <v>0.21008357348566267</v>
          </cell>
          <cell r="DN125">
            <v>0.17362901884478024</v>
          </cell>
          <cell r="DO125">
            <v>0.12772301844584463</v>
          </cell>
          <cell r="DP125">
            <v>0.10218803470394332</v>
          </cell>
          <cell r="DQ125">
            <v>0.10489476416085003</v>
          </cell>
          <cell r="DR125">
            <v>9.2291167121149043E-2</v>
          </cell>
          <cell r="DS125">
            <v>0.13505118082511602</v>
          </cell>
          <cell r="DT125">
            <v>9.4117293929947943E-2</v>
          </cell>
          <cell r="DU125">
            <v>0.17344199063038557</v>
          </cell>
          <cell r="DV125">
            <v>0.11366578893887591</v>
          </cell>
          <cell r="DW125">
            <v>0.15809113367192848</v>
          </cell>
          <cell r="DX125">
            <v>0.16090946226732147</v>
          </cell>
          <cell r="DY125">
            <v>0.21683260142607777</v>
          </cell>
          <cell r="DZ125">
            <v>0.17799626909374644</v>
          </cell>
          <cell r="EA125">
            <v>0.12969656706409569</v>
          </cell>
          <cell r="EB125">
            <v>0.104682773428267</v>
          </cell>
          <cell r="EC125">
            <v>0.10449842940174986</v>
          </cell>
          <cell r="ED125">
            <v>9.2288848995407721E-2</v>
          </cell>
          <cell r="EE125">
            <v>0.14166988063552924</v>
          </cell>
          <cell r="EF125">
            <v>9.3167392226676596E-2</v>
          </cell>
        </row>
        <row r="126">
          <cell r="E126">
            <v>-0.58501338481689302</v>
          </cell>
          <cell r="F126">
            <v>-0.67188257398683893</v>
          </cell>
          <cell r="G126">
            <v>-0.62590862269258574</v>
          </cell>
          <cell r="H126">
            <v>-0.87520743290846625</v>
          </cell>
          <cell r="I126">
            <v>-0.84801084364933199</v>
          </cell>
          <cell r="J126">
            <v>-0.62639290411161153</v>
          </cell>
          <cell r="K126">
            <v>-0.37847239214217543</v>
          </cell>
          <cell r="L126">
            <v>-0.35092785567442697</v>
          </cell>
          <cell r="M126">
            <v>-0.34418567957949786</v>
          </cell>
          <cell r="N126">
            <v>-0.7559924424098452</v>
          </cell>
          <cell r="O126">
            <v>0.95822852532230318</v>
          </cell>
          <cell r="P126">
            <v>0.98087868320319282</v>
          </cell>
          <cell r="Q126">
            <v>0.73867619549115637</v>
          </cell>
          <cell r="R126">
            <v>0.7920745800227883</v>
          </cell>
          <cell r="S126">
            <v>0.80748452451407371</v>
          </cell>
          <cell r="T126">
            <v>0.78418242641249447</v>
          </cell>
          <cell r="U126">
            <v>0.74309894086376016</v>
          </cell>
          <cell r="V126">
            <v>0.74567869790332064</v>
          </cell>
          <cell r="W126">
            <v>0.68946090320262754</v>
          </cell>
          <cell r="X126">
            <v>0.78226086000044492</v>
          </cell>
          <cell r="Y126">
            <v>0.76231018245758808</v>
          </cell>
          <cell r="Z126">
            <v>0.75583386496206784</v>
          </cell>
          <cell r="AA126">
            <v>0.77871089121658643</v>
          </cell>
          <cell r="AB126">
            <v>0.71510406219580691</v>
          </cell>
          <cell r="AC126">
            <v>0.67541364396525205</v>
          </cell>
          <cell r="AD126">
            <v>0.72798415510563674</v>
          </cell>
          <cell r="AE126">
            <v>0.74576241189435843</v>
          </cell>
          <cell r="AF126">
            <v>0.6316060041952275</v>
          </cell>
          <cell r="AG126">
            <v>0.64605190814230318</v>
          </cell>
          <cell r="AH126">
            <v>0.72185985124821916</v>
          </cell>
          <cell r="AI126">
            <v>0.70356116443814198</v>
          </cell>
          <cell r="AJ126">
            <v>0.76593407834023064</v>
          </cell>
          <cell r="AK126">
            <v>0.79783185535382983</v>
          </cell>
          <cell r="AL126">
            <v>0.73818622022052738</v>
          </cell>
          <cell r="AM126">
            <v>0.80374205901592011</v>
          </cell>
          <cell r="AN126">
            <v>0.79403524304425643</v>
          </cell>
          <cell r="AO126">
            <v>0.69256136086400222</v>
          </cell>
          <cell r="AP126">
            <v>0.81560301499602306</v>
          </cell>
          <cell r="AQ126">
            <v>0.71467479096899189</v>
          </cell>
          <cell r="AR126">
            <v>0.63747229730362653</v>
          </cell>
          <cell r="AS126">
            <v>0.63355373170709262</v>
          </cell>
          <cell r="AT126">
            <v>0.60175423192842614</v>
          </cell>
          <cell r="AU126">
            <v>0.62061826369959083</v>
          </cell>
          <cell r="AV126">
            <v>0.64497735292783143</v>
          </cell>
          <cell r="AW126">
            <v>0.60042989996555551</v>
          </cell>
          <cell r="AX126">
            <v>0.62537347564622892</v>
          </cell>
          <cell r="AY126">
            <v>0.67372225411481468</v>
          </cell>
          <cell r="AZ126">
            <v>0.62860513051415223</v>
          </cell>
          <cell r="BA126">
            <v>0.68022464253359116</v>
          </cell>
          <cell r="BB126">
            <v>0.67711925788418892</v>
          </cell>
          <cell r="BC126">
            <v>0.61649386615807167</v>
          </cell>
          <cell r="BD126">
            <v>0.65008318514721231</v>
          </cell>
          <cell r="BE126">
            <v>0.6452778546381005</v>
          </cell>
          <cell r="BF126">
            <v>0.60519682013264131</v>
          </cell>
          <cell r="BG126">
            <v>0.64197752665197616</v>
          </cell>
          <cell r="BH126">
            <v>0.65669353569810085</v>
          </cell>
          <cell r="BI126">
            <v>0.61705061042828369</v>
          </cell>
          <cell r="BJ126">
            <v>0.64974753707622979</v>
          </cell>
          <cell r="BK126">
            <v>0.61854384562664111</v>
          </cell>
          <cell r="BL126">
            <v>0.5846495428006182</v>
          </cell>
          <cell r="BM126">
            <v>0.48093521401027572</v>
          </cell>
          <cell r="BN126">
            <v>0.56288185050140238</v>
          </cell>
          <cell r="BO126">
            <v>0.53691844266909827</v>
          </cell>
          <cell r="BP126">
            <v>0.48800833156179579</v>
          </cell>
          <cell r="BQ126">
            <v>0.44559132210745772</v>
          </cell>
          <cell r="BR126">
            <v>0.44227012354503514</v>
          </cell>
          <cell r="BS126">
            <v>0.50731647176709904</v>
          </cell>
          <cell r="BT126">
            <v>0.54171678762484266</v>
          </cell>
          <cell r="BU126">
            <v>0.50638249722809714</v>
          </cell>
          <cell r="BV126">
            <v>0.51368880253366878</v>
          </cell>
          <cell r="BW126">
            <v>0.42752118065124889</v>
          </cell>
          <cell r="BX126">
            <v>0.61835907213881713</v>
          </cell>
          <cell r="BY126">
            <v>0.61790707246928966</v>
          </cell>
          <cell r="BZ126">
            <v>0.68520137446053808</v>
          </cell>
          <cell r="CA126">
            <v>0.62269569993205398</v>
          </cell>
          <cell r="CB126">
            <v>0.59185460467087814</v>
          </cell>
          <cell r="CC126">
            <v>0.57480763615088359</v>
          </cell>
          <cell r="CD126">
            <v>0.54974039186870094</v>
          </cell>
          <cell r="CE126">
            <v>0.58997075403955535</v>
          </cell>
          <cell r="CF126">
            <v>0.61446255875025835</v>
          </cell>
          <cell r="CG126">
            <v>0.57462100254064541</v>
          </cell>
          <cell r="CH126">
            <v>0.59626993841870912</v>
          </cell>
          <cell r="CI126">
            <v>0.57326242679756823</v>
          </cell>
          <cell r="CJ126">
            <v>0.61053791515119582</v>
          </cell>
          <cell r="CK126">
            <v>0.59302230967105207</v>
          </cell>
          <cell r="CL126">
            <v>0.64173416094870972</v>
          </cell>
          <cell r="CM126">
            <v>0.59203600291974134</v>
          </cell>
          <cell r="CN126">
            <v>0.57664870712662886</v>
          </cell>
          <cell r="CO126">
            <v>0.55522560429881396</v>
          </cell>
          <cell r="CP126">
            <v>0.53240244518212576</v>
          </cell>
          <cell r="CQ126">
            <v>0.57975491748621022</v>
          </cell>
          <cell r="CR126">
            <v>0.60429096069106736</v>
          </cell>
          <cell r="CS126">
            <v>0.56601803673234208</v>
          </cell>
          <cell r="CT126">
            <v>0.58656875934286923</v>
          </cell>
          <cell r="CU126">
            <v>0.53977581769181948</v>
          </cell>
          <cell r="CV126">
            <v>0.60451551003021031</v>
          </cell>
          <cell r="CW126">
            <v>0.56395486538353912</v>
          </cell>
          <cell r="CX126">
            <v>0.62993912863688339</v>
          </cell>
          <cell r="CY126">
            <v>0.58388338184029775</v>
          </cell>
          <cell r="CZ126">
            <v>0.55217054778643437</v>
          </cell>
          <cell r="DA126">
            <v>0.52520818751905185</v>
          </cell>
          <cell r="DB126">
            <v>0.50813765353195395</v>
          </cell>
          <cell r="DC126">
            <v>0.5590140477642882</v>
          </cell>
          <cell r="DD126">
            <v>0.58682343568872275</v>
          </cell>
          <cell r="DE126">
            <v>0.54900717883369499</v>
          </cell>
          <cell r="DF126">
            <v>0.56550916676508245</v>
          </cell>
          <cell r="DG126">
            <v>0.51351980838021227</v>
          </cell>
          <cell r="DH126">
            <v>0.61113749910674109</v>
          </cell>
          <cell r="DI126">
            <v>0.5916280825079604</v>
          </cell>
          <cell r="DJ126">
            <v>0.65229155468204369</v>
          </cell>
          <cell r="DK126">
            <v>0.59953836156403106</v>
          </cell>
          <cell r="DL126">
            <v>0.57355795319464709</v>
          </cell>
          <cell r="DM126">
            <v>0.55174714265624991</v>
          </cell>
          <cell r="DN126">
            <v>0.53009349686092688</v>
          </cell>
          <cell r="DO126">
            <v>0.57624657309668459</v>
          </cell>
          <cell r="DP126">
            <v>0.60185898504334945</v>
          </cell>
          <cell r="DQ126">
            <v>0.56321540603556075</v>
          </cell>
          <cell r="DR126">
            <v>0.58278262150888693</v>
          </cell>
          <cell r="DS126">
            <v>0.54218601762320007</v>
          </cell>
          <cell r="DT126">
            <v>0.60873030809604911</v>
          </cell>
          <cell r="DU126">
            <v>0.58286841918751719</v>
          </cell>
          <cell r="DV126">
            <v>0.6413216147558789</v>
          </cell>
          <cell r="DW126">
            <v>0.59181924877469005</v>
          </cell>
          <cell r="DX126">
            <v>0.56745906936923673</v>
          </cell>
          <cell r="DY126">
            <v>0.54406031149137191</v>
          </cell>
          <cell r="DZ126">
            <v>0.5235445318583356</v>
          </cell>
          <cell r="EA126">
            <v>0.57167184611572763</v>
          </cell>
          <cell r="EB126">
            <v>0.59765779380771322</v>
          </cell>
          <cell r="EC126">
            <v>0.55941354053386594</v>
          </cell>
          <cell r="ED126">
            <v>0.5782868492056128</v>
          </cell>
          <cell r="EE126">
            <v>0.5318272145650772</v>
          </cell>
          <cell r="EF126">
            <v>0.60812777241100013</v>
          </cell>
        </row>
        <row r="127">
          <cell r="E127">
            <v>1.7576313576197968</v>
          </cell>
          <cell r="F127">
            <v>2.0553813329360633</v>
          </cell>
          <cell r="G127">
            <v>1.9849660910056075</v>
          </cell>
          <cell r="H127">
            <v>2.0572444807248336</v>
          </cell>
          <cell r="I127">
            <v>2.060538270728999</v>
          </cell>
          <cell r="J127">
            <v>1.7135326939221101</v>
          </cell>
          <cell r="K127">
            <v>1.4383696643002422</v>
          </cell>
          <cell r="L127">
            <v>1.3725674510161567</v>
          </cell>
          <cell r="M127">
            <v>1.3903975583059893</v>
          </cell>
          <cell r="N127">
            <v>1.8883494630427751</v>
          </cell>
          <cell r="O127">
            <v>0</v>
          </cell>
          <cell r="P127">
            <v>0</v>
          </cell>
          <cell r="Q127">
            <v>0.14083846986876014</v>
          </cell>
          <cell r="R127">
            <v>0.13326419504384812</v>
          </cell>
          <cell r="S127">
            <v>0.13081961354725793</v>
          </cell>
          <cell r="T127">
            <v>0.11921751162935731</v>
          </cell>
          <cell r="U127">
            <v>0.15280415520197235</v>
          </cell>
          <cell r="V127">
            <v>0.16041591001262909</v>
          </cell>
          <cell r="W127">
            <v>0.13829547395096339</v>
          </cell>
          <cell r="X127">
            <v>0.14491915564572877</v>
          </cell>
          <cell r="Y127">
            <v>0.1592510990371907</v>
          </cell>
          <cell r="Z127">
            <v>0.19365577592937055</v>
          </cell>
          <cell r="AA127">
            <v>0.18565196969997513</v>
          </cell>
          <cell r="AB127">
            <v>0.19937268246207607</v>
          </cell>
          <cell r="AC127">
            <v>0.17393450484673167</v>
          </cell>
          <cell r="AD127">
            <v>0.20980572317708743</v>
          </cell>
          <cell r="AE127">
            <v>0.21600968817297977</v>
          </cell>
          <cell r="AF127">
            <v>0.16576618575944949</v>
          </cell>
          <cell r="AG127">
            <v>0.18153386190059684</v>
          </cell>
          <cell r="AH127">
            <v>0.19503896292778827</v>
          </cell>
          <cell r="AI127">
            <v>0.19546692950233047</v>
          </cell>
          <cell r="AJ127">
            <v>0.18878200565016953</v>
          </cell>
          <cell r="AK127">
            <v>0.17751852083344158</v>
          </cell>
          <cell r="AL127">
            <v>0.15027781757628539</v>
          </cell>
          <cell r="AM127">
            <v>0.17027118128278695</v>
          </cell>
          <cell r="AN127">
            <v>0.15415974380778827</v>
          </cell>
          <cell r="AO127">
            <v>0.13894034904519828</v>
          </cell>
          <cell r="AP127">
            <v>0.14647242282917861</v>
          </cell>
          <cell r="AQ127">
            <v>0.24769010902344693</v>
          </cell>
          <cell r="AR127">
            <v>0.22842157020322557</v>
          </cell>
          <cell r="AS127">
            <v>0.20885128983281032</v>
          </cell>
          <cell r="AT127">
            <v>0.25603048153892177</v>
          </cell>
          <cell r="AU127">
            <v>0.2534327175037675</v>
          </cell>
          <cell r="AV127">
            <v>0.27993509877976647</v>
          </cell>
          <cell r="AW127">
            <v>0.28885263474717937</v>
          </cell>
          <cell r="AX127">
            <v>0.27819690537821912</v>
          </cell>
          <cell r="AY127">
            <v>0.27551013160233434</v>
          </cell>
          <cell r="AZ127">
            <v>0.25984866478388763</v>
          </cell>
          <cell r="BA127">
            <v>0.27536261428940212</v>
          </cell>
          <cell r="BB127">
            <v>0.25420299518559752</v>
          </cell>
          <cell r="BC127">
            <v>0.27901046024322584</v>
          </cell>
          <cell r="BD127">
            <v>0.2938591844780683</v>
          </cell>
          <cell r="BE127">
            <v>0.27187921727860975</v>
          </cell>
          <cell r="BF127">
            <v>0.30946371150602819</v>
          </cell>
          <cell r="BG127">
            <v>0.29918142126266117</v>
          </cell>
          <cell r="BH127">
            <v>0.27018929410433601</v>
          </cell>
          <cell r="BI127">
            <v>0.27697654195246185</v>
          </cell>
          <cell r="BJ127">
            <v>0.2675319128104654</v>
          </cell>
          <cell r="BK127">
            <v>0.29463521126824671</v>
          </cell>
          <cell r="BL127">
            <v>0.32675425871642255</v>
          </cell>
          <cell r="BM127">
            <v>0.25347070483452977</v>
          </cell>
          <cell r="BN127">
            <v>0.26868865013817494</v>
          </cell>
          <cell r="BO127">
            <v>0.23050705711512379</v>
          </cell>
          <cell r="BP127">
            <v>0.26922990110877026</v>
          </cell>
          <cell r="BQ127">
            <v>0.22533711544267701</v>
          </cell>
          <cell r="BR127">
            <v>0.30370282705530227</v>
          </cell>
          <cell r="BS127">
            <v>0.3120664813416309</v>
          </cell>
          <cell r="BT127">
            <v>0.32237647527220575</v>
          </cell>
          <cell r="BU127">
            <v>0.39205651036397077</v>
          </cell>
          <cell r="BV127">
            <v>0.38856700206006883</v>
          </cell>
          <cell r="BW127">
            <v>0.36448213255508505</v>
          </cell>
          <cell r="BX127">
            <v>0.29088233392681639</v>
          </cell>
          <cell r="BY127">
            <v>0.22259122272304341</v>
          </cell>
          <cell r="BZ127">
            <v>0.22312135605098371</v>
          </cell>
          <cell r="CA127">
            <v>0.25240254212726548</v>
          </cell>
          <cell r="CB127">
            <v>0.26383688526335475</v>
          </cell>
          <cell r="CC127">
            <v>0.23535587418469903</v>
          </cell>
          <cell r="CD127">
            <v>0.28973234003341741</v>
          </cell>
          <cell r="CE127">
            <v>0.28822687336935321</v>
          </cell>
          <cell r="CF127">
            <v>0.29083362271876939</v>
          </cell>
          <cell r="CG127">
            <v>0.31929522902120405</v>
          </cell>
          <cell r="CH127">
            <v>0.3114319400829178</v>
          </cell>
          <cell r="CI127">
            <v>0.31154249180855537</v>
          </cell>
          <cell r="CJ127">
            <v>0.29249508580904221</v>
          </cell>
          <cell r="CK127">
            <v>0.25047484728232511</v>
          </cell>
          <cell r="CL127">
            <v>0.24867100045825205</v>
          </cell>
          <cell r="CM127">
            <v>0.2539733531618717</v>
          </cell>
          <cell r="CN127">
            <v>0.27564199028339775</v>
          </cell>
          <cell r="CO127">
            <v>0.24419073563532859</v>
          </cell>
          <cell r="CP127">
            <v>0.300966292864916</v>
          </cell>
          <cell r="CQ127">
            <v>0.29982492532454841</v>
          </cell>
          <cell r="CR127">
            <v>0.2944664640317704</v>
          </cell>
          <cell r="CS127">
            <v>0.32944276044587889</v>
          </cell>
          <cell r="CT127">
            <v>0.32251028498448403</v>
          </cell>
          <cell r="CU127">
            <v>0.32355327854396237</v>
          </cell>
          <cell r="CV127">
            <v>0.3033772261507604</v>
          </cell>
          <cell r="CW127">
            <v>0.24217892494663276</v>
          </cell>
          <cell r="CX127">
            <v>0.24682700221580356</v>
          </cell>
          <cell r="CY127">
            <v>0.24562765080142035</v>
          </cell>
          <cell r="CZ127">
            <v>0.26956959221850757</v>
          </cell>
          <cell r="DA127">
            <v>0.23496124175423486</v>
          </cell>
          <cell r="DB127">
            <v>0.29813381998454519</v>
          </cell>
          <cell r="DC127">
            <v>0.30003942667851086</v>
          </cell>
          <cell r="DD127">
            <v>0.30255885400758187</v>
          </cell>
          <cell r="DE127">
            <v>0.34693149994368455</v>
          </cell>
          <cell r="DF127">
            <v>0.34083640904249024</v>
          </cell>
          <cell r="DG127">
            <v>0.33319263430253426</v>
          </cell>
          <cell r="DH127">
            <v>0.29558488196220628</v>
          </cell>
          <cell r="DI127">
            <v>0.23841499831733373</v>
          </cell>
          <cell r="DJ127">
            <v>0.23953978624167979</v>
          </cell>
          <cell r="DK127">
            <v>0.25066784869685249</v>
          </cell>
          <cell r="DL127">
            <v>0.26968282258842002</v>
          </cell>
          <cell r="DM127">
            <v>0.23816928385808747</v>
          </cell>
          <cell r="DN127">
            <v>0.29627748429429285</v>
          </cell>
          <cell r="DO127">
            <v>0.29603040845747081</v>
          </cell>
          <cell r="DP127">
            <v>0.29595298025270722</v>
          </cell>
          <cell r="DQ127">
            <v>0.33188982980358916</v>
          </cell>
          <cell r="DR127">
            <v>0.32492621136996402</v>
          </cell>
          <cell r="DS127">
            <v>0.32276280155168396</v>
          </cell>
          <cell r="DT127">
            <v>0.29715239797400295</v>
          </cell>
          <cell r="DU127">
            <v>0.24368959018209721</v>
          </cell>
          <cell r="DV127">
            <v>0.24501259630524516</v>
          </cell>
          <cell r="DW127">
            <v>0.25008961755338149</v>
          </cell>
          <cell r="DX127">
            <v>0.27163146836344176</v>
          </cell>
          <cell r="DY127">
            <v>0.23910708708255032</v>
          </cell>
          <cell r="DZ127">
            <v>0.29845919904791801</v>
          </cell>
          <cell r="EA127">
            <v>0.29863158682017671</v>
          </cell>
          <cell r="EB127">
            <v>0.29765943276401985</v>
          </cell>
          <cell r="EC127">
            <v>0.3360880300643842</v>
          </cell>
          <cell r="ED127">
            <v>0.32942430179897947</v>
          </cell>
          <cell r="EE127">
            <v>0.32650290479939353</v>
          </cell>
          <cell r="EF127">
            <v>0.29870483536232323</v>
          </cell>
        </row>
        <row r="131"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272200</v>
          </cell>
          <cell r="Q131">
            <v>0</v>
          </cell>
          <cell r="R131">
            <v>0</v>
          </cell>
          <cell r="S131">
            <v>0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  <cell r="Z131">
            <v>0</v>
          </cell>
          <cell r="AA131">
            <v>0</v>
          </cell>
          <cell r="AB131">
            <v>272200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0</v>
          </cell>
          <cell r="AJ131">
            <v>0</v>
          </cell>
          <cell r="AK131">
            <v>0</v>
          </cell>
          <cell r="AL131">
            <v>0</v>
          </cell>
          <cell r="AM131">
            <v>0</v>
          </cell>
          <cell r="AN131">
            <v>272200</v>
          </cell>
          <cell r="AO131">
            <v>0</v>
          </cell>
          <cell r="AP131">
            <v>0</v>
          </cell>
          <cell r="AQ131">
            <v>0</v>
          </cell>
          <cell r="AR131">
            <v>0</v>
          </cell>
          <cell r="AS131">
            <v>0</v>
          </cell>
          <cell r="AT131">
            <v>0</v>
          </cell>
          <cell r="AU131">
            <v>0</v>
          </cell>
          <cell r="AV131">
            <v>0</v>
          </cell>
          <cell r="AW131">
            <v>0</v>
          </cell>
          <cell r="AX131">
            <v>0</v>
          </cell>
          <cell r="AY131">
            <v>0</v>
          </cell>
          <cell r="AZ131">
            <v>272200</v>
          </cell>
          <cell r="BA131">
            <v>0</v>
          </cell>
          <cell r="BB131">
            <v>0</v>
          </cell>
          <cell r="BC131">
            <v>0</v>
          </cell>
          <cell r="BD131">
            <v>0</v>
          </cell>
          <cell r="BE131">
            <v>0</v>
          </cell>
          <cell r="BF131">
            <v>0</v>
          </cell>
          <cell r="BG131">
            <v>0</v>
          </cell>
          <cell r="BH131">
            <v>0</v>
          </cell>
          <cell r="BI131">
            <v>0</v>
          </cell>
          <cell r="BJ131">
            <v>0</v>
          </cell>
          <cell r="BK131">
            <v>0</v>
          </cell>
          <cell r="BL131">
            <v>272200</v>
          </cell>
          <cell r="BM131">
            <v>0</v>
          </cell>
          <cell r="BN131">
            <v>0</v>
          </cell>
          <cell r="BO131">
            <v>0</v>
          </cell>
          <cell r="BP131">
            <v>0</v>
          </cell>
          <cell r="BQ131">
            <v>0</v>
          </cell>
          <cell r="BR131">
            <v>0</v>
          </cell>
          <cell r="BS131">
            <v>0</v>
          </cell>
          <cell r="BT131">
            <v>0</v>
          </cell>
          <cell r="BU131">
            <v>0</v>
          </cell>
          <cell r="BV131">
            <v>0</v>
          </cell>
          <cell r="BW131">
            <v>0</v>
          </cell>
          <cell r="BX131">
            <v>272200</v>
          </cell>
          <cell r="BY131">
            <v>0</v>
          </cell>
          <cell r="BZ131">
            <v>0</v>
          </cell>
          <cell r="CA131">
            <v>0</v>
          </cell>
          <cell r="CB131">
            <v>0</v>
          </cell>
          <cell r="CC131">
            <v>0</v>
          </cell>
          <cell r="CD131">
            <v>0</v>
          </cell>
          <cell r="CE131">
            <v>0</v>
          </cell>
          <cell r="CF131">
            <v>0</v>
          </cell>
          <cell r="CG131">
            <v>0</v>
          </cell>
          <cell r="CH131">
            <v>0</v>
          </cell>
          <cell r="CI131">
            <v>0</v>
          </cell>
          <cell r="CJ131">
            <v>272200</v>
          </cell>
          <cell r="CK131">
            <v>0</v>
          </cell>
          <cell r="CL131">
            <v>0</v>
          </cell>
          <cell r="CM131">
            <v>0</v>
          </cell>
          <cell r="CN131">
            <v>0</v>
          </cell>
          <cell r="CO131">
            <v>0</v>
          </cell>
          <cell r="CP131">
            <v>0</v>
          </cell>
          <cell r="CQ131">
            <v>0</v>
          </cell>
          <cell r="CR131">
            <v>0</v>
          </cell>
          <cell r="CS131">
            <v>0</v>
          </cell>
          <cell r="CT131">
            <v>0</v>
          </cell>
          <cell r="CU131">
            <v>0</v>
          </cell>
          <cell r="CV131">
            <v>272200</v>
          </cell>
          <cell r="CW131">
            <v>0</v>
          </cell>
          <cell r="CX131">
            <v>0</v>
          </cell>
          <cell r="CY131">
            <v>0</v>
          </cell>
          <cell r="CZ131">
            <v>0</v>
          </cell>
          <cell r="DA131">
            <v>0</v>
          </cell>
          <cell r="DB131">
            <v>0</v>
          </cell>
          <cell r="DC131">
            <v>0</v>
          </cell>
          <cell r="DD131">
            <v>0</v>
          </cell>
          <cell r="DE131">
            <v>0</v>
          </cell>
          <cell r="DF131">
            <v>0</v>
          </cell>
          <cell r="DG131">
            <v>0</v>
          </cell>
          <cell r="DH131">
            <v>272200</v>
          </cell>
          <cell r="DI131">
            <v>0</v>
          </cell>
          <cell r="DJ131">
            <v>0</v>
          </cell>
          <cell r="DK131">
            <v>0</v>
          </cell>
          <cell r="DL131">
            <v>0</v>
          </cell>
          <cell r="DM131">
            <v>0</v>
          </cell>
          <cell r="DN131">
            <v>0</v>
          </cell>
          <cell r="DO131">
            <v>0</v>
          </cell>
          <cell r="DP131">
            <v>0</v>
          </cell>
          <cell r="DQ131">
            <v>0</v>
          </cell>
          <cell r="DR131">
            <v>0</v>
          </cell>
          <cell r="DS131">
            <v>0</v>
          </cell>
          <cell r="DT131">
            <v>272200</v>
          </cell>
          <cell r="DU131">
            <v>0</v>
          </cell>
          <cell r="DV131">
            <v>0</v>
          </cell>
          <cell r="DW131">
            <v>0</v>
          </cell>
          <cell r="DX131">
            <v>0</v>
          </cell>
          <cell r="DY131">
            <v>0</v>
          </cell>
          <cell r="DZ131">
            <v>0</v>
          </cell>
          <cell r="EA131">
            <v>0</v>
          </cell>
          <cell r="EB131">
            <v>0</v>
          </cell>
          <cell r="EC131">
            <v>0</v>
          </cell>
          <cell r="ED131">
            <v>0</v>
          </cell>
          <cell r="EE131">
            <v>0</v>
          </cell>
          <cell r="EF131">
            <v>272200</v>
          </cell>
        </row>
        <row r="132"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44700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  <cell r="V132">
            <v>0</v>
          </cell>
          <cell r="W132">
            <v>0</v>
          </cell>
          <cell r="X132">
            <v>0</v>
          </cell>
          <cell r="Y132">
            <v>0</v>
          </cell>
          <cell r="Z132">
            <v>0</v>
          </cell>
          <cell r="AA132">
            <v>0</v>
          </cell>
          <cell r="AB132">
            <v>44700</v>
          </cell>
          <cell r="AC132">
            <v>0</v>
          </cell>
          <cell r="AD132">
            <v>0</v>
          </cell>
          <cell r="AE132">
            <v>0</v>
          </cell>
          <cell r="AF132">
            <v>0</v>
          </cell>
          <cell r="AG132">
            <v>0</v>
          </cell>
          <cell r="AH132">
            <v>0</v>
          </cell>
          <cell r="AI132">
            <v>0</v>
          </cell>
          <cell r="AJ132">
            <v>0</v>
          </cell>
          <cell r="AK132">
            <v>0</v>
          </cell>
          <cell r="AL132">
            <v>0</v>
          </cell>
          <cell r="AM132">
            <v>0</v>
          </cell>
          <cell r="AN132">
            <v>44700</v>
          </cell>
          <cell r="AO132">
            <v>0</v>
          </cell>
          <cell r="AP132">
            <v>0</v>
          </cell>
          <cell r="AQ132">
            <v>0</v>
          </cell>
          <cell r="AR132">
            <v>0</v>
          </cell>
          <cell r="AS132">
            <v>0</v>
          </cell>
          <cell r="AT132">
            <v>0</v>
          </cell>
          <cell r="AU132">
            <v>0</v>
          </cell>
          <cell r="AV132">
            <v>0</v>
          </cell>
          <cell r="AW132">
            <v>0</v>
          </cell>
          <cell r="AX132">
            <v>0</v>
          </cell>
          <cell r="AY132">
            <v>0</v>
          </cell>
          <cell r="AZ132">
            <v>44700</v>
          </cell>
          <cell r="BA132">
            <v>0</v>
          </cell>
          <cell r="BB132">
            <v>0</v>
          </cell>
          <cell r="BC132">
            <v>0</v>
          </cell>
          <cell r="BD132">
            <v>0</v>
          </cell>
          <cell r="BE132">
            <v>0</v>
          </cell>
          <cell r="BF132">
            <v>0</v>
          </cell>
          <cell r="BG132">
            <v>0</v>
          </cell>
          <cell r="BH132">
            <v>0</v>
          </cell>
          <cell r="BI132">
            <v>0</v>
          </cell>
          <cell r="BJ132">
            <v>0</v>
          </cell>
          <cell r="BK132">
            <v>0</v>
          </cell>
          <cell r="BL132">
            <v>44700</v>
          </cell>
          <cell r="BM132">
            <v>0</v>
          </cell>
          <cell r="BN132">
            <v>0</v>
          </cell>
          <cell r="BO132">
            <v>0</v>
          </cell>
          <cell r="BP132">
            <v>0</v>
          </cell>
          <cell r="BQ132">
            <v>0</v>
          </cell>
          <cell r="BR132">
            <v>0</v>
          </cell>
          <cell r="BS132">
            <v>0</v>
          </cell>
          <cell r="BT132">
            <v>0</v>
          </cell>
          <cell r="BU132">
            <v>0</v>
          </cell>
          <cell r="BV132">
            <v>0</v>
          </cell>
          <cell r="BW132">
            <v>0</v>
          </cell>
          <cell r="BX132">
            <v>44700</v>
          </cell>
          <cell r="BY132">
            <v>0</v>
          </cell>
          <cell r="BZ132">
            <v>0</v>
          </cell>
          <cell r="CA132">
            <v>0</v>
          </cell>
          <cell r="CB132">
            <v>0</v>
          </cell>
          <cell r="CC132">
            <v>0</v>
          </cell>
          <cell r="CD132">
            <v>0</v>
          </cell>
          <cell r="CE132">
            <v>0</v>
          </cell>
          <cell r="CF132">
            <v>0</v>
          </cell>
          <cell r="CG132">
            <v>0</v>
          </cell>
          <cell r="CH132">
            <v>0</v>
          </cell>
          <cell r="CI132">
            <v>0</v>
          </cell>
          <cell r="CJ132">
            <v>44700</v>
          </cell>
          <cell r="CK132">
            <v>0</v>
          </cell>
          <cell r="CL132">
            <v>0</v>
          </cell>
          <cell r="CM132">
            <v>0</v>
          </cell>
          <cell r="CN132">
            <v>0</v>
          </cell>
          <cell r="CO132">
            <v>0</v>
          </cell>
          <cell r="CP132">
            <v>0</v>
          </cell>
          <cell r="CQ132">
            <v>0</v>
          </cell>
          <cell r="CR132">
            <v>0</v>
          </cell>
          <cell r="CS132">
            <v>0</v>
          </cell>
          <cell r="CT132">
            <v>0</v>
          </cell>
          <cell r="CU132">
            <v>0</v>
          </cell>
          <cell r="CV132">
            <v>44700</v>
          </cell>
          <cell r="CW132">
            <v>0</v>
          </cell>
          <cell r="CX132">
            <v>0</v>
          </cell>
          <cell r="CY132">
            <v>0</v>
          </cell>
          <cell r="CZ132">
            <v>0</v>
          </cell>
          <cell r="DA132">
            <v>0</v>
          </cell>
          <cell r="DB132">
            <v>0</v>
          </cell>
          <cell r="DC132">
            <v>0</v>
          </cell>
          <cell r="DD132">
            <v>0</v>
          </cell>
          <cell r="DE132">
            <v>0</v>
          </cell>
          <cell r="DF132">
            <v>0</v>
          </cell>
          <cell r="DG132">
            <v>0</v>
          </cell>
          <cell r="DH132">
            <v>44700</v>
          </cell>
          <cell r="DI132">
            <v>0</v>
          </cell>
          <cell r="DJ132">
            <v>0</v>
          </cell>
          <cell r="DK132">
            <v>0</v>
          </cell>
          <cell r="DL132">
            <v>0</v>
          </cell>
          <cell r="DM132">
            <v>0</v>
          </cell>
          <cell r="DN132">
            <v>0</v>
          </cell>
          <cell r="DO132">
            <v>0</v>
          </cell>
          <cell r="DP132">
            <v>0</v>
          </cell>
          <cell r="DQ132">
            <v>0</v>
          </cell>
          <cell r="DR132">
            <v>0</v>
          </cell>
          <cell r="DS132">
            <v>0</v>
          </cell>
          <cell r="DT132">
            <v>44700</v>
          </cell>
          <cell r="DU132">
            <v>0</v>
          </cell>
          <cell r="DV132">
            <v>0</v>
          </cell>
          <cell r="DW132">
            <v>0</v>
          </cell>
          <cell r="DX132">
            <v>0</v>
          </cell>
          <cell r="DY132">
            <v>0</v>
          </cell>
          <cell r="DZ132">
            <v>0</v>
          </cell>
          <cell r="EA132">
            <v>0</v>
          </cell>
          <cell r="EB132">
            <v>0</v>
          </cell>
          <cell r="EC132">
            <v>0</v>
          </cell>
          <cell r="ED132">
            <v>0</v>
          </cell>
          <cell r="EE132">
            <v>0</v>
          </cell>
          <cell r="EF132">
            <v>44700</v>
          </cell>
        </row>
        <row r="133">
          <cell r="E133">
            <v>0</v>
          </cell>
          <cell r="F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28100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0</v>
          </cell>
          <cell r="V133">
            <v>0</v>
          </cell>
          <cell r="W133">
            <v>0</v>
          </cell>
          <cell r="X133">
            <v>0</v>
          </cell>
          <cell r="Y133">
            <v>0</v>
          </cell>
          <cell r="Z133">
            <v>0</v>
          </cell>
          <cell r="AA133">
            <v>0</v>
          </cell>
          <cell r="AB133">
            <v>28100</v>
          </cell>
          <cell r="AC133">
            <v>0</v>
          </cell>
          <cell r="AD133">
            <v>0</v>
          </cell>
          <cell r="AE133">
            <v>0</v>
          </cell>
          <cell r="AF133">
            <v>0</v>
          </cell>
          <cell r="AG133">
            <v>0</v>
          </cell>
          <cell r="AH133">
            <v>0</v>
          </cell>
          <cell r="AI133">
            <v>0</v>
          </cell>
          <cell r="AJ133">
            <v>0</v>
          </cell>
          <cell r="AK133">
            <v>0</v>
          </cell>
          <cell r="AL133">
            <v>0</v>
          </cell>
          <cell r="AM133">
            <v>0</v>
          </cell>
          <cell r="AN133">
            <v>28100</v>
          </cell>
          <cell r="AO133">
            <v>0</v>
          </cell>
          <cell r="AP133">
            <v>0</v>
          </cell>
          <cell r="AQ133">
            <v>0</v>
          </cell>
          <cell r="AR133">
            <v>0</v>
          </cell>
          <cell r="AS133">
            <v>0</v>
          </cell>
          <cell r="AT133">
            <v>0</v>
          </cell>
          <cell r="AU133">
            <v>0</v>
          </cell>
          <cell r="AV133">
            <v>0</v>
          </cell>
          <cell r="AW133">
            <v>0</v>
          </cell>
          <cell r="AX133">
            <v>0</v>
          </cell>
          <cell r="AY133">
            <v>0</v>
          </cell>
          <cell r="AZ133">
            <v>28100</v>
          </cell>
          <cell r="BA133">
            <v>0</v>
          </cell>
          <cell r="BB133">
            <v>0</v>
          </cell>
          <cell r="BC133">
            <v>0</v>
          </cell>
          <cell r="BD133">
            <v>0</v>
          </cell>
          <cell r="BE133">
            <v>0</v>
          </cell>
          <cell r="BF133">
            <v>0</v>
          </cell>
          <cell r="BG133">
            <v>0</v>
          </cell>
          <cell r="BH133">
            <v>0</v>
          </cell>
          <cell r="BI133">
            <v>0</v>
          </cell>
          <cell r="BJ133">
            <v>0</v>
          </cell>
          <cell r="BK133">
            <v>0</v>
          </cell>
          <cell r="BL133">
            <v>28100</v>
          </cell>
          <cell r="BM133">
            <v>0</v>
          </cell>
          <cell r="BN133">
            <v>0</v>
          </cell>
          <cell r="BO133">
            <v>0</v>
          </cell>
          <cell r="BP133">
            <v>0</v>
          </cell>
          <cell r="BQ133">
            <v>0</v>
          </cell>
          <cell r="BR133">
            <v>0</v>
          </cell>
          <cell r="BS133">
            <v>0</v>
          </cell>
          <cell r="BT133">
            <v>0</v>
          </cell>
          <cell r="BU133">
            <v>0</v>
          </cell>
          <cell r="BV133">
            <v>0</v>
          </cell>
          <cell r="BW133">
            <v>0</v>
          </cell>
          <cell r="BX133">
            <v>28100</v>
          </cell>
          <cell r="BY133">
            <v>0</v>
          </cell>
          <cell r="BZ133">
            <v>0</v>
          </cell>
          <cell r="CA133">
            <v>0</v>
          </cell>
          <cell r="CB133">
            <v>0</v>
          </cell>
          <cell r="CC133">
            <v>0</v>
          </cell>
          <cell r="CD133">
            <v>0</v>
          </cell>
          <cell r="CE133">
            <v>0</v>
          </cell>
          <cell r="CF133">
            <v>0</v>
          </cell>
          <cell r="CG133">
            <v>0</v>
          </cell>
          <cell r="CH133">
            <v>0</v>
          </cell>
          <cell r="CI133">
            <v>0</v>
          </cell>
          <cell r="CJ133">
            <v>28100</v>
          </cell>
          <cell r="CK133">
            <v>0</v>
          </cell>
          <cell r="CL133">
            <v>0</v>
          </cell>
          <cell r="CM133">
            <v>0</v>
          </cell>
          <cell r="CN133">
            <v>0</v>
          </cell>
          <cell r="CO133">
            <v>0</v>
          </cell>
          <cell r="CP133">
            <v>0</v>
          </cell>
          <cell r="CQ133">
            <v>0</v>
          </cell>
          <cell r="CR133">
            <v>0</v>
          </cell>
          <cell r="CS133">
            <v>0</v>
          </cell>
          <cell r="CT133">
            <v>0</v>
          </cell>
          <cell r="CU133">
            <v>0</v>
          </cell>
          <cell r="CV133">
            <v>28100</v>
          </cell>
          <cell r="CW133">
            <v>0</v>
          </cell>
          <cell r="CX133">
            <v>0</v>
          </cell>
          <cell r="CY133">
            <v>0</v>
          </cell>
          <cell r="CZ133">
            <v>0</v>
          </cell>
          <cell r="DA133">
            <v>0</v>
          </cell>
          <cell r="DB133">
            <v>0</v>
          </cell>
          <cell r="DC133">
            <v>0</v>
          </cell>
          <cell r="DD133">
            <v>0</v>
          </cell>
          <cell r="DE133">
            <v>0</v>
          </cell>
          <cell r="DF133">
            <v>0</v>
          </cell>
          <cell r="DG133">
            <v>0</v>
          </cell>
          <cell r="DH133">
            <v>28100</v>
          </cell>
          <cell r="DI133">
            <v>0</v>
          </cell>
          <cell r="DJ133">
            <v>0</v>
          </cell>
          <cell r="DK133">
            <v>0</v>
          </cell>
          <cell r="DL133">
            <v>0</v>
          </cell>
          <cell r="DM133">
            <v>0</v>
          </cell>
          <cell r="DN133">
            <v>0</v>
          </cell>
          <cell r="DO133">
            <v>0</v>
          </cell>
          <cell r="DP133">
            <v>0</v>
          </cell>
          <cell r="DQ133">
            <v>0</v>
          </cell>
          <cell r="DR133">
            <v>0</v>
          </cell>
          <cell r="DS133">
            <v>0</v>
          </cell>
          <cell r="DT133">
            <v>28100</v>
          </cell>
          <cell r="DU133">
            <v>0</v>
          </cell>
          <cell r="DV133">
            <v>0</v>
          </cell>
          <cell r="DW133">
            <v>0</v>
          </cell>
          <cell r="DX133">
            <v>0</v>
          </cell>
          <cell r="DY133">
            <v>0</v>
          </cell>
          <cell r="DZ133">
            <v>0</v>
          </cell>
          <cell r="EA133">
            <v>0</v>
          </cell>
          <cell r="EB133">
            <v>0</v>
          </cell>
          <cell r="EC133">
            <v>0</v>
          </cell>
          <cell r="ED133">
            <v>0</v>
          </cell>
          <cell r="EE133">
            <v>0</v>
          </cell>
          <cell r="EF133">
            <v>28100</v>
          </cell>
        </row>
        <row r="134">
          <cell r="E134">
            <v>0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0.34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  <cell r="Z134">
            <v>0</v>
          </cell>
          <cell r="AA134">
            <v>0</v>
          </cell>
          <cell r="AB134">
            <v>0.33</v>
          </cell>
          <cell r="AC134">
            <v>0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  <cell r="AH134">
            <v>0</v>
          </cell>
          <cell r="AI134">
            <v>0</v>
          </cell>
          <cell r="AJ134">
            <v>0</v>
          </cell>
          <cell r="AK134">
            <v>0</v>
          </cell>
          <cell r="AL134">
            <v>0</v>
          </cell>
          <cell r="AM134">
            <v>0</v>
          </cell>
          <cell r="AN134">
            <v>0.33</v>
          </cell>
          <cell r="AO134">
            <v>0</v>
          </cell>
          <cell r="AP134">
            <v>0</v>
          </cell>
          <cell r="AQ134">
            <v>0</v>
          </cell>
          <cell r="AR134">
            <v>0</v>
          </cell>
          <cell r="AS134">
            <v>0</v>
          </cell>
          <cell r="AT134">
            <v>0</v>
          </cell>
          <cell r="AU134">
            <v>0</v>
          </cell>
          <cell r="AV134">
            <v>0</v>
          </cell>
          <cell r="AW134">
            <v>0</v>
          </cell>
          <cell r="AX134">
            <v>0</v>
          </cell>
          <cell r="AY134">
            <v>0</v>
          </cell>
          <cell r="AZ134">
            <v>0.33</v>
          </cell>
          <cell r="BA134">
            <v>0</v>
          </cell>
          <cell r="BB134">
            <v>0</v>
          </cell>
          <cell r="BC134">
            <v>0</v>
          </cell>
          <cell r="BD134">
            <v>0</v>
          </cell>
          <cell r="BE134">
            <v>0</v>
          </cell>
          <cell r="BF134">
            <v>0</v>
          </cell>
          <cell r="BG134">
            <v>0</v>
          </cell>
          <cell r="BH134">
            <v>0</v>
          </cell>
          <cell r="BI134">
            <v>0</v>
          </cell>
          <cell r="BJ134">
            <v>0</v>
          </cell>
          <cell r="BK134">
            <v>0</v>
          </cell>
          <cell r="BL134">
            <v>0.33</v>
          </cell>
          <cell r="BM134">
            <v>0</v>
          </cell>
          <cell r="BN134">
            <v>0</v>
          </cell>
          <cell r="BO134">
            <v>0</v>
          </cell>
          <cell r="BP134">
            <v>0</v>
          </cell>
          <cell r="BQ134">
            <v>0</v>
          </cell>
          <cell r="BR134">
            <v>0</v>
          </cell>
          <cell r="BS134">
            <v>0</v>
          </cell>
          <cell r="BT134">
            <v>0</v>
          </cell>
          <cell r="BU134">
            <v>0</v>
          </cell>
          <cell r="BV134">
            <v>0</v>
          </cell>
          <cell r="BW134">
            <v>0</v>
          </cell>
          <cell r="BX134">
            <v>0.32</v>
          </cell>
          <cell r="BY134">
            <v>0</v>
          </cell>
          <cell r="BZ134">
            <v>0</v>
          </cell>
          <cell r="CA134">
            <v>0</v>
          </cell>
          <cell r="CB134">
            <v>0</v>
          </cell>
          <cell r="CC134">
            <v>0</v>
          </cell>
          <cell r="CD134">
            <v>0</v>
          </cell>
          <cell r="CE134">
            <v>0</v>
          </cell>
          <cell r="CF134">
            <v>0</v>
          </cell>
          <cell r="CG134">
            <v>0</v>
          </cell>
          <cell r="CH134">
            <v>0</v>
          </cell>
          <cell r="CI134">
            <v>0</v>
          </cell>
          <cell r="CJ134">
            <v>0.31</v>
          </cell>
          <cell r="CK134">
            <v>0</v>
          </cell>
          <cell r="CL134">
            <v>0</v>
          </cell>
          <cell r="CM134">
            <v>0</v>
          </cell>
          <cell r="CN134">
            <v>0</v>
          </cell>
          <cell r="CO134">
            <v>0</v>
          </cell>
          <cell r="CP134">
            <v>0</v>
          </cell>
          <cell r="CQ134">
            <v>0</v>
          </cell>
          <cell r="CR134">
            <v>0</v>
          </cell>
          <cell r="CS134">
            <v>0</v>
          </cell>
          <cell r="CT134">
            <v>0</v>
          </cell>
          <cell r="CU134">
            <v>0</v>
          </cell>
          <cell r="CV134">
            <v>0.3</v>
          </cell>
          <cell r="CW134">
            <v>0</v>
          </cell>
          <cell r="CX134">
            <v>0</v>
          </cell>
          <cell r="CY134">
            <v>0</v>
          </cell>
          <cell r="CZ134">
            <v>0</v>
          </cell>
          <cell r="DA134">
            <v>0</v>
          </cell>
          <cell r="DB134">
            <v>0</v>
          </cell>
          <cell r="DC134">
            <v>0</v>
          </cell>
          <cell r="DD134">
            <v>0</v>
          </cell>
          <cell r="DE134">
            <v>0</v>
          </cell>
          <cell r="DF134">
            <v>0</v>
          </cell>
          <cell r="DG134">
            <v>0</v>
          </cell>
          <cell r="DH134">
            <v>0.3</v>
          </cell>
          <cell r="DI134">
            <v>0</v>
          </cell>
          <cell r="DJ134">
            <v>0</v>
          </cell>
          <cell r="DK134">
            <v>0</v>
          </cell>
          <cell r="DL134">
            <v>0</v>
          </cell>
          <cell r="DM134">
            <v>0</v>
          </cell>
          <cell r="DN134">
            <v>0</v>
          </cell>
          <cell r="DO134">
            <v>0</v>
          </cell>
          <cell r="DP134">
            <v>0</v>
          </cell>
          <cell r="DQ134">
            <v>0</v>
          </cell>
          <cell r="DR134">
            <v>0</v>
          </cell>
          <cell r="DS134">
            <v>0</v>
          </cell>
          <cell r="DT134">
            <v>0.3</v>
          </cell>
          <cell r="DU134">
            <v>0</v>
          </cell>
          <cell r="DV134">
            <v>0</v>
          </cell>
          <cell r="DW134">
            <v>0</v>
          </cell>
          <cell r="DX134">
            <v>0</v>
          </cell>
          <cell r="DY134">
            <v>0</v>
          </cell>
          <cell r="DZ134">
            <v>0</v>
          </cell>
          <cell r="EA134">
            <v>0</v>
          </cell>
          <cell r="EB134">
            <v>0</v>
          </cell>
          <cell r="EC134">
            <v>0</v>
          </cell>
          <cell r="ED134">
            <v>0</v>
          </cell>
          <cell r="EE134">
            <v>0</v>
          </cell>
          <cell r="EF134">
            <v>0.3</v>
          </cell>
        </row>
        <row r="135">
          <cell r="E135">
            <v>0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  <cell r="T135">
            <v>0</v>
          </cell>
          <cell r="U135">
            <v>0</v>
          </cell>
          <cell r="V135">
            <v>0</v>
          </cell>
          <cell r="W135">
            <v>0</v>
          </cell>
          <cell r="X135">
            <v>0</v>
          </cell>
          <cell r="Y135">
            <v>0</v>
          </cell>
          <cell r="Z135">
            <v>0</v>
          </cell>
          <cell r="AA135">
            <v>0</v>
          </cell>
          <cell r="AB135">
            <v>0</v>
          </cell>
          <cell r="AC135">
            <v>0</v>
          </cell>
          <cell r="AD135">
            <v>0</v>
          </cell>
          <cell r="AE135">
            <v>0</v>
          </cell>
          <cell r="AF135">
            <v>0</v>
          </cell>
          <cell r="AG135">
            <v>0</v>
          </cell>
          <cell r="AH135">
            <v>0</v>
          </cell>
          <cell r="AI135">
            <v>0</v>
          </cell>
          <cell r="AJ135">
            <v>0</v>
          </cell>
          <cell r="AK135">
            <v>0</v>
          </cell>
          <cell r="AL135">
            <v>0</v>
          </cell>
          <cell r="AM135">
            <v>0</v>
          </cell>
          <cell r="AN135">
            <v>0</v>
          </cell>
          <cell r="AO135">
            <v>0</v>
          </cell>
          <cell r="AP135">
            <v>0</v>
          </cell>
          <cell r="AQ135">
            <v>0</v>
          </cell>
          <cell r="AR135">
            <v>0</v>
          </cell>
          <cell r="AS135">
            <v>0</v>
          </cell>
          <cell r="AT135">
            <v>0</v>
          </cell>
          <cell r="AU135">
            <v>0</v>
          </cell>
          <cell r="AV135">
            <v>0</v>
          </cell>
          <cell r="AW135">
            <v>0</v>
          </cell>
          <cell r="AX135">
            <v>0</v>
          </cell>
          <cell r="AY135">
            <v>0</v>
          </cell>
          <cell r="AZ135">
            <v>0</v>
          </cell>
          <cell r="BA135">
            <v>0</v>
          </cell>
          <cell r="BB135">
            <v>0</v>
          </cell>
          <cell r="BC135">
            <v>0</v>
          </cell>
          <cell r="BD135">
            <v>0</v>
          </cell>
          <cell r="BE135">
            <v>0</v>
          </cell>
          <cell r="BF135">
            <v>0</v>
          </cell>
          <cell r="BG135">
            <v>0</v>
          </cell>
          <cell r="BH135">
            <v>0</v>
          </cell>
          <cell r="BI135">
            <v>0</v>
          </cell>
          <cell r="BJ135">
            <v>0</v>
          </cell>
          <cell r="BK135">
            <v>0</v>
          </cell>
          <cell r="BL135">
            <v>0</v>
          </cell>
          <cell r="BM135">
            <v>250000</v>
          </cell>
          <cell r="BN135">
            <v>250000</v>
          </cell>
          <cell r="BO135">
            <v>250000</v>
          </cell>
          <cell r="BP135">
            <v>250000</v>
          </cell>
          <cell r="BQ135">
            <v>250000</v>
          </cell>
          <cell r="BR135">
            <v>250000</v>
          </cell>
          <cell r="BS135">
            <v>250000</v>
          </cell>
          <cell r="BT135">
            <v>250000</v>
          </cell>
          <cell r="BU135">
            <v>250000</v>
          </cell>
          <cell r="BV135">
            <v>250000</v>
          </cell>
          <cell r="BW135">
            <v>250000</v>
          </cell>
          <cell r="BX135">
            <v>250000</v>
          </cell>
          <cell r="BY135">
            <v>265875</v>
          </cell>
          <cell r="BZ135">
            <v>265875</v>
          </cell>
          <cell r="CA135">
            <v>265875</v>
          </cell>
          <cell r="CB135">
            <v>265875</v>
          </cell>
          <cell r="CC135">
            <v>265875</v>
          </cell>
          <cell r="CD135">
            <v>265875</v>
          </cell>
          <cell r="CE135">
            <v>265875</v>
          </cell>
          <cell r="CF135">
            <v>265875</v>
          </cell>
          <cell r="CG135">
            <v>265875</v>
          </cell>
          <cell r="CH135">
            <v>265875</v>
          </cell>
          <cell r="CI135">
            <v>265875</v>
          </cell>
          <cell r="CJ135">
            <v>265875</v>
          </cell>
          <cell r="CK135">
            <v>282637.21022727276</v>
          </cell>
          <cell r="CL135">
            <v>282637.21022727276</v>
          </cell>
          <cell r="CM135">
            <v>282637.21022727276</v>
          </cell>
          <cell r="CN135">
            <v>282637.21022727276</v>
          </cell>
          <cell r="CO135">
            <v>282637.21022727276</v>
          </cell>
          <cell r="CP135">
            <v>282637.21022727276</v>
          </cell>
          <cell r="CQ135">
            <v>282637.21022727276</v>
          </cell>
          <cell r="CR135">
            <v>282637.21022727276</v>
          </cell>
          <cell r="CS135">
            <v>282637.21022727276</v>
          </cell>
          <cell r="CT135">
            <v>282637.21022727276</v>
          </cell>
          <cell r="CU135">
            <v>282637.21022727276</v>
          </cell>
          <cell r="CV135">
            <v>282637.21022727276</v>
          </cell>
          <cell r="CW135">
            <v>300327.73015831615</v>
          </cell>
          <cell r="CX135">
            <v>300327.73015831615</v>
          </cell>
          <cell r="CY135">
            <v>300327.73015831615</v>
          </cell>
          <cell r="CZ135">
            <v>300327.73015831615</v>
          </cell>
          <cell r="DA135">
            <v>300327.73015831615</v>
          </cell>
          <cell r="DB135">
            <v>300327.73015831615</v>
          </cell>
          <cell r="DC135">
            <v>300327.73015831615</v>
          </cell>
          <cell r="DD135">
            <v>300327.73015831615</v>
          </cell>
          <cell r="DE135">
            <v>300327.73015831615</v>
          </cell>
          <cell r="DF135">
            <v>300327.73015831615</v>
          </cell>
          <cell r="DG135">
            <v>300327.73015831615</v>
          </cell>
          <cell r="DH135">
            <v>300327.73015831615</v>
          </cell>
          <cell r="DI135">
            <v>319553.2553086023</v>
          </cell>
          <cell r="DJ135">
            <v>319553.2553086023</v>
          </cell>
          <cell r="DK135">
            <v>319553.2553086023</v>
          </cell>
          <cell r="DL135">
            <v>319553.2553086023</v>
          </cell>
          <cell r="DM135">
            <v>319553.2553086023</v>
          </cell>
          <cell r="DN135">
            <v>319553.2553086023</v>
          </cell>
          <cell r="DO135">
            <v>319553.2553086023</v>
          </cell>
          <cell r="DP135">
            <v>319553.2553086023</v>
          </cell>
          <cell r="DQ135">
            <v>319553.2553086023</v>
          </cell>
          <cell r="DR135">
            <v>319553.2553086023</v>
          </cell>
          <cell r="DS135">
            <v>319553.2553086023</v>
          </cell>
          <cell r="DT135">
            <v>319553.2553086023</v>
          </cell>
          <cell r="DU135">
            <v>340009.50536434236</v>
          </cell>
          <cell r="DV135">
            <v>340009.50536434236</v>
          </cell>
          <cell r="DW135">
            <v>340009.50536434236</v>
          </cell>
          <cell r="DX135">
            <v>340009.50536434236</v>
          </cell>
          <cell r="DY135">
            <v>340009.50536434236</v>
          </cell>
          <cell r="DZ135">
            <v>340009.50536434236</v>
          </cell>
          <cell r="EA135">
            <v>340009.50536434236</v>
          </cell>
          <cell r="EB135">
            <v>340009.50536434236</v>
          </cell>
          <cell r="EC135">
            <v>340009.50536434236</v>
          </cell>
          <cell r="ED135">
            <v>340009.50536434236</v>
          </cell>
          <cell r="EE135">
            <v>340009.50536434236</v>
          </cell>
          <cell r="EF135">
            <v>340009.50536434236</v>
          </cell>
        </row>
        <row r="136">
          <cell r="E136">
            <v>0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  <cell r="T136">
            <v>0</v>
          </cell>
          <cell r="U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  <cell r="Z136">
            <v>0</v>
          </cell>
          <cell r="AA136">
            <v>0</v>
          </cell>
          <cell r="AB136">
            <v>0</v>
          </cell>
          <cell r="AC136">
            <v>0</v>
          </cell>
          <cell r="AD136">
            <v>0</v>
          </cell>
          <cell r="AE136">
            <v>0</v>
          </cell>
          <cell r="AF136">
            <v>0</v>
          </cell>
          <cell r="AG136">
            <v>0</v>
          </cell>
          <cell r="AH136">
            <v>0</v>
          </cell>
          <cell r="AI136">
            <v>0</v>
          </cell>
          <cell r="AJ136">
            <v>0</v>
          </cell>
          <cell r="AK136">
            <v>0</v>
          </cell>
          <cell r="AL136">
            <v>0</v>
          </cell>
          <cell r="AM136">
            <v>0</v>
          </cell>
          <cell r="AN136">
            <v>0</v>
          </cell>
          <cell r="AO136">
            <v>0</v>
          </cell>
          <cell r="AP136">
            <v>0</v>
          </cell>
          <cell r="AQ136">
            <v>0</v>
          </cell>
          <cell r="AR136">
            <v>0</v>
          </cell>
          <cell r="AS136">
            <v>0</v>
          </cell>
          <cell r="AT136">
            <v>0</v>
          </cell>
          <cell r="AU136">
            <v>0</v>
          </cell>
          <cell r="AV136">
            <v>0</v>
          </cell>
          <cell r="AW136">
            <v>0</v>
          </cell>
          <cell r="AX136">
            <v>0</v>
          </cell>
          <cell r="AY136">
            <v>0</v>
          </cell>
          <cell r="AZ136">
            <v>0</v>
          </cell>
          <cell r="BA136">
            <v>0</v>
          </cell>
          <cell r="BB136">
            <v>0</v>
          </cell>
          <cell r="BC136">
            <v>0</v>
          </cell>
          <cell r="BD136">
            <v>0</v>
          </cell>
          <cell r="BE136">
            <v>0</v>
          </cell>
          <cell r="BF136">
            <v>0</v>
          </cell>
          <cell r="BG136">
            <v>0</v>
          </cell>
          <cell r="BH136">
            <v>0</v>
          </cell>
          <cell r="BI136">
            <v>0</v>
          </cell>
          <cell r="BJ136">
            <v>0</v>
          </cell>
          <cell r="BK136">
            <v>0</v>
          </cell>
          <cell r="BL136">
            <v>0</v>
          </cell>
          <cell r="BM136">
            <v>4100000</v>
          </cell>
          <cell r="BN136">
            <v>4100000</v>
          </cell>
          <cell r="BO136">
            <v>4100000</v>
          </cell>
          <cell r="BP136">
            <v>4100000</v>
          </cell>
          <cell r="BQ136">
            <v>4100000</v>
          </cell>
          <cell r="BR136">
            <v>4100000</v>
          </cell>
          <cell r="BS136">
            <v>4100000</v>
          </cell>
          <cell r="BT136">
            <v>4100000</v>
          </cell>
          <cell r="BU136">
            <v>4100000</v>
          </cell>
          <cell r="BV136">
            <v>4100000</v>
          </cell>
          <cell r="BW136">
            <v>4100000</v>
          </cell>
          <cell r="BX136">
            <v>4100000</v>
          </cell>
          <cell r="BY136">
            <v>4100000</v>
          </cell>
          <cell r="BZ136">
            <v>4100000</v>
          </cell>
          <cell r="CA136">
            <v>4100000</v>
          </cell>
          <cell r="CB136">
            <v>4100000</v>
          </cell>
          <cell r="CC136">
            <v>4100000</v>
          </cell>
          <cell r="CD136">
            <v>4100000</v>
          </cell>
          <cell r="CE136">
            <v>4100000</v>
          </cell>
          <cell r="CF136">
            <v>4100000</v>
          </cell>
          <cell r="CG136">
            <v>4100000</v>
          </cell>
          <cell r="CH136">
            <v>4100000</v>
          </cell>
          <cell r="CI136">
            <v>4100000</v>
          </cell>
          <cell r="CJ136">
            <v>4100000</v>
          </cell>
          <cell r="CK136">
            <v>4100000</v>
          </cell>
          <cell r="CL136">
            <v>4100000</v>
          </cell>
          <cell r="CM136">
            <v>4100000</v>
          </cell>
          <cell r="CN136">
            <v>4100000</v>
          </cell>
          <cell r="CO136">
            <v>4100000</v>
          </cell>
          <cell r="CP136">
            <v>4100000</v>
          </cell>
          <cell r="CQ136">
            <v>4100000</v>
          </cell>
          <cell r="CR136">
            <v>4100000</v>
          </cell>
          <cell r="CS136">
            <v>4100000</v>
          </cell>
          <cell r="CT136">
            <v>4100000</v>
          </cell>
          <cell r="CU136">
            <v>4100000</v>
          </cell>
          <cell r="CV136">
            <v>4100000</v>
          </cell>
          <cell r="CW136">
            <v>4100000</v>
          </cell>
          <cell r="CX136">
            <v>4100000</v>
          </cell>
          <cell r="CY136">
            <v>4100000</v>
          </cell>
          <cell r="CZ136">
            <v>4100000</v>
          </cell>
          <cell r="DA136">
            <v>4100000</v>
          </cell>
          <cell r="DB136">
            <v>4100000</v>
          </cell>
          <cell r="DC136">
            <v>4100000</v>
          </cell>
          <cell r="DD136">
            <v>4100000</v>
          </cell>
          <cell r="DE136">
            <v>4100000</v>
          </cell>
          <cell r="DF136">
            <v>4100000</v>
          </cell>
          <cell r="DG136">
            <v>4100000</v>
          </cell>
          <cell r="DH136">
            <v>4100000</v>
          </cell>
          <cell r="DI136">
            <v>4100000</v>
          </cell>
          <cell r="DJ136">
            <v>4100000</v>
          </cell>
          <cell r="DK136">
            <v>4100000</v>
          </cell>
          <cell r="DL136">
            <v>4100000</v>
          </cell>
          <cell r="DM136">
            <v>4100000</v>
          </cell>
          <cell r="DN136">
            <v>4100000</v>
          </cell>
          <cell r="DO136">
            <v>4100000</v>
          </cell>
          <cell r="DP136">
            <v>4100000</v>
          </cell>
          <cell r="DQ136">
            <v>4100000</v>
          </cell>
          <cell r="DR136">
            <v>4100000</v>
          </cell>
          <cell r="DS136">
            <v>4100000</v>
          </cell>
          <cell r="DT136">
            <v>4100000</v>
          </cell>
          <cell r="DU136">
            <v>4100000</v>
          </cell>
          <cell r="DV136">
            <v>4100000</v>
          </cell>
          <cell r="DW136">
            <v>4100000</v>
          </cell>
          <cell r="DX136">
            <v>4100000</v>
          </cell>
          <cell r="DY136">
            <v>4100000</v>
          </cell>
          <cell r="DZ136">
            <v>4100000</v>
          </cell>
          <cell r="EA136">
            <v>4100000</v>
          </cell>
          <cell r="EB136">
            <v>4100000</v>
          </cell>
          <cell r="EC136">
            <v>4100000</v>
          </cell>
          <cell r="ED136">
            <v>4100000</v>
          </cell>
          <cell r="EE136">
            <v>4100000</v>
          </cell>
          <cell r="EF136">
            <v>4100000</v>
          </cell>
        </row>
        <row r="137">
          <cell r="E137">
            <v>7.5528787886618431E-3</v>
          </cell>
          <cell r="F137">
            <v>7.5528787886618431E-3</v>
          </cell>
          <cell r="G137">
            <v>7.5528787886618431E-3</v>
          </cell>
          <cell r="H137">
            <v>7.5528787886618431E-3</v>
          </cell>
          <cell r="I137">
            <v>7.5528787886618431E-3</v>
          </cell>
          <cell r="J137">
            <v>7.5528787886618431E-3</v>
          </cell>
          <cell r="K137">
            <v>7.5528787886618431E-3</v>
          </cell>
          <cell r="L137">
            <v>7.5528787886618431E-3</v>
          </cell>
          <cell r="M137">
            <v>7.5528787886618431E-3</v>
          </cell>
          <cell r="N137">
            <v>7.5528787886618431E-3</v>
          </cell>
          <cell r="O137">
            <v>7.5528787886618431E-3</v>
          </cell>
          <cell r="P137">
            <v>7.5528787886618431E-3</v>
          </cell>
          <cell r="Q137">
            <v>8.8835111144998091E-3</v>
          </cell>
          <cell r="R137">
            <v>8.8835111144998091E-3</v>
          </cell>
          <cell r="S137">
            <v>8.8835111144998091E-3</v>
          </cell>
          <cell r="T137">
            <v>8.8835111144998091E-3</v>
          </cell>
          <cell r="U137">
            <v>8.8835111144998091E-3</v>
          </cell>
          <cell r="V137">
            <v>8.8835111144998091E-3</v>
          </cell>
          <cell r="W137">
            <v>8.8835111144998091E-3</v>
          </cell>
          <cell r="X137">
            <v>8.8835111144998091E-3</v>
          </cell>
          <cell r="Y137">
            <v>8.8835111144998091E-3</v>
          </cell>
          <cell r="Z137">
            <v>8.8835111144998091E-3</v>
          </cell>
          <cell r="AA137">
            <v>8.8835111144998091E-3</v>
          </cell>
          <cell r="AB137">
            <v>8.8835111144998091E-3</v>
          </cell>
          <cell r="AC137">
            <v>7.5847860926228083E-3</v>
          </cell>
          <cell r="AD137">
            <v>7.5847860926228083E-3</v>
          </cell>
          <cell r="AE137">
            <v>7.5847860926228083E-3</v>
          </cell>
          <cell r="AF137">
            <v>7.5847860926228083E-3</v>
          </cell>
          <cell r="AG137">
            <v>7.5847860926228083E-3</v>
          </cell>
          <cell r="AH137">
            <v>7.5847860926228083E-3</v>
          </cell>
          <cell r="AI137">
            <v>7.5847860926228083E-3</v>
          </cell>
          <cell r="AJ137">
            <v>7.5847860926228083E-3</v>
          </cell>
          <cell r="AK137">
            <v>7.5847860926228083E-3</v>
          </cell>
          <cell r="AL137">
            <v>7.5847860926228083E-3</v>
          </cell>
          <cell r="AM137">
            <v>7.5847860926228083E-3</v>
          </cell>
          <cell r="AN137">
            <v>7.5847860926228083E-3</v>
          </cell>
          <cell r="AO137">
            <v>6.9926938733504418E-3</v>
          </cell>
          <cell r="AP137">
            <v>6.9926938733504418E-3</v>
          </cell>
          <cell r="AQ137">
            <v>6.9926938733504418E-3</v>
          </cell>
          <cell r="AR137">
            <v>6.9926938733504418E-3</v>
          </cell>
          <cell r="AS137">
            <v>6.9926938733504418E-3</v>
          </cell>
          <cell r="AT137">
            <v>6.9926938733504418E-3</v>
          </cell>
          <cell r="AU137">
            <v>6.9926938733504418E-3</v>
          </cell>
          <cell r="AV137">
            <v>6.9926938733504418E-3</v>
          </cell>
          <cell r="AW137">
            <v>6.9926938733504418E-3</v>
          </cell>
          <cell r="AX137">
            <v>6.9926938733504418E-3</v>
          </cell>
          <cell r="AY137">
            <v>6.9926938733504418E-3</v>
          </cell>
          <cell r="AZ137">
            <v>6.9926938733504418E-3</v>
          </cell>
          <cell r="BA137">
            <v>6.9766381211093798E-3</v>
          </cell>
          <cell r="BB137">
            <v>6.9766381211093798E-3</v>
          </cell>
          <cell r="BC137">
            <v>6.9766381211093798E-3</v>
          </cell>
          <cell r="BD137">
            <v>6.9766381211093798E-3</v>
          </cell>
          <cell r="BE137">
            <v>6.9766381211093798E-3</v>
          </cell>
          <cell r="BF137">
            <v>6.9766381211093798E-3</v>
          </cell>
          <cell r="BG137">
            <v>6.9766381211093798E-3</v>
          </cell>
          <cell r="BH137">
            <v>6.9766381211093798E-3</v>
          </cell>
          <cell r="BI137">
            <v>6.9766381211093798E-3</v>
          </cell>
          <cell r="BJ137">
            <v>6.9766381211093798E-3</v>
          </cell>
          <cell r="BK137">
            <v>6.9766381211093798E-3</v>
          </cell>
          <cell r="BL137">
            <v>6.9766381211093798E-3</v>
          </cell>
          <cell r="BM137">
            <v>4.873238317805173E-3</v>
          </cell>
          <cell r="BN137">
            <v>4.873238317805173E-3</v>
          </cell>
          <cell r="BO137">
            <v>4.873238317805173E-3</v>
          </cell>
          <cell r="BP137">
            <v>4.873238317805173E-3</v>
          </cell>
          <cell r="BQ137">
            <v>4.873238317805173E-3</v>
          </cell>
          <cell r="BR137">
            <v>4.873238317805173E-3</v>
          </cell>
          <cell r="BS137">
            <v>4.873238317805173E-3</v>
          </cell>
          <cell r="BT137">
            <v>4.873238317805173E-3</v>
          </cell>
          <cell r="BU137">
            <v>4.873238317805173E-3</v>
          </cell>
          <cell r="BV137">
            <v>4.873238317805173E-3</v>
          </cell>
          <cell r="BW137">
            <v>4.873238317805173E-3</v>
          </cell>
          <cell r="BX137">
            <v>4.873238317805173E-3</v>
          </cell>
          <cell r="BY137">
            <v>5.45244584217075E-3</v>
          </cell>
          <cell r="BZ137">
            <v>5.45244584217075E-3</v>
          </cell>
          <cell r="CA137">
            <v>5.45244584217075E-3</v>
          </cell>
          <cell r="CB137">
            <v>5.45244584217075E-3</v>
          </cell>
          <cell r="CC137">
            <v>5.45244584217075E-3</v>
          </cell>
          <cell r="CD137">
            <v>5.45244584217075E-3</v>
          </cell>
          <cell r="CE137">
            <v>5.45244584217075E-3</v>
          </cell>
          <cell r="CF137">
            <v>5.45244584217075E-3</v>
          </cell>
          <cell r="CG137">
            <v>5.45244584217075E-3</v>
          </cell>
          <cell r="CH137">
            <v>5.45244584217075E-3</v>
          </cell>
          <cell r="CI137">
            <v>5.45244584217075E-3</v>
          </cell>
          <cell r="CJ137">
            <v>5.45244584217075E-3</v>
          </cell>
          <cell r="CK137">
            <v>5.3634385891785374E-3</v>
          </cell>
          <cell r="CL137">
            <v>5.3634385891785374E-3</v>
          </cell>
          <cell r="CM137">
            <v>5.3634385891785374E-3</v>
          </cell>
          <cell r="CN137">
            <v>5.3634385891785374E-3</v>
          </cell>
          <cell r="CO137">
            <v>5.3634385891785374E-3</v>
          </cell>
          <cell r="CP137">
            <v>5.3634385891785374E-3</v>
          </cell>
          <cell r="CQ137">
            <v>5.3634385891785374E-3</v>
          </cell>
          <cell r="CR137">
            <v>5.3634385891785374E-3</v>
          </cell>
          <cell r="CS137">
            <v>5.3634385891785374E-3</v>
          </cell>
          <cell r="CT137">
            <v>5.3634385891785374E-3</v>
          </cell>
          <cell r="CU137">
            <v>5.3634385891785374E-3</v>
          </cell>
          <cell r="CV137">
            <v>5.3634385891785374E-3</v>
          </cell>
          <cell r="CW137">
            <v>5.2743445713832049E-3</v>
          </cell>
          <cell r="CX137">
            <v>5.2743445713832049E-3</v>
          </cell>
          <cell r="CY137">
            <v>5.2743445713832049E-3</v>
          </cell>
          <cell r="CZ137">
            <v>5.2743445713832049E-3</v>
          </cell>
          <cell r="DA137">
            <v>5.2743445713832049E-3</v>
          </cell>
          <cell r="DB137">
            <v>5.2743445713832049E-3</v>
          </cell>
          <cell r="DC137">
            <v>5.2743445713832049E-3</v>
          </cell>
          <cell r="DD137">
            <v>5.2743445713832049E-3</v>
          </cell>
          <cell r="DE137">
            <v>5.2743445713832049E-3</v>
          </cell>
          <cell r="DF137">
            <v>5.2743445713832049E-3</v>
          </cell>
          <cell r="DG137">
            <v>5.2743445713832049E-3</v>
          </cell>
          <cell r="DH137">
            <v>5.2743445713832049E-3</v>
          </cell>
          <cell r="DI137">
            <v>5.5532160627018712E-3</v>
          </cell>
          <cell r="DJ137">
            <v>5.5532160627018712E-3</v>
          </cell>
          <cell r="DK137">
            <v>5.5532160627018712E-3</v>
          </cell>
          <cell r="DL137">
            <v>5.5532160627018712E-3</v>
          </cell>
          <cell r="DM137">
            <v>5.5532160627018712E-3</v>
          </cell>
          <cell r="DN137">
            <v>5.5532160627018712E-3</v>
          </cell>
          <cell r="DO137">
            <v>5.5532160627018712E-3</v>
          </cell>
          <cell r="DP137">
            <v>5.5532160627018712E-3</v>
          </cell>
          <cell r="DQ137">
            <v>5.5532160627018712E-3</v>
          </cell>
          <cell r="DR137">
            <v>5.5532160627018712E-3</v>
          </cell>
          <cell r="DS137">
            <v>5.5532160627018712E-3</v>
          </cell>
          <cell r="DT137">
            <v>5.5532160627018712E-3</v>
          </cell>
          <cell r="DU137">
            <v>5.5532160627018712E-3</v>
          </cell>
          <cell r="DV137">
            <v>5.5532160627018712E-3</v>
          </cell>
          <cell r="DW137">
            <v>5.5532160627018712E-3</v>
          </cell>
          <cell r="DX137">
            <v>5.5532160627018712E-3</v>
          </cell>
          <cell r="DY137">
            <v>5.5532160627018712E-3</v>
          </cell>
          <cell r="DZ137">
            <v>5.5532160627018712E-3</v>
          </cell>
          <cell r="EA137">
            <v>5.5532160627018712E-3</v>
          </cell>
          <cell r="EB137">
            <v>5.5532160627018712E-3</v>
          </cell>
          <cell r="EC137">
            <v>5.5532160627018712E-3</v>
          </cell>
          <cell r="ED137">
            <v>5.5532160627018712E-3</v>
          </cell>
          <cell r="EE137">
            <v>5.5532160627018712E-3</v>
          </cell>
          <cell r="EF137">
            <v>5.5532160627018712E-3</v>
          </cell>
        </row>
        <row r="140">
          <cell r="E140">
            <v>2.7809258948716512E-3</v>
          </cell>
          <cell r="F140">
            <v>2.3863969144294291E-3</v>
          </cell>
          <cell r="G140">
            <v>2.3204227310531507E-3</v>
          </cell>
          <cell r="H140">
            <v>2.1045690863060944E-3</v>
          </cell>
          <cell r="I140">
            <v>2.4390894377360451E-3</v>
          </cell>
          <cell r="J140">
            <v>3.0619748182106449E-3</v>
          </cell>
          <cell r="K140">
            <v>1.4085816658740296E-3</v>
          </cell>
          <cell r="L140">
            <v>1.6716500852697127E-3</v>
          </cell>
          <cell r="M140">
            <v>1.8038882192374136E-3</v>
          </cell>
          <cell r="N140">
            <v>2.0925632422405705E-3</v>
          </cell>
          <cell r="O140">
            <v>1.9475520955387954E-3</v>
          </cell>
          <cell r="P140">
            <v>1.7584706019370497E-3</v>
          </cell>
          <cell r="Q140">
            <v>2.7809258948716512E-3</v>
          </cell>
          <cell r="R140">
            <v>2.3863969144294291E-3</v>
          </cell>
          <cell r="S140">
            <v>2.3204227310531507E-3</v>
          </cell>
          <cell r="T140">
            <v>2.1045690863060944E-3</v>
          </cell>
          <cell r="U140">
            <v>2.4390894377360451E-3</v>
          </cell>
          <cell r="V140">
            <v>3.0619748182106449E-3</v>
          </cell>
          <cell r="W140">
            <v>1.4085816658740296E-3</v>
          </cell>
          <cell r="X140">
            <v>1.6716500852697127E-3</v>
          </cell>
          <cell r="Y140">
            <v>1.8038882192374136E-3</v>
          </cell>
          <cell r="Z140">
            <v>2.0925632422405705E-3</v>
          </cell>
          <cell r="AA140">
            <v>1.9475520955387954E-3</v>
          </cell>
          <cell r="AB140">
            <v>1.7584706019370497E-3</v>
          </cell>
          <cell r="AC140">
            <v>2.7809258948716512E-3</v>
          </cell>
          <cell r="AD140">
            <v>2.3863969144294291E-3</v>
          </cell>
          <cell r="AE140">
            <v>2.3204227310531507E-3</v>
          </cell>
          <cell r="AF140">
            <v>2.1045690863060944E-3</v>
          </cell>
          <cell r="AG140">
            <v>2.4390894377360451E-3</v>
          </cell>
          <cell r="AH140">
            <v>3.0619748182106449E-3</v>
          </cell>
          <cell r="AI140">
            <v>1.4085816658740296E-3</v>
          </cell>
          <cell r="AJ140">
            <v>1.6716500852697127E-3</v>
          </cell>
          <cell r="AK140">
            <v>1.8038882192374136E-3</v>
          </cell>
          <cell r="AL140">
            <v>2.0925632422405705E-3</v>
          </cell>
          <cell r="AM140">
            <v>1.9475520955387954E-3</v>
          </cell>
          <cell r="AN140">
            <v>1.7584706019370497E-3</v>
          </cell>
          <cell r="AO140">
            <v>2.7809258948716512E-3</v>
          </cell>
          <cell r="AP140">
            <v>2.3863969144294291E-3</v>
          </cell>
          <cell r="AQ140">
            <v>2.3204227310531507E-3</v>
          </cell>
          <cell r="AR140">
            <v>2.1045690863060944E-3</v>
          </cell>
          <cell r="AS140">
            <v>2.4390894377360451E-3</v>
          </cell>
          <cell r="AT140">
            <v>3.0619748182106449E-3</v>
          </cell>
          <cell r="AU140">
            <v>1.4085816658740296E-3</v>
          </cell>
          <cell r="AV140">
            <v>1.6716500852697127E-3</v>
          </cell>
          <cell r="AW140">
            <v>1.8038882192374136E-3</v>
          </cell>
          <cell r="AX140">
            <v>2.0925632422405705E-3</v>
          </cell>
          <cell r="AY140">
            <v>1.9475520955387954E-3</v>
          </cell>
          <cell r="AZ140">
            <v>1.7584706019370497E-3</v>
          </cell>
          <cell r="BA140">
            <v>2.7809258948716512E-3</v>
          </cell>
          <cell r="BB140">
            <v>2.3863969144294291E-3</v>
          </cell>
          <cell r="BC140">
            <v>2.3204227310531507E-3</v>
          </cell>
          <cell r="BD140">
            <v>2.1045690863060944E-3</v>
          </cell>
          <cell r="BE140">
            <v>2.4390894377360451E-3</v>
          </cell>
          <cell r="BF140">
            <v>3.0619748182106449E-3</v>
          </cell>
          <cell r="BG140">
            <v>1.4085816658740296E-3</v>
          </cell>
          <cell r="BH140">
            <v>1.6716500852697127E-3</v>
          </cell>
          <cell r="BI140">
            <v>1.8038882192374136E-3</v>
          </cell>
          <cell r="BJ140">
            <v>2.0925632422405705E-3</v>
          </cell>
          <cell r="BK140">
            <v>1.9475520955387954E-3</v>
          </cell>
          <cell r="BL140">
            <v>1.7584706019370497E-3</v>
          </cell>
          <cell r="BM140">
            <v>2.7809258948716512E-3</v>
          </cell>
          <cell r="BN140">
            <v>2.3863969144294291E-3</v>
          </cell>
          <cell r="BO140">
            <v>2.3204227310531507E-3</v>
          </cell>
          <cell r="BP140">
            <v>2.1045690863060944E-3</v>
          </cell>
          <cell r="BQ140">
            <v>2.4390894377360451E-3</v>
          </cell>
          <cell r="BR140">
            <v>3.0619748182106449E-3</v>
          </cell>
          <cell r="BS140">
            <v>1.4085816658740296E-3</v>
          </cell>
          <cell r="BT140">
            <v>1.6716500852697127E-3</v>
          </cell>
          <cell r="BU140">
            <v>1.8038882192374136E-3</v>
          </cell>
          <cell r="BV140">
            <v>2.0925632422405705E-3</v>
          </cell>
          <cell r="BW140">
            <v>1.9475520955387954E-3</v>
          </cell>
          <cell r="BX140">
            <v>1.7584706019370497E-3</v>
          </cell>
          <cell r="BY140">
            <v>2.7809258948716512E-3</v>
          </cell>
          <cell r="BZ140">
            <v>2.3863969144294291E-3</v>
          </cell>
          <cell r="CA140">
            <v>2.3204227310531507E-3</v>
          </cell>
          <cell r="CB140">
            <v>2.1045690863060944E-3</v>
          </cell>
          <cell r="CC140">
            <v>2.4390894377360451E-3</v>
          </cell>
          <cell r="CD140">
            <v>3.0619748182106449E-3</v>
          </cell>
          <cell r="CE140">
            <v>1.4085816658740296E-3</v>
          </cell>
          <cell r="CF140">
            <v>1.6716500852697127E-3</v>
          </cell>
          <cell r="CG140">
            <v>1.8038882192374136E-3</v>
          </cell>
          <cell r="CH140">
            <v>2.0925632422405705E-3</v>
          </cell>
          <cell r="CI140">
            <v>1.9475520955387954E-3</v>
          </cell>
          <cell r="CJ140">
            <v>1.7584706019370497E-3</v>
          </cell>
          <cell r="CK140">
            <v>2.7809258948716512E-3</v>
          </cell>
          <cell r="CL140">
            <v>2.3863969144294291E-3</v>
          </cell>
          <cell r="CM140">
            <v>2.3204227310531507E-3</v>
          </cell>
          <cell r="CN140">
            <v>2.1045690863060944E-3</v>
          </cell>
          <cell r="CO140">
            <v>2.4390894377360451E-3</v>
          </cell>
          <cell r="CP140">
            <v>3.0619748182106449E-3</v>
          </cell>
          <cell r="CQ140">
            <v>1.4085816658740296E-3</v>
          </cell>
          <cell r="CR140">
            <v>1.6716500852697127E-3</v>
          </cell>
          <cell r="CS140">
            <v>1.8038882192374136E-3</v>
          </cell>
          <cell r="CT140">
            <v>2.0925632422405705E-3</v>
          </cell>
          <cell r="CU140">
            <v>1.9475520955387954E-3</v>
          </cell>
          <cell r="CV140">
            <v>1.7584706019370497E-3</v>
          </cell>
          <cell r="CW140">
            <v>2.7809258948716512E-3</v>
          </cell>
          <cell r="CX140">
            <v>2.3863969144294291E-3</v>
          </cell>
          <cell r="CY140">
            <v>2.3204227310531507E-3</v>
          </cell>
          <cell r="CZ140">
            <v>2.1045690863060944E-3</v>
          </cell>
          <cell r="DA140">
            <v>2.4390894377360451E-3</v>
          </cell>
          <cell r="DB140">
            <v>3.0619748182106449E-3</v>
          </cell>
          <cell r="DC140">
            <v>1.4085816658740296E-3</v>
          </cell>
          <cell r="DD140">
            <v>1.6716500852697127E-3</v>
          </cell>
          <cell r="DE140">
            <v>1.8038882192374136E-3</v>
          </cell>
          <cell r="DF140">
            <v>2.0925632422405705E-3</v>
          </cell>
          <cell r="DG140">
            <v>1.9475520955387954E-3</v>
          </cell>
          <cell r="DH140">
            <v>1.7584706019370497E-3</v>
          </cell>
          <cell r="DI140">
            <v>2.7809258948716512E-3</v>
          </cell>
          <cell r="DJ140">
            <v>2.3863969144294291E-3</v>
          </cell>
          <cell r="DK140">
            <v>2.3204227310531507E-3</v>
          </cell>
          <cell r="DL140">
            <v>2.1045690863060944E-3</v>
          </cell>
          <cell r="DM140">
            <v>2.4390894377360451E-3</v>
          </cell>
          <cell r="DN140">
            <v>3.0619748182106449E-3</v>
          </cell>
          <cell r="DO140">
            <v>1.4085816658740296E-3</v>
          </cell>
          <cell r="DP140">
            <v>1.6716500852697127E-3</v>
          </cell>
          <cell r="DQ140">
            <v>1.8038882192374136E-3</v>
          </cell>
          <cell r="DR140">
            <v>2.0925632422405705E-3</v>
          </cell>
          <cell r="DS140">
            <v>1.9475520955387954E-3</v>
          </cell>
          <cell r="DT140">
            <v>1.7584706019370497E-3</v>
          </cell>
          <cell r="DU140">
            <v>2.7809258948716512E-3</v>
          </cell>
          <cell r="DV140">
            <v>2.3863969144294291E-3</v>
          </cell>
          <cell r="DW140">
            <v>2.3204227310531507E-3</v>
          </cell>
          <cell r="DX140">
            <v>2.1045690863060944E-3</v>
          </cell>
          <cell r="DY140">
            <v>2.4390894377360451E-3</v>
          </cell>
          <cell r="DZ140">
            <v>3.0619748182106449E-3</v>
          </cell>
          <cell r="EA140">
            <v>1.4085816658740296E-3</v>
          </cell>
          <cell r="EB140">
            <v>1.6716500852697127E-3</v>
          </cell>
          <cell r="EC140">
            <v>1.8038882192374136E-3</v>
          </cell>
          <cell r="ED140">
            <v>2.0925632422405705E-3</v>
          </cell>
          <cell r="EE140">
            <v>1.9475520955387954E-3</v>
          </cell>
          <cell r="EF140">
            <v>1.7584706019370497E-3</v>
          </cell>
        </row>
        <row r="141">
          <cell r="E141">
            <v>0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>
            <v>0</v>
          </cell>
          <cell r="Y141">
            <v>0</v>
          </cell>
          <cell r="Z141">
            <v>0</v>
          </cell>
          <cell r="AA141">
            <v>0</v>
          </cell>
          <cell r="AB141">
            <v>0</v>
          </cell>
          <cell r="AC141">
            <v>0</v>
          </cell>
          <cell r="AD141">
            <v>0</v>
          </cell>
          <cell r="AE141">
            <v>0</v>
          </cell>
          <cell r="AF141">
            <v>0</v>
          </cell>
          <cell r="AG141">
            <v>0</v>
          </cell>
          <cell r="AH141">
            <v>0</v>
          </cell>
          <cell r="AI141">
            <v>0</v>
          </cell>
          <cell r="AJ141">
            <v>0</v>
          </cell>
          <cell r="AK141">
            <v>0</v>
          </cell>
          <cell r="AL141">
            <v>0</v>
          </cell>
          <cell r="AM141">
            <v>0</v>
          </cell>
          <cell r="AN141">
            <v>0</v>
          </cell>
          <cell r="AO141">
            <v>0</v>
          </cell>
          <cell r="AP141">
            <v>0</v>
          </cell>
          <cell r="AQ141">
            <v>0</v>
          </cell>
          <cell r="AR141">
            <v>0</v>
          </cell>
          <cell r="AS141">
            <v>0</v>
          </cell>
          <cell r="AT141">
            <v>0</v>
          </cell>
          <cell r="AU141">
            <v>0</v>
          </cell>
          <cell r="AV141">
            <v>0</v>
          </cell>
          <cell r="AW141">
            <v>0</v>
          </cell>
          <cell r="AX141">
            <v>0</v>
          </cell>
          <cell r="AY141">
            <v>0</v>
          </cell>
          <cell r="AZ141">
            <v>0</v>
          </cell>
          <cell r="BA141">
            <v>0</v>
          </cell>
          <cell r="BB141">
            <v>0</v>
          </cell>
          <cell r="BC141">
            <v>0</v>
          </cell>
          <cell r="BD141">
            <v>0</v>
          </cell>
          <cell r="BE141">
            <v>0</v>
          </cell>
          <cell r="BF141">
            <v>0</v>
          </cell>
          <cell r="BG141">
            <v>0</v>
          </cell>
          <cell r="BH141">
            <v>0</v>
          </cell>
          <cell r="BI141">
            <v>0</v>
          </cell>
          <cell r="BJ141">
            <v>0</v>
          </cell>
          <cell r="BK141">
            <v>0</v>
          </cell>
          <cell r="BL141">
            <v>0</v>
          </cell>
          <cell r="BM141">
            <v>0</v>
          </cell>
          <cell r="BN141">
            <v>0</v>
          </cell>
          <cell r="BO141">
            <v>0</v>
          </cell>
          <cell r="BP141">
            <v>0</v>
          </cell>
          <cell r="BQ141">
            <v>0</v>
          </cell>
          <cell r="BR141">
            <v>0</v>
          </cell>
          <cell r="BS141">
            <v>0</v>
          </cell>
          <cell r="BT141">
            <v>0</v>
          </cell>
          <cell r="BU141">
            <v>0</v>
          </cell>
          <cell r="BV141">
            <v>0</v>
          </cell>
          <cell r="BW141">
            <v>0</v>
          </cell>
          <cell r="BX141">
            <v>0</v>
          </cell>
          <cell r="BY141">
            <v>100000</v>
          </cell>
          <cell r="BZ141">
            <v>100000</v>
          </cell>
          <cell r="CA141">
            <v>100000</v>
          </cell>
          <cell r="CB141">
            <v>100000</v>
          </cell>
          <cell r="CC141">
            <v>100000</v>
          </cell>
          <cell r="CD141">
            <v>100000</v>
          </cell>
          <cell r="CE141">
            <v>100000</v>
          </cell>
          <cell r="CF141">
            <v>100000</v>
          </cell>
          <cell r="CG141">
            <v>100000</v>
          </cell>
          <cell r="CH141">
            <v>100000</v>
          </cell>
          <cell r="CI141">
            <v>100000</v>
          </cell>
          <cell r="CJ141">
            <v>100000</v>
          </cell>
          <cell r="CK141">
            <v>170000</v>
          </cell>
          <cell r="CL141">
            <v>170000</v>
          </cell>
          <cell r="CM141">
            <v>170000</v>
          </cell>
          <cell r="CN141">
            <v>170000</v>
          </cell>
          <cell r="CO141">
            <v>170000</v>
          </cell>
          <cell r="CP141">
            <v>170000</v>
          </cell>
          <cell r="CQ141">
            <v>170000</v>
          </cell>
          <cell r="CR141">
            <v>170000</v>
          </cell>
          <cell r="CS141">
            <v>170000</v>
          </cell>
          <cell r="CT141">
            <v>170000</v>
          </cell>
          <cell r="CU141">
            <v>170000</v>
          </cell>
          <cell r="CV141">
            <v>170000</v>
          </cell>
          <cell r="CW141">
            <v>240000</v>
          </cell>
          <cell r="CX141">
            <v>240000</v>
          </cell>
          <cell r="CY141">
            <v>240000</v>
          </cell>
          <cell r="CZ141">
            <v>240000</v>
          </cell>
          <cell r="DA141">
            <v>240000</v>
          </cell>
          <cell r="DB141">
            <v>240000</v>
          </cell>
          <cell r="DC141">
            <v>240000</v>
          </cell>
          <cell r="DD141">
            <v>240000</v>
          </cell>
          <cell r="DE141">
            <v>240000</v>
          </cell>
          <cell r="DF141">
            <v>240000</v>
          </cell>
          <cell r="DG141">
            <v>240000</v>
          </cell>
          <cell r="DH141">
            <v>240000</v>
          </cell>
          <cell r="DI141">
            <v>310000</v>
          </cell>
          <cell r="DJ141">
            <v>310000</v>
          </cell>
          <cell r="DK141">
            <v>310000</v>
          </cell>
          <cell r="DL141">
            <v>310000</v>
          </cell>
          <cell r="DM141">
            <v>310000</v>
          </cell>
          <cell r="DN141">
            <v>310000</v>
          </cell>
          <cell r="DO141">
            <v>310000</v>
          </cell>
          <cell r="DP141">
            <v>310000</v>
          </cell>
          <cell r="DQ141">
            <v>310000</v>
          </cell>
          <cell r="DR141">
            <v>310000</v>
          </cell>
          <cell r="DS141">
            <v>310000</v>
          </cell>
          <cell r="DT141">
            <v>310000</v>
          </cell>
          <cell r="DU141">
            <v>380000</v>
          </cell>
          <cell r="DV141">
            <v>380000</v>
          </cell>
          <cell r="DW141">
            <v>380000</v>
          </cell>
          <cell r="DX141">
            <v>380000</v>
          </cell>
          <cell r="DY141">
            <v>380000</v>
          </cell>
          <cell r="DZ141">
            <v>380000</v>
          </cell>
          <cell r="EA141">
            <v>380000</v>
          </cell>
          <cell r="EB141">
            <v>380000</v>
          </cell>
          <cell r="EC141">
            <v>380000</v>
          </cell>
          <cell r="ED141">
            <v>380000</v>
          </cell>
          <cell r="EE141">
            <v>380000</v>
          </cell>
          <cell r="EF141">
            <v>380000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C"/>
      <sheetName val="Imputs"/>
      <sheetName val="ppto"/>
      <sheetName val="Mes"/>
      <sheetName val="Año"/>
      <sheetName val="P&amp;G"/>
      <sheetName val="Cash"/>
      <sheetName val="CXC"/>
      <sheetName val="Inv"/>
      <sheetName val="PPYE"/>
      <sheetName val="Obl Fin"/>
      <sheetName val="Val"/>
      <sheetName val="Control"/>
      <sheetName val="cuentas"/>
      <sheetName val="Graficas"/>
    </sheetNames>
    <sheetDataSet>
      <sheetData sheetId="0" refreshError="1"/>
      <sheetData sheetId="1">
        <row r="5">
          <cell r="G5">
            <v>0.17</v>
          </cell>
          <cell r="H5">
            <v>0.19</v>
          </cell>
          <cell r="I5">
            <v>0.2</v>
          </cell>
          <cell r="J5">
            <v>0.2</v>
          </cell>
          <cell r="K5">
            <v>0.2</v>
          </cell>
          <cell r="L5">
            <v>0.18</v>
          </cell>
          <cell r="M5">
            <v>0.18</v>
          </cell>
          <cell r="N5">
            <v>0.18</v>
          </cell>
          <cell r="O5">
            <v>0.2</v>
          </cell>
          <cell r="P5">
            <v>0.2</v>
          </cell>
          <cell r="Q5">
            <v>0.2</v>
          </cell>
          <cell r="R5">
            <v>0.17</v>
          </cell>
          <cell r="S5">
            <v>0.17</v>
          </cell>
          <cell r="T5">
            <v>0.19</v>
          </cell>
          <cell r="U5">
            <v>0.2</v>
          </cell>
          <cell r="V5">
            <v>0.2</v>
          </cell>
          <cell r="W5">
            <v>0.2</v>
          </cell>
          <cell r="X5">
            <v>0.18</v>
          </cell>
          <cell r="Y5">
            <v>0.18</v>
          </cell>
          <cell r="Z5">
            <v>0.18</v>
          </cell>
          <cell r="AA5">
            <v>0.2</v>
          </cell>
          <cell r="AB5">
            <v>0.2</v>
          </cell>
          <cell r="AC5">
            <v>0.2</v>
          </cell>
          <cell r="AD5">
            <v>0.17</v>
          </cell>
          <cell r="AE5">
            <v>0.17</v>
          </cell>
          <cell r="AF5">
            <v>0.19</v>
          </cell>
          <cell r="AG5">
            <v>0.2</v>
          </cell>
          <cell r="AH5">
            <v>0.2</v>
          </cell>
          <cell r="AI5">
            <v>0.2</v>
          </cell>
          <cell r="AJ5">
            <v>0.18</v>
          </cell>
          <cell r="AK5">
            <v>0.18</v>
          </cell>
          <cell r="AL5">
            <v>0.18</v>
          </cell>
          <cell r="AM5">
            <v>0.2</v>
          </cell>
          <cell r="AN5">
            <v>0.2</v>
          </cell>
          <cell r="AO5">
            <v>0.2</v>
          </cell>
          <cell r="AP5">
            <v>0.17</v>
          </cell>
          <cell r="AQ5">
            <v>0.17</v>
          </cell>
          <cell r="AR5">
            <v>0.19</v>
          </cell>
          <cell r="AS5">
            <v>0.2</v>
          </cell>
          <cell r="AT5">
            <v>0.2</v>
          </cell>
          <cell r="AU5">
            <v>0.2</v>
          </cell>
          <cell r="AV5">
            <v>0.18</v>
          </cell>
          <cell r="AW5">
            <v>0.18</v>
          </cell>
          <cell r="AX5">
            <v>0.18</v>
          </cell>
          <cell r="AY5">
            <v>0.2</v>
          </cell>
          <cell r="AZ5">
            <v>0.2</v>
          </cell>
          <cell r="BA5">
            <v>0.2</v>
          </cell>
          <cell r="BB5">
            <v>0.17</v>
          </cell>
          <cell r="BC5">
            <v>0.17</v>
          </cell>
          <cell r="BD5">
            <v>0.19</v>
          </cell>
          <cell r="BE5">
            <v>0.2</v>
          </cell>
          <cell r="BF5">
            <v>0.2</v>
          </cell>
          <cell r="BG5">
            <v>0.2</v>
          </cell>
          <cell r="BH5">
            <v>0.18</v>
          </cell>
          <cell r="BI5">
            <v>0.18</v>
          </cell>
          <cell r="BJ5">
            <v>0.18</v>
          </cell>
          <cell r="BK5">
            <v>0.2</v>
          </cell>
          <cell r="BL5">
            <v>0.2</v>
          </cell>
          <cell r="BM5">
            <v>0.2</v>
          </cell>
          <cell r="BN5">
            <v>0.17</v>
          </cell>
          <cell r="BO5">
            <v>0.17</v>
          </cell>
          <cell r="BP5">
            <v>0.19</v>
          </cell>
          <cell r="BQ5">
            <v>0.2</v>
          </cell>
          <cell r="BR5">
            <v>0.2</v>
          </cell>
          <cell r="BS5">
            <v>0.2</v>
          </cell>
          <cell r="BT5">
            <v>0.18</v>
          </cell>
          <cell r="BU5">
            <v>0.18</v>
          </cell>
          <cell r="BV5">
            <v>0.18</v>
          </cell>
          <cell r="BW5">
            <v>0.2</v>
          </cell>
          <cell r="BX5">
            <v>0.2</v>
          </cell>
          <cell r="BY5">
            <v>0.2</v>
          </cell>
          <cell r="BZ5">
            <v>0.17</v>
          </cell>
          <cell r="CA5">
            <v>0.17</v>
          </cell>
          <cell r="CB5">
            <v>0.19</v>
          </cell>
          <cell r="CC5">
            <v>0.2</v>
          </cell>
          <cell r="CD5">
            <v>0.2</v>
          </cell>
          <cell r="CE5">
            <v>0.2</v>
          </cell>
          <cell r="CF5">
            <v>0.18</v>
          </cell>
          <cell r="CG5">
            <v>0.18</v>
          </cell>
          <cell r="CH5">
            <v>0.18</v>
          </cell>
          <cell r="CI5">
            <v>0.2</v>
          </cell>
          <cell r="CJ5">
            <v>0.2</v>
          </cell>
          <cell r="CK5">
            <v>0.2</v>
          </cell>
          <cell r="CL5">
            <v>0.17</v>
          </cell>
          <cell r="CM5">
            <v>0.17</v>
          </cell>
          <cell r="CN5">
            <v>0.19</v>
          </cell>
          <cell r="CO5">
            <v>0.2</v>
          </cell>
          <cell r="CP5">
            <v>0.2</v>
          </cell>
          <cell r="CQ5">
            <v>0.2</v>
          </cell>
          <cell r="CR5">
            <v>0.18</v>
          </cell>
          <cell r="CS5">
            <v>0.18</v>
          </cell>
          <cell r="CT5">
            <v>0.18</v>
          </cell>
          <cell r="CU5">
            <v>0.2</v>
          </cell>
          <cell r="CV5">
            <v>0.2</v>
          </cell>
          <cell r="CW5">
            <v>0.2</v>
          </cell>
          <cell r="CX5">
            <v>0.17</v>
          </cell>
          <cell r="CY5">
            <v>0.17</v>
          </cell>
          <cell r="CZ5">
            <v>0.19</v>
          </cell>
          <cell r="DA5">
            <v>0.2</v>
          </cell>
          <cell r="DB5">
            <v>0.2</v>
          </cell>
          <cell r="DC5">
            <v>0.2</v>
          </cell>
          <cell r="DD5">
            <v>0.18</v>
          </cell>
          <cell r="DE5">
            <v>0.18</v>
          </cell>
          <cell r="DF5">
            <v>0.18</v>
          </cell>
          <cell r="DG5">
            <v>0.2</v>
          </cell>
          <cell r="DH5">
            <v>0.2</v>
          </cell>
          <cell r="DI5">
            <v>0.2</v>
          </cell>
          <cell r="DJ5">
            <v>0.17</v>
          </cell>
        </row>
        <row r="6">
          <cell r="G6">
            <v>0.14000000000000001</v>
          </cell>
          <cell r="H6">
            <v>0.14000000000000001</v>
          </cell>
          <cell r="I6">
            <v>0.14000000000000001</v>
          </cell>
          <cell r="J6">
            <v>0.14000000000000001</v>
          </cell>
          <cell r="K6">
            <v>0.15</v>
          </cell>
          <cell r="L6">
            <v>0.14000000000000001</v>
          </cell>
          <cell r="M6">
            <v>0.14000000000000001</v>
          </cell>
          <cell r="N6">
            <v>0.14000000000000001</v>
          </cell>
          <cell r="O6">
            <v>0.14000000000000001</v>
          </cell>
          <cell r="P6">
            <v>0.14000000000000001</v>
          </cell>
          <cell r="Q6">
            <v>0.14000000000000001</v>
          </cell>
          <cell r="R6">
            <v>0.17</v>
          </cell>
          <cell r="S6">
            <v>0.14000000000000001</v>
          </cell>
          <cell r="T6">
            <v>0.14000000000000001</v>
          </cell>
          <cell r="U6">
            <v>0.14000000000000001</v>
          </cell>
          <cell r="V6">
            <v>0.14000000000000001</v>
          </cell>
          <cell r="W6">
            <v>0.15</v>
          </cell>
          <cell r="X6">
            <v>0.14000000000000001</v>
          </cell>
          <cell r="Y6">
            <v>0.14000000000000001</v>
          </cell>
          <cell r="Z6">
            <v>0.14000000000000001</v>
          </cell>
          <cell r="AA6">
            <v>0.14000000000000001</v>
          </cell>
          <cell r="AB6">
            <v>0.14000000000000001</v>
          </cell>
          <cell r="AC6">
            <v>0.14000000000000001</v>
          </cell>
          <cell r="AD6">
            <v>0.17</v>
          </cell>
          <cell r="AE6">
            <v>0.14000000000000001</v>
          </cell>
          <cell r="AF6">
            <v>0.14000000000000001</v>
          </cell>
          <cell r="AG6">
            <v>0.14000000000000001</v>
          </cell>
          <cell r="AH6">
            <v>0.14000000000000001</v>
          </cell>
          <cell r="AI6">
            <v>0.15</v>
          </cell>
          <cell r="AJ6">
            <v>0.14000000000000001</v>
          </cell>
          <cell r="AK6">
            <v>0.14000000000000001</v>
          </cell>
          <cell r="AL6">
            <v>0.14000000000000001</v>
          </cell>
          <cell r="AM6">
            <v>0.14000000000000001</v>
          </cell>
          <cell r="AN6">
            <v>0.14000000000000001</v>
          </cell>
          <cell r="AO6">
            <v>0.14000000000000001</v>
          </cell>
          <cell r="AP6">
            <v>0.17</v>
          </cell>
          <cell r="AQ6">
            <v>0.14000000000000001</v>
          </cell>
          <cell r="AR6">
            <v>0.14000000000000001</v>
          </cell>
          <cell r="AS6">
            <v>0.14000000000000001</v>
          </cell>
          <cell r="AT6">
            <v>0.14000000000000001</v>
          </cell>
          <cell r="AU6">
            <v>0.15</v>
          </cell>
          <cell r="AV6">
            <v>0.14000000000000001</v>
          </cell>
          <cell r="AW6">
            <v>0.14000000000000001</v>
          </cell>
          <cell r="AX6">
            <v>0.14000000000000001</v>
          </cell>
          <cell r="AY6">
            <v>0.14000000000000001</v>
          </cell>
          <cell r="AZ6">
            <v>0.14000000000000001</v>
          </cell>
          <cell r="BA6">
            <v>0.14000000000000001</v>
          </cell>
          <cell r="BB6">
            <v>0.17</v>
          </cell>
          <cell r="BC6">
            <v>0.14000000000000001</v>
          </cell>
          <cell r="BD6">
            <v>0.14000000000000001</v>
          </cell>
          <cell r="BE6">
            <v>0.14000000000000001</v>
          </cell>
          <cell r="BF6">
            <v>0.14000000000000001</v>
          </cell>
          <cell r="BG6">
            <v>0.15</v>
          </cell>
          <cell r="BH6">
            <v>0.14000000000000001</v>
          </cell>
          <cell r="BI6">
            <v>0.14000000000000001</v>
          </cell>
          <cell r="BJ6">
            <v>0.14000000000000001</v>
          </cell>
          <cell r="BK6">
            <v>0.14000000000000001</v>
          </cell>
          <cell r="BL6">
            <v>0.14000000000000001</v>
          </cell>
          <cell r="BM6">
            <v>0.14000000000000001</v>
          </cell>
          <cell r="BN6">
            <v>0.17</v>
          </cell>
          <cell r="BO6">
            <v>0.14000000000000001</v>
          </cell>
          <cell r="BP6">
            <v>0.14000000000000001</v>
          </cell>
          <cell r="BQ6">
            <v>0.14000000000000001</v>
          </cell>
          <cell r="BR6">
            <v>0.14000000000000001</v>
          </cell>
          <cell r="BS6">
            <v>0.15</v>
          </cell>
          <cell r="BT6">
            <v>0.14000000000000001</v>
          </cell>
          <cell r="BU6">
            <v>0.14000000000000001</v>
          </cell>
          <cell r="BV6">
            <v>0.14000000000000001</v>
          </cell>
          <cell r="BW6">
            <v>0.14000000000000001</v>
          </cell>
          <cell r="BX6">
            <v>0.14000000000000001</v>
          </cell>
          <cell r="BY6">
            <v>0.14000000000000001</v>
          </cell>
          <cell r="BZ6">
            <v>0.17</v>
          </cell>
          <cell r="CA6">
            <v>0.14000000000000001</v>
          </cell>
          <cell r="CB6">
            <v>0.14000000000000001</v>
          </cell>
          <cell r="CC6">
            <v>0.14000000000000001</v>
          </cell>
          <cell r="CD6">
            <v>0.14000000000000001</v>
          </cell>
          <cell r="CE6">
            <v>0.15</v>
          </cell>
          <cell r="CF6">
            <v>0.14000000000000001</v>
          </cell>
          <cell r="CG6">
            <v>0.14000000000000001</v>
          </cell>
          <cell r="CH6">
            <v>0.14000000000000001</v>
          </cell>
          <cell r="CI6">
            <v>0.14000000000000001</v>
          </cell>
          <cell r="CJ6">
            <v>0.14000000000000001</v>
          </cell>
          <cell r="CK6">
            <v>0.14000000000000001</v>
          </cell>
          <cell r="CL6">
            <v>0.17</v>
          </cell>
          <cell r="CM6">
            <v>0.14000000000000001</v>
          </cell>
          <cell r="CN6">
            <v>0.14000000000000001</v>
          </cell>
          <cell r="CO6">
            <v>0.14000000000000001</v>
          </cell>
          <cell r="CP6">
            <v>0.14000000000000001</v>
          </cell>
          <cell r="CQ6">
            <v>0.15</v>
          </cell>
          <cell r="CR6">
            <v>0.14000000000000001</v>
          </cell>
          <cell r="CS6">
            <v>0.14000000000000001</v>
          </cell>
          <cell r="CT6">
            <v>0.14000000000000001</v>
          </cell>
          <cell r="CU6">
            <v>0.14000000000000001</v>
          </cell>
          <cell r="CV6">
            <v>0.14000000000000001</v>
          </cell>
          <cell r="CW6">
            <v>0.14000000000000001</v>
          </cell>
          <cell r="CX6">
            <v>0.17</v>
          </cell>
          <cell r="CY6">
            <v>0.14000000000000001</v>
          </cell>
          <cell r="CZ6">
            <v>0.14000000000000001</v>
          </cell>
          <cell r="DA6">
            <v>0.14000000000000001</v>
          </cell>
          <cell r="DB6">
            <v>0.14000000000000001</v>
          </cell>
          <cell r="DC6">
            <v>0.15</v>
          </cell>
          <cell r="DD6">
            <v>0.14000000000000001</v>
          </cell>
          <cell r="DE6">
            <v>0.14000000000000001</v>
          </cell>
          <cell r="DF6">
            <v>0.14000000000000001</v>
          </cell>
          <cell r="DG6">
            <v>0.14000000000000001</v>
          </cell>
          <cell r="DH6">
            <v>0.14000000000000001</v>
          </cell>
          <cell r="DI6">
            <v>0.14000000000000001</v>
          </cell>
          <cell r="DJ6">
            <v>0.17</v>
          </cell>
        </row>
        <row r="7">
          <cell r="G7">
            <v>0.56999999999999995</v>
          </cell>
          <cell r="H7">
            <v>0.51</v>
          </cell>
          <cell r="I7">
            <v>0.56999999999999995</v>
          </cell>
          <cell r="J7">
            <v>0.6</v>
          </cell>
          <cell r="K7">
            <v>0.65</v>
          </cell>
          <cell r="L7">
            <v>0.6</v>
          </cell>
          <cell r="M7">
            <v>0.56999999999999995</v>
          </cell>
          <cell r="N7">
            <v>0.59</v>
          </cell>
          <cell r="O7">
            <v>0.6</v>
          </cell>
          <cell r="P7">
            <v>0.66</v>
          </cell>
          <cell r="Q7">
            <v>0.6</v>
          </cell>
          <cell r="R7">
            <v>0.48</v>
          </cell>
          <cell r="S7">
            <v>0.56999999999999995</v>
          </cell>
          <cell r="T7">
            <v>0.51</v>
          </cell>
          <cell r="U7">
            <v>0.56999999999999995</v>
          </cell>
          <cell r="V7">
            <v>0.6</v>
          </cell>
          <cell r="W7">
            <v>0.65</v>
          </cell>
          <cell r="X7">
            <v>0.6</v>
          </cell>
          <cell r="Y7">
            <v>0.56999999999999995</v>
          </cell>
          <cell r="Z7">
            <v>0.59</v>
          </cell>
          <cell r="AA7">
            <v>0.6</v>
          </cell>
          <cell r="AB7">
            <v>0.66</v>
          </cell>
          <cell r="AC7">
            <v>0.6</v>
          </cell>
          <cell r="AD7">
            <v>0.48</v>
          </cell>
          <cell r="AE7">
            <v>0.56999999999999995</v>
          </cell>
          <cell r="AF7">
            <v>0.51</v>
          </cell>
          <cell r="AG7">
            <v>0.56999999999999995</v>
          </cell>
          <cell r="AH7">
            <v>0.6</v>
          </cell>
          <cell r="AI7">
            <v>0.65</v>
          </cell>
          <cell r="AJ7">
            <v>0.6</v>
          </cell>
          <cell r="AK7">
            <v>0.56999999999999995</v>
          </cell>
          <cell r="AL7">
            <v>0.59</v>
          </cell>
          <cell r="AM7">
            <v>0.6</v>
          </cell>
          <cell r="AN7">
            <v>0.66</v>
          </cell>
          <cell r="AO7">
            <v>0.6</v>
          </cell>
          <cell r="AP7">
            <v>0.48</v>
          </cell>
          <cell r="AQ7">
            <v>0.56999999999999995</v>
          </cell>
          <cell r="AR7">
            <v>0.51</v>
          </cell>
          <cell r="AS7">
            <v>0.56999999999999995</v>
          </cell>
          <cell r="AT7">
            <v>0.6</v>
          </cell>
          <cell r="AU7">
            <v>0.65</v>
          </cell>
          <cell r="AV7">
            <v>0.6</v>
          </cell>
          <cell r="AW7">
            <v>0.56999999999999995</v>
          </cell>
          <cell r="AX7">
            <v>0.59</v>
          </cell>
          <cell r="AY7">
            <v>0.6</v>
          </cell>
          <cell r="AZ7">
            <v>0.66</v>
          </cell>
          <cell r="BA7">
            <v>0.6</v>
          </cell>
          <cell r="BB7">
            <v>0.48</v>
          </cell>
          <cell r="BC7">
            <v>0.56999999999999995</v>
          </cell>
          <cell r="BD7">
            <v>0.51</v>
          </cell>
          <cell r="BE7">
            <v>0.56999999999999995</v>
          </cell>
          <cell r="BF7">
            <v>0.6</v>
          </cell>
          <cell r="BG7">
            <v>0.65</v>
          </cell>
          <cell r="BH7">
            <v>0.6</v>
          </cell>
          <cell r="BI7">
            <v>0.56999999999999995</v>
          </cell>
          <cell r="BJ7">
            <v>0.59</v>
          </cell>
          <cell r="BK7">
            <v>0.6</v>
          </cell>
          <cell r="BL7">
            <v>0.66</v>
          </cell>
          <cell r="BM7">
            <v>0.6</v>
          </cell>
          <cell r="BN7">
            <v>0.48</v>
          </cell>
          <cell r="BO7">
            <v>0.56999999999999995</v>
          </cell>
          <cell r="BP7">
            <v>0.51</v>
          </cell>
          <cell r="BQ7">
            <v>0.56999999999999995</v>
          </cell>
          <cell r="BR7">
            <v>0.6</v>
          </cell>
          <cell r="BS7">
            <v>0.65</v>
          </cell>
          <cell r="BT7">
            <v>0.6</v>
          </cell>
          <cell r="BU7">
            <v>0.56999999999999995</v>
          </cell>
          <cell r="BV7">
            <v>0.59</v>
          </cell>
          <cell r="BW7">
            <v>0.6</v>
          </cell>
          <cell r="BX7">
            <v>0.66</v>
          </cell>
          <cell r="BY7">
            <v>0.6</v>
          </cell>
          <cell r="BZ7">
            <v>0.48</v>
          </cell>
          <cell r="CA7">
            <v>0.56999999999999995</v>
          </cell>
          <cell r="CB7">
            <v>0.51</v>
          </cell>
          <cell r="CC7">
            <v>0.56999999999999995</v>
          </cell>
          <cell r="CD7">
            <v>0.6</v>
          </cell>
          <cell r="CE7">
            <v>0.65</v>
          </cell>
          <cell r="CF7">
            <v>0.6</v>
          </cell>
          <cell r="CG7">
            <v>0.56999999999999995</v>
          </cell>
          <cell r="CH7">
            <v>0.59</v>
          </cell>
          <cell r="CI7">
            <v>0.6</v>
          </cell>
          <cell r="CJ7">
            <v>0.66</v>
          </cell>
          <cell r="CK7">
            <v>0.6</v>
          </cell>
          <cell r="CL7">
            <v>0.48</v>
          </cell>
          <cell r="CM7">
            <v>0.56999999999999995</v>
          </cell>
          <cell r="CN7">
            <v>0.51</v>
          </cell>
          <cell r="CO7">
            <v>0.56999999999999995</v>
          </cell>
          <cell r="CP7">
            <v>0.6</v>
          </cell>
          <cell r="CQ7">
            <v>0.65</v>
          </cell>
          <cell r="CR7">
            <v>0.6</v>
          </cell>
          <cell r="CS7">
            <v>0.56999999999999995</v>
          </cell>
          <cell r="CT7">
            <v>0.59</v>
          </cell>
          <cell r="CU7">
            <v>0.6</v>
          </cell>
          <cell r="CV7">
            <v>0.66</v>
          </cell>
          <cell r="CW7">
            <v>0.6</v>
          </cell>
          <cell r="CX7">
            <v>0.48</v>
          </cell>
          <cell r="CY7">
            <v>0.56999999999999995</v>
          </cell>
          <cell r="CZ7">
            <v>0.51</v>
          </cell>
          <cell r="DA7">
            <v>0.56999999999999995</v>
          </cell>
          <cell r="DB7">
            <v>0.6</v>
          </cell>
          <cell r="DC7">
            <v>0.65</v>
          </cell>
          <cell r="DD7">
            <v>0.6</v>
          </cell>
          <cell r="DE7">
            <v>0.56999999999999995</v>
          </cell>
          <cell r="DF7">
            <v>0.59</v>
          </cell>
          <cell r="DG7">
            <v>0.6</v>
          </cell>
          <cell r="DH7">
            <v>0.66</v>
          </cell>
          <cell r="DI7">
            <v>0.6</v>
          </cell>
          <cell r="DJ7">
            <v>0.48</v>
          </cell>
        </row>
        <row r="8">
          <cell r="G8">
            <v>0.12</v>
          </cell>
          <cell r="H8">
            <v>0.16</v>
          </cell>
          <cell r="I8">
            <v>0.09</v>
          </cell>
          <cell r="J8">
            <v>0.06</v>
          </cell>
          <cell r="K8">
            <v>0</v>
          </cell>
          <cell r="L8">
            <v>0.08</v>
          </cell>
          <cell r="M8">
            <v>0.11</v>
          </cell>
          <cell r="N8">
            <v>0.09</v>
          </cell>
          <cell r="O8">
            <v>0.06</v>
          </cell>
          <cell r="P8">
            <v>0</v>
          </cell>
          <cell r="Q8">
            <v>0.06</v>
          </cell>
          <cell r="R8">
            <v>0.18</v>
          </cell>
          <cell r="S8">
            <v>0.12</v>
          </cell>
          <cell r="T8">
            <v>0.16</v>
          </cell>
          <cell r="U8">
            <v>0.09</v>
          </cell>
          <cell r="V8">
            <v>0.06</v>
          </cell>
          <cell r="W8">
            <v>0</v>
          </cell>
          <cell r="X8">
            <v>0.08</v>
          </cell>
          <cell r="Y8">
            <v>0.11</v>
          </cell>
          <cell r="Z8">
            <v>0.09</v>
          </cell>
          <cell r="AA8">
            <v>0.06</v>
          </cell>
          <cell r="AB8">
            <v>0</v>
          </cell>
          <cell r="AC8">
            <v>0.06</v>
          </cell>
          <cell r="AD8">
            <v>0.18</v>
          </cell>
          <cell r="AE8">
            <v>0.12</v>
          </cell>
          <cell r="AF8">
            <v>0.16</v>
          </cell>
          <cell r="AG8">
            <v>0.09</v>
          </cell>
          <cell r="AH8">
            <v>0.06</v>
          </cell>
          <cell r="AI8">
            <v>0</v>
          </cell>
          <cell r="AJ8">
            <v>0.08</v>
          </cell>
          <cell r="AK8">
            <v>0.11</v>
          </cell>
          <cell r="AL8">
            <v>0.09</v>
          </cell>
          <cell r="AM8">
            <v>0.06</v>
          </cell>
          <cell r="AN8">
            <v>0</v>
          </cell>
          <cell r="AO8">
            <v>0.06</v>
          </cell>
          <cell r="AP8">
            <v>0.18</v>
          </cell>
          <cell r="AQ8">
            <v>0.12</v>
          </cell>
          <cell r="AR8">
            <v>0.16</v>
          </cell>
          <cell r="AS8">
            <v>0.09</v>
          </cell>
          <cell r="AT8">
            <v>0.06</v>
          </cell>
          <cell r="AU8">
            <v>0</v>
          </cell>
          <cell r="AV8">
            <v>0.08</v>
          </cell>
          <cell r="AW8">
            <v>0.11</v>
          </cell>
          <cell r="AX8">
            <v>0.09</v>
          </cell>
          <cell r="AY8">
            <v>0.06</v>
          </cell>
          <cell r="AZ8">
            <v>0</v>
          </cell>
          <cell r="BA8">
            <v>0.06</v>
          </cell>
          <cell r="BB8">
            <v>0.18</v>
          </cell>
          <cell r="BC8">
            <v>0.12</v>
          </cell>
          <cell r="BD8">
            <v>0.16</v>
          </cell>
          <cell r="BE8">
            <v>0.09</v>
          </cell>
          <cell r="BF8">
            <v>0.06</v>
          </cell>
          <cell r="BG8">
            <v>0</v>
          </cell>
          <cell r="BH8">
            <v>0.08</v>
          </cell>
          <cell r="BI8">
            <v>0.11</v>
          </cell>
          <cell r="BJ8">
            <v>0.09</v>
          </cell>
          <cell r="BK8">
            <v>0.06</v>
          </cell>
          <cell r="BL8">
            <v>0</v>
          </cell>
          <cell r="BM8">
            <v>0.06</v>
          </cell>
          <cell r="BN8">
            <v>0.18</v>
          </cell>
          <cell r="BO8">
            <v>0.12</v>
          </cell>
          <cell r="BP8">
            <v>0.16</v>
          </cell>
          <cell r="BQ8">
            <v>0.09</v>
          </cell>
          <cell r="BR8">
            <v>0.06</v>
          </cell>
          <cell r="BS8">
            <v>0</v>
          </cell>
          <cell r="BT8">
            <v>0.08</v>
          </cell>
          <cell r="BU8">
            <v>0.11</v>
          </cell>
          <cell r="BV8">
            <v>0.09</v>
          </cell>
          <cell r="BW8">
            <v>0.06</v>
          </cell>
          <cell r="BX8">
            <v>0</v>
          </cell>
          <cell r="BY8">
            <v>0.06</v>
          </cell>
          <cell r="BZ8">
            <v>0.18</v>
          </cell>
          <cell r="CA8">
            <v>0.12</v>
          </cell>
          <cell r="CB8">
            <v>0.16</v>
          </cell>
          <cell r="CC8">
            <v>0.09</v>
          </cell>
          <cell r="CD8">
            <v>0.06</v>
          </cell>
          <cell r="CE8">
            <v>0</v>
          </cell>
          <cell r="CF8">
            <v>0.08</v>
          </cell>
          <cell r="CG8">
            <v>0.11</v>
          </cell>
          <cell r="CH8">
            <v>0.09</v>
          </cell>
          <cell r="CI8">
            <v>0.06</v>
          </cell>
          <cell r="CJ8">
            <v>0</v>
          </cell>
          <cell r="CK8">
            <v>0.06</v>
          </cell>
          <cell r="CL8">
            <v>0.18</v>
          </cell>
          <cell r="CM8">
            <v>0.12</v>
          </cell>
          <cell r="CN8">
            <v>0.16</v>
          </cell>
          <cell r="CO8">
            <v>0.09</v>
          </cell>
          <cell r="CP8">
            <v>0.06</v>
          </cell>
          <cell r="CQ8">
            <v>0</v>
          </cell>
          <cell r="CR8">
            <v>0.08</v>
          </cell>
          <cell r="CS8">
            <v>0.11</v>
          </cell>
          <cell r="CT8">
            <v>0.09</v>
          </cell>
          <cell r="CU8">
            <v>0.06</v>
          </cell>
          <cell r="CV8">
            <v>0</v>
          </cell>
          <cell r="CW8">
            <v>0.06</v>
          </cell>
          <cell r="CX8">
            <v>0.18</v>
          </cell>
          <cell r="CY8">
            <v>0.12</v>
          </cell>
          <cell r="CZ8">
            <v>0.16</v>
          </cell>
          <cell r="DA8">
            <v>0.09</v>
          </cell>
          <cell r="DB8">
            <v>0.06</v>
          </cell>
          <cell r="DC8">
            <v>0</v>
          </cell>
          <cell r="DD8">
            <v>0.08</v>
          </cell>
          <cell r="DE8">
            <v>0.11</v>
          </cell>
          <cell r="DF8">
            <v>0.09</v>
          </cell>
          <cell r="DG8">
            <v>0.06</v>
          </cell>
          <cell r="DH8">
            <v>0</v>
          </cell>
          <cell r="DI8">
            <v>0.06</v>
          </cell>
          <cell r="DJ8">
            <v>0.18</v>
          </cell>
        </row>
        <row r="10">
          <cell r="G10">
            <v>-6.6666666666666652E-2</v>
          </cell>
          <cell r="H10">
            <v>5.3571428571428603E-2</v>
          </cell>
          <cell r="I10">
            <v>-1.6949152542372836E-2</v>
          </cell>
          <cell r="J10">
            <v>3.4482758620689724E-2</v>
          </cell>
          <cell r="K10">
            <v>0</v>
          </cell>
          <cell r="L10">
            <v>-6.6666666666666652E-2</v>
          </cell>
          <cell r="M10">
            <v>0</v>
          </cell>
          <cell r="N10">
            <v>3.5714285714285809E-2</v>
          </cell>
          <cell r="O10">
            <v>0</v>
          </cell>
          <cell r="P10">
            <v>3.4482758620689724E-2</v>
          </cell>
          <cell r="Q10">
            <v>0</v>
          </cell>
          <cell r="R10">
            <v>0</v>
          </cell>
          <cell r="S10">
            <v>-6.6666666666666652E-2</v>
          </cell>
          <cell r="T10">
            <v>5.3571428571428603E-2</v>
          </cell>
          <cell r="U10">
            <v>-1.6949152542372836E-2</v>
          </cell>
          <cell r="V10">
            <v>3.4482758620689724E-2</v>
          </cell>
          <cell r="W10">
            <v>0</v>
          </cell>
          <cell r="X10">
            <v>-6.6666666666666652E-2</v>
          </cell>
          <cell r="Y10">
            <v>0</v>
          </cell>
          <cell r="Z10">
            <v>3.5714285714285809E-2</v>
          </cell>
          <cell r="AA10">
            <v>0</v>
          </cell>
          <cell r="AB10">
            <v>3.4482758620689724E-2</v>
          </cell>
          <cell r="AC10">
            <v>0</v>
          </cell>
          <cell r="AD10">
            <v>0</v>
          </cell>
          <cell r="AE10">
            <v>-6.6666666666666652E-2</v>
          </cell>
          <cell r="AF10">
            <v>5.3571428571428603E-2</v>
          </cell>
          <cell r="AG10">
            <v>-1.6949152542372836E-2</v>
          </cell>
          <cell r="AH10">
            <v>3.4482758620689724E-2</v>
          </cell>
          <cell r="AI10">
            <v>0</v>
          </cell>
          <cell r="AJ10">
            <v>-6.6666666666666652E-2</v>
          </cell>
          <cell r="AK10">
            <v>0</v>
          </cell>
          <cell r="AL10">
            <v>3.5714285714285809E-2</v>
          </cell>
          <cell r="AM10">
            <v>0</v>
          </cell>
          <cell r="AN10">
            <v>3.4482758620689724E-2</v>
          </cell>
          <cell r="AO10">
            <v>0</v>
          </cell>
          <cell r="AP10">
            <v>0</v>
          </cell>
          <cell r="AQ10">
            <v>-6.6666666666666652E-2</v>
          </cell>
          <cell r="AR10">
            <v>5.3571428571428603E-2</v>
          </cell>
          <cell r="AS10">
            <v>-1.6949152542372836E-2</v>
          </cell>
          <cell r="AT10">
            <v>3.4482758620689724E-2</v>
          </cell>
          <cell r="AU10">
            <v>0</v>
          </cell>
          <cell r="AV10">
            <v>-6.6666666666666652E-2</v>
          </cell>
          <cell r="AW10">
            <v>0</v>
          </cell>
          <cell r="AX10">
            <v>3.5714285714285809E-2</v>
          </cell>
          <cell r="AY10">
            <v>0</v>
          </cell>
          <cell r="AZ10">
            <v>3.4482758620689724E-2</v>
          </cell>
          <cell r="BA10">
            <v>0</v>
          </cell>
          <cell r="BB10">
            <v>0</v>
          </cell>
          <cell r="BC10">
            <v>-6.6666666666666652E-2</v>
          </cell>
          <cell r="BD10">
            <v>5.3571428571428603E-2</v>
          </cell>
          <cell r="BE10">
            <v>-1.6949152542372836E-2</v>
          </cell>
          <cell r="BF10">
            <v>3.4482758620689724E-2</v>
          </cell>
          <cell r="BG10">
            <v>0</v>
          </cell>
          <cell r="BH10">
            <v>-6.6666666666666652E-2</v>
          </cell>
          <cell r="BI10">
            <v>0</v>
          </cell>
          <cell r="BJ10">
            <v>3.5714285714285809E-2</v>
          </cell>
          <cell r="BK10">
            <v>0</v>
          </cell>
          <cell r="BL10">
            <v>3.4482758620689724E-2</v>
          </cell>
          <cell r="BM10">
            <v>0</v>
          </cell>
          <cell r="BN10">
            <v>0</v>
          </cell>
          <cell r="BO10">
            <v>-6.6666666666666652E-2</v>
          </cell>
          <cell r="BP10">
            <v>5.3571428571428603E-2</v>
          </cell>
          <cell r="BQ10">
            <v>-1.6949152542372836E-2</v>
          </cell>
          <cell r="BR10">
            <v>3.4482758620689724E-2</v>
          </cell>
          <cell r="BS10">
            <v>0</v>
          </cell>
          <cell r="BT10">
            <v>-6.6666666666666652E-2</v>
          </cell>
          <cell r="BU10">
            <v>0</v>
          </cell>
          <cell r="BV10">
            <v>3.5714285714285809E-2</v>
          </cell>
          <cell r="BW10">
            <v>0</v>
          </cell>
          <cell r="BX10">
            <v>3.4482758620689724E-2</v>
          </cell>
          <cell r="BY10">
            <v>0</v>
          </cell>
          <cell r="BZ10">
            <v>0</v>
          </cell>
          <cell r="CA10">
            <v>-6.6666666666666652E-2</v>
          </cell>
          <cell r="CB10">
            <v>5.3571428571428603E-2</v>
          </cell>
          <cell r="CC10">
            <v>-1.6949152542372836E-2</v>
          </cell>
          <cell r="CD10">
            <v>3.4482758620689724E-2</v>
          </cell>
          <cell r="CE10">
            <v>0</v>
          </cell>
          <cell r="CF10">
            <v>-6.6666666666666652E-2</v>
          </cell>
          <cell r="CG10">
            <v>0</v>
          </cell>
          <cell r="CH10">
            <v>3.5714285714285809E-2</v>
          </cell>
          <cell r="CI10">
            <v>0</v>
          </cell>
          <cell r="CJ10">
            <v>3.4482758620689724E-2</v>
          </cell>
          <cell r="CK10">
            <v>0</v>
          </cell>
          <cell r="CL10">
            <v>0</v>
          </cell>
          <cell r="CM10">
            <v>-6.6666666666666652E-2</v>
          </cell>
          <cell r="CN10">
            <v>5.3571428571428603E-2</v>
          </cell>
          <cell r="CO10">
            <v>-1.6949152542372836E-2</v>
          </cell>
          <cell r="CP10">
            <v>3.4482758620689724E-2</v>
          </cell>
          <cell r="CQ10">
            <v>0</v>
          </cell>
          <cell r="CR10">
            <v>-6.6666666666666652E-2</v>
          </cell>
          <cell r="CS10">
            <v>0</v>
          </cell>
          <cell r="CT10">
            <v>3.5714285714285809E-2</v>
          </cell>
          <cell r="CU10">
            <v>0</v>
          </cell>
          <cell r="CV10">
            <v>3.4482758620689724E-2</v>
          </cell>
          <cell r="CW10">
            <v>0</v>
          </cell>
          <cell r="CX10">
            <v>0</v>
          </cell>
          <cell r="CY10">
            <v>-6.6666666666666652E-2</v>
          </cell>
          <cell r="CZ10">
            <v>5.3571428571428603E-2</v>
          </cell>
          <cell r="DA10">
            <v>-1.6949152542372836E-2</v>
          </cell>
          <cell r="DB10">
            <v>3.4482758620689724E-2</v>
          </cell>
          <cell r="DC10">
            <v>0</v>
          </cell>
          <cell r="DD10">
            <v>-6.6666666666666652E-2</v>
          </cell>
          <cell r="DE10">
            <v>0</v>
          </cell>
          <cell r="DF10">
            <v>3.5714285714285809E-2</v>
          </cell>
          <cell r="DG10">
            <v>0</v>
          </cell>
          <cell r="DH10">
            <v>3.4482758620689724E-2</v>
          </cell>
          <cell r="DI10">
            <v>0</v>
          </cell>
          <cell r="DJ10">
            <v>0</v>
          </cell>
        </row>
        <row r="11">
          <cell r="G11">
            <v>-0.1428571428571429</v>
          </cell>
          <cell r="H11">
            <v>0</v>
          </cell>
          <cell r="I11">
            <v>0.10416666666666674</v>
          </cell>
          <cell r="J11">
            <v>1.8867924528301883E-2</v>
          </cell>
          <cell r="K11">
            <v>0</v>
          </cell>
          <cell r="L11">
            <v>-0.11111111111111116</v>
          </cell>
          <cell r="M11">
            <v>0</v>
          </cell>
          <cell r="N11">
            <v>8.3333333333333259E-2</v>
          </cell>
          <cell r="O11">
            <v>7.6923076923076872E-2</v>
          </cell>
          <cell r="P11">
            <v>1.7857142857142794E-2</v>
          </cell>
          <cell r="Q11">
            <v>0</v>
          </cell>
          <cell r="R11">
            <v>-1.7543859649122862E-2</v>
          </cell>
          <cell r="S11">
            <v>-0.1428571428571429</v>
          </cell>
          <cell r="T11">
            <v>0</v>
          </cell>
          <cell r="U11">
            <v>0.10416666666666674</v>
          </cell>
          <cell r="V11">
            <v>1.8867924528301883E-2</v>
          </cell>
          <cell r="W11">
            <v>0</v>
          </cell>
          <cell r="X11">
            <v>-0.11111111111111116</v>
          </cell>
          <cell r="Y11">
            <v>0</v>
          </cell>
          <cell r="Z11">
            <v>8.3333333333333259E-2</v>
          </cell>
          <cell r="AA11">
            <v>7.6923076923076872E-2</v>
          </cell>
          <cell r="AB11">
            <v>1.7857142857142794E-2</v>
          </cell>
          <cell r="AC11">
            <v>0</v>
          </cell>
          <cell r="AD11">
            <v>-1.7543859649122862E-2</v>
          </cell>
          <cell r="AE11">
            <v>-0.1428571428571429</v>
          </cell>
          <cell r="AF11">
            <v>0</v>
          </cell>
          <cell r="AG11">
            <v>0.10416666666666674</v>
          </cell>
          <cell r="AH11">
            <v>1.8867924528301883E-2</v>
          </cell>
          <cell r="AI11">
            <v>0</v>
          </cell>
          <cell r="AJ11">
            <v>-0.11111111111111116</v>
          </cell>
          <cell r="AK11">
            <v>0</v>
          </cell>
          <cell r="AL11">
            <v>8.3333333333333259E-2</v>
          </cell>
          <cell r="AM11">
            <v>7.6923076923076872E-2</v>
          </cell>
          <cell r="AN11">
            <v>1.7857142857142794E-2</v>
          </cell>
          <cell r="AO11">
            <v>0</v>
          </cell>
          <cell r="AP11">
            <v>-1.7543859649122862E-2</v>
          </cell>
          <cell r="AQ11">
            <v>-0.1428571428571429</v>
          </cell>
          <cell r="AR11">
            <v>0</v>
          </cell>
          <cell r="AS11">
            <v>0.10416666666666674</v>
          </cell>
          <cell r="AT11">
            <v>1.8867924528301883E-2</v>
          </cell>
          <cell r="AU11">
            <v>0</v>
          </cell>
          <cell r="AV11">
            <v>-0.11111111111111116</v>
          </cell>
          <cell r="AW11">
            <v>0</v>
          </cell>
          <cell r="AX11">
            <v>8.3333333333333259E-2</v>
          </cell>
          <cell r="AY11">
            <v>7.6923076923076872E-2</v>
          </cell>
          <cell r="AZ11">
            <v>1.7857142857142794E-2</v>
          </cell>
          <cell r="BA11">
            <v>0</v>
          </cell>
          <cell r="BB11">
            <v>-1.7543859649122862E-2</v>
          </cell>
          <cell r="BC11">
            <v>-0.1428571428571429</v>
          </cell>
          <cell r="BD11">
            <v>0</v>
          </cell>
          <cell r="BE11">
            <v>0.10416666666666674</v>
          </cell>
          <cell r="BF11">
            <v>1.8867924528301883E-2</v>
          </cell>
          <cell r="BG11">
            <v>0</v>
          </cell>
          <cell r="BH11">
            <v>-0.11111111111111116</v>
          </cell>
          <cell r="BI11">
            <v>0</v>
          </cell>
          <cell r="BJ11">
            <v>8.3333333333333259E-2</v>
          </cell>
          <cell r="BK11">
            <v>7.6923076923076872E-2</v>
          </cell>
          <cell r="BL11">
            <v>1.7857142857142794E-2</v>
          </cell>
          <cell r="BM11">
            <v>0</v>
          </cell>
          <cell r="BN11">
            <v>-1.7543859649122862E-2</v>
          </cell>
          <cell r="BO11">
            <v>-0.1428571428571429</v>
          </cell>
          <cell r="BP11">
            <v>0</v>
          </cell>
          <cell r="BQ11">
            <v>0.10416666666666674</v>
          </cell>
          <cell r="BR11">
            <v>1.8867924528301883E-2</v>
          </cell>
          <cell r="BS11">
            <v>0</v>
          </cell>
          <cell r="BT11">
            <v>-0.11111111111111116</v>
          </cell>
          <cell r="BU11">
            <v>0</v>
          </cell>
          <cell r="BV11">
            <v>8.3333333333333259E-2</v>
          </cell>
          <cell r="BW11">
            <v>7.6923076923076872E-2</v>
          </cell>
          <cell r="BX11">
            <v>1.7857142857142794E-2</v>
          </cell>
          <cell r="BY11">
            <v>0</v>
          </cell>
          <cell r="BZ11">
            <v>-1.7543859649122862E-2</v>
          </cell>
          <cell r="CA11">
            <v>-0.1428571428571429</v>
          </cell>
          <cell r="CB11">
            <v>0</v>
          </cell>
          <cell r="CC11">
            <v>0.10416666666666674</v>
          </cell>
          <cell r="CD11">
            <v>1.8867924528301883E-2</v>
          </cell>
          <cell r="CE11">
            <v>0</v>
          </cell>
          <cell r="CF11">
            <v>-0.11111111111111116</v>
          </cell>
          <cell r="CG11">
            <v>0</v>
          </cell>
          <cell r="CH11">
            <v>8.3333333333333259E-2</v>
          </cell>
          <cell r="CI11">
            <v>7.6923076923076872E-2</v>
          </cell>
          <cell r="CJ11">
            <v>1.7857142857142794E-2</v>
          </cell>
          <cell r="CK11">
            <v>0</v>
          </cell>
          <cell r="CL11">
            <v>-1.7543859649122862E-2</v>
          </cell>
          <cell r="CM11">
            <v>-0.1428571428571429</v>
          </cell>
          <cell r="CN11">
            <v>0</v>
          </cell>
          <cell r="CO11">
            <v>0.10416666666666674</v>
          </cell>
          <cell r="CP11">
            <v>1.8867924528301883E-2</v>
          </cell>
          <cell r="CQ11">
            <v>0</v>
          </cell>
          <cell r="CR11">
            <v>-0.11111111111111116</v>
          </cell>
          <cell r="CS11">
            <v>0</v>
          </cell>
          <cell r="CT11">
            <v>8.3333333333333259E-2</v>
          </cell>
          <cell r="CU11">
            <v>7.6923076923076872E-2</v>
          </cell>
          <cell r="CV11">
            <v>1.7857142857142794E-2</v>
          </cell>
          <cell r="CW11">
            <v>0</v>
          </cell>
          <cell r="CX11">
            <v>-1.7543859649122862E-2</v>
          </cell>
          <cell r="CY11">
            <v>-0.1428571428571429</v>
          </cell>
          <cell r="CZ11">
            <v>0</v>
          </cell>
          <cell r="DA11">
            <v>0.10416666666666674</v>
          </cell>
          <cell r="DB11">
            <v>1.8867924528301883E-2</v>
          </cell>
          <cell r="DC11">
            <v>0</v>
          </cell>
          <cell r="DD11">
            <v>-0.11111111111111116</v>
          </cell>
          <cell r="DE11">
            <v>0</v>
          </cell>
          <cell r="DF11">
            <v>8.3333333333333259E-2</v>
          </cell>
          <cell r="DG11">
            <v>7.6923076923076872E-2</v>
          </cell>
          <cell r="DH11">
            <v>1.7857142857142794E-2</v>
          </cell>
          <cell r="DI11">
            <v>0</v>
          </cell>
          <cell r="DJ11">
            <v>-1.7543859649122862E-2</v>
          </cell>
        </row>
        <row r="12">
          <cell r="G12">
            <v>-4.0625000000000022E-2</v>
          </cell>
          <cell r="H12">
            <v>0</v>
          </cell>
          <cell r="I12">
            <v>2.6058631921824116E-2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1.5873015873015817E-2</v>
          </cell>
          <cell r="P12">
            <v>0</v>
          </cell>
          <cell r="Q12">
            <v>0</v>
          </cell>
          <cell r="R12">
            <v>0</v>
          </cell>
          <cell r="S12">
            <v>-4.0625000000000022E-2</v>
          </cell>
          <cell r="T12">
            <v>0</v>
          </cell>
          <cell r="U12">
            <v>2.6058631921824116E-2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1.5873015873015817E-2</v>
          </cell>
          <cell r="AB12">
            <v>0</v>
          </cell>
          <cell r="AC12">
            <v>0</v>
          </cell>
          <cell r="AD12">
            <v>0</v>
          </cell>
          <cell r="AE12">
            <v>-4.0625000000000022E-2</v>
          </cell>
          <cell r="AF12">
            <v>0</v>
          </cell>
          <cell r="AG12">
            <v>2.6058631921824116E-2</v>
          </cell>
          <cell r="AH12">
            <v>0</v>
          </cell>
          <cell r="AI12">
            <v>0</v>
          </cell>
          <cell r="AJ12">
            <v>0</v>
          </cell>
          <cell r="AK12">
            <v>0</v>
          </cell>
          <cell r="AL12">
            <v>0</v>
          </cell>
          <cell r="AM12">
            <v>1.5873015873015817E-2</v>
          </cell>
          <cell r="AN12">
            <v>0</v>
          </cell>
          <cell r="AO12">
            <v>0</v>
          </cell>
          <cell r="AP12">
            <v>0</v>
          </cell>
          <cell r="AQ12">
            <v>-4.0625000000000022E-2</v>
          </cell>
          <cell r="AR12">
            <v>0</v>
          </cell>
          <cell r="AS12">
            <v>2.6058631921824116E-2</v>
          </cell>
          <cell r="AT12">
            <v>0</v>
          </cell>
          <cell r="AU12">
            <v>0</v>
          </cell>
          <cell r="AV12">
            <v>0</v>
          </cell>
          <cell r="AW12">
            <v>0</v>
          </cell>
          <cell r="AX12">
            <v>0</v>
          </cell>
          <cell r="AY12">
            <v>1.5873015873015817E-2</v>
          </cell>
          <cell r="AZ12">
            <v>0</v>
          </cell>
          <cell r="BA12">
            <v>0</v>
          </cell>
          <cell r="BB12">
            <v>0</v>
          </cell>
          <cell r="BC12">
            <v>-4.0625000000000022E-2</v>
          </cell>
          <cell r="BD12">
            <v>0</v>
          </cell>
          <cell r="BE12">
            <v>2.6058631921824116E-2</v>
          </cell>
          <cell r="BF12">
            <v>0</v>
          </cell>
          <cell r="BG12">
            <v>0</v>
          </cell>
          <cell r="BH12">
            <v>0</v>
          </cell>
          <cell r="BI12">
            <v>0</v>
          </cell>
          <cell r="BJ12">
            <v>0</v>
          </cell>
          <cell r="BK12">
            <v>1.5873015873015817E-2</v>
          </cell>
          <cell r="BL12">
            <v>0</v>
          </cell>
          <cell r="BM12">
            <v>0</v>
          </cell>
          <cell r="BN12">
            <v>0</v>
          </cell>
          <cell r="BO12">
            <v>-4.0625000000000022E-2</v>
          </cell>
          <cell r="BP12">
            <v>0</v>
          </cell>
          <cell r="BQ12">
            <v>2.6058631921824116E-2</v>
          </cell>
          <cell r="BR12">
            <v>0</v>
          </cell>
          <cell r="BS12">
            <v>0</v>
          </cell>
          <cell r="BT12">
            <v>0</v>
          </cell>
          <cell r="BU12">
            <v>0</v>
          </cell>
          <cell r="BV12">
            <v>0</v>
          </cell>
          <cell r="BW12">
            <v>1.5873015873015817E-2</v>
          </cell>
          <cell r="BX12">
            <v>0</v>
          </cell>
          <cell r="BY12">
            <v>0</v>
          </cell>
          <cell r="BZ12">
            <v>0</v>
          </cell>
          <cell r="CA12">
            <v>-4.0625000000000022E-2</v>
          </cell>
          <cell r="CB12">
            <v>0</v>
          </cell>
          <cell r="CC12">
            <v>2.6058631921824116E-2</v>
          </cell>
          <cell r="CD12">
            <v>0</v>
          </cell>
          <cell r="CE12">
            <v>0</v>
          </cell>
          <cell r="CF12">
            <v>0</v>
          </cell>
          <cell r="CG12">
            <v>0</v>
          </cell>
          <cell r="CH12">
            <v>0</v>
          </cell>
          <cell r="CI12">
            <v>1.5873015873015817E-2</v>
          </cell>
          <cell r="CJ12">
            <v>0</v>
          </cell>
          <cell r="CK12">
            <v>0</v>
          </cell>
          <cell r="CL12">
            <v>0</v>
          </cell>
          <cell r="CM12">
            <v>-4.0625000000000022E-2</v>
          </cell>
          <cell r="CN12">
            <v>0</v>
          </cell>
          <cell r="CO12">
            <v>2.6058631921824116E-2</v>
          </cell>
          <cell r="CP12">
            <v>0</v>
          </cell>
          <cell r="CQ12">
            <v>0</v>
          </cell>
          <cell r="CR12">
            <v>0</v>
          </cell>
          <cell r="CS12">
            <v>0</v>
          </cell>
          <cell r="CT12">
            <v>0</v>
          </cell>
          <cell r="CU12">
            <v>1.5873015873015817E-2</v>
          </cell>
          <cell r="CV12">
            <v>0</v>
          </cell>
          <cell r="CW12">
            <v>0</v>
          </cell>
          <cell r="CX12">
            <v>0</v>
          </cell>
          <cell r="CY12">
            <v>-4.0625000000000022E-2</v>
          </cell>
          <cell r="CZ12">
            <v>0</v>
          </cell>
          <cell r="DA12">
            <v>2.6058631921824116E-2</v>
          </cell>
          <cell r="DB12">
            <v>0</v>
          </cell>
          <cell r="DC12">
            <v>0</v>
          </cell>
          <cell r="DD12">
            <v>0</v>
          </cell>
          <cell r="DE12">
            <v>0</v>
          </cell>
          <cell r="DF12">
            <v>0</v>
          </cell>
          <cell r="DG12">
            <v>1.5873015873015817E-2</v>
          </cell>
          <cell r="DH12">
            <v>0</v>
          </cell>
          <cell r="DI12">
            <v>0</v>
          </cell>
          <cell r="DJ12">
            <v>0</v>
          </cell>
        </row>
        <row r="13">
          <cell r="G13">
            <v>-0.18518518518518523</v>
          </cell>
          <cell r="H13">
            <v>0.13636363636363646</v>
          </cell>
          <cell r="I13">
            <v>4.0000000000000036E-2</v>
          </cell>
          <cell r="J13">
            <v>0</v>
          </cell>
          <cell r="K13">
            <v>3.8461538461538547E-2</v>
          </cell>
          <cell r="L13">
            <v>-0.11111111111111116</v>
          </cell>
          <cell r="M13">
            <v>0</v>
          </cell>
          <cell r="N13">
            <v>4.1666666666666741E-2</v>
          </cell>
          <cell r="O13">
            <v>8.0000000000000071E-2</v>
          </cell>
          <cell r="P13">
            <v>-7.407407407407407E-2</v>
          </cell>
          <cell r="Q13">
            <v>8.0000000000000071E-2</v>
          </cell>
          <cell r="R13">
            <v>0</v>
          </cell>
          <cell r="S13">
            <v>-0.18518518518518523</v>
          </cell>
          <cell r="T13">
            <v>0.13636363636363646</v>
          </cell>
          <cell r="U13">
            <v>4.0000000000000036E-2</v>
          </cell>
          <cell r="V13">
            <v>0</v>
          </cell>
          <cell r="W13">
            <v>3.8461538461538547E-2</v>
          </cell>
          <cell r="X13">
            <v>-0.11111111111111116</v>
          </cell>
          <cell r="Y13">
            <v>0</v>
          </cell>
          <cell r="Z13">
            <v>4.1666666666666741E-2</v>
          </cell>
          <cell r="AA13">
            <v>8.0000000000000071E-2</v>
          </cell>
          <cell r="AB13">
            <v>-7.407407407407407E-2</v>
          </cell>
          <cell r="AC13">
            <v>8.0000000000000071E-2</v>
          </cell>
          <cell r="AD13">
            <v>0</v>
          </cell>
          <cell r="AE13">
            <v>-0.18518518518518523</v>
          </cell>
          <cell r="AF13">
            <v>0.13636363636363646</v>
          </cell>
          <cell r="AG13">
            <v>4.0000000000000036E-2</v>
          </cell>
          <cell r="AH13">
            <v>0</v>
          </cell>
          <cell r="AI13">
            <v>3.8461538461538547E-2</v>
          </cell>
          <cell r="AJ13">
            <v>-0.11111111111111116</v>
          </cell>
          <cell r="AK13">
            <v>0</v>
          </cell>
          <cell r="AL13">
            <v>4.1666666666666741E-2</v>
          </cell>
          <cell r="AM13">
            <v>8.0000000000000071E-2</v>
          </cell>
          <cell r="AN13">
            <v>-7.407407407407407E-2</v>
          </cell>
          <cell r="AO13">
            <v>8.0000000000000071E-2</v>
          </cell>
          <cell r="AP13">
            <v>0</v>
          </cell>
          <cell r="AQ13">
            <v>-0.18518518518518523</v>
          </cell>
          <cell r="AR13">
            <v>0.13636363636363646</v>
          </cell>
          <cell r="AS13">
            <v>4.0000000000000036E-2</v>
          </cell>
          <cell r="AT13">
            <v>0</v>
          </cell>
          <cell r="AU13">
            <v>3.8461538461538547E-2</v>
          </cell>
          <cell r="AV13">
            <v>-0.11111111111111116</v>
          </cell>
          <cell r="AW13">
            <v>0</v>
          </cell>
          <cell r="AX13">
            <v>4.1666666666666741E-2</v>
          </cell>
          <cell r="AY13">
            <v>8.0000000000000071E-2</v>
          </cell>
          <cell r="AZ13">
            <v>-7.407407407407407E-2</v>
          </cell>
          <cell r="BA13">
            <v>8.0000000000000071E-2</v>
          </cell>
          <cell r="BB13">
            <v>0</v>
          </cell>
          <cell r="BC13">
            <v>-0.18518518518518523</v>
          </cell>
          <cell r="BD13">
            <v>0.13636363636363646</v>
          </cell>
          <cell r="BE13">
            <v>4.0000000000000036E-2</v>
          </cell>
          <cell r="BF13">
            <v>0</v>
          </cell>
          <cell r="BG13">
            <v>3.8461538461538547E-2</v>
          </cell>
          <cell r="BH13">
            <v>-0.11111111111111116</v>
          </cell>
          <cell r="BI13">
            <v>0</v>
          </cell>
          <cell r="BJ13">
            <v>4.1666666666666741E-2</v>
          </cell>
          <cell r="BK13">
            <v>8.0000000000000071E-2</v>
          </cell>
          <cell r="BL13">
            <v>-7.407407407407407E-2</v>
          </cell>
          <cell r="BM13">
            <v>8.0000000000000071E-2</v>
          </cell>
          <cell r="BN13">
            <v>0</v>
          </cell>
          <cell r="BO13">
            <v>-0.18518518518518523</v>
          </cell>
          <cell r="BP13">
            <v>0.13636363636363646</v>
          </cell>
          <cell r="BQ13">
            <v>4.0000000000000036E-2</v>
          </cell>
          <cell r="BR13">
            <v>0</v>
          </cell>
          <cell r="BS13">
            <v>3.8461538461538547E-2</v>
          </cell>
          <cell r="BT13">
            <v>-0.11111111111111116</v>
          </cell>
          <cell r="BU13">
            <v>0</v>
          </cell>
          <cell r="BV13">
            <v>4.1666666666666741E-2</v>
          </cell>
          <cell r="BW13">
            <v>8.0000000000000071E-2</v>
          </cell>
          <cell r="BX13">
            <v>-7.407407407407407E-2</v>
          </cell>
          <cell r="BY13">
            <v>8.0000000000000071E-2</v>
          </cell>
          <cell r="BZ13">
            <v>0</v>
          </cell>
          <cell r="CA13">
            <v>-0.18518518518518523</v>
          </cell>
          <cell r="CB13">
            <v>0.13636363636363646</v>
          </cell>
          <cell r="CC13">
            <v>4.0000000000000036E-2</v>
          </cell>
          <cell r="CD13">
            <v>0</v>
          </cell>
          <cell r="CE13">
            <v>3.8461538461538547E-2</v>
          </cell>
          <cell r="CF13">
            <v>-0.11111111111111116</v>
          </cell>
          <cell r="CG13">
            <v>0</v>
          </cell>
          <cell r="CH13">
            <v>4.1666666666666741E-2</v>
          </cell>
          <cell r="CI13">
            <v>8.0000000000000071E-2</v>
          </cell>
          <cell r="CJ13">
            <v>-7.407407407407407E-2</v>
          </cell>
          <cell r="CK13">
            <v>8.0000000000000071E-2</v>
          </cell>
          <cell r="CL13">
            <v>0</v>
          </cell>
          <cell r="CM13">
            <v>-0.18518518518518523</v>
          </cell>
          <cell r="CN13">
            <v>0.13636363636363646</v>
          </cell>
          <cell r="CO13">
            <v>4.0000000000000036E-2</v>
          </cell>
          <cell r="CP13">
            <v>0</v>
          </cell>
          <cell r="CQ13">
            <v>3.8461538461538547E-2</v>
          </cell>
          <cell r="CR13">
            <v>-0.11111111111111116</v>
          </cell>
          <cell r="CS13">
            <v>0</v>
          </cell>
          <cell r="CT13">
            <v>4.1666666666666741E-2</v>
          </cell>
          <cell r="CU13">
            <v>8.0000000000000071E-2</v>
          </cell>
          <cell r="CV13">
            <v>-7.407407407407407E-2</v>
          </cell>
          <cell r="CW13">
            <v>8.0000000000000071E-2</v>
          </cell>
          <cell r="CX13">
            <v>0</v>
          </cell>
          <cell r="CY13">
            <v>-0.18518518518518523</v>
          </cell>
          <cell r="CZ13">
            <v>0.13636363636363646</v>
          </cell>
          <cell r="DA13">
            <v>4.0000000000000036E-2</v>
          </cell>
          <cell r="DB13">
            <v>0</v>
          </cell>
          <cell r="DC13">
            <v>3.8461538461538547E-2</v>
          </cell>
          <cell r="DD13">
            <v>-0.11111111111111116</v>
          </cell>
          <cell r="DE13">
            <v>0</v>
          </cell>
          <cell r="DF13">
            <v>4.1666666666666741E-2</v>
          </cell>
          <cell r="DG13">
            <v>8.0000000000000071E-2</v>
          </cell>
          <cell r="DH13">
            <v>-7.407407407407407E-2</v>
          </cell>
          <cell r="DI13">
            <v>8.0000000000000071E-2</v>
          </cell>
          <cell r="DJ13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0"/>
  </sheetPr>
  <dimension ref="A1:M172"/>
  <sheetViews>
    <sheetView showGridLines="0" zoomScale="140" zoomScaleNormal="140" workbookViewId="0">
      <pane xSplit="2" ySplit="1" topLeftCell="C2" activePane="bottomRight" state="frozen"/>
      <selection pane="topRight" activeCell="E1" sqref="E1"/>
      <selection pane="bottomLeft" activeCell="A2" sqref="A2"/>
      <selection pane="bottomRight" activeCell="D13" sqref="D13:H14"/>
    </sheetView>
  </sheetViews>
  <sheetFormatPr baseColWidth="10" defaultColWidth="11.42578125" defaultRowHeight="13.5" outlineLevelRow="1" x14ac:dyDescent="0.3"/>
  <cols>
    <col min="1" max="1" width="3.7109375" style="2" customWidth="1"/>
    <col min="2" max="2" width="33.85546875" style="2" bestFit="1" customWidth="1"/>
    <col min="3" max="16384" width="11.42578125" style="2"/>
  </cols>
  <sheetData>
    <row r="1" spans="1:13" x14ac:dyDescent="0.3">
      <c r="A1" s="1">
        <f>SUM(A2:A1048576)</f>
        <v>0</v>
      </c>
      <c r="C1" s="3">
        <v>2020</v>
      </c>
      <c r="D1" s="4">
        <v>2021</v>
      </c>
      <c r="E1" s="4">
        <v>2022</v>
      </c>
      <c r="F1" s="4">
        <v>2023</v>
      </c>
      <c r="G1" s="4">
        <v>2024</v>
      </c>
      <c r="H1" s="4">
        <v>2025</v>
      </c>
    </row>
    <row r="2" spans="1:13" x14ac:dyDescent="0.3">
      <c r="B2" s="5" t="s">
        <v>0</v>
      </c>
      <c r="C2" s="3">
        <v>2020</v>
      </c>
      <c r="D2" s="4">
        <v>2021</v>
      </c>
      <c r="E2" s="4">
        <v>2022</v>
      </c>
      <c r="F2" s="4">
        <v>2023</v>
      </c>
      <c r="G2" s="4">
        <v>2024</v>
      </c>
      <c r="H2" s="4">
        <v>2025</v>
      </c>
    </row>
    <row r="3" spans="1:13" x14ac:dyDescent="0.3">
      <c r="B3" s="2" t="s">
        <v>1</v>
      </c>
      <c r="C3" s="6">
        <f>SUM(C4:C6)</f>
        <v>16293929.058</v>
      </c>
      <c r="D3" s="6">
        <f t="shared" ref="D3:H3" si="0">SUM(D4:D6)</f>
        <v>17844597.491075546</v>
      </c>
      <c r="E3" s="6">
        <f t="shared" si="0"/>
        <v>20582404.667147789</v>
      </c>
      <c r="F3" s="6">
        <f t="shared" si="0"/>
        <v>19313225.13606957</v>
      </c>
      <c r="G3" s="6">
        <f t="shared" si="0"/>
        <v>20569242.160066556</v>
      </c>
      <c r="H3" s="6">
        <f t="shared" si="0"/>
        <v>20983167.106874961</v>
      </c>
      <c r="J3" s="16">
        <f>(D3-C3)/C3</f>
        <v>9.5168478244613289E-2</v>
      </c>
      <c r="K3" s="16">
        <f t="shared" ref="K3" si="1">(E3-D3)/D3</f>
        <v>0.15342498912858515</v>
      </c>
      <c r="L3" s="16">
        <f t="shared" ref="L3" si="2">(F3-E3)/E3</f>
        <v>-6.1663326108051697E-2</v>
      </c>
      <c r="M3" s="16">
        <f t="shared" ref="M3" si="3">(G3-F3)/F3</f>
        <v>6.5034038341490505E-2</v>
      </c>
    </row>
    <row r="4" spans="1:13" outlineLevel="1" x14ac:dyDescent="0.3">
      <c r="B4" s="7" t="s">
        <v>2</v>
      </c>
      <c r="C4" s="8">
        <v>16789316.863000002</v>
      </c>
      <c r="D4" s="8">
        <v>18093640.390735999</v>
      </c>
      <c r="E4" s="8">
        <v>20871947.6290568</v>
      </c>
      <c r="F4" s="8">
        <v>19583145.068033062</v>
      </c>
      <c r="G4" s="8">
        <v>20855848.014233127</v>
      </c>
      <c r="H4" s="8">
        <v>21278681.720045261</v>
      </c>
      <c r="J4" s="16">
        <f>(D4-C4)/C4</f>
        <v>7.7687706913819821E-2</v>
      </c>
      <c r="K4" s="16">
        <f t="shared" ref="K4:M4" si="4">(E4-D4)/D4</f>
        <v>0.15355158930556084</v>
      </c>
      <c r="L4" s="16">
        <f t="shared" si="4"/>
        <v>-6.1748073726935609E-2</v>
      </c>
      <c r="M4" s="16">
        <f t="shared" si="4"/>
        <v>6.4989711396132549E-2</v>
      </c>
    </row>
    <row r="5" spans="1:13" outlineLevel="1" x14ac:dyDescent="0.3">
      <c r="B5" s="7" t="s">
        <v>3</v>
      </c>
      <c r="C5" s="8">
        <v>1240.74</v>
      </c>
      <c r="D5" s="8">
        <v>1268.03628</v>
      </c>
      <c r="E5" s="8">
        <v>1294.7803179054545</v>
      </c>
      <c r="F5" s="8">
        <v>1320.9113388668193</v>
      </c>
      <c r="G5" s="8">
        <v>1351.3323272770851</v>
      </c>
      <c r="H5" s="8">
        <v>1382.4539202689209</v>
      </c>
      <c r="J5" s="16">
        <f t="shared" ref="J5:J68" si="5">(D5-C5)/C5</f>
        <v>2.200000000000002E-2</v>
      </c>
      <c r="K5" s="16">
        <f t="shared" ref="K5:K68" si="6">(E5-D5)/D5</f>
        <v>2.1090909090909001E-2</v>
      </c>
      <c r="L5" s="16">
        <f t="shared" ref="L5:L68" si="7">(F5-E5)/E5</f>
        <v>2.0181818181818325E-2</v>
      </c>
      <c r="M5" s="16">
        <f t="shared" ref="M5:M68" si="8">(G5-F5)/F5</f>
        <v>2.3030303030302821E-2</v>
      </c>
    </row>
    <row r="6" spans="1:13" outlineLevel="1" x14ac:dyDescent="0.3">
      <c r="B6" s="7" t="s">
        <v>4</v>
      </c>
      <c r="C6" s="8">
        <v>-496628.54499999998</v>
      </c>
      <c r="D6" s="8">
        <v>-250310.93594045282</v>
      </c>
      <c r="E6" s="8">
        <v>-290837.74222691561</v>
      </c>
      <c r="F6" s="8">
        <v>-271240.84330235905</v>
      </c>
      <c r="G6" s="8">
        <v>-287957.18649384851</v>
      </c>
      <c r="H6" s="8">
        <v>-296897.06709056784</v>
      </c>
      <c r="J6" s="16">
        <f t="shared" si="5"/>
        <v>-0.4959795636788199</v>
      </c>
      <c r="K6" s="16">
        <f t="shared" si="6"/>
        <v>0.16190585574776414</v>
      </c>
      <c r="L6" s="16">
        <f t="shared" si="7"/>
        <v>-6.7380865958128602E-2</v>
      </c>
      <c r="M6" s="16">
        <f t="shared" si="8"/>
        <v>6.1629152114290285E-2</v>
      </c>
    </row>
    <row r="7" spans="1:13" x14ac:dyDescent="0.3">
      <c r="B7" s="9" t="s">
        <v>5</v>
      </c>
      <c r="C7" s="10">
        <f>SUM(C8:C9)</f>
        <v>12844711.45912</v>
      </c>
      <c r="D7" s="10">
        <f t="shared" ref="D7:H7" si="9">SUM(D8:D9)</f>
        <v>14172983.815128688</v>
      </c>
      <c r="E7" s="10">
        <f t="shared" si="9"/>
        <v>16352808.634253027</v>
      </c>
      <c r="F7" s="10">
        <f t="shared" si="9"/>
        <v>15345109.604564304</v>
      </c>
      <c r="G7" s="10">
        <f t="shared" si="9"/>
        <v>16385745.529789213</v>
      </c>
      <c r="H7" s="10">
        <f t="shared" si="9"/>
        <v>16716581.532829434</v>
      </c>
      <c r="J7" s="16">
        <f t="shared" si="5"/>
        <v>0.10341005792431314</v>
      </c>
      <c r="K7" s="16">
        <f t="shared" si="6"/>
        <v>0.15380140466946174</v>
      </c>
      <c r="L7" s="16">
        <f t="shared" si="7"/>
        <v>-6.1622382566011949E-2</v>
      </c>
      <c r="M7" s="16">
        <f t="shared" si="8"/>
        <v>6.7815476854944004E-2</v>
      </c>
    </row>
    <row r="8" spans="1:13" outlineLevel="1" x14ac:dyDescent="0.3">
      <c r="B8" s="7" t="s">
        <v>6</v>
      </c>
      <c r="C8" s="8">
        <v>13232896.9844</v>
      </c>
      <c r="D8" s="8">
        <v>14274901.763604976</v>
      </c>
      <c r="E8" s="8">
        <v>16346522.869671207</v>
      </c>
      <c r="F8" s="8">
        <v>15405817.604305916</v>
      </c>
      <c r="G8" s="8">
        <v>16385504.372951321</v>
      </c>
      <c r="H8" s="8">
        <v>16745976.726989368</v>
      </c>
      <c r="J8" s="16">
        <f t="shared" si="5"/>
        <v>7.8743511752065676E-2</v>
      </c>
      <c r="K8" s="16">
        <f t="shared" si="6"/>
        <v>0.14512331786044211</v>
      </c>
      <c r="L8" s="16">
        <f t="shared" si="7"/>
        <v>-5.7547728826822526E-2</v>
      </c>
      <c r="M8" s="16">
        <f t="shared" si="8"/>
        <v>6.3592001009513704E-2</v>
      </c>
    </row>
    <row r="9" spans="1:13" outlineLevel="1" x14ac:dyDescent="0.3">
      <c r="B9" s="7" t="s">
        <v>7</v>
      </c>
      <c r="C9" s="8">
        <v>-388185.52528</v>
      </c>
      <c r="D9" s="8">
        <v>-101917.94847628905</v>
      </c>
      <c r="E9" s="8">
        <v>6285.7645818192977</v>
      </c>
      <c r="F9" s="8">
        <v>-60707.999741612817</v>
      </c>
      <c r="G9" s="8">
        <v>241.1568378926022</v>
      </c>
      <c r="H9" s="8">
        <v>-29395.194159933948</v>
      </c>
      <c r="J9" s="16">
        <f t="shared" si="5"/>
        <v>-0.73745041522922539</v>
      </c>
      <c r="K9" s="16">
        <f t="shared" si="6"/>
        <v>-1.0616747557794657</v>
      </c>
      <c r="L9" s="16">
        <f t="shared" si="7"/>
        <v>-10.65801358790978</v>
      </c>
      <c r="M9" s="16">
        <f t="shared" si="8"/>
        <v>-1.0039724062548432</v>
      </c>
    </row>
    <row r="10" spans="1:13" x14ac:dyDescent="0.3">
      <c r="B10" s="11" t="s">
        <v>8</v>
      </c>
      <c r="C10" s="12">
        <f t="shared" ref="C10:H10" si="10">C3-C7</f>
        <v>3449217.5988800004</v>
      </c>
      <c r="D10" s="12">
        <f t="shared" si="10"/>
        <v>3671613.6759468578</v>
      </c>
      <c r="E10" s="12">
        <f t="shared" si="10"/>
        <v>4229596.0328947622</v>
      </c>
      <c r="F10" s="12">
        <f t="shared" si="10"/>
        <v>3968115.5315052662</v>
      </c>
      <c r="G10" s="12">
        <f t="shared" si="10"/>
        <v>4183496.6302773431</v>
      </c>
      <c r="H10" s="12">
        <f t="shared" si="10"/>
        <v>4266585.5740455277</v>
      </c>
      <c r="J10" s="16">
        <f t="shared" si="5"/>
        <v>6.4477253374525242E-2</v>
      </c>
      <c r="K10" s="16">
        <f t="shared" si="6"/>
        <v>0.15197196823928069</v>
      </c>
      <c r="L10" s="16">
        <f t="shared" si="7"/>
        <v>-6.182162536466565E-2</v>
      </c>
      <c r="M10" s="16">
        <f t="shared" si="8"/>
        <v>5.4277930433737687E-2</v>
      </c>
    </row>
    <row r="11" spans="1:13" x14ac:dyDescent="0.3">
      <c r="B11" s="2" t="s">
        <v>9</v>
      </c>
      <c r="C11" s="6">
        <f>C12+C24</f>
        <v>3219376.9962499999</v>
      </c>
      <c r="D11" s="6">
        <f t="shared" ref="D11:H11" si="11">D12+D24</f>
        <v>3465441.0404158267</v>
      </c>
      <c r="E11" s="6">
        <f t="shared" si="11"/>
        <v>3634281.5532882684</v>
      </c>
      <c r="F11" s="6">
        <f t="shared" si="11"/>
        <v>3649172.0460206484</v>
      </c>
      <c r="G11" s="6">
        <f t="shared" si="11"/>
        <v>3777659.3201003028</v>
      </c>
      <c r="H11" s="6">
        <f t="shared" si="11"/>
        <v>3862124.5646036435</v>
      </c>
      <c r="J11" s="16">
        <f t="shared" si="5"/>
        <v>7.6432193077246816E-2</v>
      </c>
      <c r="K11" s="16">
        <f t="shared" si="6"/>
        <v>4.8721219291666867E-2</v>
      </c>
      <c r="L11" s="16">
        <f t="shared" si="7"/>
        <v>4.0972314648839618E-3</v>
      </c>
      <c r="M11" s="16">
        <f t="shared" si="8"/>
        <v>3.5209979814398516E-2</v>
      </c>
    </row>
    <row r="12" spans="1:13" x14ac:dyDescent="0.3">
      <c r="B12" s="13" t="s">
        <v>10</v>
      </c>
      <c r="C12" s="6">
        <f>SUM(C13:C23)</f>
        <v>1253979.4069999999</v>
      </c>
      <c r="D12" s="6">
        <f t="shared" ref="D12:H12" si="12">SUM(D13:D23)</f>
        <v>1265933.8210606053</v>
      </c>
      <c r="E12" s="6">
        <f t="shared" si="12"/>
        <v>1287871.4769467316</v>
      </c>
      <c r="F12" s="6">
        <f t="shared" si="12"/>
        <v>1309550.2099926153</v>
      </c>
      <c r="G12" s="6">
        <f t="shared" si="12"/>
        <v>1334353.681572607</v>
      </c>
      <c r="H12" s="6">
        <f t="shared" si="12"/>
        <v>1359823.639803611</v>
      </c>
      <c r="J12" s="16">
        <f t="shared" si="5"/>
        <v>9.5331821191585626E-3</v>
      </c>
      <c r="K12" s="16">
        <f t="shared" si="6"/>
        <v>1.7329228053759353E-2</v>
      </c>
      <c r="L12" s="16">
        <f t="shared" si="7"/>
        <v>1.6832994156590345E-2</v>
      </c>
      <c r="M12" s="16">
        <f t="shared" si="8"/>
        <v>1.8940450996630071E-2</v>
      </c>
    </row>
    <row r="13" spans="1:13" outlineLevel="1" x14ac:dyDescent="0.3">
      <c r="B13" s="14" t="s">
        <v>11</v>
      </c>
      <c r="C13" s="8">
        <v>524980.49100000004</v>
      </c>
      <c r="D13" s="8">
        <v>569295.38254260551</v>
      </c>
      <c r="E13" s="8">
        <v>583866.7760890791</v>
      </c>
      <c r="F13" s="8">
        <v>598348.09353583609</v>
      </c>
      <c r="G13" s="8">
        <v>614772.53940348979</v>
      </c>
      <c r="H13" s="8">
        <v>631670.50042090169</v>
      </c>
      <c r="J13" s="16">
        <f t="shared" si="5"/>
        <v>8.4412453990800718E-2</v>
      </c>
      <c r="K13" s="16">
        <f t="shared" si="6"/>
        <v>2.5595488727476329E-2</v>
      </c>
      <c r="L13" s="16">
        <f t="shared" si="7"/>
        <v>2.4802434459034219E-2</v>
      </c>
      <c r="M13" s="16">
        <f t="shared" si="8"/>
        <v>2.7449650203773927E-2</v>
      </c>
    </row>
    <row r="14" spans="1:13" outlineLevel="1" x14ac:dyDescent="0.3">
      <c r="B14" s="14" t="s">
        <v>12</v>
      </c>
      <c r="C14" s="8">
        <v>74609.399000000005</v>
      </c>
      <c r="D14" s="8">
        <v>62258.195999999989</v>
      </c>
      <c r="E14" s="8">
        <v>63571.277952000004</v>
      </c>
      <c r="F14" s="8">
        <v>64854.261925213075</v>
      </c>
      <c r="G14" s="8">
        <v>66347.875230157384</v>
      </c>
      <c r="H14" s="8">
        <v>67875.886902124636</v>
      </c>
      <c r="J14" s="16">
        <f t="shared" si="5"/>
        <v>-0.16554486653886616</v>
      </c>
      <c r="K14" s="16">
        <f t="shared" si="6"/>
        <v>2.1090909090909337E-2</v>
      </c>
      <c r="L14" s="16">
        <f t="shared" si="7"/>
        <v>2.018181818181787E-2</v>
      </c>
      <c r="M14" s="16">
        <f t="shared" si="8"/>
        <v>2.3030303030303147E-2</v>
      </c>
    </row>
    <row r="15" spans="1:13" outlineLevel="1" x14ac:dyDescent="0.3">
      <c r="B15" s="14" t="s">
        <v>13</v>
      </c>
      <c r="C15" s="8">
        <v>94822.887000000002</v>
      </c>
      <c r="D15" s="8">
        <v>93066.900065999973</v>
      </c>
      <c r="E15" s="8">
        <v>95029.765594664743</v>
      </c>
      <c r="F15" s="8">
        <v>96947.639045757052</v>
      </c>
      <c r="G15" s="8">
        <v>99180.372551053224</v>
      </c>
      <c r="H15" s="8">
        <v>101464.52658556237</v>
      </c>
      <c r="J15" s="16">
        <f t="shared" si="5"/>
        <v>-1.8518598089088234E-2</v>
      </c>
      <c r="K15" s="16">
        <f t="shared" si="6"/>
        <v>2.1090909090909556E-2</v>
      </c>
      <c r="L15" s="16">
        <f t="shared" si="7"/>
        <v>2.018181818181802E-2</v>
      </c>
      <c r="M15" s="16">
        <f t="shared" si="8"/>
        <v>2.3030303030302499E-2</v>
      </c>
    </row>
    <row r="16" spans="1:13" outlineLevel="1" x14ac:dyDescent="0.3">
      <c r="B16" s="14" t="s">
        <v>14</v>
      </c>
      <c r="C16" s="8">
        <v>27561.599999999999</v>
      </c>
      <c r="D16" s="8">
        <v>28275.878399999983</v>
      </c>
      <c r="E16" s="8">
        <v>28872.242380799977</v>
      </c>
      <c r="F16" s="8">
        <v>29454.936727030668</v>
      </c>
      <c r="G16" s="8">
        <v>30133.292845592587</v>
      </c>
      <c r="H16" s="8">
        <v>30827.271711127436</v>
      </c>
      <c r="J16" s="16">
        <f t="shared" si="5"/>
        <v>2.5915708812259981E-2</v>
      </c>
      <c r="K16" s="16">
        <f t="shared" si="6"/>
        <v>2.1090909090908872E-2</v>
      </c>
      <c r="L16" s="16">
        <f t="shared" si="7"/>
        <v>2.0181818181818228E-2</v>
      </c>
      <c r="M16" s="16">
        <f t="shared" si="8"/>
        <v>2.3030303030303026E-2</v>
      </c>
    </row>
    <row r="17" spans="2:13" outlineLevel="1" x14ac:dyDescent="0.3">
      <c r="B17" s="14" t="s">
        <v>15</v>
      </c>
      <c r="C17" s="8">
        <v>3072</v>
      </c>
      <c r="D17" s="8">
        <v>2376</v>
      </c>
      <c r="E17" s="8">
        <v>2376</v>
      </c>
      <c r="F17" s="8">
        <v>2376</v>
      </c>
      <c r="G17" s="8">
        <v>2376</v>
      </c>
      <c r="H17" s="8">
        <v>2376</v>
      </c>
      <c r="J17" s="16">
        <f t="shared" si="5"/>
        <v>-0.2265625</v>
      </c>
      <c r="K17" s="16">
        <f t="shared" si="6"/>
        <v>0</v>
      </c>
      <c r="L17" s="16">
        <f t="shared" si="7"/>
        <v>0</v>
      </c>
      <c r="M17" s="16">
        <f t="shared" si="8"/>
        <v>0</v>
      </c>
    </row>
    <row r="18" spans="2:13" outlineLevel="1" x14ac:dyDescent="0.3">
      <c r="B18" s="14" t="s">
        <v>16</v>
      </c>
      <c r="C18" s="8">
        <v>45713.477999999996</v>
      </c>
      <c r="D18" s="8">
        <v>48549.803399999997</v>
      </c>
      <c r="E18" s="8">
        <v>49573.762889890902</v>
      </c>
      <c r="F18" s="8">
        <v>50574.251559123244</v>
      </c>
      <c r="G18" s="8">
        <v>51738.991898060623</v>
      </c>
      <c r="H18" s="8">
        <v>52930.55655995533</v>
      </c>
      <c r="J18" s="16">
        <f t="shared" si="5"/>
        <v>6.2045714395216257E-2</v>
      </c>
      <c r="K18" s="16">
        <f t="shared" si="6"/>
        <v>2.1090909090909014E-2</v>
      </c>
      <c r="L18" s="16">
        <f t="shared" si="7"/>
        <v>2.0181818181818141E-2</v>
      </c>
      <c r="M18" s="16">
        <f t="shared" si="8"/>
        <v>2.3030303030302943E-2</v>
      </c>
    </row>
    <row r="19" spans="2:13" outlineLevel="1" x14ac:dyDescent="0.3">
      <c r="B19" s="14" t="s">
        <v>17</v>
      </c>
      <c r="C19" s="8">
        <v>71491.462999999989</v>
      </c>
      <c r="D19" s="8">
        <v>87181.930751999957</v>
      </c>
      <c r="E19" s="8">
        <v>89020.676927860302</v>
      </c>
      <c r="F19" s="8">
        <v>90817.276044040758</v>
      </c>
      <c r="G19" s="8">
        <v>92908.825431721678</v>
      </c>
      <c r="H19" s="8">
        <v>95048.543835603792</v>
      </c>
      <c r="J19" s="16">
        <f t="shared" si="5"/>
        <v>0.21947330623238148</v>
      </c>
      <c r="K19" s="16">
        <f t="shared" si="6"/>
        <v>2.1090909090908896E-2</v>
      </c>
      <c r="L19" s="16">
        <f t="shared" si="7"/>
        <v>2.018181818181821E-2</v>
      </c>
      <c r="M19" s="16">
        <f t="shared" si="8"/>
        <v>2.3030303030302821E-2</v>
      </c>
    </row>
    <row r="20" spans="2:13" outlineLevel="1" x14ac:dyDescent="0.3">
      <c r="B20" s="14" t="s">
        <v>18</v>
      </c>
      <c r="C20" s="8">
        <v>3510.6790000000001</v>
      </c>
      <c r="D20" s="8">
        <v>3587.9139379999997</v>
      </c>
      <c r="E20" s="8">
        <v>3663.5863046923637</v>
      </c>
      <c r="F20" s="8">
        <v>3737.524137387064</v>
      </c>
      <c r="G20" s="8">
        <v>3823.6004508541596</v>
      </c>
      <c r="H20" s="8">
        <v>3911.6591279041336</v>
      </c>
      <c r="J20" s="16">
        <f t="shared" si="5"/>
        <v>2.1999999999999888E-2</v>
      </c>
      <c r="K20" s="16">
        <f t="shared" si="6"/>
        <v>2.1090909090909191E-2</v>
      </c>
      <c r="L20" s="16">
        <f t="shared" si="7"/>
        <v>2.0181818181818151E-2</v>
      </c>
      <c r="M20" s="16">
        <f t="shared" si="8"/>
        <v>2.3030303030302915E-2</v>
      </c>
    </row>
    <row r="21" spans="2:13" outlineLevel="1" x14ac:dyDescent="0.3">
      <c r="B21" s="14" t="s">
        <v>19</v>
      </c>
      <c r="C21" s="8">
        <v>2943.1929999999998</v>
      </c>
      <c r="D21" s="8">
        <v>2260.4524459999998</v>
      </c>
      <c r="E21" s="8">
        <v>2308.1274430429089</v>
      </c>
      <c r="F21" s="8">
        <v>2354.7096514388659</v>
      </c>
      <c r="G21" s="8">
        <v>2408.9393282598817</v>
      </c>
      <c r="H21" s="8">
        <v>2464.4179309713209</v>
      </c>
      <c r="J21" s="16">
        <f t="shared" si="5"/>
        <v>-0.23197274320780187</v>
      </c>
      <c r="K21" s="16">
        <f t="shared" si="6"/>
        <v>2.1090909090909108E-2</v>
      </c>
      <c r="L21" s="16">
        <f t="shared" si="7"/>
        <v>2.0181818181818217E-2</v>
      </c>
      <c r="M21" s="16">
        <f t="shared" si="8"/>
        <v>2.3030303030302818E-2</v>
      </c>
    </row>
    <row r="22" spans="2:13" outlineLevel="1" x14ac:dyDescent="0.3">
      <c r="B22" s="14" t="s">
        <v>22</v>
      </c>
      <c r="C22" s="8">
        <v>379455.946</v>
      </c>
      <c r="D22" s="8">
        <v>345000</v>
      </c>
      <c r="E22" s="8">
        <v>345000</v>
      </c>
      <c r="F22" s="8">
        <v>345000</v>
      </c>
      <c r="G22" s="8">
        <v>345000</v>
      </c>
      <c r="H22" s="8">
        <v>345000</v>
      </c>
      <c r="J22" s="16">
        <f t="shared" si="5"/>
        <v>-9.0803547455809264E-2</v>
      </c>
      <c r="K22" s="16">
        <f t="shared" si="6"/>
        <v>0</v>
      </c>
      <c r="L22" s="16">
        <f t="shared" si="7"/>
        <v>0</v>
      </c>
      <c r="M22" s="16">
        <f t="shared" si="8"/>
        <v>0</v>
      </c>
    </row>
    <row r="23" spans="2:13" outlineLevel="1" x14ac:dyDescent="0.3">
      <c r="B23" s="14" t="s">
        <v>23</v>
      </c>
      <c r="C23" s="8">
        <v>25818.270999999997</v>
      </c>
      <c r="D23" s="8">
        <v>24081.363516000005</v>
      </c>
      <c r="E23" s="8">
        <v>24589.261364701091</v>
      </c>
      <c r="F23" s="8">
        <v>25085.517366788692</v>
      </c>
      <c r="G23" s="8">
        <v>25663.24443341776</v>
      </c>
      <c r="H23" s="8">
        <v>26254.276729460111</v>
      </c>
      <c r="J23" s="16">
        <f t="shared" si="5"/>
        <v>-6.7274353267110426E-2</v>
      </c>
      <c r="K23" s="16">
        <f t="shared" si="6"/>
        <v>2.1090909090908896E-2</v>
      </c>
      <c r="L23" s="16">
        <f t="shared" si="7"/>
        <v>2.0181818181818058E-2</v>
      </c>
      <c r="M23" s="16">
        <f t="shared" si="8"/>
        <v>2.3030303030302828E-2</v>
      </c>
    </row>
    <row r="24" spans="2:13" x14ac:dyDescent="0.3">
      <c r="B24" s="13" t="s">
        <v>24</v>
      </c>
      <c r="C24" s="6">
        <f t="shared" ref="C24:H24" si="13">SUM(C25:C34)</f>
        <v>1965397.5892500002</v>
      </c>
      <c r="D24" s="6">
        <f t="shared" si="13"/>
        <v>2199507.2193552214</v>
      </c>
      <c r="E24" s="6">
        <f t="shared" si="13"/>
        <v>2346410.0763415368</v>
      </c>
      <c r="F24" s="6">
        <f t="shared" si="13"/>
        <v>2339621.8360280329</v>
      </c>
      <c r="G24" s="6">
        <f t="shared" si="13"/>
        <v>2443305.638527696</v>
      </c>
      <c r="H24" s="6">
        <f t="shared" si="13"/>
        <v>2502300.9248000327</v>
      </c>
      <c r="J24" s="16">
        <f t="shared" si="5"/>
        <v>0.11911565954172046</v>
      </c>
      <c r="K24" s="16">
        <f t="shared" si="6"/>
        <v>6.6788986048147439E-2</v>
      </c>
      <c r="L24" s="16">
        <f t="shared" si="7"/>
        <v>-2.8930323739863682E-3</v>
      </c>
      <c r="M24" s="16">
        <f t="shared" si="8"/>
        <v>4.4316479228834124E-2</v>
      </c>
    </row>
    <row r="25" spans="2:13" outlineLevel="1" x14ac:dyDescent="0.3">
      <c r="B25" s="14" t="s">
        <v>25</v>
      </c>
      <c r="C25" s="8">
        <v>878439.24400000006</v>
      </c>
      <c r="D25" s="8">
        <v>985981.54074319929</v>
      </c>
      <c r="E25" s="8">
        <v>1024915.5437566717</v>
      </c>
      <c r="F25" s="8">
        <v>1054292.0208342585</v>
      </c>
      <c r="G25" s="8">
        <v>1093913.4722927082</v>
      </c>
      <c r="H25" s="8">
        <v>1131308.2381021685</v>
      </c>
      <c r="J25" s="16">
        <f t="shared" si="5"/>
        <v>0.1224242854332214</v>
      </c>
      <c r="K25" s="16">
        <f t="shared" si="6"/>
        <v>3.9487557732698825E-2</v>
      </c>
      <c r="L25" s="16">
        <f t="shared" si="7"/>
        <v>2.8662339308380289E-2</v>
      </c>
      <c r="M25" s="16">
        <f t="shared" si="8"/>
        <v>3.7581097718161004E-2</v>
      </c>
    </row>
    <row r="26" spans="2:13" outlineLevel="1" x14ac:dyDescent="0.3">
      <c r="B26" s="14" t="s">
        <v>12</v>
      </c>
      <c r="C26" s="8">
        <v>25999.46</v>
      </c>
      <c r="D26" s="8">
        <v>0</v>
      </c>
      <c r="E26" s="8">
        <v>0</v>
      </c>
      <c r="F26" s="8">
        <v>0</v>
      </c>
      <c r="G26" s="8">
        <v>0</v>
      </c>
      <c r="H26" s="8">
        <v>0</v>
      </c>
      <c r="J26" s="16">
        <f t="shared" si="5"/>
        <v>-1</v>
      </c>
      <c r="K26" s="16" t="e">
        <f t="shared" si="6"/>
        <v>#DIV/0!</v>
      </c>
      <c r="L26" s="16" t="e">
        <f t="shared" si="7"/>
        <v>#DIV/0!</v>
      </c>
      <c r="M26" s="16" t="e">
        <f t="shared" si="8"/>
        <v>#DIV/0!</v>
      </c>
    </row>
    <row r="27" spans="2:13" outlineLevel="1" x14ac:dyDescent="0.3">
      <c r="B27" s="14" t="s">
        <v>13</v>
      </c>
      <c r="C27" s="8">
        <v>244.9</v>
      </c>
      <c r="D27" s="8">
        <v>250.2878</v>
      </c>
      <c r="E27" s="8">
        <v>255.56659723636363</v>
      </c>
      <c r="F27" s="8">
        <v>260.72439583513386</v>
      </c>
      <c r="G27" s="8">
        <v>266.72895767860967</v>
      </c>
      <c r="H27" s="8">
        <v>272.87180640090492</v>
      </c>
      <c r="J27" s="16">
        <f t="shared" si="5"/>
        <v>2.1999999999999995E-2</v>
      </c>
      <c r="K27" s="16">
        <f t="shared" si="6"/>
        <v>2.1090909090909066E-2</v>
      </c>
      <c r="L27" s="16">
        <f t="shared" si="7"/>
        <v>2.0181818181818103E-2</v>
      </c>
      <c r="M27" s="16">
        <f t="shared" si="8"/>
        <v>2.303030303030304E-2</v>
      </c>
    </row>
    <row r="28" spans="2:13" outlineLevel="1" x14ac:dyDescent="0.3">
      <c r="B28" s="14" t="s">
        <v>16</v>
      </c>
      <c r="C28" s="8">
        <v>66827.740000000005</v>
      </c>
      <c r="D28" s="8">
        <v>68297.950280000005</v>
      </c>
      <c r="E28" s="8">
        <v>69738.416140450892</v>
      </c>
      <c r="F28" s="8">
        <v>71145.864175285475</v>
      </c>
      <c r="G28" s="8">
        <v>72784.374986595038</v>
      </c>
      <c r="H28" s="8">
        <v>74460.621198407534</v>
      </c>
      <c r="J28" s="16">
        <f t="shared" si="5"/>
        <v>2.1999999999999988E-2</v>
      </c>
      <c r="K28" s="16">
        <f t="shared" si="6"/>
        <v>2.1090909090908775E-2</v>
      </c>
      <c r="L28" s="16">
        <f t="shared" si="7"/>
        <v>2.0181818181818582E-2</v>
      </c>
      <c r="M28" s="16">
        <f t="shared" si="8"/>
        <v>2.3030303030302443E-2</v>
      </c>
    </row>
    <row r="29" spans="2:13" outlineLevel="1" x14ac:dyDescent="0.3">
      <c r="B29" s="14" t="s">
        <v>17</v>
      </c>
      <c r="C29" s="8">
        <v>269703.00865000003</v>
      </c>
      <c r="D29" s="8">
        <v>273628.94695430005</v>
      </c>
      <c r="E29" s="8">
        <v>279400.03019915434</v>
      </c>
      <c r="F29" s="8">
        <v>285038.83080862812</v>
      </c>
      <c r="G29" s="8">
        <v>291603.3614575541</v>
      </c>
      <c r="H29" s="8">
        <v>298319.07523657655</v>
      </c>
      <c r="J29" s="16">
        <f t="shared" si="5"/>
        <v>1.4556523948143253E-2</v>
      </c>
      <c r="K29" s="16">
        <f t="shared" si="6"/>
        <v>2.1090909090908962E-2</v>
      </c>
      <c r="L29" s="16">
        <f t="shared" si="7"/>
        <v>2.0181818181817957E-2</v>
      </c>
      <c r="M29" s="16">
        <f t="shared" si="8"/>
        <v>2.3030303030303033E-2</v>
      </c>
    </row>
    <row r="30" spans="2:13" outlineLevel="1" x14ac:dyDescent="0.3">
      <c r="B30" s="14" t="s">
        <v>18</v>
      </c>
      <c r="C30" s="8">
        <v>5205.7160000000003</v>
      </c>
      <c r="D30" s="8">
        <v>5320.2417520000008</v>
      </c>
      <c r="E30" s="8">
        <v>5432.4504871330919</v>
      </c>
      <c r="F30" s="8">
        <v>5542.0872151461408</v>
      </c>
      <c r="G30" s="8">
        <v>5669.7231631313234</v>
      </c>
      <c r="H30" s="8">
        <v>5800.2986056761656</v>
      </c>
      <c r="J30" s="16">
        <f t="shared" si="5"/>
        <v>2.2000000000000089E-2</v>
      </c>
      <c r="K30" s="16">
        <f t="shared" si="6"/>
        <v>2.1090909090909118E-2</v>
      </c>
      <c r="L30" s="16">
        <f t="shared" si="7"/>
        <v>2.0181818181818044E-2</v>
      </c>
      <c r="M30" s="16">
        <f t="shared" si="8"/>
        <v>2.3030303030302807E-2</v>
      </c>
    </row>
    <row r="31" spans="2:13" outlineLevel="1" x14ac:dyDescent="0.3">
      <c r="B31" s="14" t="s">
        <v>26</v>
      </c>
      <c r="C31" s="8">
        <v>108906.742</v>
      </c>
      <c r="D31" s="8">
        <v>111302.690324</v>
      </c>
      <c r="E31" s="8">
        <v>113650.16524719709</v>
      </c>
      <c r="F31" s="8">
        <v>115943.83221854959</v>
      </c>
      <c r="G31" s="8">
        <v>118614.0538090374</v>
      </c>
      <c r="H31" s="8">
        <v>121345.77141191218</v>
      </c>
      <c r="J31" s="16">
        <f t="shared" si="5"/>
        <v>2.1999999999999974E-2</v>
      </c>
      <c r="K31" s="16">
        <f t="shared" si="6"/>
        <v>2.1090909090909108E-2</v>
      </c>
      <c r="L31" s="16">
        <f t="shared" si="7"/>
        <v>2.0181818181818016E-2</v>
      </c>
      <c r="M31" s="16">
        <f t="shared" si="8"/>
        <v>2.3030303030303043E-2</v>
      </c>
    </row>
    <row r="32" spans="2:13" outlineLevel="1" x14ac:dyDescent="0.3">
      <c r="B32" s="14" t="s">
        <v>20</v>
      </c>
      <c r="C32" s="8">
        <v>67.034000000000006</v>
      </c>
      <c r="D32" s="8">
        <v>68.508748000000011</v>
      </c>
      <c r="E32" s="8">
        <v>69.953659775999995</v>
      </c>
      <c r="F32" s="8">
        <v>71.365451818751993</v>
      </c>
      <c r="G32" s="8">
        <v>73.009019800032334</v>
      </c>
      <c r="H32" s="8">
        <v>74.690439649972475</v>
      </c>
      <c r="J32" s="16">
        <f t="shared" si="5"/>
        <v>2.2000000000000075E-2</v>
      </c>
      <c r="K32" s="16">
        <f t="shared" si="6"/>
        <v>2.1090909090908848E-2</v>
      </c>
      <c r="L32" s="16">
        <f t="shared" si="7"/>
        <v>2.0181818181818151E-2</v>
      </c>
      <c r="M32" s="16">
        <f t="shared" si="8"/>
        <v>2.3030303030302925E-2</v>
      </c>
    </row>
    <row r="33" spans="2:13" outlineLevel="1" x14ac:dyDescent="0.3">
      <c r="B33" s="14" t="s">
        <v>21</v>
      </c>
      <c r="C33" s="8">
        <v>779.23</v>
      </c>
      <c r="D33" s="8">
        <v>796.37306000000001</v>
      </c>
      <c r="E33" s="8">
        <v>813.16929181090904</v>
      </c>
      <c r="F33" s="8">
        <v>829.58052660927467</v>
      </c>
      <c r="G33" s="8">
        <v>848.6860175251245</v>
      </c>
      <c r="H33" s="8">
        <v>868.23151368630909</v>
      </c>
      <c r="J33" s="16">
        <f t="shared" si="5"/>
        <v>2.1999999999999988E-2</v>
      </c>
      <c r="K33" s="16">
        <f t="shared" si="6"/>
        <v>2.1090909090909021E-2</v>
      </c>
      <c r="L33" s="16">
        <f t="shared" si="7"/>
        <v>2.018181818181819E-2</v>
      </c>
      <c r="M33" s="16">
        <f t="shared" si="8"/>
        <v>2.303030303030287E-2</v>
      </c>
    </row>
    <row r="34" spans="2:13" outlineLevel="1" x14ac:dyDescent="0.3">
      <c r="B34" s="14" t="s">
        <v>23</v>
      </c>
      <c r="C34" s="8">
        <v>609224.51459999999</v>
      </c>
      <c r="D34" s="8">
        <v>753860.67969372182</v>
      </c>
      <c r="E34" s="8">
        <v>852134.780962107</v>
      </c>
      <c r="F34" s="8">
        <v>806497.53040190227</v>
      </c>
      <c r="G34" s="8">
        <v>859532.22882366623</v>
      </c>
      <c r="H34" s="8">
        <v>869851.12648555473</v>
      </c>
      <c r="J34" s="16">
        <f t="shared" si="5"/>
        <v>0.23741028410303866</v>
      </c>
      <c r="K34" s="16">
        <f t="shared" si="6"/>
        <v>0.13036109179790614</v>
      </c>
      <c r="L34" s="16">
        <f t="shared" si="7"/>
        <v>-5.3556375798530093E-2</v>
      </c>
      <c r="M34" s="16">
        <f t="shared" si="8"/>
        <v>6.5759281860832422E-2</v>
      </c>
    </row>
    <row r="35" spans="2:13" x14ac:dyDescent="0.3">
      <c r="B35" s="11" t="s">
        <v>27</v>
      </c>
      <c r="C35" s="12">
        <f t="shared" ref="C35:H35" si="14">C10-C11</f>
        <v>229840.60263000056</v>
      </c>
      <c r="D35" s="12">
        <f t="shared" si="14"/>
        <v>206172.63553103106</v>
      </c>
      <c r="E35" s="12">
        <f t="shared" si="14"/>
        <v>595314.47960649384</v>
      </c>
      <c r="F35" s="12">
        <f t="shared" si="14"/>
        <v>318943.48548461776</v>
      </c>
      <c r="G35" s="12">
        <f t="shared" si="14"/>
        <v>405837.31017704029</v>
      </c>
      <c r="H35" s="12">
        <f t="shared" si="14"/>
        <v>404461.00944188423</v>
      </c>
      <c r="J35" s="16">
        <f t="shared" si="5"/>
        <v>-0.10297557014793597</v>
      </c>
      <c r="K35" s="16">
        <f t="shared" si="6"/>
        <v>1.887456320637144</v>
      </c>
      <c r="L35" s="16">
        <f t="shared" si="7"/>
        <v>-0.46424369570946572</v>
      </c>
      <c r="M35" s="16">
        <f t="shared" si="8"/>
        <v>0.27244270112741747</v>
      </c>
    </row>
    <row r="36" spans="2:13" x14ac:dyDescent="0.3">
      <c r="B36" s="2" t="s">
        <v>28</v>
      </c>
      <c r="C36" s="6">
        <f t="shared" ref="C36:H36" si="15">SUM(C37:C42)</f>
        <v>618168.83379000006</v>
      </c>
      <c r="D36" s="6">
        <f t="shared" si="15"/>
        <v>496633.73121200007</v>
      </c>
      <c r="E36" s="6">
        <f t="shared" si="15"/>
        <v>496972.50661427499</v>
      </c>
      <c r="F36" s="6">
        <f t="shared" si="15"/>
        <v>497303.51673209394</v>
      </c>
      <c r="G36" s="6">
        <f t="shared" si="15"/>
        <v>497688.86925899063</v>
      </c>
      <c r="H36" s="6">
        <f t="shared" si="15"/>
        <v>498083.09657135524</v>
      </c>
      <c r="J36" s="16">
        <f t="shared" si="5"/>
        <v>-0.19660503075327643</v>
      </c>
      <c r="K36" s="16">
        <f t="shared" si="6"/>
        <v>6.8214336035564134E-4</v>
      </c>
      <c r="L36" s="16">
        <f t="shared" si="7"/>
        <v>6.660531788247676E-4</v>
      </c>
      <c r="M36" s="16">
        <f t="shared" si="8"/>
        <v>7.7488397715129681E-4</v>
      </c>
    </row>
    <row r="37" spans="2:13" outlineLevel="1" x14ac:dyDescent="0.3">
      <c r="B37" s="7" t="s">
        <v>29</v>
      </c>
      <c r="C37" s="8">
        <v>410110.67500000005</v>
      </c>
      <c r="D37" s="8">
        <v>409353.50200000004</v>
      </c>
      <c r="E37" s="8">
        <v>409357.38188363641</v>
      </c>
      <c r="F37" s="8">
        <v>409361.17283401522</v>
      </c>
      <c r="G37" s="8">
        <v>409365.58615019254</v>
      </c>
      <c r="H37" s="8">
        <v>409370.10110637877</v>
      </c>
      <c r="J37" s="16">
        <f t="shared" si="5"/>
        <v>-1.8462650356516803E-3</v>
      </c>
      <c r="K37" s="16">
        <f t="shared" si="6"/>
        <v>9.478076081956256E-6</v>
      </c>
      <c r="L37" s="16">
        <f t="shared" si="7"/>
        <v>9.2607353539507775E-6</v>
      </c>
      <c r="M37" s="16">
        <f t="shared" si="8"/>
        <v>1.078098381135464E-5</v>
      </c>
    </row>
    <row r="38" spans="2:13" outlineLevel="1" x14ac:dyDescent="0.3">
      <c r="B38" s="7" t="s">
        <v>30</v>
      </c>
      <c r="C38" s="8">
        <v>56165.91137999999</v>
      </c>
      <c r="D38" s="8">
        <v>53293.466379999991</v>
      </c>
      <c r="E38" s="8">
        <v>53293.466379999991</v>
      </c>
      <c r="F38" s="8">
        <v>53293.466379999991</v>
      </c>
      <c r="G38" s="8">
        <v>53293.466379999991</v>
      </c>
      <c r="H38" s="8">
        <v>53293.466379999991</v>
      </c>
      <c r="J38" s="16">
        <f t="shared" si="5"/>
        <v>-5.1142141726606846E-2</v>
      </c>
      <c r="K38" s="16">
        <f t="shared" si="6"/>
        <v>0</v>
      </c>
      <c r="L38" s="16">
        <f t="shared" si="7"/>
        <v>0</v>
      </c>
      <c r="M38" s="16">
        <f t="shared" si="8"/>
        <v>0</v>
      </c>
    </row>
    <row r="39" spans="2:13" outlineLevel="1" x14ac:dyDescent="0.3">
      <c r="B39" s="7" t="s">
        <v>14</v>
      </c>
      <c r="C39" s="8">
        <v>15536.856</v>
      </c>
      <c r="D39" s="8">
        <v>15878.666831999994</v>
      </c>
      <c r="E39" s="8">
        <v>16213.562350638533</v>
      </c>
      <c r="F39" s="8">
        <v>16540.781518078693</v>
      </c>
      <c r="G39" s="8">
        <v>16921.720728798082</v>
      </c>
      <c r="H39" s="8">
        <v>17311.433084976456</v>
      </c>
      <c r="J39" s="16">
        <f t="shared" si="5"/>
        <v>2.19999999999996E-2</v>
      </c>
      <c r="K39" s="16">
        <f t="shared" si="6"/>
        <v>2.1090909090908706E-2</v>
      </c>
      <c r="L39" s="16">
        <f t="shared" si="7"/>
        <v>2.0181818181818224E-2</v>
      </c>
      <c r="M39" s="16">
        <f t="shared" si="8"/>
        <v>2.3030303030303081E-2</v>
      </c>
    </row>
    <row r="40" spans="2:13" outlineLevel="1" x14ac:dyDescent="0.3">
      <c r="B40" s="7" t="s">
        <v>17</v>
      </c>
      <c r="C40" s="8">
        <v>1752.06</v>
      </c>
      <c r="D40" s="8">
        <v>1652.06</v>
      </c>
      <c r="E40" s="8">
        <v>1652.06</v>
      </c>
      <c r="F40" s="8">
        <v>1652.06</v>
      </c>
      <c r="G40" s="8">
        <v>1652.06</v>
      </c>
      <c r="H40" s="8">
        <v>1652.06</v>
      </c>
      <c r="J40" s="16">
        <f t="shared" si="5"/>
        <v>-5.7075670924511719E-2</v>
      </c>
      <c r="K40" s="16">
        <f t="shared" si="6"/>
        <v>0</v>
      </c>
      <c r="L40" s="16">
        <f t="shared" si="7"/>
        <v>0</v>
      </c>
      <c r="M40" s="16">
        <f t="shared" si="8"/>
        <v>0</v>
      </c>
    </row>
    <row r="41" spans="2:13" outlineLevel="1" x14ac:dyDescent="0.3">
      <c r="B41" s="7" t="s">
        <v>31</v>
      </c>
      <c r="C41" s="8">
        <v>11514.944</v>
      </c>
      <c r="D41" s="8">
        <v>11502.944</v>
      </c>
      <c r="E41" s="8">
        <v>11502.944</v>
      </c>
      <c r="F41" s="8">
        <v>11502.944</v>
      </c>
      <c r="G41" s="8">
        <v>11502.944</v>
      </c>
      <c r="H41" s="8">
        <v>11502.944</v>
      </c>
      <c r="J41" s="16">
        <f t="shared" si="5"/>
        <v>-1.0421240433301283E-3</v>
      </c>
      <c r="K41" s="16">
        <f t="shared" si="6"/>
        <v>0</v>
      </c>
      <c r="L41" s="16">
        <f t="shared" si="7"/>
        <v>0</v>
      </c>
      <c r="M41" s="16">
        <f t="shared" si="8"/>
        <v>0</v>
      </c>
    </row>
    <row r="42" spans="2:13" outlineLevel="1" x14ac:dyDescent="0.3">
      <c r="B42" s="7" t="s">
        <v>23</v>
      </c>
      <c r="C42" s="8">
        <v>123088.38741</v>
      </c>
      <c r="D42" s="8">
        <v>4953.0920000000006</v>
      </c>
      <c r="E42" s="8">
        <v>4953.0920000000006</v>
      </c>
      <c r="F42" s="8">
        <v>4953.0920000000006</v>
      </c>
      <c r="G42" s="8">
        <v>4953.0920000000006</v>
      </c>
      <c r="H42" s="8">
        <v>4953.0920000000006</v>
      </c>
      <c r="J42" s="16">
        <f t="shared" si="5"/>
        <v>-0.95975987577527067</v>
      </c>
      <c r="K42" s="16">
        <f t="shared" si="6"/>
        <v>0</v>
      </c>
      <c r="L42" s="16">
        <f t="shared" si="7"/>
        <v>0</v>
      </c>
      <c r="M42" s="16">
        <f t="shared" si="8"/>
        <v>0</v>
      </c>
    </row>
    <row r="43" spans="2:13" x14ac:dyDescent="0.3">
      <c r="B43" s="2" t="s">
        <v>32</v>
      </c>
      <c r="C43" s="6">
        <f>SUM(C44:C46)</f>
        <v>519776.51962000004</v>
      </c>
      <c r="D43" s="6">
        <f t="shared" ref="D43:H43" si="16">SUM(D44:D46)</f>
        <v>531157.8667102867</v>
      </c>
      <c r="E43" s="6">
        <f t="shared" si="16"/>
        <v>531413.95609263645</v>
      </c>
      <c r="F43" s="6">
        <f t="shared" si="16"/>
        <v>531600.38469602575</v>
      </c>
      <c r="G43" s="6">
        <f t="shared" si="16"/>
        <v>551975.44721835863</v>
      </c>
      <c r="H43" s="6">
        <f t="shared" si="16"/>
        <v>557807.61736448773</v>
      </c>
      <c r="J43" s="16">
        <f t="shared" si="5"/>
        <v>2.1896616450868888E-2</v>
      </c>
      <c r="K43" s="16">
        <f t="shared" si="6"/>
        <v>4.8213421733886696E-4</v>
      </c>
      <c r="L43" s="16">
        <f t="shared" si="7"/>
        <v>3.5081615989174746E-4</v>
      </c>
      <c r="M43" s="16">
        <f t="shared" si="8"/>
        <v>3.8327779867923802E-2</v>
      </c>
    </row>
    <row r="44" spans="2:13" outlineLevel="1" x14ac:dyDescent="0.3">
      <c r="B44" s="7" t="s">
        <v>30</v>
      </c>
      <c r="C44" s="8">
        <v>443927.33464000002</v>
      </c>
      <c r="D44" s="8">
        <v>468133.98422228667</v>
      </c>
      <c r="E44" s="8">
        <v>467060.84262852592</v>
      </c>
      <c r="F44" s="8">
        <v>465948.50839654863</v>
      </c>
      <c r="G44" s="8">
        <v>484811.58831319661</v>
      </c>
      <c r="H44" s="8">
        <v>489096.95443605527</v>
      </c>
      <c r="J44" s="16">
        <f t="shared" si="5"/>
        <v>5.452840519928083E-2</v>
      </c>
      <c r="K44" s="16">
        <f t="shared" si="6"/>
        <v>-2.2923813052016895E-3</v>
      </c>
      <c r="L44" s="16">
        <f t="shared" si="7"/>
        <v>-2.3815617376898822E-3</v>
      </c>
      <c r="M44" s="16">
        <f t="shared" si="8"/>
        <v>4.0483185538163442E-2</v>
      </c>
    </row>
    <row r="45" spans="2:13" outlineLevel="1" x14ac:dyDescent="0.3">
      <c r="B45" s="7" t="s">
        <v>33</v>
      </c>
      <c r="C45" s="8">
        <v>19233.36951</v>
      </c>
      <c r="D45" s="8">
        <v>14161.265328000001</v>
      </c>
      <c r="E45" s="8">
        <v>14459.939287645093</v>
      </c>
      <c r="F45" s="8">
        <v>14751.767153268471</v>
      </c>
      <c r="G45" s="8">
        <v>15091.504821040717</v>
      </c>
      <c r="H45" s="8">
        <v>15439.066750252561</v>
      </c>
      <c r="J45" s="16">
        <f t="shared" si="5"/>
        <v>-0.26371375953458709</v>
      </c>
      <c r="K45" s="16">
        <f t="shared" si="6"/>
        <v>2.1090909090909139E-2</v>
      </c>
      <c r="L45" s="16">
        <f t="shared" si="7"/>
        <v>2.0181818181817843E-2</v>
      </c>
      <c r="M45" s="16">
        <f t="shared" si="8"/>
        <v>2.3030303030303189E-2</v>
      </c>
    </row>
    <row r="46" spans="2:13" outlineLevel="1" x14ac:dyDescent="0.3">
      <c r="B46" s="7" t="s">
        <v>23</v>
      </c>
      <c r="C46" s="8">
        <v>56615.815470000001</v>
      </c>
      <c r="D46" s="8">
        <v>48862.617160000002</v>
      </c>
      <c r="E46" s="8">
        <v>49893.174176465451</v>
      </c>
      <c r="F46" s="8">
        <v>50900.109146208662</v>
      </c>
      <c r="G46" s="8">
        <v>52072.354084121347</v>
      </c>
      <c r="H46" s="8">
        <v>53271.596178179898</v>
      </c>
      <c r="J46" s="16">
        <f t="shared" si="5"/>
        <v>-0.13694403667307981</v>
      </c>
      <c r="K46" s="16">
        <f t="shared" si="6"/>
        <v>2.109090909090898E-2</v>
      </c>
      <c r="L46" s="16">
        <f t="shared" si="7"/>
        <v>2.0181818181818179E-2</v>
      </c>
      <c r="M46" s="16">
        <f t="shared" si="8"/>
        <v>2.3030303030303036E-2</v>
      </c>
    </row>
    <row r="47" spans="2:13" x14ac:dyDescent="0.3">
      <c r="B47" s="11" t="s">
        <v>34</v>
      </c>
      <c r="C47" s="15">
        <f>C35+C36-C43</f>
        <v>328232.91680000059</v>
      </c>
      <c r="D47" s="15">
        <f t="shared" ref="D47:H47" si="17">D35+D36-D43</f>
        <v>171648.50003274449</v>
      </c>
      <c r="E47" s="15">
        <f t="shared" si="17"/>
        <v>560873.03012813244</v>
      </c>
      <c r="F47" s="15">
        <f t="shared" si="17"/>
        <v>284646.61752068589</v>
      </c>
      <c r="G47" s="15">
        <f t="shared" si="17"/>
        <v>351550.73221767228</v>
      </c>
      <c r="H47" s="15">
        <f t="shared" si="17"/>
        <v>344736.48864875175</v>
      </c>
      <c r="J47" s="16">
        <f t="shared" si="5"/>
        <v>-0.47705275355629967</v>
      </c>
      <c r="K47" s="16">
        <f t="shared" si="6"/>
        <v>2.2675673252090034</v>
      </c>
      <c r="L47" s="16">
        <f t="shared" si="7"/>
        <v>-0.49249366214728157</v>
      </c>
      <c r="M47" s="16">
        <f t="shared" si="8"/>
        <v>0.2350427181595591</v>
      </c>
    </row>
    <row r="48" spans="2:13" x14ac:dyDescent="0.3">
      <c r="B48" s="2" t="s">
        <v>35</v>
      </c>
      <c r="C48" s="8">
        <v>122981.304</v>
      </c>
      <c r="D48" s="8">
        <v>53211.035010150568</v>
      </c>
      <c r="E48" s="8">
        <v>168261.90903843977</v>
      </c>
      <c r="F48" s="8">
        <v>85393.985256205589</v>
      </c>
      <c r="G48" s="8">
        <v>105465.21966530301</v>
      </c>
      <c r="H48" s="8">
        <v>103420.94659462491</v>
      </c>
      <c r="J48" s="16">
        <f t="shared" si="5"/>
        <v>-0.56732419254433519</v>
      </c>
      <c r="K48" s="16">
        <f t="shared" si="6"/>
        <v>2.16216192762163</v>
      </c>
      <c r="L48" s="16">
        <f t="shared" si="7"/>
        <v>-0.4924936621472828</v>
      </c>
      <c r="M48" s="16">
        <f t="shared" si="8"/>
        <v>0.2350427181595772</v>
      </c>
    </row>
    <row r="49" spans="2:13" x14ac:dyDescent="0.3">
      <c r="B49" s="11" t="s">
        <v>36</v>
      </c>
      <c r="C49" s="12">
        <f t="shared" ref="C49:H49" si="18">C47-C48</f>
        <v>205251.61280000058</v>
      </c>
      <c r="D49" s="12">
        <f t="shared" si="18"/>
        <v>118437.46502259391</v>
      </c>
      <c r="E49" s="12">
        <f t="shared" si="18"/>
        <v>392611.12108969269</v>
      </c>
      <c r="F49" s="12">
        <f t="shared" si="18"/>
        <v>199252.63226448029</v>
      </c>
      <c r="G49" s="12">
        <f t="shared" si="18"/>
        <v>246085.51255236927</v>
      </c>
      <c r="H49" s="12">
        <f t="shared" si="18"/>
        <v>241315.54205412685</v>
      </c>
      <c r="J49" s="16">
        <f t="shared" si="5"/>
        <v>-0.42296450972104821</v>
      </c>
      <c r="K49" s="16">
        <f t="shared" si="6"/>
        <v>2.3149233734004322</v>
      </c>
      <c r="L49" s="16">
        <f t="shared" si="7"/>
        <v>-0.49249366214728119</v>
      </c>
      <c r="M49" s="16">
        <f t="shared" si="8"/>
        <v>0.23504271815955144</v>
      </c>
    </row>
    <row r="50" spans="2:13" x14ac:dyDescent="0.3">
      <c r="C50" s="16"/>
      <c r="D50" s="16"/>
      <c r="E50" s="16"/>
      <c r="F50" s="16"/>
      <c r="G50" s="16"/>
      <c r="H50" s="16"/>
      <c r="J50" s="16" t="e">
        <f t="shared" si="5"/>
        <v>#DIV/0!</v>
      </c>
      <c r="K50" s="16" t="e">
        <f t="shared" si="6"/>
        <v>#DIV/0!</v>
      </c>
      <c r="L50" s="16" t="e">
        <f t="shared" si="7"/>
        <v>#DIV/0!</v>
      </c>
      <c r="M50" s="16" t="e">
        <f t="shared" si="8"/>
        <v>#DIV/0!</v>
      </c>
    </row>
    <row r="51" spans="2:13" x14ac:dyDescent="0.3">
      <c r="B51" s="5" t="s">
        <v>37</v>
      </c>
      <c r="C51" s="3">
        <v>2020</v>
      </c>
      <c r="D51" s="4">
        <v>2021</v>
      </c>
      <c r="E51" s="4">
        <v>2022</v>
      </c>
      <c r="F51" s="4">
        <v>2023</v>
      </c>
      <c r="G51" s="4">
        <v>2024</v>
      </c>
      <c r="H51" s="4">
        <v>2025</v>
      </c>
      <c r="J51" s="16">
        <f t="shared" si="5"/>
        <v>4.9504950495049506E-4</v>
      </c>
      <c r="K51" s="16">
        <f t="shared" si="6"/>
        <v>4.9480455220188031E-4</v>
      </c>
      <c r="L51" s="16">
        <f t="shared" si="7"/>
        <v>4.9455984174085062E-4</v>
      </c>
      <c r="M51" s="16">
        <f t="shared" si="8"/>
        <v>4.9431537320810673E-4</v>
      </c>
    </row>
    <row r="52" spans="2:13" x14ac:dyDescent="0.3">
      <c r="B52" s="11" t="s">
        <v>38</v>
      </c>
      <c r="C52" s="12"/>
      <c r="D52" s="12"/>
      <c r="E52" s="12"/>
      <c r="F52" s="12"/>
      <c r="G52" s="12"/>
      <c r="H52" s="12"/>
      <c r="J52" s="16" t="e">
        <f t="shared" si="5"/>
        <v>#DIV/0!</v>
      </c>
      <c r="K52" s="16" t="e">
        <f t="shared" si="6"/>
        <v>#DIV/0!</v>
      </c>
      <c r="L52" s="16" t="e">
        <f t="shared" si="7"/>
        <v>#DIV/0!</v>
      </c>
      <c r="M52" s="16" t="e">
        <f t="shared" si="8"/>
        <v>#DIV/0!</v>
      </c>
    </row>
    <row r="53" spans="2:13" x14ac:dyDescent="0.3">
      <c r="B53" s="9" t="s">
        <v>39</v>
      </c>
      <c r="C53" s="6">
        <f t="shared" ref="C53:H53" si="19">SUM(C54:C55)</f>
        <v>71566.71302000001</v>
      </c>
      <c r="D53" s="6">
        <f t="shared" si="19"/>
        <v>120328.7062345508</v>
      </c>
      <c r="E53" s="6">
        <f t="shared" si="19"/>
        <v>141401.78812578204</v>
      </c>
      <c r="F53" s="6">
        <f t="shared" si="19"/>
        <v>305558.79816057661</v>
      </c>
      <c r="G53" s="6">
        <f t="shared" si="19"/>
        <v>427410.95251775999</v>
      </c>
      <c r="H53" s="6">
        <f t="shared" si="19"/>
        <v>548970.56841437262</v>
      </c>
      <c r="J53" s="16">
        <f t="shared" si="5"/>
        <v>0.68135018581786455</v>
      </c>
      <c r="K53" s="16">
        <f t="shared" si="6"/>
        <v>0.17512929832516042</v>
      </c>
      <c r="L53" s="16">
        <f t="shared" si="7"/>
        <v>1.1609259841096984</v>
      </c>
      <c r="M53" s="16">
        <f t="shared" si="8"/>
        <v>0.3987846368382032</v>
      </c>
    </row>
    <row r="54" spans="2:13" outlineLevel="1" x14ac:dyDescent="0.3">
      <c r="B54" s="7" t="s">
        <v>40</v>
      </c>
      <c r="C54" s="8">
        <v>5487.1719999999996</v>
      </c>
      <c r="D54" s="8">
        <v>5020</v>
      </c>
      <c r="E54" s="8">
        <v>5020</v>
      </c>
      <c r="F54" s="8">
        <v>5020</v>
      </c>
      <c r="G54" s="8">
        <v>5020</v>
      </c>
      <c r="H54" s="8">
        <v>5020</v>
      </c>
      <c r="J54" s="16">
        <f t="shared" si="5"/>
        <v>-8.5138938600794661E-2</v>
      </c>
      <c r="K54" s="16">
        <f t="shared" si="6"/>
        <v>0</v>
      </c>
      <c r="L54" s="16">
        <f t="shared" si="7"/>
        <v>0</v>
      </c>
      <c r="M54" s="16">
        <f t="shared" si="8"/>
        <v>0</v>
      </c>
    </row>
    <row r="55" spans="2:13" outlineLevel="1" x14ac:dyDescent="0.3">
      <c r="B55" s="7" t="s">
        <v>41</v>
      </c>
      <c r="C55" s="8">
        <v>66079.541020000004</v>
      </c>
      <c r="D55" s="8">
        <v>115308.7062345508</v>
      </c>
      <c r="E55" s="8">
        <v>136381.78812578204</v>
      </c>
      <c r="F55" s="8">
        <v>300538.79816057661</v>
      </c>
      <c r="G55" s="8">
        <v>422390.95251775999</v>
      </c>
      <c r="H55" s="8">
        <v>543950.56841437262</v>
      </c>
      <c r="J55" s="16">
        <f t="shared" si="5"/>
        <v>0.74499859494560994</v>
      </c>
      <c r="K55" s="16">
        <f t="shared" si="6"/>
        <v>0.18275360620529585</v>
      </c>
      <c r="L55" s="16">
        <f t="shared" si="7"/>
        <v>1.2036578511743521</v>
      </c>
      <c r="M55" s="16">
        <f t="shared" si="8"/>
        <v>0.40544566992005565</v>
      </c>
    </row>
    <row r="56" spans="2:13" x14ac:dyDescent="0.3">
      <c r="B56" s="9" t="s">
        <v>42</v>
      </c>
      <c r="C56" s="6">
        <f t="shared" ref="C56:H56" si="20">SUM(C57:C60)</f>
        <v>567376.21511999995</v>
      </c>
      <c r="D56" s="6">
        <f t="shared" si="20"/>
        <v>567376.21511999995</v>
      </c>
      <c r="E56" s="6">
        <f t="shared" si="20"/>
        <v>567376.21511999995</v>
      </c>
      <c r="F56" s="6">
        <f t="shared" si="20"/>
        <v>567376.21511999995</v>
      </c>
      <c r="G56" s="6">
        <f t="shared" si="20"/>
        <v>567376.21511999995</v>
      </c>
      <c r="H56" s="6">
        <f t="shared" si="20"/>
        <v>567376.21511999995</v>
      </c>
      <c r="J56" s="16">
        <f t="shared" si="5"/>
        <v>0</v>
      </c>
      <c r="K56" s="16">
        <f t="shared" si="6"/>
        <v>0</v>
      </c>
      <c r="L56" s="16">
        <f t="shared" si="7"/>
        <v>0</v>
      </c>
      <c r="M56" s="16">
        <f t="shared" si="8"/>
        <v>0</v>
      </c>
    </row>
    <row r="57" spans="2:13" outlineLevel="1" x14ac:dyDescent="0.3">
      <c r="B57" s="7" t="s">
        <v>43</v>
      </c>
      <c r="C57" s="8">
        <v>540049.13100000005</v>
      </c>
      <c r="D57" s="8">
        <v>540049.13100000005</v>
      </c>
      <c r="E57" s="8">
        <v>540049.13100000005</v>
      </c>
      <c r="F57" s="8">
        <v>540049.13100000005</v>
      </c>
      <c r="G57" s="8">
        <v>540049.13100000005</v>
      </c>
      <c r="H57" s="8">
        <v>540049.13100000005</v>
      </c>
      <c r="J57" s="16">
        <f t="shared" si="5"/>
        <v>0</v>
      </c>
      <c r="K57" s="16">
        <f t="shared" si="6"/>
        <v>0</v>
      </c>
      <c r="L57" s="16">
        <f t="shared" si="7"/>
        <v>0</v>
      </c>
      <c r="M57" s="16">
        <f t="shared" si="8"/>
        <v>0</v>
      </c>
    </row>
    <row r="58" spans="2:13" outlineLevel="1" x14ac:dyDescent="0.3">
      <c r="B58" s="7" t="s">
        <v>44</v>
      </c>
      <c r="C58" s="8">
        <v>2086.4091199999998</v>
      </c>
      <c r="D58" s="8">
        <v>2086.4091200000003</v>
      </c>
      <c r="E58" s="8">
        <v>2086.4091200000003</v>
      </c>
      <c r="F58" s="8">
        <v>2086.4091200000003</v>
      </c>
      <c r="G58" s="8">
        <v>2086.4091200000003</v>
      </c>
      <c r="H58" s="8">
        <v>2086.4091200000003</v>
      </c>
      <c r="J58" s="16">
        <f t="shared" si="5"/>
        <v>2.1795694167904336E-16</v>
      </c>
      <c r="K58" s="16">
        <f t="shared" si="6"/>
        <v>0</v>
      </c>
      <c r="L58" s="16">
        <f t="shared" si="7"/>
        <v>0</v>
      </c>
      <c r="M58" s="16">
        <f t="shared" si="8"/>
        <v>0</v>
      </c>
    </row>
    <row r="59" spans="2:13" outlineLevel="1" x14ac:dyDescent="0.3">
      <c r="B59" s="7" t="s">
        <v>45</v>
      </c>
      <c r="C59" s="8">
        <v>33085.430999999997</v>
      </c>
      <c r="D59" s="8">
        <v>33085.430999999997</v>
      </c>
      <c r="E59" s="8">
        <v>33085.430999999997</v>
      </c>
      <c r="F59" s="8">
        <v>33085.430999999997</v>
      </c>
      <c r="G59" s="8">
        <v>33085.430999999997</v>
      </c>
      <c r="H59" s="8">
        <v>33085.430999999997</v>
      </c>
      <c r="J59" s="16">
        <f t="shared" si="5"/>
        <v>0</v>
      </c>
      <c r="K59" s="16">
        <f t="shared" si="6"/>
        <v>0</v>
      </c>
      <c r="L59" s="16">
        <f t="shared" si="7"/>
        <v>0</v>
      </c>
      <c r="M59" s="16">
        <f t="shared" si="8"/>
        <v>0</v>
      </c>
    </row>
    <row r="60" spans="2:13" outlineLevel="1" x14ac:dyDescent="0.3">
      <c r="B60" s="7" t="s">
        <v>46</v>
      </c>
      <c r="C60" s="8">
        <v>-7844.7560000000003</v>
      </c>
      <c r="D60" s="8">
        <v>-7844.7560000000003</v>
      </c>
      <c r="E60" s="8">
        <v>-7844.7560000000003</v>
      </c>
      <c r="F60" s="8">
        <v>-7844.7560000000003</v>
      </c>
      <c r="G60" s="8">
        <v>-7844.7560000000003</v>
      </c>
      <c r="H60" s="8">
        <v>-7844.7560000000003</v>
      </c>
      <c r="J60" s="16">
        <f t="shared" si="5"/>
        <v>0</v>
      </c>
      <c r="K60" s="16">
        <f t="shared" si="6"/>
        <v>0</v>
      </c>
      <c r="L60" s="16">
        <f t="shared" si="7"/>
        <v>0</v>
      </c>
      <c r="M60" s="16">
        <f t="shared" si="8"/>
        <v>0</v>
      </c>
    </row>
    <row r="61" spans="2:13" x14ac:dyDescent="0.3">
      <c r="B61" s="9" t="s">
        <v>47</v>
      </c>
      <c r="C61" s="6">
        <f t="shared" ref="C61:H61" si="21">SUM(C62:C68)</f>
        <v>1745043.5570400001</v>
      </c>
      <c r="D61" s="6">
        <f t="shared" si="21"/>
        <v>1979805.2716569891</v>
      </c>
      <c r="E61" s="6">
        <f t="shared" si="21"/>
        <v>2460279.5761967357</v>
      </c>
      <c r="F61" s="6">
        <f t="shared" si="21"/>
        <v>2614681.1302893134</v>
      </c>
      <c r="G61" s="6">
        <f t="shared" si="21"/>
        <v>2862671.8819878758</v>
      </c>
      <c r="H61" s="6">
        <f t="shared" si="21"/>
        <v>3031490.8576262761</v>
      </c>
      <c r="J61" s="16">
        <f t="shared" si="5"/>
        <v>0.13453057585290279</v>
      </c>
      <c r="K61" s="16">
        <f t="shared" si="6"/>
        <v>0.24268765793194186</v>
      </c>
      <c r="L61" s="16">
        <f t="shared" si="7"/>
        <v>6.275772704306308E-2</v>
      </c>
      <c r="M61" s="16">
        <f t="shared" si="8"/>
        <v>9.4845504802003266E-2</v>
      </c>
    </row>
    <row r="62" spans="2:13" outlineLevel="1" x14ac:dyDescent="0.3">
      <c r="B62" s="7" t="s">
        <v>48</v>
      </c>
      <c r="C62" s="8">
        <v>980060.83700000006</v>
      </c>
      <c r="D62" s="8">
        <v>1198096.3436121093</v>
      </c>
      <c r="E62" s="8">
        <v>1662182.8348345452</v>
      </c>
      <c r="F62" s="8">
        <v>1800572.2110047224</v>
      </c>
      <c r="G62" s="8">
        <v>2029922.042407034</v>
      </c>
      <c r="H62" s="8">
        <v>2179670.7917059967</v>
      </c>
      <c r="J62" s="16">
        <f t="shared" si="5"/>
        <v>0.22247140012197961</v>
      </c>
      <c r="K62" s="16">
        <f t="shared" si="6"/>
        <v>0.38735323223111895</v>
      </c>
      <c r="L62" s="16">
        <f t="shared" si="7"/>
        <v>8.3257613584941534E-2</v>
      </c>
      <c r="M62" s="16">
        <f t="shared" si="8"/>
        <v>0.12737608078174992</v>
      </c>
    </row>
    <row r="63" spans="2:13" outlineLevel="1" x14ac:dyDescent="0.3">
      <c r="B63" s="7" t="s">
        <v>49</v>
      </c>
      <c r="C63" s="8">
        <v>44357.978999999999</v>
      </c>
      <c r="D63" s="8">
        <v>45333.854538</v>
      </c>
      <c r="E63" s="8">
        <v>46289.986742801462</v>
      </c>
      <c r="F63" s="8">
        <v>47224.202838883444</v>
      </c>
      <c r="G63" s="8">
        <v>48311.790540627429</v>
      </c>
      <c r="H63" s="8">
        <v>49424.425716714606</v>
      </c>
      <c r="J63" s="16">
        <f t="shared" si="5"/>
        <v>2.2000000000000006E-2</v>
      </c>
      <c r="K63" s="16">
        <f t="shared" si="6"/>
        <v>2.1090909090909271E-2</v>
      </c>
      <c r="L63" s="16">
        <f t="shared" si="7"/>
        <v>2.018181818181794E-2</v>
      </c>
      <c r="M63" s="16">
        <f t="shared" si="8"/>
        <v>2.3030303030303092E-2</v>
      </c>
    </row>
    <row r="64" spans="2:13" outlineLevel="1" x14ac:dyDescent="0.3">
      <c r="B64" s="7" t="s">
        <v>50</v>
      </c>
      <c r="C64" s="8">
        <v>660029.54825999995</v>
      </c>
      <c r="D64" s="8">
        <v>674550.19832171989</v>
      </c>
      <c r="E64" s="8">
        <v>688777.07523177809</v>
      </c>
      <c r="F64" s="8">
        <v>702677.84893191024</v>
      </c>
      <c r="G64" s="8">
        <v>718860.73272549361</v>
      </c>
      <c r="H64" s="8">
        <v>735416.31323674729</v>
      </c>
      <c r="J64" s="16">
        <f t="shared" si="5"/>
        <v>2.1999999999999902E-2</v>
      </c>
      <c r="K64" s="16">
        <f t="shared" si="6"/>
        <v>2.109090909090925E-2</v>
      </c>
      <c r="L64" s="16">
        <f t="shared" si="7"/>
        <v>2.018181818181804E-2</v>
      </c>
      <c r="M64" s="16">
        <f t="shared" si="8"/>
        <v>2.3030303030303009E-2</v>
      </c>
    </row>
    <row r="65" spans="2:13" outlineLevel="1" x14ac:dyDescent="0.3">
      <c r="B65" s="7" t="s">
        <v>51</v>
      </c>
      <c r="C65" s="8">
        <v>4515.9769999999999</v>
      </c>
      <c r="D65" s="8">
        <v>4571.1889919999994</v>
      </c>
      <c r="E65" s="8">
        <v>4625.2839678312721</v>
      </c>
      <c r="F65" s="8">
        <v>4678.1389986365939</v>
      </c>
      <c r="G65" s="8">
        <v>4739.6713161809521</v>
      </c>
      <c r="H65" s="8">
        <v>4802.6207416445131</v>
      </c>
      <c r="J65" s="16">
        <f t="shared" si="5"/>
        <v>1.2225924091287347E-2</v>
      </c>
      <c r="K65" s="16">
        <f t="shared" si="6"/>
        <v>1.1833896153920534E-2</v>
      </c>
      <c r="L65" s="16">
        <f t="shared" si="7"/>
        <v>1.1427413143263667E-2</v>
      </c>
      <c r="M65" s="16">
        <f t="shared" si="8"/>
        <v>1.3153161452084108E-2</v>
      </c>
    </row>
    <row r="66" spans="2:13" outlineLevel="1" x14ac:dyDescent="0.3">
      <c r="B66" s="7" t="s">
        <v>52</v>
      </c>
      <c r="C66" s="8">
        <v>4552.7569999999996</v>
      </c>
      <c r="D66" s="8">
        <v>4552.7569999999996</v>
      </c>
      <c r="E66" s="8">
        <v>4552.7569999999996</v>
      </c>
      <c r="F66" s="8">
        <v>4552.7569999999996</v>
      </c>
      <c r="G66" s="8">
        <v>4552.7569999999996</v>
      </c>
      <c r="H66" s="8">
        <v>4552.7569999999996</v>
      </c>
      <c r="J66" s="16">
        <f t="shared" si="5"/>
        <v>0</v>
      </c>
      <c r="K66" s="16">
        <f t="shared" si="6"/>
        <v>0</v>
      </c>
      <c r="L66" s="16">
        <f t="shared" si="7"/>
        <v>0</v>
      </c>
      <c r="M66" s="16">
        <f t="shared" si="8"/>
        <v>0</v>
      </c>
    </row>
    <row r="67" spans="2:13" outlineLevel="1" x14ac:dyDescent="0.3">
      <c r="B67" s="7" t="s">
        <v>53</v>
      </c>
      <c r="C67" s="8">
        <v>53385.018779999999</v>
      </c>
      <c r="D67" s="8">
        <v>54559.48919316</v>
      </c>
      <c r="E67" s="8">
        <v>55710.198419779372</v>
      </c>
      <c r="F67" s="8">
        <v>56834.531515160365</v>
      </c>
      <c r="G67" s="8">
        <v>58143.447998539814</v>
      </c>
      <c r="H67" s="8">
        <v>59482.509225172849</v>
      </c>
      <c r="J67" s="16">
        <f t="shared" si="5"/>
        <v>2.200000000000002E-2</v>
      </c>
      <c r="K67" s="16">
        <f t="shared" si="6"/>
        <v>2.1090909090909049E-2</v>
      </c>
      <c r="L67" s="16">
        <f t="shared" si="7"/>
        <v>2.018181818181802E-2</v>
      </c>
      <c r="M67" s="16">
        <f t="shared" si="8"/>
        <v>2.3030303030303005E-2</v>
      </c>
    </row>
    <row r="68" spans="2:13" outlineLevel="1" x14ac:dyDescent="0.3">
      <c r="B68" s="7" t="s">
        <v>54</v>
      </c>
      <c r="C68" s="8">
        <v>-1858.56</v>
      </c>
      <c r="D68" s="8">
        <v>-1858.56</v>
      </c>
      <c r="E68" s="8">
        <v>-1858.56</v>
      </c>
      <c r="F68" s="8">
        <v>-1858.56</v>
      </c>
      <c r="G68" s="8">
        <v>-1858.56</v>
      </c>
      <c r="H68" s="8">
        <v>-1858.56</v>
      </c>
      <c r="J68" s="16">
        <f t="shared" si="5"/>
        <v>0</v>
      </c>
      <c r="K68" s="16">
        <f t="shared" si="6"/>
        <v>0</v>
      </c>
      <c r="L68" s="16">
        <f t="shared" si="7"/>
        <v>0</v>
      </c>
      <c r="M68" s="16">
        <f t="shared" si="8"/>
        <v>0</v>
      </c>
    </row>
    <row r="69" spans="2:13" x14ac:dyDescent="0.3">
      <c r="B69" s="9" t="s">
        <v>55</v>
      </c>
      <c r="C69" s="10">
        <f t="shared" ref="C69:H69" si="22">SUM(C70:C74)</f>
        <v>4313473.2588999998</v>
      </c>
      <c r="D69" s="10">
        <f t="shared" si="22"/>
        <v>4328287.9818551373</v>
      </c>
      <c r="E69" s="10">
        <f t="shared" si="22"/>
        <v>4685114.7126444466</v>
      </c>
      <c r="F69" s="10">
        <f t="shared" si="22"/>
        <v>4575942.1861717161</v>
      </c>
      <c r="G69" s="10">
        <f t="shared" si="22"/>
        <v>4811538.3727740934</v>
      </c>
      <c r="H69" s="10">
        <f t="shared" si="22"/>
        <v>5002218.4809983792</v>
      </c>
      <c r="J69" s="16">
        <f t="shared" ref="J69:J132" si="23">(D69-C69)/C69</f>
        <v>3.4345229623413656E-3</v>
      </c>
      <c r="K69" s="16">
        <f t="shared" ref="K69:K132" si="24">(E69-D69)/D69</f>
        <v>8.244061677161571E-2</v>
      </c>
      <c r="L69" s="16">
        <f t="shared" ref="L69:L132" si="25">(F69-E69)/E69</f>
        <v>-2.33019964651217E-2</v>
      </c>
      <c r="M69" s="16">
        <f t="shared" ref="M69:M132" si="26">(G69-F69)/F69</f>
        <v>5.1485831117870771E-2</v>
      </c>
    </row>
    <row r="70" spans="2:13" outlineLevel="1" x14ac:dyDescent="0.3">
      <c r="B70" s="7" t="s">
        <v>56</v>
      </c>
      <c r="C70" s="8">
        <v>346545.223</v>
      </c>
      <c r="D70" s="8">
        <v>369803.0556335721</v>
      </c>
      <c r="E70" s="8">
        <v>383755.65646091534</v>
      </c>
      <c r="F70" s="8">
        <v>377311.75090067182</v>
      </c>
      <c r="G70" s="8">
        <v>401615.05955695949</v>
      </c>
      <c r="H70" s="8">
        <v>414292.0083943893</v>
      </c>
      <c r="J70" s="16">
        <f t="shared" si="23"/>
        <v>6.7113412882254933E-2</v>
      </c>
      <c r="K70" s="16">
        <f t="shared" si="24"/>
        <v>3.7729814869805985E-2</v>
      </c>
      <c r="L70" s="16">
        <f t="shared" si="25"/>
        <v>-1.67916888044615E-2</v>
      </c>
      <c r="M70" s="16">
        <f t="shared" si="26"/>
        <v>6.4411745985312741E-2</v>
      </c>
    </row>
    <row r="71" spans="2:13" outlineLevel="1" x14ac:dyDescent="0.3">
      <c r="B71" s="7" t="s">
        <v>57</v>
      </c>
      <c r="C71" s="8">
        <v>351127.29582</v>
      </c>
      <c r="D71" s="8">
        <v>358852.09632804006</v>
      </c>
      <c r="E71" s="8">
        <v>366420.61326877685</v>
      </c>
      <c r="F71" s="8">
        <v>373815.64746383758</v>
      </c>
      <c r="G71" s="8">
        <v>382424.73510239867</v>
      </c>
      <c r="H71" s="8">
        <v>391232.09263809019</v>
      </c>
      <c r="J71" s="16">
        <f t="shared" si="23"/>
        <v>2.2000000000000176E-2</v>
      </c>
      <c r="K71" s="16">
        <f t="shared" si="24"/>
        <v>2.1090909090908948E-2</v>
      </c>
      <c r="L71" s="16">
        <f t="shared" si="25"/>
        <v>2.0181818181818061E-2</v>
      </c>
      <c r="M71" s="16">
        <f t="shared" si="26"/>
        <v>2.3030303030302981E-2</v>
      </c>
    </row>
    <row r="72" spans="2:13" outlineLevel="1" x14ac:dyDescent="0.3">
      <c r="B72" s="7" t="s">
        <v>58</v>
      </c>
      <c r="C72" s="8">
        <v>3559185.6584100001</v>
      </c>
      <c r="D72" s="8">
        <v>3541772.3198123057</v>
      </c>
      <c r="E72" s="8">
        <v>3875857.6020754576</v>
      </c>
      <c r="F72" s="8">
        <v>3764541.5881800624</v>
      </c>
      <c r="G72" s="8">
        <v>3965837.2684355727</v>
      </c>
      <c r="H72" s="8">
        <v>4133612.9916395796</v>
      </c>
      <c r="J72" s="16">
        <f t="shared" si="23"/>
        <v>-4.8925063958235593E-3</v>
      </c>
      <c r="K72" s="16">
        <f t="shared" si="24"/>
        <v>9.4327148132677396E-2</v>
      </c>
      <c r="L72" s="16">
        <f t="shared" si="25"/>
        <v>-2.8720356969716154E-2</v>
      </c>
      <c r="M72" s="16">
        <f t="shared" si="26"/>
        <v>5.3471498598272937E-2</v>
      </c>
    </row>
    <row r="73" spans="2:13" outlineLevel="1" x14ac:dyDescent="0.3">
      <c r="B73" s="7" t="s">
        <v>59</v>
      </c>
      <c r="C73" s="8">
        <v>53818.836969999997</v>
      </c>
      <c r="D73" s="8">
        <v>55002.851383339999</v>
      </c>
      <c r="E73" s="8">
        <v>56162.911521606802</v>
      </c>
      <c r="F73" s="8">
        <v>57296.381190497406</v>
      </c>
      <c r="G73" s="8">
        <v>58615.934211854328</v>
      </c>
      <c r="H73" s="8">
        <v>59965.876939157613</v>
      </c>
      <c r="J73" s="16">
        <f t="shared" si="23"/>
        <v>2.2000000000000051E-2</v>
      </c>
      <c r="K73" s="16">
        <f t="shared" si="24"/>
        <v>2.1090909090909011E-2</v>
      </c>
      <c r="L73" s="16">
        <f t="shared" si="25"/>
        <v>2.0181818181818079E-2</v>
      </c>
      <c r="M73" s="16">
        <f t="shared" si="26"/>
        <v>2.3030303030303238E-2</v>
      </c>
    </row>
    <row r="74" spans="2:13" outlineLevel="1" x14ac:dyDescent="0.3">
      <c r="B74" s="7" t="s">
        <v>60</v>
      </c>
      <c r="C74" s="8">
        <v>2796.2447000000002</v>
      </c>
      <c r="D74" s="8">
        <v>2857.6586978799996</v>
      </c>
      <c r="E74" s="8">
        <v>2917.9293176898323</v>
      </c>
      <c r="F74" s="8">
        <v>2976.8184366468454</v>
      </c>
      <c r="G74" s="8">
        <v>3045.3754673090148</v>
      </c>
      <c r="H74" s="8">
        <v>3115.511387162192</v>
      </c>
      <c r="J74" s="16">
        <f t="shared" si="23"/>
        <v>2.1963027012621407E-2</v>
      </c>
      <c r="K74" s="16">
        <f t="shared" si="24"/>
        <v>2.1090909090909056E-2</v>
      </c>
      <c r="L74" s="16">
        <f t="shared" si="25"/>
        <v>2.0181818181818231E-2</v>
      </c>
      <c r="M74" s="16">
        <f t="shared" si="26"/>
        <v>2.3030303030302898E-2</v>
      </c>
    </row>
    <row r="75" spans="2:13" x14ac:dyDescent="0.3">
      <c r="B75" s="9" t="s">
        <v>61</v>
      </c>
      <c r="C75" s="6">
        <f>SUM(C76:C82)</f>
        <v>3998663.1458499986</v>
      </c>
      <c r="D75" s="6">
        <f t="shared" ref="D75:H75" si="27">SUM(D76:D82)</f>
        <v>3753663.1458499981</v>
      </c>
      <c r="E75" s="6">
        <f t="shared" si="27"/>
        <v>3478663.145849999</v>
      </c>
      <c r="F75" s="6">
        <f t="shared" si="27"/>
        <v>3203663.145849999</v>
      </c>
      <c r="G75" s="6">
        <f t="shared" si="27"/>
        <v>2928663.14585</v>
      </c>
      <c r="H75" s="6">
        <f t="shared" si="27"/>
        <v>2653663.14585</v>
      </c>
      <c r="J75" s="16">
        <f t="shared" si="23"/>
        <v>-6.1270477423003997E-2</v>
      </c>
      <c r="K75" s="16">
        <f t="shared" si="24"/>
        <v>-7.3261768388576787E-2</v>
      </c>
      <c r="L75" s="16">
        <f t="shared" si="25"/>
        <v>-7.905335712889347E-2</v>
      </c>
      <c r="M75" s="16">
        <f t="shared" si="26"/>
        <v>-8.583923698602082E-2</v>
      </c>
    </row>
    <row r="76" spans="2:13" outlineLevel="1" x14ac:dyDescent="0.3">
      <c r="B76" s="7" t="s">
        <v>62</v>
      </c>
      <c r="C76" s="8">
        <v>567016.2463</v>
      </c>
      <c r="D76" s="8">
        <v>567016.2463</v>
      </c>
      <c r="E76" s="8">
        <v>567016.2463</v>
      </c>
      <c r="F76" s="8">
        <v>567016.2463</v>
      </c>
      <c r="G76" s="8">
        <v>567016.2463</v>
      </c>
      <c r="H76" s="8">
        <v>567016.2463</v>
      </c>
      <c r="J76" s="16">
        <f t="shared" si="23"/>
        <v>0</v>
      </c>
      <c r="K76" s="16">
        <f t="shared" si="24"/>
        <v>0</v>
      </c>
      <c r="L76" s="16">
        <f t="shared" si="25"/>
        <v>0</v>
      </c>
      <c r="M76" s="16">
        <f t="shared" si="26"/>
        <v>0</v>
      </c>
    </row>
    <row r="77" spans="2:13" outlineLevel="1" x14ac:dyDescent="0.3">
      <c r="B77" s="7" t="s">
        <v>63</v>
      </c>
      <c r="C77" s="8">
        <v>2553621.0328000002</v>
      </c>
      <c r="D77" s="8">
        <v>2553621.0328000002</v>
      </c>
      <c r="E77" s="8">
        <v>2553621.0328000002</v>
      </c>
      <c r="F77" s="8">
        <v>2553621.0328000002</v>
      </c>
      <c r="G77" s="8">
        <v>2553621.0328000002</v>
      </c>
      <c r="H77" s="8">
        <v>2553621.0328000002</v>
      </c>
      <c r="J77" s="16">
        <f t="shared" si="23"/>
        <v>0</v>
      </c>
      <c r="K77" s="16">
        <f t="shared" si="24"/>
        <v>0</v>
      </c>
      <c r="L77" s="16">
        <f t="shared" si="25"/>
        <v>0</v>
      </c>
      <c r="M77" s="16">
        <f t="shared" si="26"/>
        <v>0</v>
      </c>
    </row>
    <row r="78" spans="2:13" outlineLevel="1" x14ac:dyDescent="0.3">
      <c r="B78" s="7" t="s">
        <v>64</v>
      </c>
      <c r="C78" s="8">
        <v>4006907.3741999995</v>
      </c>
      <c r="D78" s="8">
        <v>4006907.3741999995</v>
      </c>
      <c r="E78" s="8">
        <v>4006907.3741999995</v>
      </c>
      <c r="F78" s="8">
        <v>4006907.3741999995</v>
      </c>
      <c r="G78" s="8">
        <v>4006907.3741999995</v>
      </c>
      <c r="H78" s="8">
        <v>4006907.3741999995</v>
      </c>
      <c r="J78" s="16">
        <f t="shared" si="23"/>
        <v>0</v>
      </c>
      <c r="K78" s="16">
        <f t="shared" si="24"/>
        <v>0</v>
      </c>
      <c r="L78" s="16">
        <f t="shared" si="25"/>
        <v>0</v>
      </c>
      <c r="M78" s="16">
        <f t="shared" si="26"/>
        <v>0</v>
      </c>
    </row>
    <row r="79" spans="2:13" outlineLevel="1" x14ac:dyDescent="0.3">
      <c r="B79" s="7" t="s">
        <v>65</v>
      </c>
      <c r="C79" s="8">
        <v>32251.22897</v>
      </c>
      <c r="D79" s="8">
        <v>32251.22897</v>
      </c>
      <c r="E79" s="8">
        <v>32251.22897</v>
      </c>
      <c r="F79" s="8">
        <v>32251.22897</v>
      </c>
      <c r="G79" s="8">
        <v>32251.22897</v>
      </c>
      <c r="H79" s="8">
        <v>32251.22897</v>
      </c>
      <c r="J79" s="16">
        <f t="shared" si="23"/>
        <v>0</v>
      </c>
      <c r="K79" s="16">
        <f t="shared" si="24"/>
        <v>0</v>
      </c>
      <c r="L79" s="16">
        <f t="shared" si="25"/>
        <v>0</v>
      </c>
      <c r="M79" s="16">
        <f t="shared" si="26"/>
        <v>0</v>
      </c>
    </row>
    <row r="80" spans="2:13" outlineLevel="1" x14ac:dyDescent="0.3">
      <c r="B80" s="7" t="s">
        <v>66</v>
      </c>
      <c r="C80" s="8">
        <v>92623.490539999984</v>
      </c>
      <c r="D80" s="8">
        <v>92623.490539999984</v>
      </c>
      <c r="E80" s="8">
        <v>92623.490539999984</v>
      </c>
      <c r="F80" s="8">
        <v>92623.490539999984</v>
      </c>
      <c r="G80" s="8">
        <v>92623.490539999984</v>
      </c>
      <c r="H80" s="8">
        <v>92623.490539999984</v>
      </c>
      <c r="J80" s="16">
        <f t="shared" si="23"/>
        <v>0</v>
      </c>
      <c r="K80" s="16">
        <f t="shared" si="24"/>
        <v>0</v>
      </c>
      <c r="L80" s="16">
        <f t="shared" si="25"/>
        <v>0</v>
      </c>
      <c r="M80" s="16">
        <f t="shared" si="26"/>
        <v>0</v>
      </c>
    </row>
    <row r="81" spans="2:13" outlineLevel="1" x14ac:dyDescent="0.3">
      <c r="B81" s="7" t="s">
        <v>67</v>
      </c>
      <c r="C81" s="8">
        <v>770745.3110000001</v>
      </c>
      <c r="D81" s="8">
        <v>870745.3110000001</v>
      </c>
      <c r="E81" s="8">
        <v>940745.3110000001</v>
      </c>
      <c r="F81" s="8">
        <v>1010745.3110000001</v>
      </c>
      <c r="G81" s="8">
        <v>1080745.3110000002</v>
      </c>
      <c r="H81" s="8">
        <v>1150745.3110000002</v>
      </c>
      <c r="J81" s="16">
        <f t="shared" si="23"/>
        <v>0.12974454540664729</v>
      </c>
      <c r="K81" s="16">
        <f t="shared" si="24"/>
        <v>8.0390900893407155E-2</v>
      </c>
      <c r="L81" s="16">
        <f t="shared" si="25"/>
        <v>7.4409087328419318E-2</v>
      </c>
      <c r="M81" s="16">
        <f t="shared" si="26"/>
        <v>6.9255824625834059E-2</v>
      </c>
    </row>
    <row r="82" spans="2:13" outlineLevel="1" x14ac:dyDescent="0.3">
      <c r="B82" s="7" t="s">
        <v>68</v>
      </c>
      <c r="C82" s="8">
        <v>-4024501.5379599999</v>
      </c>
      <c r="D82" s="8">
        <v>-4369501.5379600003</v>
      </c>
      <c r="E82" s="8">
        <v>-4714501.5379599994</v>
      </c>
      <c r="F82" s="8">
        <v>-5059501.5379599994</v>
      </c>
      <c r="G82" s="8">
        <v>-5404501.5379599994</v>
      </c>
      <c r="H82" s="8">
        <v>-5749501.5379599994</v>
      </c>
      <c r="J82" s="16">
        <f t="shared" si="23"/>
        <v>8.5724902014791937E-2</v>
      </c>
      <c r="K82" s="16">
        <f t="shared" si="24"/>
        <v>7.8956374543598412E-2</v>
      </c>
      <c r="L82" s="16">
        <f t="shared" si="25"/>
        <v>7.3178468014517634E-2</v>
      </c>
      <c r="M82" s="16">
        <f t="shared" si="26"/>
        <v>6.8188535453851187E-2</v>
      </c>
    </row>
    <row r="83" spans="2:13" x14ac:dyDescent="0.3">
      <c r="B83" s="9" t="s">
        <v>69</v>
      </c>
      <c r="C83" s="10">
        <f>SUM(C84:C84)</f>
        <v>1026.80126</v>
      </c>
      <c r="D83" s="10">
        <f t="shared" ref="D83:H83" si="28">SUM(D84:D84)</f>
        <v>1026.80126</v>
      </c>
      <c r="E83" s="10">
        <f t="shared" si="28"/>
        <v>1026.80126</v>
      </c>
      <c r="F83" s="10">
        <f t="shared" si="28"/>
        <v>1026.80126</v>
      </c>
      <c r="G83" s="10">
        <f t="shared" si="28"/>
        <v>1026.80126</v>
      </c>
      <c r="H83" s="10">
        <f t="shared" si="28"/>
        <v>1026.80126</v>
      </c>
      <c r="J83" s="16">
        <f t="shared" si="23"/>
        <v>0</v>
      </c>
      <c r="K83" s="16">
        <f t="shared" si="24"/>
        <v>0</v>
      </c>
      <c r="L83" s="16">
        <f t="shared" si="25"/>
        <v>0</v>
      </c>
      <c r="M83" s="16">
        <f t="shared" si="26"/>
        <v>0</v>
      </c>
    </row>
    <row r="84" spans="2:13" outlineLevel="1" x14ac:dyDescent="0.3">
      <c r="B84" s="7" t="s">
        <v>70</v>
      </c>
      <c r="C84" s="8">
        <v>1026.80126</v>
      </c>
      <c r="D84" s="8">
        <v>1026.80126</v>
      </c>
      <c r="E84" s="8">
        <v>1026.80126</v>
      </c>
      <c r="F84" s="8">
        <v>1026.80126</v>
      </c>
      <c r="G84" s="8">
        <v>1026.80126</v>
      </c>
      <c r="H84" s="8">
        <v>1026.80126</v>
      </c>
      <c r="J84" s="16">
        <f t="shared" si="23"/>
        <v>0</v>
      </c>
      <c r="K84" s="16">
        <f t="shared" si="24"/>
        <v>0</v>
      </c>
      <c r="L84" s="16">
        <f t="shared" si="25"/>
        <v>0</v>
      </c>
      <c r="M84" s="16">
        <f t="shared" si="26"/>
        <v>0</v>
      </c>
    </row>
    <row r="85" spans="2:13" x14ac:dyDescent="0.3">
      <c r="B85" s="9" t="s">
        <v>71</v>
      </c>
      <c r="C85" s="10">
        <f>SUM(C86:C86)</f>
        <v>43545.978000000003</v>
      </c>
      <c r="D85" s="10">
        <f t="shared" ref="D85:H85" si="29">SUM(D86:D86)</f>
        <v>44503.989516000001</v>
      </c>
      <c r="E85" s="10">
        <f t="shared" si="29"/>
        <v>45442.619113064728</v>
      </c>
      <c r="F85" s="10">
        <f t="shared" si="29"/>
        <v>46359.733789710212</v>
      </c>
      <c r="G85" s="10">
        <f t="shared" si="29"/>
        <v>47427.41250729141</v>
      </c>
      <c r="H85" s="10">
        <f t="shared" si="29"/>
        <v>48519.680189277511</v>
      </c>
      <c r="J85" s="16">
        <f t="shared" si="23"/>
        <v>2.1999999999999967E-2</v>
      </c>
      <c r="K85" s="16">
        <f t="shared" si="24"/>
        <v>2.1090909090909063E-2</v>
      </c>
      <c r="L85" s="16">
        <f t="shared" si="25"/>
        <v>2.0181818181818089E-2</v>
      </c>
      <c r="M85" s="16">
        <f t="shared" si="26"/>
        <v>2.3030303030302898E-2</v>
      </c>
    </row>
    <row r="86" spans="2:13" outlineLevel="1" x14ac:dyDescent="0.3">
      <c r="B86" s="7" t="s">
        <v>72</v>
      </c>
      <c r="C86" s="8">
        <v>43545.978000000003</v>
      </c>
      <c r="D86" s="8">
        <v>44503.989516000001</v>
      </c>
      <c r="E86" s="8">
        <v>45442.619113064728</v>
      </c>
      <c r="F86" s="8">
        <v>46359.733789710212</v>
      </c>
      <c r="G86" s="8">
        <v>47427.41250729141</v>
      </c>
      <c r="H86" s="8">
        <v>48519.680189277511</v>
      </c>
      <c r="J86" s="16">
        <f t="shared" si="23"/>
        <v>2.1999999999999967E-2</v>
      </c>
      <c r="K86" s="16">
        <f t="shared" si="24"/>
        <v>2.1090909090909063E-2</v>
      </c>
      <c r="L86" s="16">
        <f t="shared" si="25"/>
        <v>2.0181818181818089E-2</v>
      </c>
      <c r="M86" s="16">
        <f t="shared" si="26"/>
        <v>2.3030303030302898E-2</v>
      </c>
    </row>
    <row r="87" spans="2:13" x14ac:dyDescent="0.3">
      <c r="B87" s="9" t="s">
        <v>73</v>
      </c>
      <c r="C87" s="10">
        <f>SUM(C88:C89)</f>
        <v>6833047.6549999993</v>
      </c>
      <c r="D87" s="10">
        <f t="shared" ref="D87:H87" si="30">SUM(D88:D89)</f>
        <v>6833047.6549999993</v>
      </c>
      <c r="E87" s="10">
        <f t="shared" si="30"/>
        <v>6833047.6549999993</v>
      </c>
      <c r="F87" s="10">
        <f t="shared" si="30"/>
        <v>6833047.6549999993</v>
      </c>
      <c r="G87" s="10">
        <f t="shared" si="30"/>
        <v>6833047.6549999993</v>
      </c>
      <c r="H87" s="10">
        <f t="shared" si="30"/>
        <v>6833047.6549999993</v>
      </c>
      <c r="J87" s="16">
        <f t="shared" si="23"/>
        <v>0</v>
      </c>
      <c r="K87" s="16">
        <f t="shared" si="24"/>
        <v>0</v>
      </c>
      <c r="L87" s="16">
        <f t="shared" si="25"/>
        <v>0</v>
      </c>
      <c r="M87" s="16">
        <f t="shared" si="26"/>
        <v>0</v>
      </c>
    </row>
    <row r="88" spans="2:13" outlineLevel="1" x14ac:dyDescent="0.3">
      <c r="B88" s="7" t="s">
        <v>74</v>
      </c>
      <c r="C88" s="8">
        <v>36295.900999999998</v>
      </c>
      <c r="D88" s="8">
        <v>36295.900999999998</v>
      </c>
      <c r="E88" s="8">
        <v>36295.900999999998</v>
      </c>
      <c r="F88" s="8">
        <v>36295.900999999998</v>
      </c>
      <c r="G88" s="8">
        <v>36295.900999999998</v>
      </c>
      <c r="H88" s="8">
        <v>36295.900999999998</v>
      </c>
      <c r="J88" s="16">
        <f t="shared" si="23"/>
        <v>0</v>
      </c>
      <c r="K88" s="16">
        <f t="shared" si="24"/>
        <v>0</v>
      </c>
      <c r="L88" s="16">
        <f t="shared" si="25"/>
        <v>0</v>
      </c>
      <c r="M88" s="16">
        <f t="shared" si="26"/>
        <v>0</v>
      </c>
    </row>
    <row r="89" spans="2:13" outlineLevel="1" x14ac:dyDescent="0.3">
      <c r="B89" s="7" t="s">
        <v>75</v>
      </c>
      <c r="C89" s="8">
        <v>6796751.7539999997</v>
      </c>
      <c r="D89" s="8">
        <v>6796751.7539999997</v>
      </c>
      <c r="E89" s="8">
        <v>6796751.7539999997</v>
      </c>
      <c r="F89" s="8">
        <v>6796751.7539999997</v>
      </c>
      <c r="G89" s="8">
        <v>6796751.7539999997</v>
      </c>
      <c r="H89" s="8">
        <v>6796751.7539999997</v>
      </c>
      <c r="J89" s="16">
        <f t="shared" si="23"/>
        <v>0</v>
      </c>
      <c r="K89" s="16">
        <f t="shared" si="24"/>
        <v>0</v>
      </c>
      <c r="L89" s="16">
        <f t="shared" si="25"/>
        <v>0</v>
      </c>
      <c r="M89" s="16">
        <f t="shared" si="26"/>
        <v>0</v>
      </c>
    </row>
    <row r="90" spans="2:13" x14ac:dyDescent="0.3">
      <c r="B90" s="11" t="s">
        <v>76</v>
      </c>
      <c r="C90" s="12">
        <f>C53+C56+C61+C69+C75+C83+C85+C87</f>
        <v>17573743.324189998</v>
      </c>
      <c r="D90" s="12">
        <f t="shared" ref="D90:H90" si="31">D53+D56+D61+D69+D75+D83+D85+D87</f>
        <v>17628039.766492672</v>
      </c>
      <c r="E90" s="12">
        <f t="shared" si="31"/>
        <v>18212352.51331003</v>
      </c>
      <c r="F90" s="12">
        <f t="shared" si="31"/>
        <v>18147655.665641315</v>
      </c>
      <c r="G90" s="12">
        <f t="shared" si="31"/>
        <v>18479162.43701702</v>
      </c>
      <c r="H90" s="12">
        <f t="shared" si="31"/>
        <v>18686313.404458307</v>
      </c>
      <c r="J90" s="16">
        <f t="shared" si="23"/>
        <v>3.0896344222767725E-3</v>
      </c>
      <c r="K90" s="16">
        <f t="shared" si="24"/>
        <v>3.3146779480723539E-2</v>
      </c>
      <c r="L90" s="16">
        <f t="shared" si="25"/>
        <v>-3.5523608288074147E-3</v>
      </c>
      <c r="M90" s="16">
        <f t="shared" si="26"/>
        <v>1.8267195360298871E-2</v>
      </c>
    </row>
    <row r="91" spans="2:13" x14ac:dyDescent="0.3">
      <c r="B91" s="11" t="s">
        <v>77</v>
      </c>
      <c r="C91" s="18"/>
      <c r="D91" s="18"/>
      <c r="E91" s="18"/>
      <c r="F91" s="18"/>
      <c r="G91" s="18"/>
      <c r="H91" s="18"/>
      <c r="J91" s="16" t="e">
        <f t="shared" si="23"/>
        <v>#DIV/0!</v>
      </c>
      <c r="K91" s="16" t="e">
        <f t="shared" si="24"/>
        <v>#DIV/0!</v>
      </c>
      <c r="L91" s="16" t="e">
        <f t="shared" si="25"/>
        <v>#DIV/0!</v>
      </c>
      <c r="M91" s="16" t="e">
        <f t="shared" si="26"/>
        <v>#DIV/0!</v>
      </c>
    </row>
    <row r="92" spans="2:13" x14ac:dyDescent="0.3">
      <c r="B92" s="9" t="s">
        <v>78</v>
      </c>
      <c r="C92" s="10">
        <f>SUM(C93:C94)</f>
        <v>4990439.7387199998</v>
      </c>
      <c r="D92" s="10">
        <f t="shared" ref="D92:H92" si="32">SUM(D93:D94)</f>
        <v>4792634.8753343243</v>
      </c>
      <c r="E92" s="10">
        <f t="shared" si="32"/>
        <v>4807374.934587284</v>
      </c>
      <c r="F92" s="10">
        <f t="shared" si="32"/>
        <v>4823168.7442850145</v>
      </c>
      <c r="G92" s="10">
        <f t="shared" si="32"/>
        <v>4840278.5803167615</v>
      </c>
      <c r="H92" s="10">
        <f t="shared" si="32"/>
        <v>4858666.769326536</v>
      </c>
      <c r="J92" s="16">
        <f t="shared" si="23"/>
        <v>-3.9636760233960976E-2</v>
      </c>
      <c r="K92" s="16">
        <f t="shared" si="24"/>
        <v>3.0755648273605319E-3</v>
      </c>
      <c r="L92" s="16">
        <f t="shared" si="25"/>
        <v>3.2853292935609928E-3</v>
      </c>
      <c r="M92" s="16">
        <f t="shared" si="26"/>
        <v>3.5474263785650337E-3</v>
      </c>
    </row>
    <row r="93" spans="2:13" outlineLevel="1" x14ac:dyDescent="0.3">
      <c r="B93" s="7" t="s">
        <v>79</v>
      </c>
      <c r="C93" s="8">
        <v>4661579.86228</v>
      </c>
      <c r="D93" s="8">
        <v>4463774.9988943245</v>
      </c>
      <c r="E93" s="8">
        <v>4478515.0581472842</v>
      </c>
      <c r="F93" s="8">
        <v>4494308.8678450147</v>
      </c>
      <c r="G93" s="8">
        <v>4511418.7038767617</v>
      </c>
      <c r="H93" s="8">
        <v>4529806.8928865362</v>
      </c>
      <c r="J93" s="16">
        <f t="shared" si="23"/>
        <v>-4.2433009672589457E-2</v>
      </c>
      <c r="K93" s="16">
        <f t="shared" si="24"/>
        <v>3.302151039559741E-3</v>
      </c>
      <c r="L93" s="16">
        <f t="shared" si="25"/>
        <v>3.5265728690581214E-3</v>
      </c>
      <c r="M93" s="16">
        <f t="shared" si="26"/>
        <v>3.807000483246956E-3</v>
      </c>
    </row>
    <row r="94" spans="2:13" outlineLevel="1" x14ac:dyDescent="0.3">
      <c r="B94" s="7" t="s">
        <v>80</v>
      </c>
      <c r="C94" s="8">
        <v>328859.87644000002</v>
      </c>
      <c r="D94" s="8">
        <v>328859.87644000002</v>
      </c>
      <c r="E94" s="8">
        <v>328859.87644000002</v>
      </c>
      <c r="F94" s="8">
        <v>328859.87644000002</v>
      </c>
      <c r="G94" s="8">
        <v>328859.87644000002</v>
      </c>
      <c r="H94" s="8">
        <v>328859.87644000002</v>
      </c>
      <c r="J94" s="16">
        <f t="shared" si="23"/>
        <v>0</v>
      </c>
      <c r="K94" s="16">
        <f t="shared" si="24"/>
        <v>0</v>
      </c>
      <c r="L94" s="16">
        <f t="shared" si="25"/>
        <v>0</v>
      </c>
      <c r="M94" s="16">
        <f t="shared" si="26"/>
        <v>0</v>
      </c>
    </row>
    <row r="95" spans="2:13" x14ac:dyDescent="0.3">
      <c r="B95" s="9" t="s">
        <v>81</v>
      </c>
      <c r="C95" s="6">
        <f>SUM(C96:C96)</f>
        <v>1404031.6271300002</v>
      </c>
      <c r="D95" s="6">
        <f t="shared" ref="D95:H95" si="33">SUM(D96:D96)</f>
        <v>1708524.0763442803</v>
      </c>
      <c r="E95" s="6">
        <f t="shared" si="33"/>
        <v>1881693.0483250062</v>
      </c>
      <c r="F95" s="6">
        <f t="shared" si="33"/>
        <v>1597573.0547217629</v>
      </c>
      <c r="G95" s="6">
        <f t="shared" si="33"/>
        <v>1661020.7797320574</v>
      </c>
      <c r="H95" s="6">
        <f t="shared" si="33"/>
        <v>1602959.8730110414</v>
      </c>
      <c r="J95" s="16">
        <f t="shared" si="23"/>
        <v>0.21687007851575055</v>
      </c>
      <c r="K95" s="16">
        <f t="shared" si="24"/>
        <v>0.10135588627539542</v>
      </c>
      <c r="L95" s="16">
        <f t="shared" si="25"/>
        <v>-0.15099167946448724</v>
      </c>
      <c r="M95" s="16">
        <f t="shared" si="26"/>
        <v>3.9715069569287817E-2</v>
      </c>
    </row>
    <row r="96" spans="2:13" outlineLevel="1" x14ac:dyDescent="0.3">
      <c r="B96" s="9" t="s">
        <v>82</v>
      </c>
      <c r="C96" s="8">
        <v>1404031.6271300002</v>
      </c>
      <c r="D96" s="8">
        <v>1708524.0763442803</v>
      </c>
      <c r="E96" s="8">
        <v>1881693.0483250062</v>
      </c>
      <c r="F96" s="8">
        <v>1597573.0547217629</v>
      </c>
      <c r="G96" s="8">
        <v>1661020.7797320574</v>
      </c>
      <c r="H96" s="8">
        <v>1602959.8730110414</v>
      </c>
      <c r="J96" s="16">
        <f t="shared" si="23"/>
        <v>0.21687007851575055</v>
      </c>
      <c r="K96" s="16">
        <f t="shared" si="24"/>
        <v>0.10135588627539542</v>
      </c>
      <c r="L96" s="16">
        <f t="shared" si="25"/>
        <v>-0.15099167946448724</v>
      </c>
      <c r="M96" s="16">
        <f t="shared" si="26"/>
        <v>3.9715069569287817E-2</v>
      </c>
    </row>
    <row r="97" spans="2:13" x14ac:dyDescent="0.3">
      <c r="B97" s="9" t="s">
        <v>83</v>
      </c>
      <c r="C97" s="6">
        <f>SUM(C98:C104)</f>
        <v>635108.47100000002</v>
      </c>
      <c r="D97" s="6">
        <f t="shared" ref="D97:H97" si="34">SUM(D98:D104)</f>
        <v>577752.48722134065</v>
      </c>
      <c r="E97" s="6">
        <f t="shared" si="34"/>
        <v>573570.0677404186</v>
      </c>
      <c r="F97" s="6">
        <f t="shared" si="34"/>
        <v>569858.81162029889</v>
      </c>
      <c r="G97" s="6">
        <f t="shared" si="34"/>
        <v>565833.29399984656</v>
      </c>
      <c r="H97" s="6">
        <f t="shared" si="34"/>
        <v>562132.00791442092</v>
      </c>
      <c r="J97" s="16">
        <f t="shared" si="23"/>
        <v>-9.0308957284651561E-2</v>
      </c>
      <c r="K97" s="16">
        <f t="shared" si="24"/>
        <v>-7.2391198193487629E-3</v>
      </c>
      <c r="L97" s="16">
        <f t="shared" si="25"/>
        <v>-6.4704494339117395E-3</v>
      </c>
      <c r="M97" s="16">
        <f t="shared" si="26"/>
        <v>-7.0640613751438526E-3</v>
      </c>
    </row>
    <row r="98" spans="2:13" outlineLevel="1" x14ac:dyDescent="0.3">
      <c r="B98" s="7" t="s">
        <v>84</v>
      </c>
      <c r="C98" s="8">
        <v>162231.86199999999</v>
      </c>
      <c r="D98" s="8">
        <v>111982.123078</v>
      </c>
      <c r="E98" s="8">
        <v>114343.92785564509</v>
      </c>
      <c r="F98" s="8">
        <v>116651.59621782263</v>
      </c>
      <c r="G98" s="8">
        <v>119338.11782768765</v>
      </c>
      <c r="H98" s="8">
        <v>122086.5108443253</v>
      </c>
      <c r="J98" s="16">
        <f t="shared" si="23"/>
        <v>-0.30974025880316897</v>
      </c>
      <c r="K98" s="16">
        <f t="shared" si="24"/>
        <v>2.1090909090909028E-2</v>
      </c>
      <c r="L98" s="16">
        <f t="shared" si="25"/>
        <v>2.0181818181818009E-2</v>
      </c>
      <c r="M98" s="16">
        <f t="shared" si="26"/>
        <v>2.3030303030303085E-2</v>
      </c>
    </row>
    <row r="99" spans="2:13" outlineLevel="1" x14ac:dyDescent="0.3">
      <c r="B99" s="7" t="s">
        <v>85</v>
      </c>
      <c r="C99" s="8">
        <v>413225.40899999999</v>
      </c>
      <c r="D99" s="8">
        <v>404330.14579256356</v>
      </c>
      <c r="E99" s="8">
        <v>395978.59719713312</v>
      </c>
      <c r="F99" s="8">
        <v>388145.12289863348</v>
      </c>
      <c r="G99" s="8">
        <v>379407.2587575505</v>
      </c>
      <c r="H99" s="8">
        <v>370866.10008883791</v>
      </c>
      <c r="J99" s="16">
        <f t="shared" si="23"/>
        <v>-2.1526418786692817E-2</v>
      </c>
      <c r="K99" s="16">
        <f t="shared" si="24"/>
        <v>-2.0655270655270661E-2</v>
      </c>
      <c r="L99" s="16">
        <f t="shared" si="25"/>
        <v>-1.9782569951880106E-2</v>
      </c>
      <c r="M99" s="16">
        <f t="shared" si="26"/>
        <v>-2.2511848341232207E-2</v>
      </c>
    </row>
    <row r="100" spans="2:13" outlineLevel="1" x14ac:dyDescent="0.3">
      <c r="B100" s="7" t="s">
        <v>86</v>
      </c>
      <c r="C100" s="8">
        <v>12693.326999999999</v>
      </c>
      <c r="D100" s="8">
        <v>12972.580194</v>
      </c>
      <c r="E100" s="8">
        <v>13246.183703546181</v>
      </c>
      <c r="F100" s="8">
        <v>13513.515774654112</v>
      </c>
      <c r="G100" s="8">
        <v>13824.736137949176</v>
      </c>
      <c r="H100" s="8">
        <v>14143.124000520125</v>
      </c>
      <c r="J100" s="16">
        <f t="shared" si="23"/>
        <v>2.2000000000000065E-2</v>
      </c>
      <c r="K100" s="16">
        <f t="shared" si="24"/>
        <v>2.1090909090909039E-2</v>
      </c>
      <c r="L100" s="16">
        <f t="shared" si="25"/>
        <v>2.0181818181818065E-2</v>
      </c>
      <c r="M100" s="16">
        <f t="shared" si="26"/>
        <v>2.3030303030303009E-2</v>
      </c>
    </row>
    <row r="101" spans="2:13" outlineLevel="1" x14ac:dyDescent="0.3">
      <c r="B101" s="7" t="s">
        <v>87</v>
      </c>
      <c r="C101" s="8">
        <v>832.86500000000001</v>
      </c>
      <c r="D101" s="8">
        <v>851.18803000000003</v>
      </c>
      <c r="E101" s="8">
        <v>869.14035936000005</v>
      </c>
      <c r="F101" s="8">
        <v>886.68119206708354</v>
      </c>
      <c r="G101" s="8">
        <v>907.1017286116587</v>
      </c>
      <c r="H101" s="8">
        <v>927.99255630089681</v>
      </c>
      <c r="J101" s="16">
        <f t="shared" si="23"/>
        <v>2.200000000000002E-2</v>
      </c>
      <c r="K101" s="16">
        <f t="shared" si="24"/>
        <v>2.1090909090909115E-2</v>
      </c>
      <c r="L101" s="16">
        <f t="shared" si="25"/>
        <v>2.018181818181802E-2</v>
      </c>
      <c r="M101" s="16">
        <f t="shared" si="26"/>
        <v>2.3030303030302918E-2</v>
      </c>
    </row>
    <row r="102" spans="2:13" outlineLevel="1" x14ac:dyDescent="0.3">
      <c r="B102" s="7" t="s">
        <v>88</v>
      </c>
      <c r="C102" s="8">
        <v>7261.9160000000002</v>
      </c>
      <c r="D102" s="8">
        <v>7421.6781520000004</v>
      </c>
      <c r="E102" s="8">
        <v>7578.2080912058182</v>
      </c>
      <c r="F102" s="8">
        <v>7731.1501090465163</v>
      </c>
      <c r="G102" s="8">
        <v>7909.2008388306176</v>
      </c>
      <c r="H102" s="8">
        <v>8091.352130876413</v>
      </c>
      <c r="J102" s="16">
        <f t="shared" si="23"/>
        <v>2.2000000000000033E-2</v>
      </c>
      <c r="K102" s="16">
        <f t="shared" si="24"/>
        <v>2.1090909090909032E-2</v>
      </c>
      <c r="L102" s="16">
        <f t="shared" si="25"/>
        <v>2.018181818181803E-2</v>
      </c>
      <c r="M102" s="16">
        <f t="shared" si="26"/>
        <v>2.3030303030302998E-2</v>
      </c>
    </row>
    <row r="103" spans="2:13" outlineLevel="1" x14ac:dyDescent="0.3">
      <c r="B103" s="7" t="s">
        <v>89</v>
      </c>
      <c r="C103" s="8">
        <v>36336.550000000003</v>
      </c>
      <c r="D103" s="8">
        <v>37608.324903537585</v>
      </c>
      <c r="E103" s="8">
        <v>38908.376316680326</v>
      </c>
      <c r="F103" s="8">
        <v>40226.839705047823</v>
      </c>
      <c r="G103" s="8">
        <v>41675.920180786488</v>
      </c>
      <c r="H103" s="8">
        <v>43177.200487298913</v>
      </c>
      <c r="J103" s="16">
        <f t="shared" si="23"/>
        <v>3.4999880383183919E-2</v>
      </c>
      <c r="K103" s="16">
        <f t="shared" si="24"/>
        <v>3.4568181818181776E-2</v>
      </c>
      <c r="L103" s="16">
        <f t="shared" si="25"/>
        <v>3.3886363636363367E-2</v>
      </c>
      <c r="M103" s="16">
        <f t="shared" si="26"/>
        <v>3.6022727272727532E-2</v>
      </c>
    </row>
    <row r="104" spans="2:13" outlineLevel="1" x14ac:dyDescent="0.3">
      <c r="B104" s="7" t="s">
        <v>90</v>
      </c>
      <c r="C104" s="8">
        <v>2526.5419999999999</v>
      </c>
      <c r="D104" s="8">
        <v>2586.44707123949</v>
      </c>
      <c r="E104" s="8">
        <v>2645.6342168480642</v>
      </c>
      <c r="F104" s="8">
        <v>2703.9057230272756</v>
      </c>
      <c r="G104" s="8">
        <v>2770.9585284303816</v>
      </c>
      <c r="H104" s="8">
        <v>2839.7278062614009</v>
      </c>
      <c r="J104" s="16">
        <f t="shared" si="23"/>
        <v>2.3710300972431923E-2</v>
      </c>
      <c r="K104" s="16">
        <f t="shared" si="24"/>
        <v>2.2883571160886039E-2</v>
      </c>
      <c r="L104" s="16">
        <f t="shared" si="25"/>
        <v>2.2025533918530318E-2</v>
      </c>
      <c r="M104" s="16">
        <f t="shared" si="26"/>
        <v>2.4798499752437433E-2</v>
      </c>
    </row>
    <row r="105" spans="2:13" x14ac:dyDescent="0.3">
      <c r="B105" s="9" t="s">
        <v>91</v>
      </c>
      <c r="C105" s="6">
        <f>SUM(C106:C106)</f>
        <v>6951.4589999999998</v>
      </c>
      <c r="D105" s="6">
        <f t="shared" ref="D105:H105" si="35">SUM(D106:D106)</f>
        <v>6951.4589999999998</v>
      </c>
      <c r="E105" s="6">
        <f t="shared" si="35"/>
        <v>6951.4589999999998</v>
      </c>
      <c r="F105" s="6">
        <f t="shared" si="35"/>
        <v>6951.4589999999998</v>
      </c>
      <c r="G105" s="6">
        <f t="shared" si="35"/>
        <v>6951.4589999999998</v>
      </c>
      <c r="H105" s="6">
        <f t="shared" si="35"/>
        <v>6951.4589999999998</v>
      </c>
      <c r="J105" s="16">
        <f t="shared" si="23"/>
        <v>0</v>
      </c>
      <c r="K105" s="16">
        <f t="shared" si="24"/>
        <v>0</v>
      </c>
      <c r="L105" s="16">
        <f t="shared" si="25"/>
        <v>0</v>
      </c>
      <c r="M105" s="16">
        <f t="shared" si="26"/>
        <v>0</v>
      </c>
    </row>
    <row r="106" spans="2:13" outlineLevel="1" x14ac:dyDescent="0.3">
      <c r="B106" s="7" t="s">
        <v>92</v>
      </c>
      <c r="C106" s="8">
        <v>6951.4589999999998</v>
      </c>
      <c r="D106" s="8">
        <v>6951.4589999999998</v>
      </c>
      <c r="E106" s="8">
        <v>6951.4589999999998</v>
      </c>
      <c r="F106" s="8">
        <v>6951.4589999999998</v>
      </c>
      <c r="G106" s="8">
        <v>6951.4589999999998</v>
      </c>
      <c r="H106" s="8">
        <v>6951.4589999999998</v>
      </c>
      <c r="J106" s="16">
        <f t="shared" si="23"/>
        <v>0</v>
      </c>
      <c r="K106" s="16">
        <f t="shared" si="24"/>
        <v>0</v>
      </c>
      <c r="L106" s="16">
        <f t="shared" si="25"/>
        <v>0</v>
      </c>
      <c r="M106" s="16">
        <f t="shared" si="26"/>
        <v>0</v>
      </c>
    </row>
    <row r="107" spans="2:13" x14ac:dyDescent="0.3">
      <c r="B107" s="9" t="s">
        <v>93</v>
      </c>
      <c r="C107" s="10">
        <f>SUM(C108:C111)</f>
        <v>222902.33380000002</v>
      </c>
      <c r="D107" s="10">
        <f t="shared" ref="D107:H107" si="36">SUM(D108:D111)</f>
        <v>230703.88882013253</v>
      </c>
      <c r="E107" s="10">
        <f t="shared" si="36"/>
        <v>238678.90279502847</v>
      </c>
      <c r="F107" s="10">
        <f t="shared" si="36"/>
        <v>246766.86288746906</v>
      </c>
      <c r="G107" s="10">
        <f t="shared" si="36"/>
        <v>255656.07828921085</v>
      </c>
      <c r="H107" s="10">
        <f t="shared" si="36"/>
        <v>264865.50747303816</v>
      </c>
      <c r="J107" s="16">
        <f t="shared" si="23"/>
        <v>3.4999880383183808E-2</v>
      </c>
      <c r="K107" s="16">
        <f t="shared" si="24"/>
        <v>3.4568181818181769E-2</v>
      </c>
      <c r="L107" s="16">
        <f t="shared" si="25"/>
        <v>3.3886363636363527E-2</v>
      </c>
      <c r="M107" s="16">
        <f t="shared" si="26"/>
        <v>3.602272727272731E-2</v>
      </c>
    </row>
    <row r="108" spans="2:13" outlineLevel="1" x14ac:dyDescent="0.3">
      <c r="B108" s="7" t="s">
        <v>94</v>
      </c>
      <c r="C108" s="8">
        <v>9412.6548000000003</v>
      </c>
      <c r="D108" s="8">
        <v>9742.0965920882027</v>
      </c>
      <c r="E108" s="8">
        <v>10078.863158373797</v>
      </c>
      <c r="F108" s="8">
        <v>10420.3991803996</v>
      </c>
      <c r="G108" s="8">
        <v>10795.770378148087</v>
      </c>
      <c r="H108" s="8">
        <v>11184.663470179104</v>
      </c>
      <c r="J108" s="16">
        <f t="shared" si="23"/>
        <v>3.4999880383183968E-2</v>
      </c>
      <c r="K108" s="16">
        <f t="shared" si="24"/>
        <v>3.4568181818181803E-2</v>
      </c>
      <c r="L108" s="16">
        <f t="shared" si="25"/>
        <v>3.3886363636363596E-2</v>
      </c>
      <c r="M108" s="16">
        <f t="shared" si="26"/>
        <v>3.6022727272727435E-2</v>
      </c>
    </row>
    <row r="109" spans="2:13" outlineLevel="1" x14ac:dyDescent="0.3">
      <c r="B109" s="7" t="s">
        <v>95</v>
      </c>
      <c r="C109" s="8">
        <v>102764.717</v>
      </c>
      <c r="D109" s="8">
        <v>106361.46980261175</v>
      </c>
      <c r="E109" s="8">
        <v>110038.19242919749</v>
      </c>
      <c r="F109" s="8">
        <v>113766.98663174141</v>
      </c>
      <c r="G109" s="8">
        <v>117865.18376381665</v>
      </c>
      <c r="H109" s="8">
        <v>122111.00913349052</v>
      </c>
      <c r="J109" s="16">
        <f t="shared" si="23"/>
        <v>3.4999880383183954E-2</v>
      </c>
      <c r="K109" s="16">
        <f t="shared" si="24"/>
        <v>3.4568181818181755E-2</v>
      </c>
      <c r="L109" s="16">
        <f t="shared" si="25"/>
        <v>3.3886363636363492E-2</v>
      </c>
      <c r="M109" s="16">
        <f t="shared" si="26"/>
        <v>3.602272727272731E-2</v>
      </c>
    </row>
    <row r="110" spans="2:13" outlineLevel="1" x14ac:dyDescent="0.3">
      <c r="B110" s="7" t="s">
        <v>96</v>
      </c>
      <c r="C110" s="8">
        <v>12364.413</v>
      </c>
      <c r="D110" s="8">
        <v>12797.165976008284</v>
      </c>
      <c r="E110" s="8">
        <v>13239.540736224388</v>
      </c>
      <c r="F110" s="8">
        <v>13688.180627990536</v>
      </c>
      <c r="G110" s="8">
        <v>14181.266225612469</v>
      </c>
      <c r="H110" s="8">
        <v>14692.114111239647</v>
      </c>
      <c r="J110" s="16">
        <f t="shared" si="23"/>
        <v>3.4999880383183857E-2</v>
      </c>
      <c r="K110" s="16">
        <f t="shared" si="24"/>
        <v>3.4568181818181762E-2</v>
      </c>
      <c r="L110" s="16">
        <f t="shared" si="25"/>
        <v>3.3886363636363562E-2</v>
      </c>
      <c r="M110" s="16">
        <f t="shared" si="26"/>
        <v>3.6022727272727408E-2</v>
      </c>
    </row>
    <row r="111" spans="2:13" outlineLevel="1" x14ac:dyDescent="0.3">
      <c r="B111" s="7" t="s">
        <v>97</v>
      </c>
      <c r="C111" s="8">
        <v>98360.548999999999</v>
      </c>
      <c r="D111" s="8">
        <v>101803.15644942429</v>
      </c>
      <c r="E111" s="8">
        <v>105322.30647123279</v>
      </c>
      <c r="F111" s="8">
        <v>108891.29644733752</v>
      </c>
      <c r="G111" s="8">
        <v>112813.85792163367</v>
      </c>
      <c r="H111" s="8">
        <v>116877.7207581289</v>
      </c>
      <c r="J111" s="16">
        <f t="shared" si="23"/>
        <v>3.4999880383183843E-2</v>
      </c>
      <c r="K111" s="16">
        <f t="shared" si="24"/>
        <v>3.4568181818181727E-2</v>
      </c>
      <c r="L111" s="16">
        <f t="shared" si="25"/>
        <v>3.3886363636363617E-2</v>
      </c>
      <c r="M111" s="16">
        <f t="shared" si="26"/>
        <v>3.6022727272727387E-2</v>
      </c>
    </row>
    <row r="112" spans="2:13" x14ac:dyDescent="0.3">
      <c r="B112" s="9" t="s">
        <v>98</v>
      </c>
      <c r="C112" s="6">
        <f t="shared" ref="C112:H112" si="37">SUM(C113:C114)</f>
        <v>141395.93693</v>
      </c>
      <c r="D112" s="6">
        <f t="shared" si="37"/>
        <v>20121.320929999998</v>
      </c>
      <c r="E112" s="6">
        <f t="shared" si="37"/>
        <v>20121.320929999998</v>
      </c>
      <c r="F112" s="6">
        <f t="shared" si="37"/>
        <v>20121.320929999998</v>
      </c>
      <c r="G112" s="6">
        <f t="shared" si="37"/>
        <v>20121.320929999998</v>
      </c>
      <c r="H112" s="6">
        <f t="shared" si="37"/>
        <v>20121.320929999998</v>
      </c>
      <c r="J112" s="16">
        <f t="shared" si="23"/>
        <v>-0.85769519714020259</v>
      </c>
      <c r="K112" s="16">
        <f t="shared" si="24"/>
        <v>0</v>
      </c>
      <c r="L112" s="16">
        <f t="shared" si="25"/>
        <v>0</v>
      </c>
      <c r="M112" s="16">
        <f t="shared" si="26"/>
        <v>0</v>
      </c>
    </row>
    <row r="113" spans="2:13" outlineLevel="1" x14ac:dyDescent="0.3">
      <c r="B113" s="7" t="s">
        <v>99</v>
      </c>
      <c r="C113" s="8">
        <v>20121.320929999998</v>
      </c>
      <c r="D113" s="8">
        <v>20121.320929999998</v>
      </c>
      <c r="E113" s="8">
        <v>20121.320929999998</v>
      </c>
      <c r="F113" s="8">
        <v>20121.320929999998</v>
      </c>
      <c r="G113" s="8">
        <v>20121.320929999998</v>
      </c>
      <c r="H113" s="8">
        <v>20121.320929999998</v>
      </c>
      <c r="J113" s="16">
        <f t="shared" si="23"/>
        <v>0</v>
      </c>
      <c r="K113" s="16">
        <f t="shared" si="24"/>
        <v>0</v>
      </c>
      <c r="L113" s="16">
        <f t="shared" si="25"/>
        <v>0</v>
      </c>
      <c r="M113" s="16">
        <f t="shared" si="26"/>
        <v>0</v>
      </c>
    </row>
    <row r="114" spans="2:13" outlineLevel="1" x14ac:dyDescent="0.3">
      <c r="B114" s="7" t="s">
        <v>100</v>
      </c>
      <c r="C114" s="8">
        <v>121274.61599999999</v>
      </c>
      <c r="D114" s="8">
        <v>0</v>
      </c>
      <c r="E114" s="8">
        <v>0</v>
      </c>
      <c r="F114" s="8">
        <v>0</v>
      </c>
      <c r="G114" s="8">
        <v>0</v>
      </c>
      <c r="H114" s="8">
        <v>0</v>
      </c>
      <c r="J114" s="16">
        <f t="shared" si="23"/>
        <v>-1</v>
      </c>
      <c r="K114" s="16" t="e">
        <f t="shared" si="24"/>
        <v>#DIV/0!</v>
      </c>
      <c r="L114" s="16" t="e">
        <f t="shared" si="25"/>
        <v>#DIV/0!</v>
      </c>
      <c r="M114" s="16" t="e">
        <f t="shared" si="26"/>
        <v>#DIV/0!</v>
      </c>
    </row>
    <row r="115" spans="2:13" x14ac:dyDescent="0.3">
      <c r="B115" s="9" t="s">
        <v>101</v>
      </c>
      <c r="C115" s="6">
        <f t="shared" ref="C115:H115" si="38">SUM(C116:C116)</f>
        <v>8594.56</v>
      </c>
      <c r="D115" s="6">
        <f t="shared" si="38"/>
        <v>8594.56</v>
      </c>
      <c r="E115" s="6">
        <f t="shared" si="38"/>
        <v>8594.56</v>
      </c>
      <c r="F115" s="6">
        <f t="shared" si="38"/>
        <v>8594.56</v>
      </c>
      <c r="G115" s="6">
        <f t="shared" si="38"/>
        <v>8594.56</v>
      </c>
      <c r="H115" s="6">
        <f t="shared" si="38"/>
        <v>8594.56</v>
      </c>
      <c r="J115" s="16">
        <f t="shared" si="23"/>
        <v>0</v>
      </c>
      <c r="K115" s="16">
        <f t="shared" si="24"/>
        <v>0</v>
      </c>
      <c r="L115" s="16">
        <f t="shared" si="25"/>
        <v>0</v>
      </c>
      <c r="M115" s="16">
        <f t="shared" si="26"/>
        <v>0</v>
      </c>
    </row>
    <row r="116" spans="2:13" outlineLevel="1" x14ac:dyDescent="0.3">
      <c r="B116" s="7" t="s">
        <v>102</v>
      </c>
      <c r="C116" s="8">
        <v>8594.56</v>
      </c>
      <c r="D116" s="8">
        <v>8594.56</v>
      </c>
      <c r="E116" s="8">
        <v>8594.56</v>
      </c>
      <c r="F116" s="8">
        <v>8594.56</v>
      </c>
      <c r="G116" s="8">
        <v>8594.56</v>
      </c>
      <c r="H116" s="8">
        <v>8594.56</v>
      </c>
      <c r="J116" s="16">
        <f t="shared" si="23"/>
        <v>0</v>
      </c>
      <c r="K116" s="16">
        <f t="shared" si="24"/>
        <v>0</v>
      </c>
      <c r="L116" s="16">
        <f t="shared" si="25"/>
        <v>0</v>
      </c>
      <c r="M116" s="16">
        <f t="shared" si="26"/>
        <v>0</v>
      </c>
    </row>
    <row r="117" spans="2:13" x14ac:dyDescent="0.3">
      <c r="B117" s="11" t="s">
        <v>103</v>
      </c>
      <c r="C117" s="12">
        <f t="shared" ref="C117:H117" si="39">C92+C95+C97+C105+C107+C112+C115</f>
        <v>7409424.126579999</v>
      </c>
      <c r="D117" s="12">
        <f t="shared" si="39"/>
        <v>7345282.6676500775</v>
      </c>
      <c r="E117" s="12">
        <f t="shared" si="39"/>
        <v>7536984.2933777375</v>
      </c>
      <c r="F117" s="12">
        <f t="shared" si="39"/>
        <v>7273034.8134445446</v>
      </c>
      <c r="G117" s="12">
        <f t="shared" si="39"/>
        <v>7358456.0722678769</v>
      </c>
      <c r="H117" s="12">
        <f t="shared" si="39"/>
        <v>7324291.4976550369</v>
      </c>
      <c r="J117" s="16">
        <f t="shared" si="23"/>
        <v>-8.6567400966865108E-3</v>
      </c>
      <c r="K117" s="16">
        <f t="shared" si="24"/>
        <v>2.6098604288157329E-2</v>
      </c>
      <c r="L117" s="16">
        <f t="shared" si="25"/>
        <v>-3.5020569190399982E-2</v>
      </c>
      <c r="M117" s="16">
        <f t="shared" si="26"/>
        <v>1.174492643228205E-2</v>
      </c>
    </row>
    <row r="118" spans="2:13" x14ac:dyDescent="0.3">
      <c r="B118" s="11" t="s">
        <v>104</v>
      </c>
      <c r="C118" s="18"/>
      <c r="D118" s="18"/>
      <c r="E118" s="18"/>
      <c r="F118" s="18"/>
      <c r="G118" s="18"/>
      <c r="H118" s="18"/>
      <c r="J118" s="16" t="e">
        <f t="shared" si="23"/>
        <v>#DIV/0!</v>
      </c>
      <c r="K118" s="16" t="e">
        <f t="shared" si="24"/>
        <v>#DIV/0!</v>
      </c>
      <c r="L118" s="16" t="e">
        <f t="shared" si="25"/>
        <v>#DIV/0!</v>
      </c>
      <c r="M118" s="16" t="e">
        <f t="shared" si="26"/>
        <v>#DIV/0!</v>
      </c>
    </row>
    <row r="119" spans="2:13" x14ac:dyDescent="0.3">
      <c r="B119" s="9" t="s">
        <v>105</v>
      </c>
      <c r="C119" s="6">
        <f t="shared" ref="C119:H119" si="40">SUM(C120:C120)</f>
        <v>1000000</v>
      </c>
      <c r="D119" s="6">
        <f t="shared" si="40"/>
        <v>1000000</v>
      </c>
      <c r="E119" s="6">
        <f t="shared" si="40"/>
        <v>1000000</v>
      </c>
      <c r="F119" s="6">
        <f t="shared" si="40"/>
        <v>1000000</v>
      </c>
      <c r="G119" s="6">
        <f t="shared" si="40"/>
        <v>1000000</v>
      </c>
      <c r="H119" s="6">
        <f t="shared" si="40"/>
        <v>1000000</v>
      </c>
      <c r="J119" s="16">
        <f t="shared" si="23"/>
        <v>0</v>
      </c>
      <c r="K119" s="16">
        <f t="shared" si="24"/>
        <v>0</v>
      </c>
      <c r="L119" s="16">
        <f t="shared" si="25"/>
        <v>0</v>
      </c>
      <c r="M119" s="16">
        <f t="shared" si="26"/>
        <v>0</v>
      </c>
    </row>
    <row r="120" spans="2:13" outlineLevel="1" x14ac:dyDescent="0.3">
      <c r="B120" s="7" t="s">
        <v>106</v>
      </c>
      <c r="C120" s="8">
        <v>1000000</v>
      </c>
      <c r="D120" s="8">
        <v>1000000</v>
      </c>
      <c r="E120" s="8">
        <v>1000000</v>
      </c>
      <c r="F120" s="8">
        <v>1000000</v>
      </c>
      <c r="G120" s="8">
        <v>1000000</v>
      </c>
      <c r="H120" s="8">
        <v>1000000</v>
      </c>
      <c r="J120" s="16">
        <f t="shared" si="23"/>
        <v>0</v>
      </c>
      <c r="K120" s="16">
        <f t="shared" si="24"/>
        <v>0</v>
      </c>
      <c r="L120" s="16">
        <f t="shared" si="25"/>
        <v>0</v>
      </c>
      <c r="M120" s="16">
        <f t="shared" si="26"/>
        <v>0</v>
      </c>
    </row>
    <row r="121" spans="2:13" x14ac:dyDescent="0.3">
      <c r="B121" s="9" t="s">
        <v>107</v>
      </c>
      <c r="C121" s="10">
        <f t="shared" ref="C121:H121" si="41">SUM(C122:C122)</f>
        <v>100174.07309999999</v>
      </c>
      <c r="D121" s="10">
        <f t="shared" si="41"/>
        <v>100174.07309999999</v>
      </c>
      <c r="E121" s="10">
        <f t="shared" si="41"/>
        <v>100174.07309999999</v>
      </c>
      <c r="F121" s="10">
        <f t="shared" si="41"/>
        <v>100174.07309999999</v>
      </c>
      <c r="G121" s="10">
        <f t="shared" si="41"/>
        <v>100174.07309999999</v>
      </c>
      <c r="H121" s="10">
        <f t="shared" si="41"/>
        <v>100174.07309999999</v>
      </c>
      <c r="J121" s="16">
        <f t="shared" si="23"/>
        <v>0</v>
      </c>
      <c r="K121" s="16">
        <f t="shared" si="24"/>
        <v>0</v>
      </c>
      <c r="L121" s="16">
        <f t="shared" si="25"/>
        <v>0</v>
      </c>
      <c r="M121" s="16">
        <f t="shared" si="26"/>
        <v>0</v>
      </c>
    </row>
    <row r="122" spans="2:13" outlineLevel="1" x14ac:dyDescent="0.3">
      <c r="B122" s="7" t="s">
        <v>108</v>
      </c>
      <c r="C122" s="8">
        <v>100174.07309999999</v>
      </c>
      <c r="D122" s="8">
        <v>100174.07309999999</v>
      </c>
      <c r="E122" s="8">
        <v>100174.07309999999</v>
      </c>
      <c r="F122" s="8">
        <v>100174.07309999999</v>
      </c>
      <c r="G122" s="8">
        <v>100174.07309999999</v>
      </c>
      <c r="H122" s="8">
        <v>100174.07309999999</v>
      </c>
      <c r="J122" s="16">
        <f t="shared" si="23"/>
        <v>0</v>
      </c>
      <c r="K122" s="16">
        <f t="shared" si="24"/>
        <v>0</v>
      </c>
      <c r="L122" s="16">
        <f t="shared" si="25"/>
        <v>0</v>
      </c>
      <c r="M122" s="16">
        <f t="shared" si="26"/>
        <v>0</v>
      </c>
    </row>
    <row r="123" spans="2:13" x14ac:dyDescent="0.3">
      <c r="B123" s="9" t="s">
        <v>109</v>
      </c>
      <c r="C123" s="10">
        <f t="shared" ref="C123:H123" si="42">SUM(C124:C124)</f>
        <v>1001752.0262300001</v>
      </c>
      <c r="D123" s="10">
        <f t="shared" si="42"/>
        <v>1001752.0262300001</v>
      </c>
      <c r="E123" s="10">
        <f t="shared" si="42"/>
        <v>1001752.0262300001</v>
      </c>
      <c r="F123" s="10">
        <f t="shared" si="42"/>
        <v>1001752.0262300001</v>
      </c>
      <c r="G123" s="10">
        <f t="shared" si="42"/>
        <v>1001752.0262300001</v>
      </c>
      <c r="H123" s="10">
        <f t="shared" si="42"/>
        <v>1001752.0262300001</v>
      </c>
      <c r="J123" s="16">
        <f t="shared" si="23"/>
        <v>0</v>
      </c>
      <c r="K123" s="16">
        <f t="shared" si="24"/>
        <v>0</v>
      </c>
      <c r="L123" s="16">
        <f t="shared" si="25"/>
        <v>0</v>
      </c>
      <c r="M123" s="16">
        <f t="shared" si="26"/>
        <v>0</v>
      </c>
    </row>
    <row r="124" spans="2:13" outlineLevel="1" x14ac:dyDescent="0.3">
      <c r="B124" s="7" t="s">
        <v>110</v>
      </c>
      <c r="C124" s="8">
        <v>1001752.0262300001</v>
      </c>
      <c r="D124" s="8">
        <v>1001752.0262300001</v>
      </c>
      <c r="E124" s="8">
        <v>1001752.0262300001</v>
      </c>
      <c r="F124" s="8">
        <v>1001752.0262300001</v>
      </c>
      <c r="G124" s="8">
        <v>1001752.0262300001</v>
      </c>
      <c r="H124" s="8">
        <v>1001752.0262300001</v>
      </c>
      <c r="J124" s="16">
        <f t="shared" si="23"/>
        <v>0</v>
      </c>
      <c r="K124" s="16">
        <f t="shared" si="24"/>
        <v>0</v>
      </c>
      <c r="L124" s="16">
        <f t="shared" si="25"/>
        <v>0</v>
      </c>
      <c r="M124" s="16">
        <f t="shared" si="26"/>
        <v>0</v>
      </c>
    </row>
    <row r="125" spans="2:13" x14ac:dyDescent="0.3">
      <c r="B125" s="9" t="s">
        <v>111</v>
      </c>
      <c r="C125" s="10">
        <f t="shared" ref="C125:H125" si="43">C49</f>
        <v>205251.61280000058</v>
      </c>
      <c r="D125" s="10">
        <f t="shared" si="43"/>
        <v>118437.46502259391</v>
      </c>
      <c r="E125" s="10">
        <f t="shared" si="43"/>
        <v>392611.12108969269</v>
      </c>
      <c r="F125" s="10">
        <f t="shared" si="43"/>
        <v>199252.63226448029</v>
      </c>
      <c r="G125" s="10">
        <f t="shared" si="43"/>
        <v>246085.51255236927</v>
      </c>
      <c r="H125" s="10">
        <f t="shared" si="43"/>
        <v>241315.54205412685</v>
      </c>
      <c r="J125" s="16">
        <f t="shared" si="23"/>
        <v>-0.42296450972104821</v>
      </c>
      <c r="K125" s="16">
        <f t="shared" si="24"/>
        <v>2.3149233734004322</v>
      </c>
      <c r="L125" s="16">
        <f t="shared" si="25"/>
        <v>-0.49249366214728119</v>
      </c>
      <c r="M125" s="16">
        <f t="shared" si="26"/>
        <v>0.23504271815955144</v>
      </c>
    </row>
    <row r="126" spans="2:13" x14ac:dyDescent="0.3">
      <c r="B126" s="9" t="s">
        <v>112</v>
      </c>
      <c r="C126" s="10">
        <v>1024094.2666300037</v>
      </c>
      <c r="D126" s="10">
        <f t="shared" ref="D126:H126" si="44">C125+C126</f>
        <v>1229345.8794300044</v>
      </c>
      <c r="E126" s="10">
        <f t="shared" si="44"/>
        <v>1347783.3444525984</v>
      </c>
      <c r="F126" s="10">
        <f t="shared" si="44"/>
        <v>1740394.4655422911</v>
      </c>
      <c r="G126" s="10">
        <f t="shared" si="44"/>
        <v>1939647.0978067713</v>
      </c>
      <c r="H126" s="10">
        <f t="shared" si="44"/>
        <v>2185732.6103591407</v>
      </c>
      <c r="J126" s="16">
        <f t="shared" si="23"/>
        <v>0.20042257777247796</v>
      </c>
      <c r="K126" s="16">
        <f t="shared" si="24"/>
        <v>9.6341857083791921E-2</v>
      </c>
      <c r="L126" s="16">
        <f t="shared" si="25"/>
        <v>0.29130135990005984</v>
      </c>
      <c r="M126" s="16">
        <f t="shared" si="26"/>
        <v>0.11448705233752564</v>
      </c>
    </row>
    <row r="127" spans="2:13" x14ac:dyDescent="0.3">
      <c r="B127" s="9" t="s">
        <v>113</v>
      </c>
      <c r="C127" s="6">
        <f t="shared" ref="C127:H127" si="45">SUM(C128:C129)</f>
        <v>6833047.6549999993</v>
      </c>
      <c r="D127" s="6">
        <f t="shared" si="45"/>
        <v>6833047.6549999993</v>
      </c>
      <c r="E127" s="6">
        <f t="shared" si="45"/>
        <v>6833047.6549999993</v>
      </c>
      <c r="F127" s="6">
        <f t="shared" si="45"/>
        <v>6833047.6549999993</v>
      </c>
      <c r="G127" s="6">
        <f t="shared" si="45"/>
        <v>6833047.6549999993</v>
      </c>
      <c r="H127" s="6">
        <f t="shared" si="45"/>
        <v>6833047.6549999993</v>
      </c>
      <c r="J127" s="16">
        <f t="shared" si="23"/>
        <v>0</v>
      </c>
      <c r="K127" s="16">
        <f t="shared" si="24"/>
        <v>0</v>
      </c>
      <c r="L127" s="16">
        <f t="shared" si="25"/>
        <v>0</v>
      </c>
      <c r="M127" s="16">
        <f t="shared" si="26"/>
        <v>0</v>
      </c>
    </row>
    <row r="128" spans="2:13" outlineLevel="1" x14ac:dyDescent="0.3">
      <c r="B128" s="7" t="s">
        <v>114</v>
      </c>
      <c r="C128" s="8">
        <v>36295.900999999998</v>
      </c>
      <c r="D128" s="8">
        <v>36295.900999999998</v>
      </c>
      <c r="E128" s="8">
        <v>36295.900999999998</v>
      </c>
      <c r="F128" s="8">
        <v>36295.900999999998</v>
      </c>
      <c r="G128" s="8">
        <v>36295.900999999998</v>
      </c>
      <c r="H128" s="8">
        <v>36295.900999999998</v>
      </c>
      <c r="J128" s="16">
        <f t="shared" si="23"/>
        <v>0</v>
      </c>
      <c r="K128" s="16">
        <f t="shared" si="24"/>
        <v>0</v>
      </c>
      <c r="L128" s="16">
        <f t="shared" si="25"/>
        <v>0</v>
      </c>
      <c r="M128" s="16">
        <f t="shared" si="26"/>
        <v>0</v>
      </c>
    </row>
    <row r="129" spans="2:13" outlineLevel="1" x14ac:dyDescent="0.3">
      <c r="B129" s="7" t="s">
        <v>115</v>
      </c>
      <c r="C129" s="8">
        <v>6796751.7539999997</v>
      </c>
      <c r="D129" s="8">
        <v>6796751.7539999997</v>
      </c>
      <c r="E129" s="8">
        <v>6796751.7539999997</v>
      </c>
      <c r="F129" s="8">
        <v>6796751.7539999997</v>
      </c>
      <c r="G129" s="8">
        <v>6796751.7539999997</v>
      </c>
      <c r="H129" s="8">
        <v>6796751.7539999997</v>
      </c>
      <c r="J129" s="16">
        <f t="shared" si="23"/>
        <v>0</v>
      </c>
      <c r="K129" s="16">
        <f t="shared" si="24"/>
        <v>0</v>
      </c>
      <c r="L129" s="16">
        <f t="shared" si="25"/>
        <v>0</v>
      </c>
      <c r="M129" s="16">
        <f t="shared" si="26"/>
        <v>0</v>
      </c>
    </row>
    <row r="130" spans="2:13" x14ac:dyDescent="0.3">
      <c r="B130" s="11" t="s">
        <v>116</v>
      </c>
      <c r="C130" s="12">
        <f t="shared" ref="C130:H130" si="46">C119+C121+C123+C125+C126+C127</f>
        <v>10164319.633760003</v>
      </c>
      <c r="D130" s="12">
        <f t="shared" si="46"/>
        <v>10282757.098782597</v>
      </c>
      <c r="E130" s="12">
        <f t="shared" si="46"/>
        <v>10675368.21987229</v>
      </c>
      <c r="F130" s="12">
        <f t="shared" si="46"/>
        <v>10874620.852136772</v>
      </c>
      <c r="G130" s="12">
        <f t="shared" si="46"/>
        <v>11120706.36468914</v>
      </c>
      <c r="H130" s="12">
        <f t="shared" si="46"/>
        <v>11362021.906743268</v>
      </c>
      <c r="J130" s="16">
        <f t="shared" si="23"/>
        <v>1.1652276717982465E-2</v>
      </c>
      <c r="K130" s="16">
        <f t="shared" si="24"/>
        <v>3.8181503007221229E-2</v>
      </c>
      <c r="L130" s="16">
        <f t="shared" si="25"/>
        <v>1.8664708154382099E-2</v>
      </c>
      <c r="M130" s="16">
        <f t="shared" si="26"/>
        <v>2.2629341831629356E-2</v>
      </c>
    </row>
    <row r="131" spans="2:13" x14ac:dyDescent="0.3">
      <c r="B131" s="11" t="s">
        <v>117</v>
      </c>
      <c r="C131" s="12">
        <f t="shared" ref="C131:H131" si="47">C117+C130</f>
        <v>17573743.760340001</v>
      </c>
      <c r="D131" s="12">
        <f t="shared" si="47"/>
        <v>17628039.766432673</v>
      </c>
      <c r="E131" s="12">
        <f t="shared" si="47"/>
        <v>18212352.513250027</v>
      </c>
      <c r="F131" s="12">
        <f t="shared" si="47"/>
        <v>18147655.665581316</v>
      </c>
      <c r="G131" s="12">
        <f t="shared" si="47"/>
        <v>18479162.436957017</v>
      </c>
      <c r="H131" s="12">
        <f t="shared" si="47"/>
        <v>18686313.404398303</v>
      </c>
      <c r="J131" s="16">
        <f t="shared" si="23"/>
        <v>3.0896095239083443E-3</v>
      </c>
      <c r="K131" s="16">
        <f t="shared" si="24"/>
        <v>3.3146779480836143E-2</v>
      </c>
      <c r="L131" s="16">
        <f t="shared" si="25"/>
        <v>-3.5523608288189142E-3</v>
      </c>
      <c r="M131" s="16">
        <f t="shared" si="26"/>
        <v>1.8267195360359062E-2</v>
      </c>
    </row>
    <row r="132" spans="2:13" x14ac:dyDescent="0.3">
      <c r="C132" s="19"/>
      <c r="D132" s="19"/>
      <c r="E132" s="19"/>
      <c r="F132" s="19"/>
      <c r="G132" s="19"/>
      <c r="H132" s="19"/>
      <c r="J132" s="16" t="e">
        <f t="shared" si="23"/>
        <v>#DIV/0!</v>
      </c>
      <c r="K132" s="16" t="e">
        <f t="shared" si="24"/>
        <v>#DIV/0!</v>
      </c>
      <c r="L132" s="16" t="e">
        <f t="shared" si="25"/>
        <v>#DIV/0!</v>
      </c>
      <c r="M132" s="16" t="e">
        <f t="shared" si="26"/>
        <v>#DIV/0!</v>
      </c>
    </row>
    <row r="133" spans="2:13" x14ac:dyDescent="0.3">
      <c r="B133" s="17" t="s">
        <v>118</v>
      </c>
      <c r="C133" s="1">
        <f>ROUND(C90-C131,0)</f>
        <v>0</v>
      </c>
      <c r="D133" s="1">
        <f t="shared" ref="D133:H133" si="48">ROUND(D90-D131,0)</f>
        <v>0</v>
      </c>
      <c r="E133" s="1">
        <f t="shared" si="48"/>
        <v>0</v>
      </c>
      <c r="F133" s="1">
        <f t="shared" si="48"/>
        <v>0</v>
      </c>
      <c r="G133" s="1">
        <f t="shared" si="48"/>
        <v>0</v>
      </c>
      <c r="H133" s="1">
        <f t="shared" si="48"/>
        <v>0</v>
      </c>
      <c r="J133" s="16" t="e">
        <f t="shared" ref="J133:J164" si="49">(D133-C133)/C133</f>
        <v>#DIV/0!</v>
      </c>
      <c r="K133" s="16" t="e">
        <f t="shared" ref="K133:K164" si="50">(E133-D133)/D133</f>
        <v>#DIV/0!</v>
      </c>
      <c r="L133" s="16" t="e">
        <f t="shared" ref="L133:L164" si="51">(F133-E133)/E133</f>
        <v>#DIV/0!</v>
      </c>
      <c r="M133" s="16" t="e">
        <f t="shared" ref="M133:M164" si="52">(G133-F133)/F133</f>
        <v>#DIV/0!</v>
      </c>
    </row>
    <row r="134" spans="2:13" x14ac:dyDescent="0.3">
      <c r="J134" s="16" t="e">
        <f t="shared" si="49"/>
        <v>#DIV/0!</v>
      </c>
      <c r="K134" s="16" t="e">
        <f t="shared" si="50"/>
        <v>#DIV/0!</v>
      </c>
      <c r="L134" s="16" t="e">
        <f t="shared" si="51"/>
        <v>#DIV/0!</v>
      </c>
      <c r="M134" s="16" t="e">
        <f t="shared" si="52"/>
        <v>#DIV/0!</v>
      </c>
    </row>
    <row r="135" spans="2:13" x14ac:dyDescent="0.3">
      <c r="B135" s="5" t="s">
        <v>119</v>
      </c>
      <c r="C135" s="3">
        <v>2020</v>
      </c>
      <c r="D135" s="4">
        <v>2021</v>
      </c>
      <c r="E135" s="4">
        <v>2022</v>
      </c>
      <c r="F135" s="4">
        <v>2023</v>
      </c>
      <c r="G135" s="4">
        <v>2024</v>
      </c>
      <c r="H135" s="4">
        <v>2025</v>
      </c>
      <c r="J135" s="16">
        <f t="shared" si="49"/>
        <v>4.9504950495049506E-4</v>
      </c>
      <c r="K135" s="16">
        <f t="shared" si="50"/>
        <v>4.9480455220188031E-4</v>
      </c>
      <c r="L135" s="16">
        <f t="shared" si="51"/>
        <v>4.9455984174085062E-4</v>
      </c>
      <c r="M135" s="16">
        <f t="shared" si="52"/>
        <v>4.9431537320810673E-4</v>
      </c>
    </row>
    <row r="136" spans="2:13" x14ac:dyDescent="0.3">
      <c r="B136" s="7" t="s">
        <v>47</v>
      </c>
      <c r="C136" s="20">
        <f>C61</f>
        <v>1745043.5570400001</v>
      </c>
      <c r="D136" s="20">
        <f t="shared" ref="D136:H136" si="53">D61</f>
        <v>1979805.2716569891</v>
      </c>
      <c r="E136" s="20">
        <f t="shared" si="53"/>
        <v>2460279.5761967357</v>
      </c>
      <c r="F136" s="20">
        <f t="shared" si="53"/>
        <v>2614681.1302893134</v>
      </c>
      <c r="G136" s="20">
        <f t="shared" si="53"/>
        <v>2862671.8819878758</v>
      </c>
      <c r="H136" s="20">
        <f t="shared" si="53"/>
        <v>3031490.8576262761</v>
      </c>
      <c r="J136" s="16">
        <f t="shared" si="49"/>
        <v>0.13453057585290279</v>
      </c>
      <c r="K136" s="16">
        <f t="shared" si="50"/>
        <v>0.24268765793194186</v>
      </c>
      <c r="L136" s="16">
        <f t="shared" si="51"/>
        <v>6.275772704306308E-2</v>
      </c>
      <c r="M136" s="16">
        <f t="shared" si="52"/>
        <v>9.4845504802003266E-2</v>
      </c>
    </row>
    <row r="137" spans="2:13" x14ac:dyDescent="0.3">
      <c r="B137" s="7" t="s">
        <v>55</v>
      </c>
      <c r="C137" s="10">
        <f>C69-C72</f>
        <v>754287.60048999963</v>
      </c>
      <c r="D137" s="10">
        <f t="shared" ref="D137:H137" si="54">D69-D72</f>
        <v>786515.66204283154</v>
      </c>
      <c r="E137" s="10">
        <f t="shared" si="54"/>
        <v>809257.11056898907</v>
      </c>
      <c r="F137" s="10">
        <f t="shared" si="54"/>
        <v>811400.59799165372</v>
      </c>
      <c r="G137" s="10">
        <f t="shared" si="54"/>
        <v>845701.10433852067</v>
      </c>
      <c r="H137" s="10">
        <f t="shared" si="54"/>
        <v>868605.48935879953</v>
      </c>
      <c r="J137" s="16">
        <f t="shared" si="49"/>
        <v>4.2726489911667567E-2</v>
      </c>
      <c r="K137" s="16">
        <f t="shared" si="50"/>
        <v>2.8914171228441594E-2</v>
      </c>
      <c r="L137" s="16">
        <f t="shared" si="51"/>
        <v>2.6487100263568432E-3</v>
      </c>
      <c r="M137" s="16">
        <f t="shared" si="52"/>
        <v>4.2273208119104413E-2</v>
      </c>
    </row>
    <row r="138" spans="2:13" x14ac:dyDescent="0.3">
      <c r="B138" s="7" t="s">
        <v>71</v>
      </c>
      <c r="C138" s="20">
        <f t="shared" ref="C138:H138" si="55">C85</f>
        <v>43545.978000000003</v>
      </c>
      <c r="D138" s="20">
        <f t="shared" si="55"/>
        <v>44503.989516000001</v>
      </c>
      <c r="E138" s="20">
        <f t="shared" si="55"/>
        <v>45442.619113064728</v>
      </c>
      <c r="F138" s="20">
        <f t="shared" si="55"/>
        <v>46359.733789710212</v>
      </c>
      <c r="G138" s="20">
        <f t="shared" si="55"/>
        <v>47427.41250729141</v>
      </c>
      <c r="H138" s="20">
        <f t="shared" si="55"/>
        <v>48519.680189277511</v>
      </c>
      <c r="J138" s="16">
        <f t="shared" si="49"/>
        <v>2.1999999999999967E-2</v>
      </c>
      <c r="K138" s="16">
        <f t="shared" si="50"/>
        <v>2.1090909090909063E-2</v>
      </c>
      <c r="L138" s="16">
        <f t="shared" si="51"/>
        <v>2.0181818181818089E-2</v>
      </c>
      <c r="M138" s="16">
        <f t="shared" si="52"/>
        <v>2.3030303030302898E-2</v>
      </c>
    </row>
    <row r="139" spans="2:13" x14ac:dyDescent="0.3">
      <c r="B139" s="21" t="s">
        <v>120</v>
      </c>
      <c r="C139" s="15">
        <f t="shared" ref="C139:H139" si="56">SUM(C136:C138)</f>
        <v>2542877.1355299996</v>
      </c>
      <c r="D139" s="15">
        <f t="shared" si="56"/>
        <v>2810824.9232158205</v>
      </c>
      <c r="E139" s="15">
        <f t="shared" si="56"/>
        <v>3314979.3058787896</v>
      </c>
      <c r="F139" s="15">
        <f t="shared" si="56"/>
        <v>3472441.4620706774</v>
      </c>
      <c r="G139" s="15">
        <f t="shared" si="56"/>
        <v>3755800.3988336879</v>
      </c>
      <c r="H139" s="15">
        <f t="shared" si="56"/>
        <v>3948616.0271743531</v>
      </c>
      <c r="J139" s="16">
        <f t="shared" si="49"/>
        <v>0.10537189703031946</v>
      </c>
      <c r="K139" s="16">
        <f t="shared" si="50"/>
        <v>0.17936171637690407</v>
      </c>
      <c r="L139" s="16">
        <f t="shared" si="51"/>
        <v>4.7500192810448066E-2</v>
      </c>
      <c r="M139" s="16">
        <f t="shared" si="52"/>
        <v>8.1602221335658906E-2</v>
      </c>
    </row>
    <row r="140" spans="2:13" x14ac:dyDescent="0.3">
      <c r="B140" s="7" t="s">
        <v>81</v>
      </c>
      <c r="C140" s="20">
        <f t="shared" ref="C140:H140" si="57">C95</f>
        <v>1404031.6271300002</v>
      </c>
      <c r="D140" s="20">
        <f t="shared" si="57"/>
        <v>1708524.0763442803</v>
      </c>
      <c r="E140" s="20">
        <f t="shared" si="57"/>
        <v>1881693.0483250062</v>
      </c>
      <c r="F140" s="20">
        <f t="shared" si="57"/>
        <v>1597573.0547217629</v>
      </c>
      <c r="G140" s="20">
        <f t="shared" si="57"/>
        <v>1661020.7797320574</v>
      </c>
      <c r="H140" s="20">
        <f t="shared" si="57"/>
        <v>1602959.8730110414</v>
      </c>
      <c r="J140" s="16">
        <f t="shared" si="49"/>
        <v>0.21687007851575055</v>
      </c>
      <c r="K140" s="16">
        <f t="shared" si="50"/>
        <v>0.10135588627539542</v>
      </c>
      <c r="L140" s="16">
        <f t="shared" si="51"/>
        <v>-0.15099167946448724</v>
      </c>
      <c r="M140" s="16">
        <f t="shared" si="52"/>
        <v>3.9715069569287817E-2</v>
      </c>
    </row>
    <row r="141" spans="2:13" x14ac:dyDescent="0.3">
      <c r="B141" s="7" t="s">
        <v>83</v>
      </c>
      <c r="C141" s="20">
        <f t="shared" ref="C141:H141" si="58">C97</f>
        <v>635108.47100000002</v>
      </c>
      <c r="D141" s="20">
        <f t="shared" si="58"/>
        <v>577752.48722134065</v>
      </c>
      <c r="E141" s="20">
        <f t="shared" si="58"/>
        <v>573570.0677404186</v>
      </c>
      <c r="F141" s="20">
        <f t="shared" si="58"/>
        <v>569858.81162029889</v>
      </c>
      <c r="G141" s="20">
        <f t="shared" si="58"/>
        <v>565833.29399984656</v>
      </c>
      <c r="H141" s="20">
        <f t="shared" si="58"/>
        <v>562132.00791442092</v>
      </c>
      <c r="J141" s="16">
        <f t="shared" si="49"/>
        <v>-9.0308957284651561E-2</v>
      </c>
      <c r="K141" s="16">
        <f t="shared" si="50"/>
        <v>-7.2391198193487629E-3</v>
      </c>
      <c r="L141" s="16">
        <f t="shared" si="51"/>
        <v>-6.4704494339117395E-3</v>
      </c>
      <c r="M141" s="16">
        <f t="shared" si="52"/>
        <v>-7.0640613751438526E-3</v>
      </c>
    </row>
    <row r="142" spans="2:13" x14ac:dyDescent="0.3">
      <c r="B142" s="7" t="s">
        <v>91</v>
      </c>
      <c r="C142" s="20">
        <f t="shared" ref="C142:H142" si="59">C105</f>
        <v>6951.4589999999998</v>
      </c>
      <c r="D142" s="20">
        <f t="shared" si="59"/>
        <v>6951.4589999999998</v>
      </c>
      <c r="E142" s="20">
        <f t="shared" si="59"/>
        <v>6951.4589999999998</v>
      </c>
      <c r="F142" s="20">
        <f t="shared" si="59"/>
        <v>6951.4589999999998</v>
      </c>
      <c r="G142" s="20">
        <f t="shared" si="59"/>
        <v>6951.4589999999998</v>
      </c>
      <c r="H142" s="20">
        <f t="shared" si="59"/>
        <v>6951.4589999999998</v>
      </c>
      <c r="J142" s="16">
        <f t="shared" si="49"/>
        <v>0</v>
      </c>
      <c r="K142" s="16">
        <f t="shared" si="50"/>
        <v>0</v>
      </c>
      <c r="L142" s="16">
        <f t="shared" si="51"/>
        <v>0</v>
      </c>
      <c r="M142" s="16">
        <f t="shared" si="52"/>
        <v>0</v>
      </c>
    </row>
    <row r="143" spans="2:13" x14ac:dyDescent="0.3">
      <c r="B143" s="7" t="s">
        <v>93</v>
      </c>
      <c r="C143" s="20">
        <f t="shared" ref="C143:H143" si="60">C107</f>
        <v>222902.33380000002</v>
      </c>
      <c r="D143" s="20">
        <f t="shared" si="60"/>
        <v>230703.88882013253</v>
      </c>
      <c r="E143" s="20">
        <f t="shared" si="60"/>
        <v>238678.90279502847</v>
      </c>
      <c r="F143" s="20">
        <f t="shared" si="60"/>
        <v>246766.86288746906</v>
      </c>
      <c r="G143" s="20">
        <f t="shared" si="60"/>
        <v>255656.07828921085</v>
      </c>
      <c r="H143" s="20">
        <f t="shared" si="60"/>
        <v>264865.50747303816</v>
      </c>
      <c r="J143" s="16">
        <f t="shared" si="49"/>
        <v>3.4999880383183808E-2</v>
      </c>
      <c r="K143" s="16">
        <f t="shared" si="50"/>
        <v>3.4568181818181769E-2</v>
      </c>
      <c r="L143" s="16">
        <f t="shared" si="51"/>
        <v>3.3886363636363527E-2</v>
      </c>
      <c r="M143" s="16">
        <f t="shared" si="52"/>
        <v>3.602272727272731E-2</v>
      </c>
    </row>
    <row r="144" spans="2:13" x14ac:dyDescent="0.3">
      <c r="B144" s="7" t="s">
        <v>98</v>
      </c>
      <c r="C144" s="20">
        <f t="shared" ref="C144:H144" si="61">C112</f>
        <v>141395.93693</v>
      </c>
      <c r="D144" s="20">
        <f t="shared" si="61"/>
        <v>20121.320929999998</v>
      </c>
      <c r="E144" s="20">
        <f t="shared" si="61"/>
        <v>20121.320929999998</v>
      </c>
      <c r="F144" s="20">
        <f t="shared" si="61"/>
        <v>20121.320929999998</v>
      </c>
      <c r="G144" s="20">
        <f t="shared" si="61"/>
        <v>20121.320929999998</v>
      </c>
      <c r="H144" s="20">
        <f t="shared" si="61"/>
        <v>20121.320929999998</v>
      </c>
      <c r="J144" s="16">
        <f t="shared" si="49"/>
        <v>-0.85769519714020259</v>
      </c>
      <c r="K144" s="16">
        <f t="shared" si="50"/>
        <v>0</v>
      </c>
      <c r="L144" s="16">
        <f t="shared" si="51"/>
        <v>0</v>
      </c>
      <c r="M144" s="16">
        <f t="shared" si="52"/>
        <v>0</v>
      </c>
    </row>
    <row r="145" spans="2:13" x14ac:dyDescent="0.3">
      <c r="B145" s="7" t="s">
        <v>101</v>
      </c>
      <c r="C145" s="20">
        <f>C115</f>
        <v>8594.56</v>
      </c>
      <c r="D145" s="20">
        <f t="shared" ref="D145:H145" si="62">D115</f>
        <v>8594.56</v>
      </c>
      <c r="E145" s="20">
        <f t="shared" si="62"/>
        <v>8594.56</v>
      </c>
      <c r="F145" s="20">
        <f t="shared" si="62"/>
        <v>8594.56</v>
      </c>
      <c r="G145" s="20">
        <f t="shared" si="62"/>
        <v>8594.56</v>
      </c>
      <c r="H145" s="20">
        <f t="shared" si="62"/>
        <v>8594.56</v>
      </c>
      <c r="J145" s="16">
        <f t="shared" si="49"/>
        <v>0</v>
      </c>
      <c r="K145" s="16">
        <f t="shared" si="50"/>
        <v>0</v>
      </c>
      <c r="L145" s="16">
        <f t="shared" si="51"/>
        <v>0</v>
      </c>
      <c r="M145" s="16">
        <f t="shared" si="52"/>
        <v>0</v>
      </c>
    </row>
    <row r="146" spans="2:13" x14ac:dyDescent="0.3">
      <c r="B146" s="21" t="s">
        <v>121</v>
      </c>
      <c r="C146" s="15">
        <f>SUM(C140:C145)</f>
        <v>2418984.3878600001</v>
      </c>
      <c r="D146" s="15">
        <f t="shared" ref="D146:H146" si="63">SUM(D140:D145)</f>
        <v>2552647.7923157536</v>
      </c>
      <c r="E146" s="15">
        <f t="shared" si="63"/>
        <v>2729609.3587904531</v>
      </c>
      <c r="F146" s="15">
        <f t="shared" si="63"/>
        <v>2449866.0691595306</v>
      </c>
      <c r="G146" s="15">
        <f t="shared" si="63"/>
        <v>2518177.4919511145</v>
      </c>
      <c r="H146" s="15">
        <f t="shared" si="63"/>
        <v>2465624.7283285004</v>
      </c>
      <c r="J146" s="16">
        <f t="shared" si="49"/>
        <v>5.5256001289864194E-2</v>
      </c>
      <c r="K146" s="16">
        <f t="shared" si="50"/>
        <v>6.9324709428150472E-2</v>
      </c>
      <c r="L146" s="16">
        <f t="shared" si="51"/>
        <v>-0.10248473420932386</v>
      </c>
      <c r="M146" s="16">
        <f t="shared" si="52"/>
        <v>2.7883737666940855E-2</v>
      </c>
    </row>
    <row r="147" spans="2:13" x14ac:dyDescent="0.3">
      <c r="B147" s="21" t="s">
        <v>122</v>
      </c>
      <c r="C147" s="15">
        <f t="shared" ref="C147:H147" si="64">C139-C146</f>
        <v>123892.74766999949</v>
      </c>
      <c r="D147" s="15">
        <f t="shared" si="64"/>
        <v>258177.13090006681</v>
      </c>
      <c r="E147" s="15">
        <f t="shared" si="64"/>
        <v>585369.94708833657</v>
      </c>
      <c r="F147" s="15">
        <f t="shared" si="64"/>
        <v>1022575.3929111469</v>
      </c>
      <c r="G147" s="15">
        <f t="shared" si="64"/>
        <v>1237622.9068825734</v>
      </c>
      <c r="H147" s="15">
        <f t="shared" si="64"/>
        <v>1482991.2988458527</v>
      </c>
      <c r="J147" s="16">
        <f t="shared" si="49"/>
        <v>1.0838760601851125</v>
      </c>
      <c r="K147" s="16">
        <f t="shared" si="50"/>
        <v>1.267319127172875</v>
      </c>
      <c r="L147" s="16">
        <f t="shared" si="51"/>
        <v>0.74688741367317379</v>
      </c>
      <c r="M147" s="16">
        <f t="shared" si="52"/>
        <v>0.21029991085470245</v>
      </c>
    </row>
    <row r="148" spans="2:13" x14ac:dyDescent="0.3">
      <c r="C148" s="6"/>
      <c r="D148" s="6"/>
      <c r="E148" s="6"/>
      <c r="F148" s="6"/>
      <c r="G148" s="6"/>
      <c r="H148" s="6"/>
      <c r="J148" s="16" t="e">
        <f t="shared" si="49"/>
        <v>#DIV/0!</v>
      </c>
      <c r="K148" s="16" t="e">
        <f t="shared" si="50"/>
        <v>#DIV/0!</v>
      </c>
      <c r="L148" s="16" t="e">
        <f t="shared" si="51"/>
        <v>#DIV/0!</v>
      </c>
      <c r="M148" s="16" t="e">
        <f t="shared" si="52"/>
        <v>#DIV/0!</v>
      </c>
    </row>
    <row r="149" spans="2:13" x14ac:dyDescent="0.3">
      <c r="B149" s="5" t="s">
        <v>123</v>
      </c>
      <c r="C149" s="3">
        <v>2020</v>
      </c>
      <c r="D149" s="4">
        <v>2021</v>
      </c>
      <c r="E149" s="4">
        <v>2022</v>
      </c>
      <c r="F149" s="4">
        <v>2023</v>
      </c>
      <c r="G149" s="4">
        <v>2024</v>
      </c>
      <c r="H149" s="4">
        <v>2025</v>
      </c>
      <c r="J149" s="16">
        <f t="shared" si="49"/>
        <v>4.9504950495049506E-4</v>
      </c>
      <c r="K149" s="16">
        <f t="shared" si="50"/>
        <v>4.9480455220188031E-4</v>
      </c>
      <c r="L149" s="16">
        <f t="shared" si="51"/>
        <v>4.9455984174085062E-4</v>
      </c>
      <c r="M149" s="16">
        <f t="shared" si="52"/>
        <v>4.9431537320810673E-4</v>
      </c>
    </row>
    <row r="150" spans="2:13" x14ac:dyDescent="0.3">
      <c r="B150" s="22" t="s">
        <v>124</v>
      </c>
      <c r="C150" s="23">
        <f>C35+C22</f>
        <v>609296.54863000056</v>
      </c>
      <c r="D150" s="23">
        <f t="shared" ref="D150:H150" si="65">D35+D22</f>
        <v>551172.63553103106</v>
      </c>
      <c r="E150" s="23">
        <f t="shared" si="65"/>
        <v>940314.47960649384</v>
      </c>
      <c r="F150" s="23">
        <f t="shared" si="65"/>
        <v>663943.48548461776</v>
      </c>
      <c r="G150" s="23">
        <f t="shared" si="65"/>
        <v>750837.31017704029</v>
      </c>
      <c r="H150" s="23">
        <f t="shared" si="65"/>
        <v>749461.00944188423</v>
      </c>
      <c r="J150" s="16">
        <f t="shared" si="49"/>
        <v>-9.5395112986706956E-2</v>
      </c>
      <c r="K150" s="16">
        <f t="shared" si="50"/>
        <v>0.70602533396916811</v>
      </c>
      <c r="L150" s="16">
        <f t="shared" si="51"/>
        <v>-0.29391336634264398</v>
      </c>
      <c r="M150" s="16">
        <f t="shared" si="52"/>
        <v>0.13087533290427275</v>
      </c>
    </row>
    <row r="151" spans="2:13" x14ac:dyDescent="0.3">
      <c r="B151" s="13" t="s">
        <v>125</v>
      </c>
      <c r="C151" s="26">
        <v>-1597269.3151700001</v>
      </c>
      <c r="D151" s="6">
        <f>(C75+C72)-(D75+D72)-D22</f>
        <v>-82586.661402305588</v>
      </c>
      <c r="E151" s="6">
        <f>(D75+D72)-(E75+E72)-E22</f>
        <v>-404085.2822631523</v>
      </c>
      <c r="F151" s="6">
        <f>(E75+E72)-(F75+F72)-F22</f>
        <v>41316.013895395212</v>
      </c>
      <c r="G151" s="6">
        <f>(F75+F72)-(G75+G72)-G22</f>
        <v>-271295.68025551084</v>
      </c>
      <c r="H151" s="6">
        <f>(G75+G72)-(H75+H72)-H22</f>
        <v>-237775.72320400737</v>
      </c>
      <c r="J151" s="16">
        <f t="shared" si="49"/>
        <v>-0.94829509299531256</v>
      </c>
      <c r="K151" s="16">
        <f t="shared" si="50"/>
        <v>3.8928637555007324</v>
      </c>
      <c r="L151" s="16">
        <f t="shared" si="51"/>
        <v>-1.102245777584369</v>
      </c>
      <c r="M151" s="16">
        <f t="shared" si="52"/>
        <v>-7.5663565934115322</v>
      </c>
    </row>
    <row r="152" spans="2:13" x14ac:dyDescent="0.3">
      <c r="B152" s="13" t="s">
        <v>126</v>
      </c>
      <c r="C152" s="26">
        <v>534500.52188000001</v>
      </c>
      <c r="D152" s="6">
        <f>C147-D147</f>
        <v>-134284.38323006732</v>
      </c>
      <c r="E152" s="6">
        <f t="shared" ref="E152:H152" si="66">D147-E147</f>
        <v>-327192.81618826976</v>
      </c>
      <c r="F152" s="6">
        <f t="shared" si="66"/>
        <v>-437205.44582281029</v>
      </c>
      <c r="G152" s="6">
        <f t="shared" si="66"/>
        <v>-215047.51397142652</v>
      </c>
      <c r="H152" s="6">
        <f t="shared" si="66"/>
        <v>-245368.39196327934</v>
      </c>
      <c r="J152" s="16">
        <f t="shared" si="49"/>
        <v>-1.2512333996564653</v>
      </c>
      <c r="K152" s="16">
        <f t="shared" si="50"/>
        <v>1.4365663997405822</v>
      </c>
      <c r="L152" s="16">
        <f t="shared" si="51"/>
        <v>0.33623180030712607</v>
      </c>
      <c r="M152" s="16">
        <f t="shared" si="52"/>
        <v>-0.50813166664309906</v>
      </c>
    </row>
    <row r="153" spans="2:13" x14ac:dyDescent="0.3">
      <c r="B153" s="13" t="s">
        <v>13</v>
      </c>
      <c r="C153" s="20">
        <f>-C48</f>
        <v>-122981.304</v>
      </c>
      <c r="D153" s="20">
        <f>-D48</f>
        <v>-53211.035010150568</v>
      </c>
      <c r="E153" s="20">
        <f t="shared" ref="E153:H153" si="67">-E48</f>
        <v>-168261.90903843977</v>
      </c>
      <c r="F153" s="20">
        <f t="shared" si="67"/>
        <v>-85393.985256205589</v>
      </c>
      <c r="G153" s="20">
        <f t="shared" si="67"/>
        <v>-105465.21966530301</v>
      </c>
      <c r="H153" s="20">
        <f t="shared" si="67"/>
        <v>-103420.94659462491</v>
      </c>
      <c r="J153" s="16">
        <f t="shared" si="49"/>
        <v>-0.56732419254433519</v>
      </c>
      <c r="K153" s="16">
        <f t="shared" si="50"/>
        <v>2.16216192762163</v>
      </c>
      <c r="L153" s="16">
        <f t="shared" si="51"/>
        <v>-0.4924936621472828</v>
      </c>
      <c r="M153" s="16">
        <f t="shared" si="52"/>
        <v>0.2350427181595772</v>
      </c>
    </row>
    <row r="154" spans="2:13" x14ac:dyDescent="0.3">
      <c r="B154" s="13" t="s">
        <v>127</v>
      </c>
      <c r="C154" s="6">
        <f t="shared" ref="C154:H154" si="68">C36-(C45+C46)</f>
        <v>542319.64881000004</v>
      </c>
      <c r="D154" s="6">
        <f t="shared" si="68"/>
        <v>433609.84872400004</v>
      </c>
      <c r="E154" s="6">
        <f t="shared" si="68"/>
        <v>432619.39315016445</v>
      </c>
      <c r="F154" s="6">
        <f t="shared" si="68"/>
        <v>431651.64043261681</v>
      </c>
      <c r="G154" s="6">
        <f t="shared" si="68"/>
        <v>430525.01035382855</v>
      </c>
      <c r="H154" s="6">
        <f t="shared" si="68"/>
        <v>429372.43364292278</v>
      </c>
      <c r="J154" s="16">
        <f t="shared" si="49"/>
        <v>-0.2004533679068046</v>
      </c>
      <c r="K154" s="16">
        <f t="shared" si="50"/>
        <v>-2.2842091265921093E-3</v>
      </c>
      <c r="L154" s="16">
        <f t="shared" si="51"/>
        <v>-2.236961016705348E-3</v>
      </c>
      <c r="M154" s="16">
        <f t="shared" si="52"/>
        <v>-2.6100447056314102E-3</v>
      </c>
    </row>
    <row r="155" spans="2:13" x14ac:dyDescent="0.3">
      <c r="B155" s="22" t="s">
        <v>128</v>
      </c>
      <c r="C155" s="23">
        <f t="shared" ref="C155:H155" si="69">SUM(C150:C154)</f>
        <v>-34133.899849999463</v>
      </c>
      <c r="D155" s="23">
        <f t="shared" si="69"/>
        <v>714700.40461250767</v>
      </c>
      <c r="E155" s="23">
        <f t="shared" si="69"/>
        <v>473393.86526679643</v>
      </c>
      <c r="F155" s="23">
        <f t="shared" si="69"/>
        <v>614311.70873361384</v>
      </c>
      <c r="G155" s="23">
        <f t="shared" si="69"/>
        <v>589553.90663862845</v>
      </c>
      <c r="H155" s="23">
        <f t="shared" si="69"/>
        <v>592268.38132289541</v>
      </c>
      <c r="J155" s="16">
        <f t="shared" si="49"/>
        <v>-21.938140902540876</v>
      </c>
      <c r="K155" s="16">
        <f t="shared" si="50"/>
        <v>-0.33763313660993588</v>
      </c>
      <c r="L155" s="16">
        <f t="shared" si="51"/>
        <v>0.29767568573665099</v>
      </c>
      <c r="M155" s="16">
        <f t="shared" si="52"/>
        <v>-4.0301693330936E-2</v>
      </c>
    </row>
    <row r="156" spans="2:13" x14ac:dyDescent="0.3">
      <c r="B156" s="13" t="s">
        <v>129</v>
      </c>
      <c r="C156" s="26">
        <v>89535.759819999905</v>
      </c>
      <c r="D156" s="6">
        <f>C56-D56</f>
        <v>0</v>
      </c>
      <c r="E156" s="6">
        <f>D56-E56</f>
        <v>0</v>
      </c>
      <c r="F156" s="6">
        <f>E56-F56</f>
        <v>0</v>
      </c>
      <c r="G156" s="6">
        <f>F56-G56</f>
        <v>0</v>
      </c>
      <c r="H156" s="6">
        <f>G56-H56</f>
        <v>0</v>
      </c>
      <c r="J156" s="16">
        <f t="shared" si="49"/>
        <v>-1</v>
      </c>
      <c r="K156" s="16" t="e">
        <f t="shared" si="50"/>
        <v>#DIV/0!</v>
      </c>
      <c r="L156" s="16" t="e">
        <f t="shared" si="51"/>
        <v>#DIV/0!</v>
      </c>
      <c r="M156" s="16" t="e">
        <f t="shared" si="52"/>
        <v>#DIV/0!</v>
      </c>
    </row>
    <row r="157" spans="2:13" x14ac:dyDescent="0.3">
      <c r="B157" s="22" t="s">
        <v>130</v>
      </c>
      <c r="C157" s="23">
        <f t="shared" ref="C157:H157" si="70">SUM(C155:C156)</f>
        <v>55401.859970000442</v>
      </c>
      <c r="D157" s="23">
        <f t="shared" si="70"/>
        <v>714700.40461250767</v>
      </c>
      <c r="E157" s="23">
        <f t="shared" si="70"/>
        <v>473393.86526679643</v>
      </c>
      <c r="F157" s="23">
        <f t="shared" si="70"/>
        <v>614311.70873361384</v>
      </c>
      <c r="G157" s="23">
        <f t="shared" si="70"/>
        <v>589553.90663862845</v>
      </c>
      <c r="H157" s="23">
        <f t="shared" si="70"/>
        <v>592268.38132289541</v>
      </c>
      <c r="J157" s="16">
        <f t="shared" si="49"/>
        <v>11.900296217482786</v>
      </c>
      <c r="K157" s="16">
        <f t="shared" si="50"/>
        <v>-0.33763313660993588</v>
      </c>
      <c r="L157" s="16">
        <f t="shared" si="51"/>
        <v>0.29767568573665099</v>
      </c>
      <c r="M157" s="16">
        <f t="shared" si="52"/>
        <v>-4.0301693330936E-2</v>
      </c>
    </row>
    <row r="158" spans="2:13" x14ac:dyDescent="0.3">
      <c r="B158" s="13" t="s">
        <v>131</v>
      </c>
      <c r="C158" s="20">
        <f>-C44</f>
        <v>-443927.33464000002</v>
      </c>
      <c r="D158" s="20">
        <f t="shared" ref="D158:H158" si="71">-D44</f>
        <v>-468133.98422228667</v>
      </c>
      <c r="E158" s="20">
        <f t="shared" si="71"/>
        <v>-467060.84262852592</v>
      </c>
      <c r="F158" s="20">
        <f t="shared" si="71"/>
        <v>-465948.50839654863</v>
      </c>
      <c r="G158" s="20">
        <f t="shared" si="71"/>
        <v>-484811.58831319661</v>
      </c>
      <c r="H158" s="20">
        <f t="shared" si="71"/>
        <v>-489096.95443605527</v>
      </c>
      <c r="J158" s="16">
        <f t="shared" si="49"/>
        <v>5.452840519928083E-2</v>
      </c>
      <c r="K158" s="16">
        <f t="shared" si="50"/>
        <v>-2.2923813052016895E-3</v>
      </c>
      <c r="L158" s="16">
        <f t="shared" si="51"/>
        <v>-2.3815617376898822E-3</v>
      </c>
      <c r="M158" s="16">
        <f t="shared" si="52"/>
        <v>4.0483185538163442E-2</v>
      </c>
    </row>
    <row r="159" spans="2:13" x14ac:dyDescent="0.3">
      <c r="B159" s="13" t="s">
        <v>78</v>
      </c>
      <c r="C159" s="26">
        <v>1170805.59726</v>
      </c>
      <c r="D159" s="6">
        <f>(D93-C93)+D94-C94</f>
        <v>-197804.86338567548</v>
      </c>
      <c r="E159" s="6">
        <f t="shared" ref="E159:H159" si="72">(E93-D93)+E94-D94</f>
        <v>14740.059252959676</v>
      </c>
      <c r="F159" s="6">
        <f t="shared" si="72"/>
        <v>15793.809697730467</v>
      </c>
      <c r="G159" s="6">
        <f t="shared" si="72"/>
        <v>17109.836031747051</v>
      </c>
      <c r="H159" s="6">
        <f t="shared" si="72"/>
        <v>18388.189009774476</v>
      </c>
      <c r="J159" s="16">
        <f t="shared" si="49"/>
        <v>-1.1689476577910047</v>
      </c>
      <c r="K159" s="16">
        <f t="shared" si="50"/>
        <v>-1.0745181842380682</v>
      </c>
      <c r="L159" s="16">
        <f t="shared" si="51"/>
        <v>7.1488887981180041E-2</v>
      </c>
      <c r="M159" s="16">
        <f t="shared" si="52"/>
        <v>8.332545213620586E-2</v>
      </c>
    </row>
    <row r="160" spans="2:13" x14ac:dyDescent="0.3">
      <c r="B160" s="22" t="s">
        <v>132</v>
      </c>
      <c r="C160" s="23">
        <f t="shared" ref="C160:H160" si="73">SUM(C157:C159)</f>
        <v>782280.12259000039</v>
      </c>
      <c r="D160" s="23">
        <f t="shared" si="73"/>
        <v>48761.557004545524</v>
      </c>
      <c r="E160" s="23">
        <f t="shared" si="73"/>
        <v>21073.081891230191</v>
      </c>
      <c r="F160" s="23">
        <f t="shared" si="73"/>
        <v>164157.01003479568</v>
      </c>
      <c r="G160" s="23">
        <f t="shared" si="73"/>
        <v>121852.15435717889</v>
      </c>
      <c r="H160" s="23">
        <f t="shared" si="73"/>
        <v>121559.61589661462</v>
      </c>
      <c r="J160" s="16">
        <f t="shared" si="49"/>
        <v>-0.93766739612007011</v>
      </c>
      <c r="K160" s="16">
        <f t="shared" si="50"/>
        <v>-0.56783410568153581</v>
      </c>
      <c r="L160" s="16">
        <f t="shared" si="51"/>
        <v>6.7898909557747951</v>
      </c>
      <c r="M160" s="16">
        <f t="shared" si="52"/>
        <v>-0.25770971138332499</v>
      </c>
    </row>
    <row r="161" spans="2:13" x14ac:dyDescent="0.3">
      <c r="B161" s="13" t="s">
        <v>133</v>
      </c>
      <c r="C161" s="27">
        <v>-744634</v>
      </c>
      <c r="D161" s="24">
        <v>0</v>
      </c>
      <c r="E161" s="24">
        <v>0</v>
      </c>
      <c r="F161" s="24">
        <v>0</v>
      </c>
      <c r="G161" s="24">
        <v>0</v>
      </c>
      <c r="H161" s="24">
        <v>0</v>
      </c>
      <c r="J161" s="16">
        <f t="shared" si="49"/>
        <v>-1</v>
      </c>
      <c r="K161" s="16" t="e">
        <f t="shared" si="50"/>
        <v>#DIV/0!</v>
      </c>
      <c r="L161" s="16" t="e">
        <f t="shared" si="51"/>
        <v>#DIV/0!</v>
      </c>
      <c r="M161" s="16" t="e">
        <f t="shared" si="52"/>
        <v>#DIV/0!</v>
      </c>
    </row>
    <row r="162" spans="2:13" x14ac:dyDescent="0.3">
      <c r="B162" s="22" t="s">
        <v>134</v>
      </c>
      <c r="C162" s="23">
        <f t="shared" ref="C162:H162" si="74">SUM(C160:C161)</f>
        <v>37646.122590000392</v>
      </c>
      <c r="D162" s="23">
        <f t="shared" si="74"/>
        <v>48761.557004545524</v>
      </c>
      <c r="E162" s="23">
        <f t="shared" si="74"/>
        <v>21073.081891230191</v>
      </c>
      <c r="F162" s="23">
        <f t="shared" si="74"/>
        <v>164157.01003479568</v>
      </c>
      <c r="G162" s="23">
        <f t="shared" si="74"/>
        <v>121852.15435717889</v>
      </c>
      <c r="H162" s="23">
        <f t="shared" si="74"/>
        <v>121559.61589661462</v>
      </c>
      <c r="J162" s="16">
        <f t="shared" si="49"/>
        <v>0.2952610693962312</v>
      </c>
      <c r="K162" s="16">
        <f t="shared" si="50"/>
        <v>-0.56783410568153581</v>
      </c>
      <c r="L162" s="16">
        <f t="shared" si="51"/>
        <v>6.7898909557747951</v>
      </c>
      <c r="M162" s="16">
        <f t="shared" si="52"/>
        <v>-0.25770971138332499</v>
      </c>
    </row>
    <row r="163" spans="2:13" x14ac:dyDescent="0.3">
      <c r="B163" s="13" t="s">
        <v>135</v>
      </c>
      <c r="C163" s="6">
        <v>33921.063550006496</v>
      </c>
      <c r="D163" s="6">
        <f t="shared" ref="D163:H163" si="75">C164</f>
        <v>71567.186140006888</v>
      </c>
      <c r="E163" s="6">
        <f t="shared" si="75"/>
        <v>120328.74314455241</v>
      </c>
      <c r="F163" s="6">
        <f t="shared" si="75"/>
        <v>141401.82503578259</v>
      </c>
      <c r="G163" s="6">
        <f t="shared" si="75"/>
        <v>305558.83507057827</v>
      </c>
      <c r="H163" s="6">
        <f t="shared" si="75"/>
        <v>427410.98942775716</v>
      </c>
      <c r="J163" s="16">
        <f t="shared" si="49"/>
        <v>1.1098155143190722</v>
      </c>
      <c r="K163" s="16">
        <f t="shared" si="50"/>
        <v>0.68133958640141712</v>
      </c>
      <c r="L163" s="16">
        <f t="shared" si="51"/>
        <v>0.17512924460546239</v>
      </c>
      <c r="M163" s="16">
        <f t="shared" si="52"/>
        <v>1.1609256810741639</v>
      </c>
    </row>
    <row r="164" spans="2:13" x14ac:dyDescent="0.3">
      <c r="B164" s="22" t="s">
        <v>136</v>
      </c>
      <c r="C164" s="23">
        <f>SUM(C162:C163)</f>
        <v>71567.186140006888</v>
      </c>
      <c r="D164" s="23">
        <f t="shared" ref="D164:H164" si="76">SUM(D162:D163)</f>
        <v>120328.74314455241</v>
      </c>
      <c r="E164" s="23">
        <f t="shared" si="76"/>
        <v>141401.82503578259</v>
      </c>
      <c r="F164" s="23">
        <f t="shared" si="76"/>
        <v>305558.83507057827</v>
      </c>
      <c r="G164" s="23">
        <f t="shared" si="76"/>
        <v>427410.98942775716</v>
      </c>
      <c r="H164" s="23">
        <f t="shared" si="76"/>
        <v>548970.60532437172</v>
      </c>
      <c r="J164" s="16">
        <f t="shared" si="49"/>
        <v>0.68133958640141712</v>
      </c>
      <c r="K164" s="16">
        <f t="shared" si="50"/>
        <v>0.17512924460546239</v>
      </c>
      <c r="L164" s="16">
        <f t="shared" si="51"/>
        <v>1.1609256810741639</v>
      </c>
      <c r="M164" s="16">
        <f t="shared" si="52"/>
        <v>0.39878458866696936</v>
      </c>
    </row>
    <row r="166" spans="2:13" x14ac:dyDescent="0.3">
      <c r="B166" s="17" t="s">
        <v>118</v>
      </c>
      <c r="C166" s="25">
        <f>ROUND(C164-C53,0)</f>
        <v>0</v>
      </c>
      <c r="D166" s="25">
        <f t="shared" ref="D166:H166" si="77">ROUND(D164-D53,0)</f>
        <v>0</v>
      </c>
      <c r="E166" s="25">
        <f t="shared" si="77"/>
        <v>0</v>
      </c>
      <c r="F166" s="25">
        <f t="shared" si="77"/>
        <v>0</v>
      </c>
      <c r="G166" s="25">
        <f t="shared" si="77"/>
        <v>0</v>
      </c>
      <c r="H166" s="25">
        <f t="shared" si="77"/>
        <v>0</v>
      </c>
    </row>
    <row r="168" spans="2:13" x14ac:dyDescent="0.3">
      <c r="D168" s="16"/>
      <c r="E168" s="16"/>
      <c r="F168" s="16"/>
      <c r="G168" s="16"/>
      <c r="H168" s="16"/>
    </row>
    <row r="169" spans="2:13" x14ac:dyDescent="0.3">
      <c r="D169" s="16"/>
      <c r="E169" s="16"/>
      <c r="F169" s="16"/>
      <c r="G169" s="16"/>
      <c r="H169" s="16"/>
    </row>
    <row r="170" spans="2:13" x14ac:dyDescent="0.3">
      <c r="D170" s="16"/>
      <c r="E170" s="16"/>
      <c r="F170" s="16"/>
      <c r="G170" s="16"/>
      <c r="H170" s="16"/>
    </row>
    <row r="171" spans="2:13" x14ac:dyDescent="0.3">
      <c r="D171" s="16"/>
      <c r="E171" s="16"/>
      <c r="F171" s="16"/>
      <c r="G171" s="16"/>
      <c r="H171" s="16"/>
    </row>
    <row r="172" spans="2:13" x14ac:dyDescent="0.3">
      <c r="D172" s="16"/>
      <c r="E172" s="16"/>
      <c r="F172" s="16"/>
      <c r="G172" s="16"/>
      <c r="H172" s="16"/>
    </row>
  </sheetData>
  <pageMargins left="0.7" right="0.7" top="0.75" bottom="0.75" header="0.3" footer="0.3"/>
  <pageSetup paperSize="9" orientation="portrait" r:id="rId1"/>
  <ignoredErrors>
    <ignoredError sqref="A163 D163:I163 B163 N163:XFD163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39997558519241921"/>
  </sheetPr>
  <dimension ref="A1:R178"/>
  <sheetViews>
    <sheetView showGridLines="0" zoomScale="120" zoomScaleNormal="120" workbookViewId="0">
      <pane xSplit="3" ySplit="1" topLeftCell="D79" activePane="bottomRight" state="frozen"/>
      <selection pane="topRight" activeCell="E1" sqref="E1"/>
      <selection pane="bottomLeft" activeCell="A2" sqref="A2"/>
      <selection pane="bottomRight" activeCell="N89" sqref="N89"/>
    </sheetView>
  </sheetViews>
  <sheetFormatPr baseColWidth="10" defaultColWidth="11.42578125" defaultRowHeight="13.5" outlineLevelRow="1" x14ac:dyDescent="0.3"/>
  <cols>
    <col min="1" max="1" width="3.85546875" style="2" customWidth="1"/>
    <col min="2" max="2" width="8.140625" style="2" hidden="1" customWidth="1"/>
    <col min="3" max="3" width="35.140625" style="2" customWidth="1"/>
    <col min="4" max="4" width="9.7109375" style="50" bestFit="1" customWidth="1"/>
    <col min="5" max="5" width="9.5703125" style="51" customWidth="1"/>
    <col min="6" max="6" width="9.85546875" style="51" customWidth="1"/>
    <col min="7" max="7" width="9.5703125" style="51" customWidth="1"/>
    <col min="8" max="9" width="9.85546875" style="51" customWidth="1"/>
    <col min="10" max="10" width="7.5703125" style="2" customWidth="1"/>
    <col min="11" max="11" width="9.85546875" style="2" customWidth="1"/>
    <col min="12" max="12" width="11.42578125" style="9"/>
    <col min="13" max="16384" width="11.42578125" style="2"/>
  </cols>
  <sheetData>
    <row r="1" spans="1:9" x14ac:dyDescent="0.3">
      <c r="A1" s="1">
        <f>SUM(A2:A1048576)</f>
        <v>0</v>
      </c>
      <c r="B1" s="1"/>
      <c r="C1" s="5" t="s">
        <v>0</v>
      </c>
      <c r="D1" s="28">
        <v>2019</v>
      </c>
      <c r="E1" s="64">
        <v>2020</v>
      </c>
      <c r="F1" s="65" t="s">
        <v>248</v>
      </c>
      <c r="G1" s="64">
        <v>2021</v>
      </c>
      <c r="H1" s="65" t="s">
        <v>248</v>
      </c>
      <c r="I1" s="73" t="s">
        <v>247</v>
      </c>
    </row>
    <row r="2" spans="1:9" hidden="1" x14ac:dyDescent="0.3">
      <c r="B2" s="2" t="s">
        <v>171</v>
      </c>
      <c r="D2" s="29">
        <v>2019</v>
      </c>
      <c r="E2" s="30">
        <v>2020</v>
      </c>
      <c r="F2" s="66"/>
      <c r="G2" s="30">
        <v>2021</v>
      </c>
      <c r="H2" s="66"/>
      <c r="I2" s="74"/>
    </row>
    <row r="3" spans="1:9" x14ac:dyDescent="0.3">
      <c r="C3" s="2" t="s">
        <v>1</v>
      </c>
      <c r="D3" s="31">
        <f>SUM(D4:D6)</f>
        <v>18313233.649</v>
      </c>
      <c r="E3" s="32">
        <f>SUM(E4:E6)</f>
        <v>16293929.058</v>
      </c>
      <c r="F3" s="67"/>
      <c r="G3" s="32">
        <f>SUM(G4:G6)</f>
        <v>20231851.592</v>
      </c>
      <c r="H3" s="67"/>
      <c r="I3" s="75">
        <f>(G3-E3)/E3</f>
        <v>0.24168035346063799</v>
      </c>
    </row>
    <row r="4" spans="1:9" hidden="1" outlineLevel="1" x14ac:dyDescent="0.3">
      <c r="B4" s="2" t="s">
        <v>142</v>
      </c>
      <c r="C4" s="7" t="s">
        <v>2</v>
      </c>
      <c r="D4" s="33">
        <v>18625248.844999999</v>
      </c>
      <c r="E4" s="34">
        <v>16789316.863000002</v>
      </c>
      <c r="F4" s="68">
        <f>E4/$E$3</f>
        <v>1.0304032135672505</v>
      </c>
      <c r="G4" s="34">
        <v>21020552.320999999</v>
      </c>
      <c r="H4" s="68">
        <f>G4/$E$3</f>
        <v>1.2900849295572032</v>
      </c>
      <c r="I4" s="76">
        <f t="shared" ref="I4:I53" si="0">(G4-E4)/E4</f>
        <v>0.25201951291566355</v>
      </c>
    </row>
    <row r="5" spans="1:9" hidden="1" outlineLevel="1" x14ac:dyDescent="0.3">
      <c r="B5" s="2" t="s">
        <v>232</v>
      </c>
      <c r="C5" s="7" t="s">
        <v>3</v>
      </c>
      <c r="D5" s="33">
        <v>1232.614</v>
      </c>
      <c r="E5" s="34">
        <v>1240.74</v>
      </c>
      <c r="F5" s="68">
        <f t="shared" ref="F5:H53" si="1">E5/$E$3</f>
        <v>7.6147379529114924E-5</v>
      </c>
      <c r="G5" s="34">
        <v>300</v>
      </c>
      <c r="H5" s="68">
        <f t="shared" si="1"/>
        <v>1.8411765445407159E-5</v>
      </c>
      <c r="I5" s="76">
        <f t="shared" si="0"/>
        <v>-0.75820881087093184</v>
      </c>
    </row>
    <row r="6" spans="1:9" hidden="1" outlineLevel="1" x14ac:dyDescent="0.3">
      <c r="B6" s="2" t="s">
        <v>143</v>
      </c>
      <c r="C6" s="7" t="s">
        <v>4</v>
      </c>
      <c r="D6" s="33">
        <v>-313247.81</v>
      </c>
      <c r="E6" s="34">
        <v>-496628.54499999998</v>
      </c>
      <c r="F6" s="68">
        <f t="shared" si="1"/>
        <v>-3.0479360946779444E-2</v>
      </c>
      <c r="G6" s="34">
        <v>-789000.72900000005</v>
      </c>
      <c r="H6" s="68">
        <f t="shared" si="1"/>
        <v>-4.8422987862010859E-2</v>
      </c>
      <c r="I6" s="76">
        <f t="shared" si="0"/>
        <v>0.58871401360950781</v>
      </c>
    </row>
    <row r="7" spans="1:9" collapsed="1" x14ac:dyDescent="0.3">
      <c r="C7" s="9" t="s">
        <v>5</v>
      </c>
      <c r="D7" s="35">
        <f>SUM(D8:D9)</f>
        <v>13677838.676449999</v>
      </c>
      <c r="E7" s="36">
        <f>SUM(E8:E9)</f>
        <v>12844711.45912</v>
      </c>
      <c r="F7" s="69">
        <f t="shared" si="1"/>
        <v>0.78831271533083658</v>
      </c>
      <c r="G7" s="36">
        <f>SUM(G8:G9)</f>
        <v>16457566.246850001</v>
      </c>
      <c r="H7" s="69">
        <f>G7/$G$3</f>
        <v>0.8134483476222012</v>
      </c>
      <c r="I7" s="75">
        <f t="shared" si="0"/>
        <v>0.28127177470886683</v>
      </c>
    </row>
    <row r="8" spans="1:9" hidden="1" outlineLevel="1" x14ac:dyDescent="0.3">
      <c r="B8" s="2" t="s">
        <v>144</v>
      </c>
      <c r="C8" s="7" t="s">
        <v>6</v>
      </c>
      <c r="D8" s="33">
        <v>12666412.21645</v>
      </c>
      <c r="E8" s="34">
        <v>13232896.9844</v>
      </c>
      <c r="F8" s="68">
        <f t="shared" si="1"/>
        <v>0.812136651466695</v>
      </c>
      <c r="G8" s="34">
        <v>15618053.29685</v>
      </c>
      <c r="H8" s="68">
        <f t="shared" ref="H8:H52" si="2">G8/$G$3</f>
        <v>0.77195372978247967</v>
      </c>
      <c r="I8" s="76">
        <f t="shared" si="0"/>
        <v>0.18024445556115282</v>
      </c>
    </row>
    <row r="9" spans="1:9" hidden="1" outlineLevel="1" x14ac:dyDescent="0.3">
      <c r="B9" s="2" t="s">
        <v>233</v>
      </c>
      <c r="C9" s="7" t="s">
        <v>7</v>
      </c>
      <c r="D9" s="33">
        <v>1011426.46</v>
      </c>
      <c r="E9" s="34">
        <v>-388185.52528</v>
      </c>
      <c r="F9" s="68">
        <f t="shared" si="1"/>
        <v>-2.3823936135858436E-2</v>
      </c>
      <c r="G9" s="34">
        <v>839512.950000001</v>
      </c>
      <c r="H9" s="68">
        <f t="shared" si="2"/>
        <v>4.1494617839721498E-2</v>
      </c>
      <c r="I9" s="76">
        <f t="shared" si="0"/>
        <v>-3.1626590774976902</v>
      </c>
    </row>
    <row r="10" spans="1:9" collapsed="1" x14ac:dyDescent="0.3">
      <c r="C10" s="11" t="s">
        <v>8</v>
      </c>
      <c r="D10" s="37">
        <f t="shared" ref="D10:G10" si="3">D3-D7</f>
        <v>4635394.972550001</v>
      </c>
      <c r="E10" s="38">
        <f t="shared" si="3"/>
        <v>3449217.5988800004</v>
      </c>
      <c r="F10" s="70">
        <f t="shared" si="1"/>
        <v>0.21168728466916345</v>
      </c>
      <c r="G10" s="38">
        <f t="shared" si="3"/>
        <v>3774285.3451499995</v>
      </c>
      <c r="H10" s="70">
        <f t="shared" si="2"/>
        <v>0.1865516523777988</v>
      </c>
      <c r="I10" s="77">
        <f t="shared" si="0"/>
        <v>9.4243908060643145E-2</v>
      </c>
    </row>
    <row r="11" spans="1:9" x14ac:dyDescent="0.3">
      <c r="C11" s="2" t="s">
        <v>9</v>
      </c>
      <c r="D11" s="31">
        <f>D12+D26</f>
        <v>3374553.4183700001</v>
      </c>
      <c r="E11" s="32">
        <f>E12+E26</f>
        <v>3219376.9962499999</v>
      </c>
      <c r="F11" s="71">
        <f t="shared" si="1"/>
        <v>0.19758138045098145</v>
      </c>
      <c r="G11" s="32">
        <f>G12+G26</f>
        <v>3156894.25697</v>
      </c>
      <c r="H11" s="71">
        <f t="shared" si="2"/>
        <v>0.15603585478149151</v>
      </c>
      <c r="I11" s="78">
        <f t="shared" si="0"/>
        <v>-1.9408332529176023E-2</v>
      </c>
    </row>
    <row r="12" spans="1:9" x14ac:dyDescent="0.3">
      <c r="C12" s="13" t="s">
        <v>10</v>
      </c>
      <c r="D12" s="31">
        <f>SUM(D13:D25)</f>
        <v>1378489.1759200001</v>
      </c>
      <c r="E12" s="32">
        <f>SUM(E13:E25)</f>
        <v>1253979.4069999999</v>
      </c>
      <c r="F12" s="71">
        <f t="shared" si="1"/>
        <v>7.6959915716849181E-2</v>
      </c>
      <c r="G12" s="32">
        <f>SUM(G13:G25)</f>
        <v>1289417.04464</v>
      </c>
      <c r="H12" s="71">
        <f t="shared" si="2"/>
        <v>6.373203355988713E-2</v>
      </c>
      <c r="I12" s="78">
        <f t="shared" si="0"/>
        <v>2.8260143222591287E-2</v>
      </c>
    </row>
    <row r="13" spans="1:9" hidden="1" outlineLevel="1" x14ac:dyDescent="0.3">
      <c r="B13" s="2" t="s">
        <v>145</v>
      </c>
      <c r="C13" s="14" t="s">
        <v>11</v>
      </c>
      <c r="D13" s="33">
        <v>480349.05300000001</v>
      </c>
      <c r="E13" s="34">
        <v>524980.49100000004</v>
      </c>
      <c r="F13" s="68">
        <f t="shared" si="1"/>
        <v>3.2219392212355612E-2</v>
      </c>
      <c r="G13" s="34">
        <v>569205.99</v>
      </c>
      <c r="H13" s="68">
        <f t="shared" si="2"/>
        <v>2.813415210227586E-2</v>
      </c>
      <c r="I13" s="76">
        <f t="shared" si="0"/>
        <v>8.4242176153551479E-2</v>
      </c>
    </row>
    <row r="14" spans="1:9" hidden="1" outlineLevel="1" x14ac:dyDescent="0.3">
      <c r="B14" s="2" t="s">
        <v>146</v>
      </c>
      <c r="C14" s="14" t="s">
        <v>12</v>
      </c>
      <c r="D14" s="33">
        <v>74504.277000000002</v>
      </c>
      <c r="E14" s="34">
        <v>74609.399000000005</v>
      </c>
      <c r="F14" s="68">
        <f t="shared" si="1"/>
        <v>4.5789691813693184E-3</v>
      </c>
      <c r="G14" s="34">
        <v>98390.092999999993</v>
      </c>
      <c r="H14" s="68">
        <f t="shared" si="2"/>
        <v>4.8631284463803116E-3</v>
      </c>
      <c r="I14" s="76">
        <f t="shared" si="0"/>
        <v>0.31873590082128911</v>
      </c>
    </row>
    <row r="15" spans="1:9" hidden="1" outlineLevel="1" x14ac:dyDescent="0.3">
      <c r="B15" s="2" t="s">
        <v>147</v>
      </c>
      <c r="C15" s="14" t="s">
        <v>13</v>
      </c>
      <c r="D15" s="33">
        <v>103537.658</v>
      </c>
      <c r="E15" s="34">
        <v>94822.887000000002</v>
      </c>
      <c r="F15" s="68">
        <f t="shared" si="1"/>
        <v>5.8195225143344922E-3</v>
      </c>
      <c r="G15" s="34">
        <v>96782.626999999993</v>
      </c>
      <c r="H15" s="68">
        <f t="shared" si="2"/>
        <v>4.7836762028379744E-3</v>
      </c>
      <c r="I15" s="76">
        <f t="shared" si="0"/>
        <v>2.0667373268227856E-2</v>
      </c>
    </row>
    <row r="16" spans="1:9" hidden="1" outlineLevel="1" x14ac:dyDescent="0.3">
      <c r="B16" s="2" t="s">
        <v>148</v>
      </c>
      <c r="C16" s="14" t="s">
        <v>14</v>
      </c>
      <c r="D16" s="33">
        <v>26400</v>
      </c>
      <c r="E16" s="34">
        <v>27561.599999999999</v>
      </c>
      <c r="F16" s="68">
        <f t="shared" si="1"/>
        <v>1.6915257150004464E-3</v>
      </c>
      <c r="G16" s="34">
        <v>28329.135999999999</v>
      </c>
      <c r="H16" s="68">
        <f t="shared" si="2"/>
        <v>1.4002245850400462E-3</v>
      </c>
      <c r="I16" s="76">
        <f t="shared" si="0"/>
        <v>2.7848020434227336E-2</v>
      </c>
    </row>
    <row r="17" spans="2:9" hidden="1" outlineLevel="1" x14ac:dyDescent="0.3">
      <c r="B17" s="2" t="s">
        <v>149</v>
      </c>
      <c r="C17" s="14" t="s">
        <v>15</v>
      </c>
      <c r="D17" s="33">
        <v>3531</v>
      </c>
      <c r="E17" s="34">
        <v>3072</v>
      </c>
      <c r="F17" s="68">
        <f t="shared" si="1"/>
        <v>1.8853647816096929E-4</v>
      </c>
      <c r="G17" s="34">
        <v>3216</v>
      </c>
      <c r="H17" s="68">
        <f t="shared" si="2"/>
        <v>1.5895727513499843E-4</v>
      </c>
      <c r="I17" s="76">
        <f t="shared" si="0"/>
        <v>4.6875E-2</v>
      </c>
    </row>
    <row r="18" spans="2:9" hidden="1" outlineLevel="1" x14ac:dyDescent="0.3">
      <c r="B18" s="2" t="s">
        <v>150</v>
      </c>
      <c r="C18" s="14" t="s">
        <v>16</v>
      </c>
      <c r="D18" s="33">
        <v>52130.351999999999</v>
      </c>
      <c r="E18" s="34">
        <v>45713.477999999996</v>
      </c>
      <c r="F18" s="68">
        <f t="shared" si="1"/>
        <v>2.8055527820992675E-3</v>
      </c>
      <c r="G18" s="34">
        <v>48994.247000000003</v>
      </c>
      <c r="H18" s="68">
        <f t="shared" si="2"/>
        <v>2.4216393036104078E-3</v>
      </c>
      <c r="I18" s="76">
        <f t="shared" si="0"/>
        <v>7.1768089927439077E-2</v>
      </c>
    </row>
    <row r="19" spans="2:9" hidden="1" outlineLevel="1" x14ac:dyDescent="0.3">
      <c r="B19" s="2" t="s">
        <v>151</v>
      </c>
      <c r="C19" s="14" t="s">
        <v>17</v>
      </c>
      <c r="D19" s="33">
        <v>76221.914560000005</v>
      </c>
      <c r="E19" s="34">
        <v>71491.462999999989</v>
      </c>
      <c r="F19" s="68">
        <f t="shared" si="1"/>
        <v>4.3876134936833471E-3</v>
      </c>
      <c r="G19" s="34">
        <v>74693.850000000006</v>
      </c>
      <c r="H19" s="68">
        <f t="shared" si="2"/>
        <v>3.6918939257905171E-3</v>
      </c>
      <c r="I19" s="76">
        <f t="shared" si="0"/>
        <v>4.4793977708919137E-2</v>
      </c>
    </row>
    <row r="20" spans="2:9" hidden="1" outlineLevel="1" x14ac:dyDescent="0.3">
      <c r="B20" s="2" t="s">
        <v>152</v>
      </c>
      <c r="C20" s="14" t="s">
        <v>18</v>
      </c>
      <c r="D20" s="33">
        <v>2382.37</v>
      </c>
      <c r="E20" s="34">
        <v>3510.6790000000001</v>
      </c>
      <c r="F20" s="68">
        <f t="shared" si="1"/>
        <v>2.1545932767372185E-4</v>
      </c>
      <c r="G20" s="34">
        <v>2775.6550000000002</v>
      </c>
      <c r="H20" s="68">
        <f t="shared" si="2"/>
        <v>1.3719233691381657E-4</v>
      </c>
      <c r="I20" s="76">
        <f t="shared" si="0"/>
        <v>-0.20936804532684414</v>
      </c>
    </row>
    <row r="21" spans="2:9" hidden="1" outlineLevel="1" x14ac:dyDescent="0.3">
      <c r="B21" s="2" t="s">
        <v>153</v>
      </c>
      <c r="C21" s="14" t="s">
        <v>19</v>
      </c>
      <c r="D21" s="33">
        <v>7323.6940000000004</v>
      </c>
      <c r="E21" s="34">
        <v>2943.1929999999998</v>
      </c>
      <c r="F21" s="68">
        <f t="shared" si="1"/>
        <v>1.8063126392188074E-4</v>
      </c>
      <c r="G21" s="34">
        <v>7701.3490000000002</v>
      </c>
      <c r="H21" s="68">
        <f t="shared" si="2"/>
        <v>3.8065468031829759E-4</v>
      </c>
      <c r="I21" s="76">
        <f t="shared" si="0"/>
        <v>1.6166646224015895</v>
      </c>
    </row>
    <row r="22" spans="2:9" hidden="1" outlineLevel="1" x14ac:dyDescent="0.3">
      <c r="B22" s="2" t="s">
        <v>234</v>
      </c>
      <c r="C22" s="14" t="s">
        <v>20</v>
      </c>
      <c r="D22" s="33">
        <v>120</v>
      </c>
      <c r="E22" s="34">
        <v>0</v>
      </c>
      <c r="F22" s="68">
        <f t="shared" si="1"/>
        <v>0</v>
      </c>
      <c r="G22" s="34">
        <v>86.64</v>
      </c>
      <c r="H22" s="68">
        <f t="shared" si="2"/>
        <v>4.2823564420697337E-6</v>
      </c>
      <c r="I22" s="76" t="e">
        <f t="shared" si="0"/>
        <v>#DIV/0!</v>
      </c>
    </row>
    <row r="23" spans="2:9" hidden="1" outlineLevel="1" x14ac:dyDescent="0.3">
      <c r="B23" s="2" t="s">
        <v>236</v>
      </c>
      <c r="C23" s="14" t="s">
        <v>141</v>
      </c>
      <c r="D23" s="33">
        <v>435.9</v>
      </c>
      <c r="E23" s="34"/>
      <c r="F23" s="68">
        <f t="shared" si="1"/>
        <v>0</v>
      </c>
      <c r="G23" s="34"/>
      <c r="H23" s="68">
        <f t="shared" si="2"/>
        <v>0</v>
      </c>
      <c r="I23" s="76" t="e">
        <f t="shared" si="0"/>
        <v>#DIV/0!</v>
      </c>
    </row>
    <row r="24" spans="2:9" hidden="1" outlineLevel="1" x14ac:dyDescent="0.3">
      <c r="B24" s="2" t="s">
        <v>235</v>
      </c>
      <c r="C24" s="14" t="s">
        <v>22</v>
      </c>
      <c r="D24" s="33">
        <v>517829.59236000001</v>
      </c>
      <c r="E24" s="34">
        <v>379455.946</v>
      </c>
      <c r="F24" s="68">
        <f t="shared" si="1"/>
        <v>2.3288179582056947E-2</v>
      </c>
      <c r="G24" s="34">
        <v>304734.67963999999</v>
      </c>
      <c r="H24" s="68">
        <f t="shared" si="2"/>
        <v>1.5062125097857924E-2</v>
      </c>
      <c r="I24" s="76">
        <f t="shared" si="0"/>
        <v>-0.19691684146122199</v>
      </c>
    </row>
    <row r="25" spans="2:9" hidden="1" outlineLevel="1" x14ac:dyDescent="0.3">
      <c r="B25" s="2" t="s">
        <v>154</v>
      </c>
      <c r="C25" s="14" t="s">
        <v>23</v>
      </c>
      <c r="D25" s="33">
        <v>33723.364999999998</v>
      </c>
      <c r="E25" s="34">
        <v>25818.270999999997</v>
      </c>
      <c r="F25" s="68">
        <f t="shared" si="1"/>
        <v>1.5845331661931922E-3</v>
      </c>
      <c r="G25" s="34">
        <v>54506.777999999998</v>
      </c>
      <c r="H25" s="68">
        <f t="shared" si="2"/>
        <v>2.6941072472849129E-3</v>
      </c>
      <c r="I25" s="76">
        <f t="shared" si="0"/>
        <v>1.1111707286673072</v>
      </c>
    </row>
    <row r="26" spans="2:9" collapsed="1" x14ac:dyDescent="0.3">
      <c r="C26" s="13" t="s">
        <v>24</v>
      </c>
      <c r="D26" s="31">
        <f t="shared" ref="D26:G26" si="4">SUM(D27:D37)</f>
        <v>1996064.2424500003</v>
      </c>
      <c r="E26" s="32">
        <f t="shared" si="4"/>
        <v>1965397.5892500002</v>
      </c>
      <c r="F26" s="71">
        <f t="shared" si="1"/>
        <v>0.12062146473413228</v>
      </c>
      <c r="G26" s="32">
        <f t="shared" si="4"/>
        <v>1867477.21233</v>
      </c>
      <c r="H26" s="71">
        <f t="shared" si="2"/>
        <v>9.2303821221604382E-2</v>
      </c>
      <c r="I26" s="78">
        <f t="shared" si="0"/>
        <v>-4.9822172091585196E-2</v>
      </c>
    </row>
    <row r="27" spans="2:9" hidden="1" outlineLevel="1" x14ac:dyDescent="0.3">
      <c r="B27" s="2" t="s">
        <v>155</v>
      </c>
      <c r="C27" s="14" t="s">
        <v>25</v>
      </c>
      <c r="D27" s="33">
        <v>679600.79099999997</v>
      </c>
      <c r="E27" s="34">
        <v>878439.24400000006</v>
      </c>
      <c r="F27" s="68">
        <f t="shared" si="1"/>
        <v>5.3912057728562626E-2</v>
      </c>
      <c r="G27" s="34">
        <v>908422.87</v>
      </c>
      <c r="H27" s="68">
        <f t="shared" si="2"/>
        <v>4.4900629379824288E-2</v>
      </c>
      <c r="I27" s="76">
        <f t="shared" si="0"/>
        <v>3.4132839811969885E-2</v>
      </c>
    </row>
    <row r="28" spans="2:9" hidden="1" outlineLevel="1" x14ac:dyDescent="0.3">
      <c r="B28" s="2" t="s">
        <v>156</v>
      </c>
      <c r="C28" s="14" t="s">
        <v>14</v>
      </c>
      <c r="D28" s="33"/>
      <c r="E28" s="34"/>
      <c r="F28" s="68">
        <f t="shared" si="1"/>
        <v>0</v>
      </c>
      <c r="G28" s="34"/>
      <c r="H28" s="68">
        <f t="shared" si="2"/>
        <v>0</v>
      </c>
      <c r="I28" s="76" t="e">
        <f t="shared" si="0"/>
        <v>#DIV/0!</v>
      </c>
    </row>
    <row r="29" spans="2:9" hidden="1" outlineLevel="1" x14ac:dyDescent="0.3">
      <c r="B29" s="2" t="s">
        <v>238</v>
      </c>
      <c r="C29" s="14" t="s">
        <v>12</v>
      </c>
      <c r="D29" s="33">
        <v>46441.04</v>
      </c>
      <c r="E29" s="34">
        <v>25999.46</v>
      </c>
      <c r="F29" s="68">
        <f t="shared" si="1"/>
        <v>1.5956531974241519E-3</v>
      </c>
      <c r="G29" s="34">
        <v>0</v>
      </c>
      <c r="H29" s="68">
        <f t="shared" si="2"/>
        <v>0</v>
      </c>
      <c r="I29" s="76">
        <f t="shared" si="0"/>
        <v>-1</v>
      </c>
    </row>
    <row r="30" spans="2:9" hidden="1" outlineLevel="1" x14ac:dyDescent="0.3">
      <c r="B30" s="2" t="s">
        <v>237</v>
      </c>
      <c r="C30" s="14" t="s">
        <v>13</v>
      </c>
      <c r="D30" s="33">
        <v>265.74</v>
      </c>
      <c r="E30" s="34">
        <v>244.9</v>
      </c>
      <c r="F30" s="68">
        <f t="shared" si="1"/>
        <v>1.503013785860071E-5</v>
      </c>
      <c r="G30" s="34">
        <v>334.8</v>
      </c>
      <c r="H30" s="68">
        <f t="shared" si="2"/>
        <v>1.654816409054648E-5</v>
      </c>
      <c r="I30" s="76">
        <f t="shared" si="0"/>
        <v>0.36708860759493672</v>
      </c>
    </row>
    <row r="31" spans="2:9" hidden="1" outlineLevel="1" x14ac:dyDescent="0.3">
      <c r="B31" s="2" t="s">
        <v>157</v>
      </c>
      <c r="C31" s="14" t="s">
        <v>16</v>
      </c>
      <c r="D31" s="33">
        <v>65128.633000000002</v>
      </c>
      <c r="E31" s="34">
        <v>66827.740000000005</v>
      </c>
      <c r="F31" s="68">
        <f t="shared" si="1"/>
        <v>4.1013889137555123E-3</v>
      </c>
      <c r="G31" s="34">
        <v>68054.493000000002</v>
      </c>
      <c r="H31" s="68">
        <f t="shared" si="2"/>
        <v>3.3637303383003189E-3</v>
      </c>
      <c r="I31" s="76">
        <f t="shared" si="0"/>
        <v>1.8356942790523769E-2</v>
      </c>
    </row>
    <row r="32" spans="2:9" hidden="1" outlineLevel="1" x14ac:dyDescent="0.3">
      <c r="B32" s="2" t="s">
        <v>158</v>
      </c>
      <c r="C32" s="14" t="s">
        <v>17</v>
      </c>
      <c r="D32" s="33">
        <v>333715.54311999999</v>
      </c>
      <c r="E32" s="34">
        <v>269703.00865000003</v>
      </c>
      <c r="F32" s="68">
        <f t="shared" si="1"/>
        <v>1.6552361783948061E-2</v>
      </c>
      <c r="G32" s="34">
        <v>235065.10028000001</v>
      </c>
      <c r="H32" s="68">
        <f t="shared" si="2"/>
        <v>1.161856586437934E-2</v>
      </c>
      <c r="I32" s="76">
        <f t="shared" si="0"/>
        <v>-0.12842981820403215</v>
      </c>
    </row>
    <row r="33" spans="2:11" hidden="1" outlineLevel="1" x14ac:dyDescent="0.3">
      <c r="B33" s="2" t="s">
        <v>159</v>
      </c>
      <c r="C33" s="14" t="s">
        <v>18</v>
      </c>
      <c r="D33" s="33">
        <v>9496.91849</v>
      </c>
      <c r="E33" s="34">
        <v>5205.7160000000003</v>
      </c>
      <c r="F33" s="68">
        <f t="shared" si="1"/>
        <v>3.1948807322467723E-4</v>
      </c>
      <c r="G33" s="34">
        <v>2922.16</v>
      </c>
      <c r="H33" s="68">
        <f t="shared" si="2"/>
        <v>1.4443364151383301E-4</v>
      </c>
      <c r="I33" s="76">
        <f t="shared" si="0"/>
        <v>-0.43866319253681924</v>
      </c>
    </row>
    <row r="34" spans="2:11" hidden="1" outlineLevel="1" x14ac:dyDescent="0.3">
      <c r="B34" s="2" t="s">
        <v>160</v>
      </c>
      <c r="C34" s="14" t="s">
        <v>26</v>
      </c>
      <c r="D34" s="33">
        <v>90598.728000000003</v>
      </c>
      <c r="E34" s="34">
        <v>108906.742</v>
      </c>
      <c r="F34" s="68">
        <f t="shared" si="1"/>
        <v>6.6838846304249078E-3</v>
      </c>
      <c r="G34" s="34">
        <v>91064.159599999999</v>
      </c>
      <c r="H34" s="68">
        <f t="shared" si="2"/>
        <v>4.5010294379585229E-3</v>
      </c>
      <c r="I34" s="76">
        <f t="shared" si="0"/>
        <v>-0.16383358892510069</v>
      </c>
    </row>
    <row r="35" spans="2:11" hidden="1" outlineLevel="1" x14ac:dyDescent="0.3">
      <c r="B35" s="2" t="s">
        <v>239</v>
      </c>
      <c r="C35" s="14" t="s">
        <v>20</v>
      </c>
      <c r="D35" s="33">
        <v>3519.23</v>
      </c>
      <c r="E35" s="34">
        <v>67.034000000000006</v>
      </c>
      <c r="F35" s="68">
        <f t="shared" si="1"/>
        <v>4.1140476162247448E-6</v>
      </c>
      <c r="G35" s="34"/>
      <c r="H35" s="68">
        <f t="shared" si="2"/>
        <v>0</v>
      </c>
      <c r="I35" s="76">
        <f t="shared" si="0"/>
        <v>-1</v>
      </c>
    </row>
    <row r="36" spans="2:11" hidden="1" outlineLevel="1" x14ac:dyDescent="0.3">
      <c r="B36" s="2" t="s">
        <v>161</v>
      </c>
      <c r="C36" s="14" t="s">
        <v>21</v>
      </c>
      <c r="D36" s="33">
        <v>3674.5189999999998</v>
      </c>
      <c r="E36" s="34">
        <v>779.23</v>
      </c>
      <c r="F36" s="68">
        <f t="shared" si="1"/>
        <v>4.7823333293415401E-5</v>
      </c>
      <c r="G36" s="34">
        <v>2256.8739999999998</v>
      </c>
      <c r="H36" s="68">
        <f t="shared" si="2"/>
        <v>1.1155054146860212E-4</v>
      </c>
      <c r="I36" s="76">
        <f t="shared" si="0"/>
        <v>1.8962873605995658</v>
      </c>
    </row>
    <row r="37" spans="2:11" hidden="1" outlineLevel="1" x14ac:dyDescent="0.3">
      <c r="B37" s="2" t="s">
        <v>162</v>
      </c>
      <c r="C37" s="14" t="s">
        <v>23</v>
      </c>
      <c r="D37" s="33">
        <v>763623.09984000004</v>
      </c>
      <c r="E37" s="34">
        <v>609224.51459999999</v>
      </c>
      <c r="F37" s="68">
        <f t="shared" si="1"/>
        <v>3.7389662888024096E-2</v>
      </c>
      <c r="G37" s="34">
        <v>559356.75545000006</v>
      </c>
      <c r="H37" s="68">
        <f t="shared" si="2"/>
        <v>2.7647333854068933E-2</v>
      </c>
      <c r="I37" s="76">
        <f t="shared" si="0"/>
        <v>-8.1854485423558068E-2</v>
      </c>
    </row>
    <row r="38" spans="2:11" collapsed="1" x14ac:dyDescent="0.3">
      <c r="C38" s="11" t="s">
        <v>27</v>
      </c>
      <c r="D38" s="37">
        <f t="shared" ref="D38:G38" si="5">D10-D11</f>
        <v>1260841.5541800009</v>
      </c>
      <c r="E38" s="38">
        <f t="shared" si="5"/>
        <v>229840.60263000056</v>
      </c>
      <c r="F38" s="70">
        <f t="shared" si="1"/>
        <v>1.4105904218182006E-2</v>
      </c>
      <c r="G38" s="38">
        <f t="shared" si="5"/>
        <v>617391.0881799995</v>
      </c>
      <c r="H38" s="70">
        <f t="shared" si="2"/>
        <v>3.0515797596307292E-2</v>
      </c>
      <c r="I38" s="77">
        <f t="shared" si="0"/>
        <v>1.6861706813999315</v>
      </c>
    </row>
    <row r="39" spans="2:11" x14ac:dyDescent="0.3">
      <c r="C39" s="2" t="s">
        <v>28</v>
      </c>
      <c r="D39" s="31">
        <f t="shared" ref="D39:G39" si="6">SUM(D40:D45)</f>
        <v>359612.92960999999</v>
      </c>
      <c r="E39" s="32">
        <f t="shared" si="6"/>
        <v>616462.14578999998</v>
      </c>
      <c r="F39" s="71">
        <f t="shared" si="1"/>
        <v>3.7833854780859572E-2</v>
      </c>
      <c r="G39" s="32">
        <f t="shared" si="6"/>
        <v>460004.91508000001</v>
      </c>
      <c r="H39" s="71">
        <f t="shared" si="2"/>
        <v>2.2736669107532075E-2</v>
      </c>
      <c r="I39" s="78">
        <f t="shared" si="0"/>
        <v>-0.25379860187440884</v>
      </c>
      <c r="K39" s="147"/>
    </row>
    <row r="40" spans="2:11" outlineLevel="1" x14ac:dyDescent="0.3">
      <c r="B40" s="2" t="s">
        <v>166</v>
      </c>
      <c r="C40" s="7" t="s">
        <v>29</v>
      </c>
      <c r="D40" s="33">
        <v>270588.26199999999</v>
      </c>
      <c r="E40" s="34">
        <v>410110.67500000005</v>
      </c>
      <c r="F40" s="68">
        <f t="shared" si="1"/>
        <v>2.5169538515858687E-2</v>
      </c>
      <c r="G40" s="34">
        <v>377959.36700000003</v>
      </c>
      <c r="H40" s="68">
        <f t="shared" si="2"/>
        <v>1.8681402702135835E-2</v>
      </c>
      <c r="I40" s="76">
        <f t="shared" si="0"/>
        <v>-7.8396662071768833E-2</v>
      </c>
    </row>
    <row r="41" spans="2:11" outlineLevel="1" x14ac:dyDescent="0.3">
      <c r="B41" s="2" t="s">
        <v>167</v>
      </c>
      <c r="C41" s="7" t="s">
        <v>30</v>
      </c>
      <c r="D41" s="33">
        <v>43722.059430000001</v>
      </c>
      <c r="E41" s="34">
        <v>56165.91137999999</v>
      </c>
      <c r="F41" s="68">
        <f t="shared" si="1"/>
        <v>3.4470452878536148E-3</v>
      </c>
      <c r="G41" s="34">
        <v>50680.135079999993</v>
      </c>
      <c r="H41" s="68">
        <f t="shared" si="2"/>
        <v>2.50496771635275E-3</v>
      </c>
      <c r="I41" s="76">
        <f t="shared" si="0"/>
        <v>-9.7670921119485596E-2</v>
      </c>
    </row>
    <row r="42" spans="2:11" outlineLevel="1" x14ac:dyDescent="0.3">
      <c r="B42" s="2" t="s">
        <v>168</v>
      </c>
      <c r="C42" s="7" t="s">
        <v>14</v>
      </c>
      <c r="D42" s="33">
        <v>14968.067999999999</v>
      </c>
      <c r="E42" s="34">
        <v>15536.856</v>
      </c>
      <c r="F42" s="68">
        <f t="shared" si="1"/>
        <v>9.5353649477022289E-4</v>
      </c>
      <c r="G42" s="34">
        <v>16680.155999999999</v>
      </c>
      <c r="H42" s="68">
        <f t="shared" si="2"/>
        <v>8.2445029433665879E-4</v>
      </c>
      <c r="I42" s="76">
        <f t="shared" si="0"/>
        <v>7.3586316304920338E-2</v>
      </c>
    </row>
    <row r="43" spans="2:11" outlineLevel="1" x14ac:dyDescent="0.3">
      <c r="B43" s="2" t="s">
        <v>240</v>
      </c>
      <c r="C43" s="7" t="s">
        <v>17</v>
      </c>
      <c r="D43" s="33">
        <v>1791.2380000000001</v>
      </c>
      <c r="E43" s="34">
        <v>1752.06</v>
      </c>
      <c r="F43" s="68">
        <f t="shared" si="1"/>
        <v>1.0752839255426687E-4</v>
      </c>
      <c r="G43" s="34">
        <v>682.65</v>
      </c>
      <c r="H43" s="68">
        <f t="shared" si="2"/>
        <v>3.37413507061277E-5</v>
      </c>
      <c r="I43" s="76">
        <f t="shared" si="0"/>
        <v>-0.61037293243382074</v>
      </c>
    </row>
    <row r="44" spans="2:11" outlineLevel="1" x14ac:dyDescent="0.3">
      <c r="B44" s="2" t="s">
        <v>169</v>
      </c>
      <c r="C44" s="7" t="s">
        <v>31</v>
      </c>
      <c r="D44" s="33">
        <v>23000.510999999999</v>
      </c>
      <c r="E44" s="34">
        <v>11514.944</v>
      </c>
      <c r="F44" s="68">
        <f t="shared" si="1"/>
        <v>7.0670149348332821E-4</v>
      </c>
      <c r="G44" s="34">
        <v>6204.7520000000004</v>
      </c>
      <c r="H44" s="68">
        <f t="shared" si="2"/>
        <v>3.0668236032600494E-4</v>
      </c>
      <c r="I44" s="76">
        <f t="shared" si="0"/>
        <v>-0.46115656315827497</v>
      </c>
    </row>
    <row r="45" spans="2:11" outlineLevel="1" x14ac:dyDescent="0.3">
      <c r="B45" s="2" t="s">
        <v>170</v>
      </c>
      <c r="C45" s="7" t="s">
        <v>23</v>
      </c>
      <c r="D45" s="33">
        <v>5542.7911799999993</v>
      </c>
      <c r="E45" s="34">
        <v>121381.69941</v>
      </c>
      <c r="F45" s="68">
        <f t="shared" si="1"/>
        <v>7.4495045963394544E-3</v>
      </c>
      <c r="G45" s="34">
        <v>7797.8549999999996</v>
      </c>
      <c r="H45" s="68">
        <f t="shared" si="2"/>
        <v>3.8542468367469622E-4</v>
      </c>
      <c r="I45" s="76">
        <f t="shared" si="0"/>
        <v>-0.93575757269915461</v>
      </c>
    </row>
    <row r="46" spans="2:11" x14ac:dyDescent="0.3">
      <c r="C46" s="2" t="s">
        <v>32</v>
      </c>
      <c r="D46" s="31">
        <f>SUM(D47:D50)</f>
        <v>612382.67602000013</v>
      </c>
      <c r="E46" s="32">
        <f>SUM(E47:E50)</f>
        <v>519776.51962000004</v>
      </c>
      <c r="F46" s="71">
        <f t="shared" si="1"/>
        <v>3.1900011210911704E-2</v>
      </c>
      <c r="G46" s="32">
        <f t="shared" ref="G46" si="7">SUM(G47:G50)</f>
        <v>662091.00799000007</v>
      </c>
      <c r="H46" s="71">
        <f t="shared" si="2"/>
        <v>3.2725181132299407E-2</v>
      </c>
      <c r="I46" s="78">
        <f t="shared" si="0"/>
        <v>0.2737993791524938</v>
      </c>
    </row>
    <row r="47" spans="2:11" hidden="1" outlineLevel="1" x14ac:dyDescent="0.3">
      <c r="B47" s="2" t="s">
        <v>163</v>
      </c>
      <c r="C47" s="7" t="s">
        <v>30</v>
      </c>
      <c r="D47" s="33">
        <v>551399.31018000003</v>
      </c>
      <c r="E47" s="34">
        <v>443927.33464000002</v>
      </c>
      <c r="F47" s="68">
        <f t="shared" si="1"/>
        <v>2.7244953200654839E-2</v>
      </c>
      <c r="G47" s="34">
        <v>563522.73467999999</v>
      </c>
      <c r="H47" s="68">
        <f t="shared" si="2"/>
        <v>2.7853245765346854E-2</v>
      </c>
      <c r="I47" s="76">
        <f t="shared" si="0"/>
        <v>0.26940309980457744</v>
      </c>
    </row>
    <row r="48" spans="2:11" hidden="1" outlineLevel="1" x14ac:dyDescent="0.3">
      <c r="B48" s="2" t="s">
        <v>241</v>
      </c>
      <c r="C48" s="7" t="s">
        <v>137</v>
      </c>
      <c r="D48" s="33">
        <v>1816.2339999999999</v>
      </c>
      <c r="E48" s="34"/>
      <c r="F48" s="68">
        <f t="shared" si="1"/>
        <v>0</v>
      </c>
      <c r="G48" s="34">
        <v>6084.0150800000001</v>
      </c>
      <c r="H48" s="68">
        <f t="shared" si="2"/>
        <v>3.0071469496176603E-4</v>
      </c>
      <c r="I48" s="76" t="e">
        <f t="shared" si="0"/>
        <v>#DIV/0!</v>
      </c>
    </row>
    <row r="49" spans="2:12" hidden="1" outlineLevel="1" x14ac:dyDescent="0.3">
      <c r="B49" s="2" t="s">
        <v>164</v>
      </c>
      <c r="C49" s="7" t="s">
        <v>33</v>
      </c>
      <c r="D49" s="33">
        <v>15180.728999999999</v>
      </c>
      <c r="E49" s="34">
        <v>19233.36951</v>
      </c>
      <c r="F49" s="68">
        <f t="shared" si="1"/>
        <v>1.1804009604765521E-3</v>
      </c>
      <c r="G49" s="34">
        <v>14193.789000000001</v>
      </c>
      <c r="H49" s="68">
        <f t="shared" si="2"/>
        <v>7.0155659927895349E-4</v>
      </c>
      <c r="I49" s="76">
        <f t="shared" si="0"/>
        <v>-0.26202275723865087</v>
      </c>
    </row>
    <row r="50" spans="2:12" hidden="1" outlineLevel="1" x14ac:dyDescent="0.3">
      <c r="B50" s="2" t="s">
        <v>165</v>
      </c>
      <c r="C50" s="7" t="s">
        <v>23</v>
      </c>
      <c r="D50" s="33">
        <v>43986.402839999995</v>
      </c>
      <c r="E50" s="34">
        <v>56615.815470000001</v>
      </c>
      <c r="F50" s="68">
        <f t="shared" si="1"/>
        <v>3.4746570497803135E-3</v>
      </c>
      <c r="G50" s="34">
        <v>78290.469229999988</v>
      </c>
      <c r="H50" s="68">
        <f t="shared" si="2"/>
        <v>3.8696640727118271E-3</v>
      </c>
      <c r="I50" s="76">
        <f t="shared" si="0"/>
        <v>0.38283743826820105</v>
      </c>
    </row>
    <row r="51" spans="2:12" collapsed="1" x14ac:dyDescent="0.3">
      <c r="C51" s="11" t="s">
        <v>34</v>
      </c>
      <c r="D51" s="39">
        <f>D38+D39-D46</f>
        <v>1008071.8077700008</v>
      </c>
      <c r="E51" s="40">
        <f>E38+E39-E46</f>
        <v>326526.22880000051</v>
      </c>
      <c r="F51" s="72">
        <f t="shared" si="1"/>
        <v>2.0039747788129871E-2</v>
      </c>
      <c r="G51" s="40">
        <f t="shared" ref="G51" si="8">G38+G39-G46</f>
        <v>415304.99526999937</v>
      </c>
      <c r="H51" s="72">
        <f t="shared" si="2"/>
        <v>2.052728557153996E-2</v>
      </c>
      <c r="I51" s="79">
        <f t="shared" si="0"/>
        <v>0.2718886222288025</v>
      </c>
    </row>
    <row r="52" spans="2:12" x14ac:dyDescent="0.3">
      <c r="B52" s="61"/>
      <c r="C52" s="2" t="s">
        <v>35</v>
      </c>
      <c r="D52" s="33">
        <v>350648.49699999997</v>
      </c>
      <c r="E52" s="34">
        <v>122981.304</v>
      </c>
      <c r="F52" s="68">
        <f t="shared" si="1"/>
        <v>7.5476764113943775E-3</v>
      </c>
      <c r="G52" s="34">
        <v>139472.81</v>
      </c>
      <c r="H52" s="68">
        <f t="shared" si="2"/>
        <v>6.8937244505663433E-3</v>
      </c>
      <c r="I52" s="76">
        <f t="shared" si="0"/>
        <v>0.13409766739829002</v>
      </c>
    </row>
    <row r="53" spans="2:12" x14ac:dyDescent="0.3">
      <c r="C53" s="11" t="s">
        <v>36</v>
      </c>
      <c r="D53" s="37">
        <f t="shared" ref="D53:G53" si="9">D51-D52</f>
        <v>657423.3107700008</v>
      </c>
      <c r="E53" s="38">
        <f t="shared" si="9"/>
        <v>203544.9248000005</v>
      </c>
      <c r="F53" s="70">
        <f t="shared" si="1"/>
        <v>1.2492071376735492E-2</v>
      </c>
      <c r="G53" s="38">
        <f>G51-G52</f>
        <v>275832.18526999938</v>
      </c>
      <c r="H53" s="70">
        <f>G53/$G$3</f>
        <v>1.3633561120973617E-2</v>
      </c>
      <c r="I53" s="77">
        <f>(G53-E53)/E53</f>
        <v>0.35514155187621116</v>
      </c>
      <c r="J53" s="6" t="s">
        <v>272</v>
      </c>
    </row>
    <row r="54" spans="2:12" x14ac:dyDescent="0.3">
      <c r="D54" s="41"/>
      <c r="E54" s="42"/>
      <c r="F54" s="42"/>
      <c r="G54" s="42"/>
      <c r="H54" s="42"/>
      <c r="I54" s="42"/>
    </row>
    <row r="55" spans="2:12" x14ac:dyDescent="0.3">
      <c r="C55" s="5" t="s">
        <v>37</v>
      </c>
      <c r="D55" s="146"/>
      <c r="E55" s="64">
        <v>2020</v>
      </c>
      <c r="F55" s="65" t="s">
        <v>248</v>
      </c>
      <c r="G55" s="64">
        <v>2021</v>
      </c>
      <c r="H55" s="65" t="s">
        <v>248</v>
      </c>
      <c r="I55" s="73" t="s">
        <v>247</v>
      </c>
      <c r="K55" s="73" t="s">
        <v>249</v>
      </c>
    </row>
    <row r="56" spans="2:12" x14ac:dyDescent="0.3">
      <c r="C56" s="11" t="s">
        <v>38</v>
      </c>
      <c r="D56" s="37"/>
      <c r="E56" s="38"/>
      <c r="F56" s="80"/>
      <c r="G56" s="37"/>
      <c r="H56" s="80"/>
      <c r="I56" s="84"/>
      <c r="K56" s="84"/>
    </row>
    <row r="57" spans="2:12" x14ac:dyDescent="0.3">
      <c r="C57" s="9" t="s">
        <v>39</v>
      </c>
      <c r="D57" s="31">
        <f t="shared" ref="D57:G57" si="10">SUM(D58:D59)</f>
        <v>33921.067750000002</v>
      </c>
      <c r="E57" s="32">
        <f t="shared" si="10"/>
        <v>71566.71302000001</v>
      </c>
      <c r="F57" s="71">
        <f>E57/$E$95</f>
        <v>4.0723658983621031E-3</v>
      </c>
      <c r="G57" s="31">
        <f t="shared" si="10"/>
        <v>487163.46302000002</v>
      </c>
      <c r="H57" s="71">
        <f>G57/$G$95</f>
        <v>2.2917405253732717E-2</v>
      </c>
      <c r="I57" s="78">
        <f t="shared" ref="I57:I91" si="11">(G57-E57)/E57</f>
        <v>5.807123625809913</v>
      </c>
      <c r="K57" s="97">
        <f>+E57-G57</f>
        <v>-415596.75</v>
      </c>
    </row>
    <row r="58" spans="2:12" hidden="1" outlineLevel="1" x14ac:dyDescent="0.3">
      <c r="B58" s="2" t="s">
        <v>172</v>
      </c>
      <c r="C58" s="7" t="s">
        <v>40</v>
      </c>
      <c r="D58" s="33">
        <v>6957.6689999999999</v>
      </c>
      <c r="E58" s="34">
        <v>5487.1719999999996</v>
      </c>
      <c r="F58" s="68">
        <f t="shared" ref="F58:F94" si="12">E58/$E$95</f>
        <v>3.1223694911072179E-4</v>
      </c>
      <c r="G58" s="33">
        <v>20840.400000000001</v>
      </c>
      <c r="H58" s="68">
        <f t="shared" ref="H58:H94" si="13">G58/$G$95</f>
        <v>9.8038528893182536E-4</v>
      </c>
      <c r="I58" s="78">
        <f t="shared" si="11"/>
        <v>2.7980220047776894</v>
      </c>
      <c r="K58" s="97">
        <f t="shared" ref="K58:K95" si="14">+E58-G58</f>
        <v>-15353.228000000003</v>
      </c>
    </row>
    <row r="59" spans="2:12" hidden="1" outlineLevel="1" x14ac:dyDescent="0.3">
      <c r="B59" s="2" t="s">
        <v>173</v>
      </c>
      <c r="C59" s="7" t="s">
        <v>41</v>
      </c>
      <c r="D59" s="33">
        <v>26963.39875</v>
      </c>
      <c r="E59" s="34">
        <v>66079.541020000004</v>
      </c>
      <c r="F59" s="68">
        <f t="shared" si="12"/>
        <v>3.7601289492513808E-3</v>
      </c>
      <c r="G59" s="33">
        <v>466323.06302</v>
      </c>
      <c r="H59" s="68">
        <f t="shared" si="13"/>
        <v>2.1937019964800891E-2</v>
      </c>
      <c r="I59" s="78">
        <f t="shared" si="11"/>
        <v>6.0569960962480058</v>
      </c>
      <c r="K59" s="97">
        <f t="shared" si="14"/>
        <v>-400243.522</v>
      </c>
    </row>
    <row r="60" spans="2:12" collapsed="1" x14ac:dyDescent="0.3">
      <c r="C60" s="9" t="s">
        <v>42</v>
      </c>
      <c r="D60" s="31">
        <f t="shared" ref="D60:G60" si="15">SUM(D61:D64)</f>
        <v>656911.97493999987</v>
      </c>
      <c r="E60" s="32">
        <f t="shared" si="15"/>
        <v>567376.21511999995</v>
      </c>
      <c r="F60" s="71">
        <f t="shared" si="12"/>
        <v>3.2285450211339717E-2</v>
      </c>
      <c r="G60" s="31">
        <f t="shared" si="15"/>
        <v>576979.56469999999</v>
      </c>
      <c r="H60" s="71">
        <f t="shared" si="13"/>
        <v>2.7142582543817215E-2</v>
      </c>
      <c r="I60" s="78">
        <f t="shared" si="11"/>
        <v>1.6925893832135584E-2</v>
      </c>
      <c r="K60" s="97">
        <f t="shared" si="14"/>
        <v>-9603.3495800000383</v>
      </c>
      <c r="L60" s="110" t="s">
        <v>253</v>
      </c>
    </row>
    <row r="61" spans="2:12" hidden="1" outlineLevel="1" x14ac:dyDescent="0.3">
      <c r="B61" s="2" t="s">
        <v>174</v>
      </c>
      <c r="C61" s="7" t="s">
        <v>43</v>
      </c>
      <c r="D61" s="33">
        <v>506758.13099999999</v>
      </c>
      <c r="E61" s="34">
        <v>540049.13100000005</v>
      </c>
      <c r="F61" s="68">
        <f t="shared" si="12"/>
        <v>3.0730455147630977E-2</v>
      </c>
      <c r="G61" s="33">
        <v>540049.13100000005</v>
      </c>
      <c r="H61" s="68">
        <f t="shared" si="13"/>
        <v>2.5405281248575662E-2</v>
      </c>
      <c r="I61" s="78">
        <f t="shared" si="11"/>
        <v>0</v>
      </c>
      <c r="K61" s="97">
        <f t="shared" si="14"/>
        <v>0</v>
      </c>
    </row>
    <row r="62" spans="2:12" hidden="1" outlineLevel="1" x14ac:dyDescent="0.3">
      <c r="B62" s="2" t="s">
        <v>175</v>
      </c>
      <c r="C62" s="7" t="s">
        <v>44</v>
      </c>
      <c r="D62" s="33">
        <v>125965.80894</v>
      </c>
      <c r="E62" s="34">
        <v>2086.4091199999998</v>
      </c>
      <c r="F62" s="68">
        <f t="shared" si="12"/>
        <v>1.1872309055112284E-4</v>
      </c>
      <c r="G62" s="33">
        <v>10326.968699999999</v>
      </c>
      <c r="H62" s="68">
        <f t="shared" si="13"/>
        <v>4.8580680758236007E-4</v>
      </c>
      <c r="I62" s="78">
        <f t="shared" si="11"/>
        <v>3.9496374421522851</v>
      </c>
      <c r="K62" s="97">
        <f t="shared" si="14"/>
        <v>-8240.5595799999992</v>
      </c>
    </row>
    <row r="63" spans="2:12" hidden="1" outlineLevel="1" x14ac:dyDescent="0.3">
      <c r="B63" s="2" t="s">
        <v>176</v>
      </c>
      <c r="C63" s="7" t="s">
        <v>45</v>
      </c>
      <c r="D63" s="33">
        <v>32032.791000000001</v>
      </c>
      <c r="E63" s="34">
        <v>33085.430999999997</v>
      </c>
      <c r="F63" s="68">
        <f t="shared" si="12"/>
        <v>1.8826626968232994E-3</v>
      </c>
      <c r="G63" s="33">
        <v>34448.220999999998</v>
      </c>
      <c r="H63" s="68">
        <f t="shared" si="13"/>
        <v>1.6205317123602412E-3</v>
      </c>
      <c r="I63" s="78">
        <f t="shared" si="11"/>
        <v>4.1190033159912619E-2</v>
      </c>
      <c r="K63" s="97">
        <f t="shared" si="14"/>
        <v>-1362.7900000000009</v>
      </c>
    </row>
    <row r="64" spans="2:12" hidden="1" outlineLevel="1" x14ac:dyDescent="0.3">
      <c r="B64" s="2" t="s">
        <v>177</v>
      </c>
      <c r="C64" s="7" t="s">
        <v>46</v>
      </c>
      <c r="D64" s="33">
        <v>-7844.7560000000003</v>
      </c>
      <c r="E64" s="34">
        <v>-7844.7560000000003</v>
      </c>
      <c r="F64" s="68">
        <f t="shared" si="12"/>
        <v>-4.4639072366567514E-4</v>
      </c>
      <c r="G64" s="33">
        <v>-7844.7560000000003</v>
      </c>
      <c r="H64" s="68">
        <f t="shared" si="13"/>
        <v>-3.690372247010456E-4</v>
      </c>
      <c r="I64" s="78">
        <f t="shared" si="11"/>
        <v>0</v>
      </c>
      <c r="K64" s="97">
        <f t="shared" si="14"/>
        <v>0</v>
      </c>
    </row>
    <row r="65" spans="2:12" collapsed="1" x14ac:dyDescent="0.3">
      <c r="C65" s="9" t="s">
        <v>47</v>
      </c>
      <c r="D65" s="31">
        <f t="shared" ref="D65:G65" si="16">SUM(D66:D72)</f>
        <v>1996155.3572</v>
      </c>
      <c r="E65" s="32">
        <f t="shared" si="16"/>
        <v>1745043.5570400001</v>
      </c>
      <c r="F65" s="71">
        <f t="shared" si="12"/>
        <v>9.9298340987942699E-2</v>
      </c>
      <c r="G65" s="31">
        <f t="shared" si="16"/>
        <v>2906232.4242199995</v>
      </c>
      <c r="H65" s="71">
        <f t="shared" si="13"/>
        <v>0.13671654646369377</v>
      </c>
      <c r="I65" s="78">
        <f t="shared" si="11"/>
        <v>0.66542113662173907</v>
      </c>
      <c r="K65" s="97">
        <f>+E65-G65</f>
        <v>-1161188.8671799994</v>
      </c>
      <c r="L65" s="109" t="s">
        <v>252</v>
      </c>
    </row>
    <row r="66" spans="2:12" hidden="1" outlineLevel="1" x14ac:dyDescent="0.3">
      <c r="B66" s="2" t="s">
        <v>178</v>
      </c>
      <c r="C66" s="7" t="s">
        <v>48</v>
      </c>
      <c r="D66" s="33">
        <v>967856.299</v>
      </c>
      <c r="E66" s="34">
        <v>980060.83700000006</v>
      </c>
      <c r="F66" s="68">
        <f t="shared" si="12"/>
        <v>5.5768473393540512E-2</v>
      </c>
      <c r="G66" s="33">
        <v>1726523.452</v>
      </c>
      <c r="H66" s="68">
        <f t="shared" si="13"/>
        <v>8.1220043441421114E-2</v>
      </c>
      <c r="I66" s="78">
        <f t="shared" si="11"/>
        <v>0.76164926382013975</v>
      </c>
      <c r="K66" s="97">
        <f t="shared" si="14"/>
        <v>-746462.61499999999</v>
      </c>
    </row>
    <row r="67" spans="2:12" hidden="1" outlineLevel="1" x14ac:dyDescent="0.3">
      <c r="B67" s="2" t="s">
        <v>179</v>
      </c>
      <c r="C67" s="7" t="s">
        <v>49</v>
      </c>
      <c r="D67" s="33">
        <v>17581.696</v>
      </c>
      <c r="E67" s="34">
        <v>44357.978999999999</v>
      </c>
      <c r="F67" s="68">
        <f t="shared" si="12"/>
        <v>2.5241053190381982E-3</v>
      </c>
      <c r="G67" s="33">
        <v>9676.2309999999998</v>
      </c>
      <c r="H67" s="68">
        <f t="shared" si="13"/>
        <v>4.5519445522667918E-4</v>
      </c>
      <c r="I67" s="78">
        <f t="shared" si="11"/>
        <v>-0.78186041794194461</v>
      </c>
      <c r="K67" s="97">
        <f t="shared" si="14"/>
        <v>34681.748</v>
      </c>
    </row>
    <row r="68" spans="2:12" hidden="1" outlineLevel="1" x14ac:dyDescent="0.3">
      <c r="B68" s="2" t="s">
        <v>180</v>
      </c>
      <c r="C68" s="7" t="s">
        <v>50</v>
      </c>
      <c r="D68" s="33">
        <v>778438.74450999999</v>
      </c>
      <c r="E68" s="34">
        <v>660029.54825999995</v>
      </c>
      <c r="F68" s="68">
        <f t="shared" si="12"/>
        <v>3.7557709594601793E-2</v>
      </c>
      <c r="G68" s="33">
        <v>1070677.7519799999</v>
      </c>
      <c r="H68" s="68">
        <f t="shared" si="13"/>
        <v>5.0367397805598235E-2</v>
      </c>
      <c r="I68" s="78">
        <f t="shared" si="11"/>
        <v>0.62216639361460335</v>
      </c>
      <c r="K68" s="97">
        <f t="shared" si="14"/>
        <v>-410648.20371999999</v>
      </c>
    </row>
    <row r="69" spans="2:12" hidden="1" outlineLevel="1" x14ac:dyDescent="0.3">
      <c r="B69" s="2" t="s">
        <v>181</v>
      </c>
      <c r="C69" s="7" t="s">
        <v>51</v>
      </c>
      <c r="D69" s="33">
        <v>5096.317</v>
      </c>
      <c r="E69" s="34">
        <v>4515.9769999999999</v>
      </c>
      <c r="F69" s="68">
        <f t="shared" si="12"/>
        <v>2.5697296908757191E-4</v>
      </c>
      <c r="G69" s="33">
        <v>12302.838</v>
      </c>
      <c r="H69" s="68">
        <f t="shared" si="13"/>
        <v>5.787567123141322E-4</v>
      </c>
      <c r="I69" s="78">
        <f t="shared" si="11"/>
        <v>1.7242915541863921</v>
      </c>
      <c r="K69" s="97">
        <f t="shared" si="14"/>
        <v>-7786.8609999999999</v>
      </c>
    </row>
    <row r="70" spans="2:12" hidden="1" outlineLevel="1" x14ac:dyDescent="0.3">
      <c r="B70" s="2" t="s">
        <v>182</v>
      </c>
      <c r="C70" s="7" t="s">
        <v>52</v>
      </c>
      <c r="D70" s="33">
        <v>979.39</v>
      </c>
      <c r="E70" s="34">
        <v>4552.7569999999996</v>
      </c>
      <c r="F70" s="68">
        <f t="shared" si="12"/>
        <v>2.5906586411406139E-4</v>
      </c>
      <c r="G70" s="33">
        <v>12228.368</v>
      </c>
      <c r="H70" s="68">
        <f t="shared" si="13"/>
        <v>5.7525345458075126E-4</v>
      </c>
      <c r="I70" s="78">
        <f t="shared" si="11"/>
        <v>1.6859259125843971</v>
      </c>
      <c r="K70" s="97">
        <f t="shared" si="14"/>
        <v>-7675.6110000000008</v>
      </c>
    </row>
    <row r="71" spans="2:12" hidden="1" outlineLevel="1" x14ac:dyDescent="0.3">
      <c r="B71" s="2" t="s">
        <v>183</v>
      </c>
      <c r="C71" s="7" t="s">
        <v>53</v>
      </c>
      <c r="D71" s="33">
        <v>228061.47068999999</v>
      </c>
      <c r="E71" s="34">
        <v>53385.018779999999</v>
      </c>
      <c r="F71" s="68">
        <f t="shared" si="12"/>
        <v>3.0377716229937368E-3</v>
      </c>
      <c r="G71" s="33">
        <v>76682.343239999987</v>
      </c>
      <c r="H71" s="68">
        <f t="shared" si="13"/>
        <v>3.607331972194238E-3</v>
      </c>
      <c r="I71" s="78">
        <f t="shared" si="11"/>
        <v>0.43640191560123659</v>
      </c>
      <c r="K71" s="97">
        <f t="shared" si="14"/>
        <v>-23297.324459999989</v>
      </c>
    </row>
    <row r="72" spans="2:12" hidden="1" outlineLevel="1" x14ac:dyDescent="0.3">
      <c r="B72" s="2" t="s">
        <v>184</v>
      </c>
      <c r="C72" s="7" t="s">
        <v>54</v>
      </c>
      <c r="D72" s="33">
        <v>-1858.56</v>
      </c>
      <c r="E72" s="34">
        <v>-1858.56</v>
      </c>
      <c r="F72" s="68">
        <f t="shared" si="12"/>
        <v>-1.0575777543317817E-4</v>
      </c>
      <c r="G72" s="33">
        <v>-1858.56</v>
      </c>
      <c r="H72" s="68">
        <f t="shared" si="13"/>
        <v>-8.7431377641366444E-5</v>
      </c>
      <c r="I72" s="78">
        <f t="shared" si="11"/>
        <v>0</v>
      </c>
      <c r="K72" s="97">
        <f t="shared" si="14"/>
        <v>0</v>
      </c>
    </row>
    <row r="73" spans="2:12" collapsed="1" x14ac:dyDescent="0.3">
      <c r="C73" s="9" t="s">
        <v>55</v>
      </c>
      <c r="D73" s="35">
        <f t="shared" ref="D73:G73" si="17">SUM(D74:D78)</f>
        <v>2926581.0287099998</v>
      </c>
      <c r="E73" s="36">
        <f t="shared" si="17"/>
        <v>4313473.2588999998</v>
      </c>
      <c r="F73" s="69">
        <f t="shared" si="12"/>
        <v>0.24544988391645436</v>
      </c>
      <c r="G73" s="35">
        <f t="shared" si="17"/>
        <v>6336253.4525300004</v>
      </c>
      <c r="H73" s="69">
        <f t="shared" si="13"/>
        <v>0.29807343773650702</v>
      </c>
      <c r="I73" s="78">
        <f t="shared" si="11"/>
        <v>0.46894464674294511</v>
      </c>
      <c r="K73" s="97">
        <f>+E73-G73</f>
        <v>-2022780.1936300006</v>
      </c>
      <c r="L73" s="109" t="s">
        <v>252</v>
      </c>
    </row>
    <row r="74" spans="2:12" hidden="1" outlineLevel="1" x14ac:dyDescent="0.3">
      <c r="B74" s="2" t="s">
        <v>185</v>
      </c>
      <c r="C74" s="7" t="s">
        <v>56</v>
      </c>
      <c r="D74" s="33">
        <v>233335.891</v>
      </c>
      <c r="E74" s="34">
        <v>346545.223</v>
      </c>
      <c r="F74" s="68">
        <f t="shared" si="12"/>
        <v>1.9719488136769679E-2</v>
      </c>
      <c r="G74" s="33">
        <v>773543.15067999996</v>
      </c>
      <c r="H74" s="68">
        <f t="shared" si="13"/>
        <v>3.6389432318028749E-2</v>
      </c>
      <c r="I74" s="78">
        <f t="shared" si="11"/>
        <v>1.2321564382955006</v>
      </c>
      <c r="K74" s="97">
        <f t="shared" si="14"/>
        <v>-426997.92767999996</v>
      </c>
    </row>
    <row r="75" spans="2:12" hidden="1" outlineLevel="1" x14ac:dyDescent="0.3">
      <c r="B75" s="2" t="s">
        <v>186</v>
      </c>
      <c r="C75" s="7" t="s">
        <v>57</v>
      </c>
      <c r="D75" s="33">
        <v>266404.41408000002</v>
      </c>
      <c r="E75" s="34">
        <v>351127.29582</v>
      </c>
      <c r="F75" s="68">
        <f t="shared" si="12"/>
        <v>1.998022216113049E-2</v>
      </c>
      <c r="G75" s="33">
        <v>312440.99913000001</v>
      </c>
      <c r="H75" s="68">
        <f t="shared" si="13"/>
        <v>1.4698017274438747E-2</v>
      </c>
      <c r="I75" s="78">
        <f t="shared" si="11"/>
        <v>-0.11017741186897621</v>
      </c>
      <c r="K75" s="97">
        <f t="shared" si="14"/>
        <v>38686.296689999988</v>
      </c>
    </row>
    <row r="76" spans="2:12" hidden="1" outlineLevel="1" x14ac:dyDescent="0.3">
      <c r="B76" s="2" t="s">
        <v>187</v>
      </c>
      <c r="C76" s="7" t="s">
        <v>58</v>
      </c>
      <c r="D76" s="33">
        <v>2380863.0052399999</v>
      </c>
      <c r="E76" s="34">
        <v>3559185.6584100001</v>
      </c>
      <c r="F76" s="68">
        <f t="shared" si="12"/>
        <v>0.20252860149100013</v>
      </c>
      <c r="G76" s="33">
        <v>4106413.9387500002</v>
      </c>
      <c r="H76" s="68">
        <f t="shared" si="13"/>
        <v>0.19317612981589097</v>
      </c>
      <c r="I76" s="78">
        <f t="shared" si="11"/>
        <v>0.15375097925755973</v>
      </c>
      <c r="K76" s="97">
        <f t="shared" si="14"/>
        <v>-547228.28034000006</v>
      </c>
    </row>
    <row r="77" spans="2:12" hidden="1" outlineLevel="1" x14ac:dyDescent="0.3">
      <c r="B77" s="2" t="s">
        <v>188</v>
      </c>
      <c r="C77" s="7" t="s">
        <v>59</v>
      </c>
      <c r="D77" s="33">
        <v>45832.701799999995</v>
      </c>
      <c r="E77" s="34">
        <v>53818.836969999997</v>
      </c>
      <c r="F77" s="68">
        <f t="shared" si="12"/>
        <v>3.0624572111463107E-3</v>
      </c>
      <c r="G77" s="33">
        <v>67252.372579999996</v>
      </c>
      <c r="H77" s="68">
        <f t="shared" si="13"/>
        <v>3.1637222281335324E-3</v>
      </c>
      <c r="I77" s="78">
        <f t="shared" si="11"/>
        <v>0.24960657580705797</v>
      </c>
      <c r="K77" s="97">
        <f t="shared" si="14"/>
        <v>-13433.535609999999</v>
      </c>
    </row>
    <row r="78" spans="2:12" hidden="1" outlineLevel="1" x14ac:dyDescent="0.3">
      <c r="B78" s="2" t="s">
        <v>189</v>
      </c>
      <c r="C78" s="7" t="s">
        <v>60</v>
      </c>
      <c r="D78" s="33">
        <v>145.01659000000001</v>
      </c>
      <c r="E78" s="34">
        <v>2796.2447000000002</v>
      </c>
      <c r="F78" s="68">
        <f t="shared" si="12"/>
        <v>1.5911491640776445E-4</v>
      </c>
      <c r="G78" s="33">
        <v>1076602.9913900001</v>
      </c>
      <c r="H78" s="68">
        <f t="shared" si="13"/>
        <v>5.0646136100015005E-2</v>
      </c>
      <c r="I78" s="78">
        <f t="shared" si="11"/>
        <v>384.01744550110374</v>
      </c>
      <c r="K78" s="97">
        <f t="shared" si="14"/>
        <v>-1073806.7466900002</v>
      </c>
    </row>
    <row r="79" spans="2:12" collapsed="1" x14ac:dyDescent="0.3">
      <c r="C79" s="9" t="s">
        <v>61</v>
      </c>
      <c r="D79" s="31">
        <f>SUM(D80:D86)</f>
        <v>3959172.4298499986</v>
      </c>
      <c r="E79" s="32">
        <f>SUM(E80:E86)</f>
        <v>3998663.1458499986</v>
      </c>
      <c r="F79" s="71">
        <f t="shared" si="12"/>
        <v>0.22753622105916943</v>
      </c>
      <c r="G79" s="31">
        <f t="shared" ref="G79" si="18">SUM(G80:G86)</f>
        <v>4014723.9042099994</v>
      </c>
      <c r="H79" s="71">
        <f>G79/$G$95</f>
        <v>0.1888627979698291</v>
      </c>
      <c r="I79" s="78">
        <f t="shared" si="11"/>
        <v>4.0165319693581608E-3</v>
      </c>
      <c r="K79" s="97">
        <f>+E79-G79-K86</f>
        <v>-320795.43600000162</v>
      </c>
      <c r="L79" s="110" t="s">
        <v>253</v>
      </c>
    </row>
    <row r="80" spans="2:12" hidden="1" outlineLevel="1" x14ac:dyDescent="0.3">
      <c r="B80" s="2" t="s">
        <v>190</v>
      </c>
      <c r="C80" s="7" t="s">
        <v>62</v>
      </c>
      <c r="D80" s="33">
        <v>567016.2463</v>
      </c>
      <c r="E80" s="34">
        <v>567016.2463</v>
      </c>
      <c r="F80" s="68">
        <f t="shared" si="12"/>
        <v>3.2264966879282375E-2</v>
      </c>
      <c r="G80" s="33">
        <v>567016.2463</v>
      </c>
      <c r="H80" s="68">
        <f t="shared" si="13"/>
        <v>2.6673882768942274E-2</v>
      </c>
      <c r="I80" s="78">
        <f t="shared" si="11"/>
        <v>0</v>
      </c>
      <c r="K80" s="97">
        <f t="shared" si="14"/>
        <v>0</v>
      </c>
    </row>
    <row r="81" spans="2:12" hidden="1" outlineLevel="1" x14ac:dyDescent="0.3">
      <c r="B81" s="2" t="s">
        <v>191</v>
      </c>
      <c r="C81" s="7" t="s">
        <v>63</v>
      </c>
      <c r="D81" s="33">
        <v>2475878.4968000003</v>
      </c>
      <c r="E81" s="34">
        <v>2553621.0328000002</v>
      </c>
      <c r="F81" s="68">
        <f t="shared" si="12"/>
        <v>0.14530888415133381</v>
      </c>
      <c r="G81" s="33">
        <v>2578278.6388000003</v>
      </c>
      <c r="H81" s="68">
        <f t="shared" si="13"/>
        <v>0.12128876836561159</v>
      </c>
      <c r="I81" s="78">
        <f t="shared" si="11"/>
        <v>9.6559378558076486E-3</v>
      </c>
      <c r="K81" s="97">
        <f t="shared" si="14"/>
        <v>-24657.606000000145</v>
      </c>
    </row>
    <row r="82" spans="2:12" hidden="1" outlineLevel="1" x14ac:dyDescent="0.3">
      <c r="B82" s="2" t="s">
        <v>192</v>
      </c>
      <c r="C82" s="7" t="s">
        <v>64</v>
      </c>
      <c r="D82" s="33">
        <v>3702060.2361999997</v>
      </c>
      <c r="E82" s="34">
        <v>4006907.3741999995</v>
      </c>
      <c r="F82" s="68">
        <f t="shared" si="12"/>
        <v>0.22800534298714553</v>
      </c>
      <c r="G82" s="33">
        <v>4282174.6232000003</v>
      </c>
      <c r="H82" s="68">
        <f t="shared" si="13"/>
        <v>0.2014443583243346</v>
      </c>
      <c r="I82" s="78">
        <f t="shared" si="11"/>
        <v>6.8698181238831188E-2</v>
      </c>
      <c r="K82" s="97">
        <f t="shared" si="14"/>
        <v>-275267.24900000077</v>
      </c>
    </row>
    <row r="83" spans="2:12" hidden="1" outlineLevel="1" x14ac:dyDescent="0.3">
      <c r="B83" s="2" t="s">
        <v>193</v>
      </c>
      <c r="C83" s="7" t="s">
        <v>65</v>
      </c>
      <c r="D83" s="33">
        <v>32251.22897</v>
      </c>
      <c r="E83" s="34">
        <v>32251.22897</v>
      </c>
      <c r="F83" s="68">
        <f t="shared" si="12"/>
        <v>1.8351940377783179E-3</v>
      </c>
      <c r="G83" s="33">
        <v>34951.228969999996</v>
      </c>
      <c r="H83" s="68">
        <f t="shared" si="13"/>
        <v>1.6441944834204637E-3</v>
      </c>
      <c r="I83" s="78">
        <f t="shared" si="11"/>
        <v>8.3717739950670667E-2</v>
      </c>
      <c r="K83" s="97">
        <f t="shared" si="14"/>
        <v>-2699.9999999999964</v>
      </c>
    </row>
    <row r="84" spans="2:12" hidden="1" outlineLevel="1" x14ac:dyDescent="0.3">
      <c r="B84" s="2" t="s">
        <v>194</v>
      </c>
      <c r="C84" s="7" t="s">
        <v>66</v>
      </c>
      <c r="D84" s="33">
        <v>88904.490540000013</v>
      </c>
      <c r="E84" s="34">
        <v>92623.490539999984</v>
      </c>
      <c r="F84" s="68">
        <f t="shared" si="12"/>
        <v>5.2705612476145088E-3</v>
      </c>
      <c r="G84" s="33">
        <v>100299.37354</v>
      </c>
      <c r="H84" s="68">
        <f t="shared" si="13"/>
        <v>4.718336994860654E-3</v>
      </c>
      <c r="I84" s="78">
        <f t="shared" si="11"/>
        <v>8.2871882232565419E-2</v>
      </c>
      <c r="K84" s="97">
        <f t="shared" si="14"/>
        <v>-7675.8830000000162</v>
      </c>
    </row>
    <row r="85" spans="2:12" hidden="1" outlineLevel="1" x14ac:dyDescent="0.3">
      <c r="B85" s="2" t="s">
        <v>195</v>
      </c>
      <c r="C85" s="7" t="s">
        <v>67</v>
      </c>
      <c r="D85" s="33">
        <v>738107.321</v>
      </c>
      <c r="E85" s="34">
        <v>770745.3110000001</v>
      </c>
      <c r="F85" s="68">
        <f t="shared" si="12"/>
        <v>4.3857776728710982E-2</v>
      </c>
      <c r="G85" s="33">
        <v>781240.00899999996</v>
      </c>
      <c r="H85" s="68">
        <f t="shared" si="13"/>
        <v>3.6751512060640236E-2</v>
      </c>
      <c r="I85" s="78">
        <f t="shared" si="11"/>
        <v>1.3616298211900321E-2</v>
      </c>
      <c r="K85" s="97">
        <f t="shared" si="14"/>
        <v>-10494.697999999858</v>
      </c>
    </row>
    <row r="86" spans="2:12" hidden="1" outlineLevel="1" x14ac:dyDescent="0.3">
      <c r="B86" s="2" t="s">
        <v>196</v>
      </c>
      <c r="C86" s="7" t="s">
        <v>68</v>
      </c>
      <c r="D86" s="33">
        <v>-3645045.58996</v>
      </c>
      <c r="E86" s="34">
        <v>-4024501.5379599999</v>
      </c>
      <c r="F86" s="68">
        <f t="shared" si="12"/>
        <v>-0.22900650497269601</v>
      </c>
      <c r="G86" s="33">
        <v>-4329236.2156000007</v>
      </c>
      <c r="H86" s="68">
        <f t="shared" si="13"/>
        <v>-0.20365825502798068</v>
      </c>
      <c r="I86" s="78">
        <f t="shared" si="11"/>
        <v>7.5719856177386219E-2</v>
      </c>
      <c r="K86" s="97">
        <f t="shared" si="14"/>
        <v>304734.67764000082</v>
      </c>
    </row>
    <row r="87" spans="2:12" collapsed="1" x14ac:dyDescent="0.3">
      <c r="C87" s="9" t="s">
        <v>69</v>
      </c>
      <c r="D87" s="35">
        <f>SUM(D88:D88)</f>
        <v>1026.80126</v>
      </c>
      <c r="E87" s="36">
        <f>SUM(E88:E88)</f>
        <v>1026.80126</v>
      </c>
      <c r="F87" s="69">
        <f t="shared" si="12"/>
        <v>5.842814709752948E-5</v>
      </c>
      <c r="G87" s="35">
        <f t="shared" ref="G87" si="19">SUM(G88:G88)</f>
        <v>1026.80126</v>
      </c>
      <c r="H87" s="69">
        <f t="shared" si="13"/>
        <v>4.8303336306436646E-5</v>
      </c>
      <c r="I87" s="78">
        <f t="shared" si="11"/>
        <v>0</v>
      </c>
      <c r="K87" s="97">
        <f t="shared" si="14"/>
        <v>0</v>
      </c>
    </row>
    <row r="88" spans="2:12" hidden="1" outlineLevel="1" x14ac:dyDescent="0.3">
      <c r="B88" s="2" t="s">
        <v>197</v>
      </c>
      <c r="C88" s="7" t="s">
        <v>70</v>
      </c>
      <c r="D88" s="33">
        <v>1026.80126</v>
      </c>
      <c r="E88" s="34">
        <v>1026.80126</v>
      </c>
      <c r="F88" s="68">
        <f t="shared" si="12"/>
        <v>5.842814709752948E-5</v>
      </c>
      <c r="G88" s="33">
        <v>1026.80126</v>
      </c>
      <c r="H88" s="68">
        <f t="shared" si="13"/>
        <v>4.8303336306436646E-5</v>
      </c>
      <c r="I88" s="78">
        <f t="shared" si="11"/>
        <v>0</v>
      </c>
      <c r="K88" s="97">
        <f t="shared" si="14"/>
        <v>0</v>
      </c>
    </row>
    <row r="89" spans="2:12" collapsed="1" x14ac:dyDescent="0.3">
      <c r="C89" s="9" t="s">
        <v>71</v>
      </c>
      <c r="D89" s="35">
        <f>SUM(D90:D90)</f>
        <v>41723.165999999997</v>
      </c>
      <c r="E89" s="36">
        <f>SUM(E90:E90)</f>
        <v>43545.978000000003</v>
      </c>
      <c r="F89" s="69">
        <f t="shared" si="12"/>
        <v>2.477899966824917E-3</v>
      </c>
      <c r="G89" s="35">
        <f>SUM(G90:G91)</f>
        <v>101929.649</v>
      </c>
      <c r="H89" s="69">
        <f t="shared" si="13"/>
        <v>4.7950292885733745E-3</v>
      </c>
      <c r="I89" s="78">
        <f t="shared" si="11"/>
        <v>1.340736244343852</v>
      </c>
      <c r="K89" s="97">
        <f>+E89-G89</f>
        <v>-58383.671000000002</v>
      </c>
      <c r="L89" s="109" t="s">
        <v>252</v>
      </c>
    </row>
    <row r="90" spans="2:12" hidden="1" outlineLevel="1" x14ac:dyDescent="0.3">
      <c r="B90" s="2" t="s">
        <v>198</v>
      </c>
      <c r="C90" s="7" t="s">
        <v>72</v>
      </c>
      <c r="D90" s="33">
        <v>41723.165999999997</v>
      </c>
      <c r="E90" s="34">
        <v>43545.978000000003</v>
      </c>
      <c r="F90" s="68">
        <f t="shared" si="12"/>
        <v>2.477899966824917E-3</v>
      </c>
      <c r="G90" s="33">
        <v>66983.649000000005</v>
      </c>
      <c r="H90" s="68">
        <f t="shared" si="13"/>
        <v>3.1510807891678171E-3</v>
      </c>
      <c r="I90" s="78">
        <f t="shared" si="11"/>
        <v>0.53822814589214185</v>
      </c>
      <c r="K90" s="97">
        <f t="shared" si="14"/>
        <v>-23437.671000000002</v>
      </c>
    </row>
    <row r="91" spans="2:12" hidden="1" outlineLevel="1" x14ac:dyDescent="0.3">
      <c r="B91" s="2" t="s">
        <v>199</v>
      </c>
      <c r="C91" s="7" t="s">
        <v>138</v>
      </c>
      <c r="D91" s="33"/>
      <c r="E91" s="34"/>
      <c r="F91" s="68">
        <f t="shared" si="12"/>
        <v>0</v>
      </c>
      <c r="G91" s="33">
        <v>34946</v>
      </c>
      <c r="H91" s="68">
        <f t="shared" si="13"/>
        <v>1.6439484994055569E-3</v>
      </c>
      <c r="I91" s="78" t="e">
        <f t="shared" si="11"/>
        <v>#DIV/0!</v>
      </c>
      <c r="K91" s="97">
        <f t="shared" si="14"/>
        <v>-34946</v>
      </c>
    </row>
    <row r="92" spans="2:12" collapsed="1" x14ac:dyDescent="0.3">
      <c r="C92" s="9" t="s">
        <v>73</v>
      </c>
      <c r="D92" s="35">
        <f>SUM(D93:D94)</f>
        <v>6833047.6549999993</v>
      </c>
      <c r="E92" s="36">
        <f>SUM(E93:E94)</f>
        <v>6833047.6549999993</v>
      </c>
      <c r="F92" s="69">
        <f t="shared" si="12"/>
        <v>0.38882140981280922</v>
      </c>
      <c r="G92" s="35">
        <f t="shared" ref="G92" si="20">SUM(G93:G94)</f>
        <v>6833047.6549999993</v>
      </c>
      <c r="H92" s="69">
        <f>G92/$G$95</f>
        <v>0.32144389740754048</v>
      </c>
      <c r="I92" s="78">
        <f>(G92-E92)/E92</f>
        <v>0</v>
      </c>
      <c r="K92" s="97">
        <f t="shared" si="14"/>
        <v>0</v>
      </c>
    </row>
    <row r="93" spans="2:12" hidden="1" outlineLevel="1" x14ac:dyDescent="0.3">
      <c r="B93" s="2" t="s">
        <v>200</v>
      </c>
      <c r="C93" s="7" t="s">
        <v>74</v>
      </c>
      <c r="D93" s="33">
        <v>36295.900999999998</v>
      </c>
      <c r="E93" s="34">
        <v>36295.900999999998</v>
      </c>
      <c r="F93" s="81">
        <f t="shared" si="12"/>
        <v>2.0653483057328616E-3</v>
      </c>
      <c r="G93" s="33">
        <v>36295.900999999998</v>
      </c>
      <c r="H93" s="81">
        <f t="shared" si="13"/>
        <v>1.7074512671986107E-3</v>
      </c>
      <c r="I93" s="78">
        <f t="shared" ref="I93:I95" si="21">(G93-E93)/E93</f>
        <v>0</v>
      </c>
      <c r="K93" s="97">
        <f t="shared" si="14"/>
        <v>0</v>
      </c>
    </row>
    <row r="94" spans="2:12" hidden="1" outlineLevel="1" x14ac:dyDescent="0.3">
      <c r="B94" s="2" t="s">
        <v>201</v>
      </c>
      <c r="C94" s="7" t="s">
        <v>75</v>
      </c>
      <c r="D94" s="33">
        <v>6796751.7539999997</v>
      </c>
      <c r="E94" s="34">
        <v>6796751.7539999997</v>
      </c>
      <c r="F94" s="81">
        <f t="shared" si="12"/>
        <v>0.38675606150707637</v>
      </c>
      <c r="G94" s="33">
        <v>6796751.7539999997</v>
      </c>
      <c r="H94" s="81">
        <f t="shared" si="13"/>
        <v>0.31973644614034186</v>
      </c>
      <c r="I94" s="78">
        <f t="shared" si="21"/>
        <v>0</v>
      </c>
      <c r="K94" s="97">
        <f t="shared" si="14"/>
        <v>0</v>
      </c>
    </row>
    <row r="95" spans="2:12" collapsed="1" x14ac:dyDescent="0.3">
      <c r="C95" s="11" t="s">
        <v>76</v>
      </c>
      <c r="D95" s="37">
        <f>D57+D60+D65+D73+D79+D87+D89+D92</f>
        <v>16448539.480709998</v>
      </c>
      <c r="E95" s="38">
        <f>E57+E60+E65+E73+E79+E87+E89+E92</f>
        <v>17573743.324189998</v>
      </c>
      <c r="F95" s="82"/>
      <c r="G95" s="37">
        <f t="shared" ref="G95" si="22">G57+G60+G65+G73+G79+G87+G89+G92</f>
        <v>21257356.913939998</v>
      </c>
      <c r="H95" s="80"/>
      <c r="I95" s="77">
        <f t="shared" si="21"/>
        <v>0.20960893315652104</v>
      </c>
      <c r="K95" s="98">
        <f>+E95-G95</f>
        <v>-3683613.5897499993</v>
      </c>
    </row>
    <row r="96" spans="2:12" x14ac:dyDescent="0.3">
      <c r="C96" s="11" t="s">
        <v>77</v>
      </c>
      <c r="D96" s="44"/>
      <c r="E96" s="45"/>
      <c r="F96" s="83"/>
      <c r="G96" s="44"/>
      <c r="H96" s="83"/>
      <c r="I96" s="85"/>
      <c r="K96" s="85"/>
    </row>
    <row r="97" spans="2:13" x14ac:dyDescent="0.3">
      <c r="C97" s="9" t="s">
        <v>78</v>
      </c>
      <c r="D97" s="35">
        <f>SUM(D98:D99)</f>
        <v>3819634.1414600001</v>
      </c>
      <c r="E97" s="36">
        <f>SUM(E98:E99)</f>
        <v>4990439.7387199998</v>
      </c>
      <c r="F97" s="69">
        <f>E97/$E$129</f>
        <v>0.67435879587155945</v>
      </c>
      <c r="G97" s="35">
        <f>SUM(G98:G99)</f>
        <v>7227991.2626399994</v>
      </c>
      <c r="H97" s="69">
        <f>G97/$G$129</f>
        <v>0.66875965335904553</v>
      </c>
      <c r="I97" s="78">
        <f t="shared" ref="I97:I139" si="23">(G97-E97)/E97</f>
        <v>0.44836760707863194</v>
      </c>
      <c r="K97" s="97">
        <f>G97-E97</f>
        <v>2237551.5239199996</v>
      </c>
      <c r="L97" s="108" t="s">
        <v>255</v>
      </c>
      <c r="M97" s="2">
        <f>D97/D129</f>
        <v>0.66614007419403076</v>
      </c>
    </row>
    <row r="98" spans="2:13" hidden="1" outlineLevel="1" x14ac:dyDescent="0.3">
      <c r="B98" s="2" t="s">
        <v>202</v>
      </c>
      <c r="C98" s="7" t="s">
        <v>79</v>
      </c>
      <c r="D98" s="33">
        <v>3441428.96802</v>
      </c>
      <c r="E98" s="34">
        <v>4661579.86228</v>
      </c>
      <c r="F98" s="69">
        <f t="shared" ref="F98:F128" si="24">E98/$E$129</f>
        <v>0.62991991635441491</v>
      </c>
      <c r="G98" s="33">
        <v>6993953.0121999998</v>
      </c>
      <c r="H98" s="69">
        <f t="shared" ref="H98:H128" si="25">G98/$G$129</f>
        <v>0.64710559574472504</v>
      </c>
      <c r="I98" s="78">
        <f t="shared" si="23"/>
        <v>0.50033963137536497</v>
      </c>
      <c r="K98" s="97">
        <f t="shared" ref="K98:K143" si="26">G98-E98</f>
        <v>2332373.1499199998</v>
      </c>
    </row>
    <row r="99" spans="2:13" hidden="1" outlineLevel="1" x14ac:dyDescent="0.3">
      <c r="B99" s="2" t="s">
        <v>203</v>
      </c>
      <c r="C99" s="7" t="s">
        <v>80</v>
      </c>
      <c r="D99" s="33">
        <v>378205.17343999998</v>
      </c>
      <c r="E99" s="34">
        <v>328859.87644000002</v>
      </c>
      <c r="F99" s="69">
        <f t="shared" si="24"/>
        <v>4.4438879517144515E-2</v>
      </c>
      <c r="G99" s="33">
        <v>234038.25044</v>
      </c>
      <c r="H99" s="69">
        <f t="shared" si="25"/>
        <v>2.1654057614320522E-2</v>
      </c>
      <c r="I99" s="78">
        <f t="shared" si="23"/>
        <v>-0.28833443297026867</v>
      </c>
      <c r="K99" s="97">
        <f t="shared" si="26"/>
        <v>-94821.626000000018</v>
      </c>
    </row>
    <row r="100" spans="2:13" collapsed="1" x14ac:dyDescent="0.3">
      <c r="C100" s="9" t="s">
        <v>81</v>
      </c>
      <c r="D100" s="31">
        <f>SUM(D101:D102)</f>
        <v>1223497.2119</v>
      </c>
      <c r="E100" s="32">
        <f>SUM(E101:E102)</f>
        <v>1404031.6271300002</v>
      </c>
      <c r="F100" s="69">
        <f t="shared" si="24"/>
        <v>0.18972698339401725</v>
      </c>
      <c r="G100" s="31">
        <f>SUM(G101:G102)</f>
        <v>2635580.4539800002</v>
      </c>
      <c r="H100" s="69">
        <f t="shared" si="25"/>
        <v>0.24385334828971114</v>
      </c>
      <c r="I100" s="78">
        <f t="shared" si="23"/>
        <v>0.87715176998357614</v>
      </c>
      <c r="K100" s="97">
        <f>G100-E100</f>
        <v>1231548.8268500001</v>
      </c>
      <c r="L100" s="106" t="s">
        <v>256</v>
      </c>
    </row>
    <row r="101" spans="2:13" hidden="1" outlineLevel="1" x14ac:dyDescent="0.3">
      <c r="B101" s="2" t="s">
        <v>204</v>
      </c>
      <c r="C101" s="9" t="s">
        <v>82</v>
      </c>
      <c r="D101" s="33">
        <v>1221553.9879000001</v>
      </c>
      <c r="E101" s="34">
        <v>1404031.6271300002</v>
      </c>
      <c r="F101" s="69">
        <f t="shared" si="24"/>
        <v>0.18972698339401725</v>
      </c>
      <c r="G101" s="33">
        <v>1782886.5594000001</v>
      </c>
      <c r="H101" s="69">
        <f t="shared" si="25"/>
        <v>0.16495905350712248</v>
      </c>
      <c r="I101" s="78">
        <f t="shared" si="23"/>
        <v>0.26983361695663682</v>
      </c>
      <c r="K101" s="97">
        <f t="shared" si="26"/>
        <v>378854.93226999999</v>
      </c>
    </row>
    <row r="102" spans="2:13" hidden="1" outlineLevel="1" x14ac:dyDescent="0.3">
      <c r="B102" s="2" t="s">
        <v>205</v>
      </c>
      <c r="C102" s="9" t="s">
        <v>139</v>
      </c>
      <c r="D102" s="33">
        <v>1943.2239999999999</v>
      </c>
      <c r="E102" s="34"/>
      <c r="F102" s="69">
        <f t="shared" si="24"/>
        <v>0</v>
      </c>
      <c r="G102" s="33">
        <v>852693.89458000008</v>
      </c>
      <c r="H102" s="69">
        <f t="shared" si="25"/>
        <v>7.8894294782588664E-2</v>
      </c>
      <c r="I102" s="78" t="e">
        <f t="shared" si="23"/>
        <v>#DIV/0!</v>
      </c>
      <c r="K102" s="97">
        <f t="shared" si="26"/>
        <v>852693.89458000008</v>
      </c>
    </row>
    <row r="103" spans="2:13" collapsed="1" x14ac:dyDescent="0.3">
      <c r="C103" s="9" t="s">
        <v>83</v>
      </c>
      <c r="D103" s="31">
        <f>SUM(D104:D112)</f>
        <v>147042.36099999998</v>
      </c>
      <c r="E103" s="32">
        <f>SUM(E104:E112)</f>
        <v>624251.47100000002</v>
      </c>
      <c r="F103" s="69">
        <f t="shared" si="24"/>
        <v>8.4355185583822795E-2</v>
      </c>
      <c r="G103" s="31">
        <f>SUM(G104:G112)</f>
        <v>327019.58350000001</v>
      </c>
      <c r="H103" s="69">
        <f t="shared" si="25"/>
        <v>3.0257023750634823E-2</v>
      </c>
      <c r="I103" s="78">
        <f t="shared" si="23"/>
        <v>-0.47614126887656144</v>
      </c>
      <c r="K103" s="97">
        <f t="shared" si="26"/>
        <v>-297231.88750000001</v>
      </c>
      <c r="L103" s="109" t="s">
        <v>252</v>
      </c>
    </row>
    <row r="104" spans="2:13" hidden="1" outlineLevel="1" x14ac:dyDescent="0.3">
      <c r="B104" s="2" t="s">
        <v>206</v>
      </c>
      <c r="C104" s="7" t="s">
        <v>84</v>
      </c>
      <c r="D104" s="33">
        <v>101906.42</v>
      </c>
      <c r="E104" s="34">
        <v>151374.86199999999</v>
      </c>
      <c r="F104" s="69">
        <f t="shared" si="24"/>
        <v>2.0455305545824757E-2</v>
      </c>
      <c r="G104" s="33">
        <v>125975.084</v>
      </c>
      <c r="H104" s="69">
        <f t="shared" si="25"/>
        <v>1.1655666207452731E-2</v>
      </c>
      <c r="I104" s="78">
        <f t="shared" si="23"/>
        <v>-0.16779389698138911</v>
      </c>
      <c r="K104" s="97">
        <f t="shared" si="26"/>
        <v>-25399.777999999991</v>
      </c>
    </row>
    <row r="105" spans="2:13" hidden="1" outlineLevel="1" x14ac:dyDescent="0.3">
      <c r="B105" s="2" t="s">
        <v>207</v>
      </c>
      <c r="C105" s="7" t="s">
        <v>242</v>
      </c>
      <c r="D105" s="33"/>
      <c r="E105" s="34"/>
      <c r="F105" s="69">
        <f t="shared" si="24"/>
        <v>0</v>
      </c>
      <c r="G105" s="33"/>
      <c r="H105" s="69">
        <f t="shared" si="25"/>
        <v>0</v>
      </c>
      <c r="I105" s="78" t="e">
        <f t="shared" si="23"/>
        <v>#DIV/0!</v>
      </c>
      <c r="K105" s="97">
        <f t="shared" si="26"/>
        <v>0</v>
      </c>
    </row>
    <row r="106" spans="2:13" hidden="1" outlineLevel="1" x14ac:dyDescent="0.3">
      <c r="B106" s="2" t="s">
        <v>208</v>
      </c>
      <c r="C106" s="7" t="s">
        <v>85</v>
      </c>
      <c r="D106" s="33"/>
      <c r="E106" s="34">
        <v>413225.40899999999</v>
      </c>
      <c r="F106" s="69">
        <f t="shared" si="24"/>
        <v>5.5839205325871111E-2</v>
      </c>
      <c r="G106" s="33">
        <v>123322.8385</v>
      </c>
      <c r="H106" s="69">
        <f t="shared" si="25"/>
        <v>1.141027094938552E-2</v>
      </c>
      <c r="I106" s="78">
        <f t="shared" si="23"/>
        <v>-0.70156036919791631</v>
      </c>
      <c r="K106" s="97">
        <f t="shared" si="26"/>
        <v>-289902.57049999997</v>
      </c>
    </row>
    <row r="107" spans="2:13" hidden="1" outlineLevel="1" x14ac:dyDescent="0.3">
      <c r="B107" s="2" t="s">
        <v>209</v>
      </c>
      <c r="C107" s="7" t="s">
        <v>86</v>
      </c>
      <c r="D107" s="33">
        <v>9869.4189999999999</v>
      </c>
      <c r="E107" s="34">
        <v>12693.326999999999</v>
      </c>
      <c r="F107" s="69">
        <f t="shared" si="24"/>
        <v>1.7152509917932551E-3</v>
      </c>
      <c r="G107" s="33">
        <v>19918.008999999998</v>
      </c>
      <c r="H107" s="69">
        <f t="shared" si="25"/>
        <v>1.842885569507057E-3</v>
      </c>
      <c r="I107" s="78">
        <f t="shared" si="23"/>
        <v>0.56917166003838071</v>
      </c>
      <c r="K107" s="97">
        <f t="shared" si="26"/>
        <v>7224.6819999999989</v>
      </c>
    </row>
    <row r="108" spans="2:13" hidden="1" outlineLevel="1" x14ac:dyDescent="0.3">
      <c r="B108" s="2" t="s">
        <v>210</v>
      </c>
      <c r="C108" s="7" t="s">
        <v>243</v>
      </c>
      <c r="D108" s="33"/>
      <c r="E108" s="34"/>
      <c r="F108" s="69">
        <f t="shared" si="24"/>
        <v>0</v>
      </c>
      <c r="G108" s="33"/>
      <c r="H108" s="69">
        <f t="shared" si="25"/>
        <v>0</v>
      </c>
      <c r="I108" s="78" t="e">
        <f t="shared" si="23"/>
        <v>#DIV/0!</v>
      </c>
      <c r="K108" s="97">
        <f t="shared" si="26"/>
        <v>0</v>
      </c>
    </row>
    <row r="109" spans="2:13" hidden="1" outlineLevel="1" x14ac:dyDescent="0.3">
      <c r="B109" s="2" t="s">
        <v>211</v>
      </c>
      <c r="C109" s="7" t="s">
        <v>87</v>
      </c>
      <c r="D109" s="33">
        <v>775.91200000000003</v>
      </c>
      <c r="E109" s="34">
        <v>832.86500000000001</v>
      </c>
      <c r="F109" s="69">
        <f t="shared" si="24"/>
        <v>1.1254515993166249E-4</v>
      </c>
      <c r="G109" s="33">
        <v>1256.9760000000001</v>
      </c>
      <c r="H109" s="69">
        <f t="shared" si="25"/>
        <v>1.1629992393399877E-4</v>
      </c>
      <c r="I109" s="78">
        <f t="shared" si="23"/>
        <v>0.50921938129228639</v>
      </c>
      <c r="K109" s="97">
        <f t="shared" si="26"/>
        <v>424.1110000000001</v>
      </c>
    </row>
    <row r="110" spans="2:13" hidden="1" outlineLevel="1" x14ac:dyDescent="0.3">
      <c r="B110" s="2" t="s">
        <v>212</v>
      </c>
      <c r="C110" s="7" t="s">
        <v>88</v>
      </c>
      <c r="D110" s="33">
        <v>6032</v>
      </c>
      <c r="E110" s="34">
        <v>7261.9160000000002</v>
      </c>
      <c r="F110" s="69">
        <f t="shared" si="24"/>
        <v>9.8130368983004291E-4</v>
      </c>
      <c r="G110" s="33">
        <v>10209.67</v>
      </c>
      <c r="H110" s="69">
        <f t="shared" si="25"/>
        <v>9.4463525508142483E-4</v>
      </c>
      <c r="I110" s="78">
        <f t="shared" si="23"/>
        <v>0.40591959477361067</v>
      </c>
      <c r="K110" s="97">
        <f t="shared" si="26"/>
        <v>2947.7539999999999</v>
      </c>
    </row>
    <row r="111" spans="2:13" hidden="1" outlineLevel="1" x14ac:dyDescent="0.3">
      <c r="B111" s="2" t="s">
        <v>213</v>
      </c>
      <c r="C111" s="7" t="s">
        <v>89</v>
      </c>
      <c r="D111" s="33">
        <v>28126.21</v>
      </c>
      <c r="E111" s="34">
        <v>36336.550000000003</v>
      </c>
      <c r="F111" s="69">
        <f t="shared" si="24"/>
        <v>4.9101629088926183E-3</v>
      </c>
      <c r="G111" s="33">
        <v>42625.915000000001</v>
      </c>
      <c r="H111" s="69">
        <f t="shared" si="25"/>
        <v>3.9439024071399112E-3</v>
      </c>
      <c r="I111" s="78">
        <f t="shared" si="23"/>
        <v>0.173086465280826</v>
      </c>
      <c r="K111" s="97">
        <f t="shared" si="26"/>
        <v>6289.364999999998</v>
      </c>
    </row>
    <row r="112" spans="2:13" hidden="1" outlineLevel="1" x14ac:dyDescent="0.3">
      <c r="B112" s="2" t="s">
        <v>214</v>
      </c>
      <c r="C112" s="7" t="s">
        <v>90</v>
      </c>
      <c r="D112" s="33">
        <v>332.4</v>
      </c>
      <c r="E112" s="34">
        <v>2526.5419999999999</v>
      </c>
      <c r="F112" s="69">
        <f t="shared" si="24"/>
        <v>3.4141196167933866E-4</v>
      </c>
      <c r="G112" s="33">
        <v>3711.0909999999999</v>
      </c>
      <c r="H112" s="69">
        <f t="shared" si="25"/>
        <v>3.4336343813417869E-4</v>
      </c>
      <c r="I112" s="78">
        <f t="shared" si="23"/>
        <v>0.46884199827273798</v>
      </c>
      <c r="K112" s="97">
        <f t="shared" si="26"/>
        <v>1184.549</v>
      </c>
    </row>
    <row r="113" spans="2:12" collapsed="1" x14ac:dyDescent="0.3">
      <c r="C113" s="9" t="s">
        <v>91</v>
      </c>
      <c r="D113" s="31">
        <f>SUM(D114:D116)</f>
        <v>12689.058999999999</v>
      </c>
      <c r="E113" s="32">
        <f>SUM(E114:E116)</f>
        <v>6951.4589999999998</v>
      </c>
      <c r="F113" s="69">
        <f t="shared" si="24"/>
        <v>9.3935159349161571E-4</v>
      </c>
      <c r="G113" s="31">
        <f t="shared" ref="G113" si="27">SUM(G114:G116)</f>
        <v>214723.568</v>
      </c>
      <c r="H113" s="69">
        <f t="shared" si="25"/>
        <v>1.9866993980184832E-2</v>
      </c>
      <c r="I113" s="78">
        <f t="shared" si="23"/>
        <v>29.888992943783457</v>
      </c>
      <c r="K113" s="97">
        <f t="shared" si="26"/>
        <v>207772.109</v>
      </c>
      <c r="L113" s="106" t="s">
        <v>256</v>
      </c>
    </row>
    <row r="114" spans="2:12" hidden="1" outlineLevel="1" x14ac:dyDescent="0.3">
      <c r="B114" s="2" t="s">
        <v>216</v>
      </c>
      <c r="C114" s="7" t="s">
        <v>92</v>
      </c>
      <c r="D114" s="33">
        <v>12689.058999999999</v>
      </c>
      <c r="E114" s="34">
        <v>6951.4589999999998</v>
      </c>
      <c r="F114" s="69">
        <f t="shared" si="24"/>
        <v>9.3935159349161571E-4</v>
      </c>
      <c r="G114" s="33">
        <v>8859.527</v>
      </c>
      <c r="H114" s="69">
        <f t="shared" si="25"/>
        <v>8.1971518644047953E-4</v>
      </c>
      <c r="I114" s="78">
        <f t="shared" si="23"/>
        <v>0.27448453626785402</v>
      </c>
      <c r="K114" s="97">
        <f t="shared" si="26"/>
        <v>1908.0680000000002</v>
      </c>
    </row>
    <row r="115" spans="2:12" hidden="1" outlineLevel="1" x14ac:dyDescent="0.3">
      <c r="B115" s="2" t="s">
        <v>215</v>
      </c>
      <c r="C115" s="7" t="s">
        <v>140</v>
      </c>
      <c r="D115" s="33"/>
      <c r="E115" s="34"/>
      <c r="F115" s="69">
        <f t="shared" si="24"/>
        <v>0</v>
      </c>
      <c r="G115" s="33">
        <v>205864.041</v>
      </c>
      <c r="H115" s="69">
        <f t="shared" si="25"/>
        <v>1.9047278793744352E-2</v>
      </c>
      <c r="I115" s="78" t="e">
        <f t="shared" si="23"/>
        <v>#DIV/0!</v>
      </c>
      <c r="K115" s="97">
        <f t="shared" si="26"/>
        <v>205864.041</v>
      </c>
    </row>
    <row r="116" spans="2:12" hidden="1" outlineLevel="1" x14ac:dyDescent="0.3">
      <c r="B116" s="2" t="s">
        <v>217</v>
      </c>
      <c r="C116" s="7" t="s">
        <v>244</v>
      </c>
      <c r="D116" s="33"/>
      <c r="E116" s="34"/>
      <c r="F116" s="69">
        <f t="shared" si="24"/>
        <v>0</v>
      </c>
      <c r="G116" s="33"/>
      <c r="H116" s="69">
        <f t="shared" si="25"/>
        <v>0</v>
      </c>
      <c r="I116" s="78" t="e">
        <f t="shared" si="23"/>
        <v>#DIV/0!</v>
      </c>
      <c r="K116" s="97">
        <f t="shared" si="26"/>
        <v>0</v>
      </c>
    </row>
    <row r="117" spans="2:12" collapsed="1" x14ac:dyDescent="0.3">
      <c r="C117" s="9" t="s">
        <v>93</v>
      </c>
      <c r="D117" s="35">
        <f>SUM(D118:D121)</f>
        <v>174315.6318</v>
      </c>
      <c r="E117" s="36">
        <f>SUM(E118:E121)</f>
        <v>222902.33380000002</v>
      </c>
      <c r="F117" s="69">
        <f t="shared" si="24"/>
        <v>3.0120822470222446E-2</v>
      </c>
      <c r="G117" s="35">
        <f t="shared" ref="G117" si="28">SUM(G118:G121)</f>
        <v>209161.65179999999</v>
      </c>
      <c r="H117" s="69">
        <f t="shared" si="25"/>
        <v>1.9352385562054909E-2</v>
      </c>
      <c r="I117" s="78">
        <f t="shared" si="23"/>
        <v>-6.1644406165477429E-2</v>
      </c>
      <c r="K117" s="97">
        <f t="shared" si="26"/>
        <v>-13740.68200000003</v>
      </c>
      <c r="L117" s="109" t="s">
        <v>252</v>
      </c>
    </row>
    <row r="118" spans="2:12" hidden="1" outlineLevel="1" x14ac:dyDescent="0.3">
      <c r="B118" s="2" t="s">
        <v>218</v>
      </c>
      <c r="C118" s="7" t="s">
        <v>94</v>
      </c>
      <c r="D118" s="33">
        <v>4952.0457999999999</v>
      </c>
      <c r="E118" s="34">
        <v>9412.6548000000003</v>
      </c>
      <c r="F118" s="69">
        <f t="shared" si="24"/>
        <v>1.2719333143396956E-3</v>
      </c>
      <c r="G118" s="33">
        <v>11802.4048</v>
      </c>
      <c r="H118" s="69">
        <f t="shared" si="25"/>
        <v>1.0920007863939023E-3</v>
      </c>
      <c r="I118" s="78">
        <f t="shared" si="23"/>
        <v>0.25388692677861724</v>
      </c>
      <c r="K118" s="97">
        <f t="shared" si="26"/>
        <v>2389.75</v>
      </c>
    </row>
    <row r="119" spans="2:12" hidden="1" outlineLevel="1" x14ac:dyDescent="0.3">
      <c r="B119" s="2" t="s">
        <v>219</v>
      </c>
      <c r="C119" s="7" t="s">
        <v>95</v>
      </c>
      <c r="D119" s="33">
        <v>79400.763000000006</v>
      </c>
      <c r="E119" s="34">
        <v>102764.717</v>
      </c>
      <c r="F119" s="69">
        <f t="shared" si="24"/>
        <v>1.3886610086985328E-2</v>
      </c>
      <c r="G119" s="33">
        <v>104712.55</v>
      </c>
      <c r="H119" s="69">
        <f t="shared" si="25"/>
        <v>9.6883803667970128E-3</v>
      </c>
      <c r="I119" s="78">
        <f t="shared" si="23"/>
        <v>1.8954297319769768E-2</v>
      </c>
      <c r="K119" s="97">
        <f t="shared" si="26"/>
        <v>1947.8329999999987</v>
      </c>
    </row>
    <row r="120" spans="2:12" hidden="1" outlineLevel="1" x14ac:dyDescent="0.3">
      <c r="B120" s="2" t="s">
        <v>220</v>
      </c>
      <c r="C120" s="7" t="s">
        <v>96</v>
      </c>
      <c r="D120" s="33">
        <v>9663.0529999999999</v>
      </c>
      <c r="E120" s="34">
        <v>12364.413</v>
      </c>
      <c r="F120" s="69">
        <f t="shared" si="24"/>
        <v>1.6708047985521384E-3</v>
      </c>
      <c r="G120" s="33">
        <v>12565.1</v>
      </c>
      <c r="H120" s="69">
        <f t="shared" si="25"/>
        <v>1.1625680794407275E-3</v>
      </c>
      <c r="I120" s="78">
        <f t="shared" si="23"/>
        <v>1.62310171942655E-2</v>
      </c>
      <c r="K120" s="97">
        <f t="shared" si="26"/>
        <v>200.6869999999999</v>
      </c>
    </row>
    <row r="121" spans="2:12" hidden="1" outlineLevel="1" x14ac:dyDescent="0.3">
      <c r="B121" s="2" t="s">
        <v>221</v>
      </c>
      <c r="C121" s="7" t="s">
        <v>97</v>
      </c>
      <c r="D121" s="33">
        <v>80299.77</v>
      </c>
      <c r="E121" s="34">
        <v>98360.548999999999</v>
      </c>
      <c r="F121" s="69">
        <f t="shared" si="24"/>
        <v>1.3291474270345284E-2</v>
      </c>
      <c r="G121" s="33">
        <v>80081.596999999994</v>
      </c>
      <c r="H121" s="69">
        <f t="shared" si="25"/>
        <v>7.4094363294232683E-3</v>
      </c>
      <c r="I121" s="78">
        <f t="shared" si="23"/>
        <v>-0.18583621366326458</v>
      </c>
      <c r="K121" s="97">
        <f t="shared" si="26"/>
        <v>-18278.952000000005</v>
      </c>
    </row>
    <row r="122" spans="2:12" collapsed="1" x14ac:dyDescent="0.3">
      <c r="C122" s="9" t="s">
        <v>98</v>
      </c>
      <c r="D122" s="31">
        <f t="shared" ref="D122:G122" si="29">SUM(D123:D125)</f>
        <v>354323.46941999998</v>
      </c>
      <c r="E122" s="32">
        <f t="shared" si="29"/>
        <v>143102.62492999999</v>
      </c>
      <c r="F122" s="69">
        <f t="shared" si="24"/>
        <v>1.9337477033357819E-2</v>
      </c>
      <c r="G122" s="31">
        <f t="shared" si="29"/>
        <v>178050.04642</v>
      </c>
      <c r="H122" s="69">
        <f t="shared" si="25"/>
        <v>1.647382834285694E-2</v>
      </c>
      <c r="I122" s="78">
        <f t="shared" si="23"/>
        <v>0.24421230223481136</v>
      </c>
      <c r="K122" s="97">
        <f t="shared" si="26"/>
        <v>34947.421490000008</v>
      </c>
      <c r="L122" s="106" t="s">
        <v>256</v>
      </c>
    </row>
    <row r="123" spans="2:12" hidden="1" outlineLevel="1" x14ac:dyDescent="0.3">
      <c r="B123" s="2" t="s">
        <v>222</v>
      </c>
      <c r="C123" s="7" t="s">
        <v>99</v>
      </c>
      <c r="D123" s="33">
        <v>4473.8104199999998</v>
      </c>
      <c r="E123" s="34">
        <v>20121.320929999998</v>
      </c>
      <c r="F123" s="69">
        <f t="shared" si="24"/>
        <v>2.7189968147336694E-3</v>
      </c>
      <c r="G123" s="33">
        <v>38577.236420000001</v>
      </c>
      <c r="H123" s="69">
        <f t="shared" si="25"/>
        <v>3.5693041563481616E-3</v>
      </c>
      <c r="I123" s="78">
        <f t="shared" si="23"/>
        <v>0.9172318037273115</v>
      </c>
      <c r="K123" s="97">
        <f t="shared" si="26"/>
        <v>18455.915490000003</v>
      </c>
    </row>
    <row r="124" spans="2:12" hidden="1" outlineLevel="1" x14ac:dyDescent="0.3">
      <c r="B124" s="2" t="s">
        <v>223</v>
      </c>
      <c r="C124" s="7" t="s">
        <v>245</v>
      </c>
      <c r="D124" s="33"/>
      <c r="E124" s="34"/>
      <c r="F124" s="69">
        <f t="shared" si="24"/>
        <v>0</v>
      </c>
      <c r="G124" s="33"/>
      <c r="H124" s="69">
        <f t="shared" si="25"/>
        <v>0</v>
      </c>
      <c r="I124" s="78" t="e">
        <f t="shared" si="23"/>
        <v>#DIV/0!</v>
      </c>
      <c r="K124" s="97">
        <f t="shared" si="26"/>
        <v>0</v>
      </c>
    </row>
    <row r="125" spans="2:12" hidden="1" outlineLevel="1" x14ac:dyDescent="0.3">
      <c r="B125" s="2" t="s">
        <v>224</v>
      </c>
      <c r="C125" s="7" t="s">
        <v>100</v>
      </c>
      <c r="D125" s="33">
        <v>349849.65899999999</v>
      </c>
      <c r="E125" s="34">
        <v>122981.304</v>
      </c>
      <c r="F125" s="69">
        <f t="shared" si="24"/>
        <v>1.6618480218624151E-2</v>
      </c>
      <c r="G125" s="33">
        <v>139472.81</v>
      </c>
      <c r="H125" s="69">
        <f t="shared" si="25"/>
        <v>1.2904524186508781E-2</v>
      </c>
      <c r="I125" s="78">
        <f t="shared" si="23"/>
        <v>0.13409766739829002</v>
      </c>
      <c r="K125" s="97">
        <f t="shared" si="26"/>
        <v>16491.505999999994</v>
      </c>
    </row>
    <row r="126" spans="2:12" collapsed="1" x14ac:dyDescent="0.3">
      <c r="C126" s="9" t="s">
        <v>101</v>
      </c>
      <c r="D126" s="31">
        <f t="shared" ref="D126:G126" si="30">SUM(D127:D127)</f>
        <v>2478.5439999999999</v>
      </c>
      <c r="E126" s="32">
        <f t="shared" si="30"/>
        <v>8594.56</v>
      </c>
      <c r="F126" s="69">
        <f t="shared" si="24"/>
        <v>1.1613840535288061E-3</v>
      </c>
      <c r="G126" s="31">
        <f t="shared" si="30"/>
        <v>15528.654</v>
      </c>
      <c r="H126" s="69">
        <f t="shared" si="25"/>
        <v>1.4367667155119792E-3</v>
      </c>
      <c r="I126" s="78">
        <f t="shared" si="23"/>
        <v>0.80680034812718759</v>
      </c>
      <c r="K126" s="97">
        <f t="shared" si="26"/>
        <v>6934.094000000001</v>
      </c>
      <c r="L126" s="106" t="s">
        <v>256</v>
      </c>
    </row>
    <row r="127" spans="2:12" hidden="1" outlineLevel="1" x14ac:dyDescent="0.3">
      <c r="B127" s="2" t="s">
        <v>225</v>
      </c>
      <c r="C127" s="7" t="s">
        <v>102</v>
      </c>
      <c r="D127" s="33">
        <v>2478.5439999999999</v>
      </c>
      <c r="E127" s="34">
        <v>8594.56</v>
      </c>
      <c r="F127" s="69">
        <f>E127/$E$129</f>
        <v>1.1613840535288061E-3</v>
      </c>
      <c r="G127" s="33">
        <v>15528.654</v>
      </c>
      <c r="H127" s="69">
        <f t="shared" si="25"/>
        <v>1.4367667155119792E-3</v>
      </c>
      <c r="I127" s="78">
        <f t="shared" si="23"/>
        <v>0.80680034812718759</v>
      </c>
      <c r="K127" s="97">
        <f t="shared" si="26"/>
        <v>6934.094000000001</v>
      </c>
    </row>
    <row r="128" spans="2:12" hidden="1" outlineLevel="1" x14ac:dyDescent="0.3">
      <c r="B128" s="2" t="s">
        <v>226</v>
      </c>
      <c r="C128" s="7" t="s">
        <v>246</v>
      </c>
      <c r="D128" s="33"/>
      <c r="E128" s="34"/>
      <c r="F128" s="69">
        <f t="shared" si="24"/>
        <v>0</v>
      </c>
      <c r="G128" s="33"/>
      <c r="H128" s="69">
        <f t="shared" si="25"/>
        <v>0</v>
      </c>
      <c r="I128" s="78" t="e">
        <f t="shared" si="23"/>
        <v>#DIV/0!</v>
      </c>
      <c r="K128" s="97">
        <f t="shared" si="26"/>
        <v>0</v>
      </c>
    </row>
    <row r="129" spans="2:12" collapsed="1" x14ac:dyDescent="0.3">
      <c r="C129" s="11" t="s">
        <v>103</v>
      </c>
      <c r="D129" s="37">
        <f t="shared" ref="D129:G129" si="31">D97+D100+D103+D113+D117+D122+D126</f>
        <v>5733980.4185799994</v>
      </c>
      <c r="E129" s="38">
        <f t="shared" si="31"/>
        <v>7400273.8145799991</v>
      </c>
      <c r="F129" s="80"/>
      <c r="G129" s="37">
        <f t="shared" si="31"/>
        <v>10808055.220339999</v>
      </c>
      <c r="H129" s="80"/>
      <c r="I129" s="77">
        <f t="shared" si="23"/>
        <v>0.46049396159450179</v>
      </c>
      <c r="K129" s="98">
        <f t="shared" si="26"/>
        <v>3407781.4057599995</v>
      </c>
    </row>
    <row r="130" spans="2:12" x14ac:dyDescent="0.3">
      <c r="C130" s="11" t="s">
        <v>104</v>
      </c>
      <c r="D130" s="44"/>
      <c r="E130" s="45"/>
      <c r="F130" s="83"/>
      <c r="G130" s="44"/>
      <c r="H130" s="83"/>
      <c r="I130" s="85"/>
      <c r="K130" s="99"/>
    </row>
    <row r="131" spans="2:12" x14ac:dyDescent="0.3">
      <c r="C131" s="9" t="s">
        <v>105</v>
      </c>
      <c r="D131" s="31">
        <f t="shared" ref="D131:G131" si="32">SUM(D132:D132)</f>
        <v>1000000</v>
      </c>
      <c r="E131" s="32">
        <f t="shared" si="32"/>
        <v>1000000</v>
      </c>
      <c r="F131" s="69">
        <f>E131/$E$142</f>
        <v>9.8294883619996332E-2</v>
      </c>
      <c r="G131" s="31">
        <f t="shared" si="32"/>
        <v>1000000</v>
      </c>
      <c r="H131" s="69">
        <f>G131/$G$142</f>
        <v>9.5700175056690692E-2</v>
      </c>
      <c r="I131" s="78">
        <f t="shared" si="23"/>
        <v>0</v>
      </c>
      <c r="K131" s="97">
        <f t="shared" si="26"/>
        <v>0</v>
      </c>
    </row>
    <row r="132" spans="2:12" hidden="1" outlineLevel="1" x14ac:dyDescent="0.3">
      <c r="B132" s="2" t="s">
        <v>227</v>
      </c>
      <c r="C132" s="7" t="s">
        <v>106</v>
      </c>
      <c r="D132" s="33">
        <v>1000000</v>
      </c>
      <c r="E132" s="34">
        <v>1000000</v>
      </c>
      <c r="F132" s="69">
        <f t="shared" ref="F132:F141" si="33">E132/$E$142</f>
        <v>9.8294883619996332E-2</v>
      </c>
      <c r="G132" s="33">
        <v>1000000</v>
      </c>
      <c r="H132" s="69">
        <f t="shared" ref="H132:H141" si="34">G132/$G$142</f>
        <v>9.5700175056690692E-2</v>
      </c>
      <c r="I132" s="78">
        <f t="shared" si="23"/>
        <v>0</v>
      </c>
      <c r="K132" s="97">
        <f t="shared" si="26"/>
        <v>0</v>
      </c>
    </row>
    <row r="133" spans="2:12" collapsed="1" x14ac:dyDescent="0.3">
      <c r="C133" s="9" t="s">
        <v>107</v>
      </c>
      <c r="D133" s="35">
        <f t="shared" ref="D133:G133" si="35">SUM(D134:D134)</f>
        <v>100174.07309999999</v>
      </c>
      <c r="E133" s="36">
        <f t="shared" si="35"/>
        <v>100174.07309999999</v>
      </c>
      <c r="F133" s="69">
        <f t="shared" si="33"/>
        <v>9.8465988571055044E-3</v>
      </c>
      <c r="G133" s="35">
        <f t="shared" si="35"/>
        <v>100174.07309999999</v>
      </c>
      <c r="H133" s="69">
        <f t="shared" si="34"/>
        <v>9.5866763318117297E-3</v>
      </c>
      <c r="I133" s="78">
        <f t="shared" si="23"/>
        <v>0</v>
      </c>
      <c r="K133" s="97">
        <f t="shared" si="26"/>
        <v>0</v>
      </c>
    </row>
    <row r="134" spans="2:12" hidden="1" outlineLevel="1" x14ac:dyDescent="0.3">
      <c r="B134" s="2" t="s">
        <v>228</v>
      </c>
      <c r="C134" s="7" t="s">
        <v>108</v>
      </c>
      <c r="D134" s="33">
        <v>100174.07309999999</v>
      </c>
      <c r="E134" s="34">
        <v>100174.07309999999</v>
      </c>
      <c r="F134" s="69">
        <f t="shared" si="33"/>
        <v>9.8465988571055044E-3</v>
      </c>
      <c r="G134" s="33">
        <v>100174.07309999999</v>
      </c>
      <c r="H134" s="69">
        <f t="shared" si="34"/>
        <v>9.5866763318117297E-3</v>
      </c>
      <c r="I134" s="78">
        <f t="shared" si="23"/>
        <v>0</v>
      </c>
      <c r="K134" s="97">
        <f t="shared" si="26"/>
        <v>0</v>
      </c>
    </row>
    <row r="135" spans="2:12" collapsed="1" x14ac:dyDescent="0.3">
      <c r="C135" s="9" t="s">
        <v>109</v>
      </c>
      <c r="D135" s="35">
        <f t="shared" ref="D135:G135" si="36">SUM(D136:D136)</f>
        <v>1001752.0262300001</v>
      </c>
      <c r="E135" s="36">
        <f t="shared" si="36"/>
        <v>1001752.0262300001</v>
      </c>
      <c r="F135" s="69">
        <f t="shared" si="33"/>
        <v>9.8467098834373365E-2</v>
      </c>
      <c r="G135" s="35">
        <f t="shared" si="36"/>
        <v>1001752.0262300001</v>
      </c>
      <c r="H135" s="69">
        <f t="shared" si="34"/>
        <v>9.5867844273605618E-2</v>
      </c>
      <c r="I135" s="78">
        <f t="shared" si="23"/>
        <v>0</v>
      </c>
      <c r="K135" s="97">
        <f t="shared" si="26"/>
        <v>0</v>
      </c>
    </row>
    <row r="136" spans="2:12" hidden="1" outlineLevel="1" x14ac:dyDescent="0.3">
      <c r="B136" s="2" t="s">
        <v>229</v>
      </c>
      <c r="C136" s="7" t="s">
        <v>110</v>
      </c>
      <c r="D136" s="33">
        <v>1001752.0262300001</v>
      </c>
      <c r="E136" s="34">
        <v>1001752.0262300001</v>
      </c>
      <c r="F136" s="69">
        <f t="shared" si="33"/>
        <v>9.8467098834373365E-2</v>
      </c>
      <c r="G136" s="33">
        <v>1001752.0262300001</v>
      </c>
      <c r="H136" s="69">
        <f t="shared" si="34"/>
        <v>9.5867844273605618E-2</v>
      </c>
      <c r="I136" s="78">
        <f t="shared" si="23"/>
        <v>0</v>
      </c>
      <c r="K136" s="97">
        <f t="shared" si="26"/>
        <v>0</v>
      </c>
    </row>
    <row r="137" spans="2:12" collapsed="1" x14ac:dyDescent="0.3">
      <c r="C137" s="9" t="s">
        <v>111</v>
      </c>
      <c r="D137" s="35">
        <f t="shared" ref="D137:G137" si="37">D53</f>
        <v>657423.3107700008</v>
      </c>
      <c r="E137" s="36">
        <f t="shared" si="37"/>
        <v>203544.9248000005</v>
      </c>
      <c r="F137" s="69">
        <f t="shared" si="33"/>
        <v>2.0007424694656953E-2</v>
      </c>
      <c r="G137" s="35">
        <f t="shared" si="37"/>
        <v>275832.18526999938</v>
      </c>
      <c r="H137" s="69">
        <f t="shared" si="34"/>
        <v>2.6397188416608482E-2</v>
      </c>
      <c r="I137" s="78">
        <f t="shared" si="23"/>
        <v>0.35514155187621116</v>
      </c>
      <c r="K137" s="97">
        <f>G137-E137</f>
        <v>72287.260469998873</v>
      </c>
      <c r="L137" s="106" t="s">
        <v>256</v>
      </c>
    </row>
    <row r="138" spans="2:12" x14ac:dyDescent="0.3">
      <c r="C138" s="9" t="s">
        <v>112</v>
      </c>
      <c r="D138" s="33">
        <v>1122161.9558699999</v>
      </c>
      <c r="E138" s="36">
        <v>1034950.8156399999</v>
      </c>
      <c r="F138" s="69">
        <f t="shared" si="33"/>
        <v>0.10173036997575408</v>
      </c>
      <c r="G138" s="35">
        <f>E137+E138</f>
        <v>1238495.7404400003</v>
      </c>
      <c r="H138" s="69">
        <f t="shared" si="34"/>
        <v>0.11852425916707379</v>
      </c>
      <c r="I138" s="78">
        <f t="shared" si="23"/>
        <v>0.19667110912331703</v>
      </c>
      <c r="J138" s="6"/>
      <c r="K138" s="97">
        <f>G138-E138</f>
        <v>203544.92480000039</v>
      </c>
      <c r="L138" s="106" t="s">
        <v>256</v>
      </c>
    </row>
    <row r="139" spans="2:12" x14ac:dyDescent="0.3">
      <c r="C139" s="9" t="s">
        <v>113</v>
      </c>
      <c r="D139" s="31">
        <f t="shared" ref="D139:G139" si="38">SUM(D140:D141)</f>
        <v>6833047.6549999993</v>
      </c>
      <c r="E139" s="32">
        <f t="shared" si="38"/>
        <v>6833047.6549999993</v>
      </c>
      <c r="F139" s="69">
        <f t="shared" si="33"/>
        <v>0.67165362401811379</v>
      </c>
      <c r="G139" s="31">
        <f t="shared" si="38"/>
        <v>6833047.6549999993</v>
      </c>
      <c r="H139" s="69">
        <f t="shared" si="34"/>
        <v>0.65392385675420983</v>
      </c>
      <c r="I139" s="78">
        <f t="shared" si="23"/>
        <v>0</v>
      </c>
      <c r="K139" s="97">
        <f t="shared" si="26"/>
        <v>0</v>
      </c>
    </row>
    <row r="140" spans="2:12" hidden="1" outlineLevel="1" x14ac:dyDescent="0.3">
      <c r="B140" s="2" t="s">
        <v>230</v>
      </c>
      <c r="C140" s="7" t="s">
        <v>114</v>
      </c>
      <c r="D140" s="33">
        <v>36295.900999999998</v>
      </c>
      <c r="E140" s="34">
        <v>36295.900999999998</v>
      </c>
      <c r="F140" s="69">
        <f>E140/$E$142</f>
        <v>3.5677013646779085E-3</v>
      </c>
      <c r="G140" s="33">
        <v>36295.900999999998</v>
      </c>
      <c r="H140" s="69">
        <f t="shared" si="34"/>
        <v>3.4735240795403148E-3</v>
      </c>
      <c r="I140" s="86"/>
      <c r="K140" s="100">
        <f t="shared" si="26"/>
        <v>0</v>
      </c>
    </row>
    <row r="141" spans="2:12" hidden="1" outlineLevel="1" x14ac:dyDescent="0.3">
      <c r="B141" s="2" t="s">
        <v>231</v>
      </c>
      <c r="C141" s="7" t="s">
        <v>115</v>
      </c>
      <c r="D141" s="33">
        <v>6796751.7539999997</v>
      </c>
      <c r="E141" s="34">
        <v>6796751.7539999997</v>
      </c>
      <c r="F141" s="69">
        <f t="shared" si="33"/>
        <v>0.66808592265343592</v>
      </c>
      <c r="G141" s="33">
        <v>6796751.7539999997</v>
      </c>
      <c r="H141" s="69">
        <f t="shared" si="34"/>
        <v>0.65045033267466945</v>
      </c>
      <c r="I141" s="86"/>
      <c r="K141" s="100">
        <f t="shared" si="26"/>
        <v>0</v>
      </c>
    </row>
    <row r="142" spans="2:12" collapsed="1" x14ac:dyDescent="0.3">
      <c r="C142" s="11" t="s">
        <v>116</v>
      </c>
      <c r="D142" s="37">
        <f t="shared" ref="D142" si="39">D131+D133+D135+D137+D138+D139</f>
        <v>10714559.02097</v>
      </c>
      <c r="E142" s="38">
        <f t="shared" ref="E142:G142" si="40">E131+E133+E135+E137+E138+E139</f>
        <v>10173469.49477</v>
      </c>
      <c r="F142" s="80"/>
      <c r="G142" s="37">
        <f t="shared" si="40"/>
        <v>10449301.680039998</v>
      </c>
      <c r="H142" s="80"/>
      <c r="I142" s="77">
        <f t="shared" ref="I142:I143" si="41">(G142-E142)/E142</f>
        <v>2.7112892549763758E-2</v>
      </c>
      <c r="K142" s="98">
        <f t="shared" si="26"/>
        <v>275832.18526999839</v>
      </c>
    </row>
    <row r="143" spans="2:12" x14ac:dyDescent="0.3">
      <c r="C143" s="11" t="s">
        <v>117</v>
      </c>
      <c r="D143" s="37">
        <f t="shared" ref="D143" si="42">D129+D142</f>
        <v>16448539.439549999</v>
      </c>
      <c r="E143" s="38">
        <f t="shared" ref="E143:G143" si="43">E129+E142</f>
        <v>17573743.309349999</v>
      </c>
      <c r="F143" s="80"/>
      <c r="G143" s="37">
        <f t="shared" si="43"/>
        <v>21257356.900379997</v>
      </c>
      <c r="H143" s="80"/>
      <c r="I143" s="77">
        <f t="shared" si="41"/>
        <v>0.20960893340635939</v>
      </c>
      <c r="K143" s="98">
        <f t="shared" si="26"/>
        <v>3683613.5910299979</v>
      </c>
    </row>
    <row r="144" spans="2:12" x14ac:dyDescent="0.3">
      <c r="D144" s="46"/>
      <c r="E144" s="47"/>
      <c r="F144" s="47"/>
      <c r="G144" s="47"/>
      <c r="H144" s="47"/>
      <c r="I144" s="47"/>
    </row>
    <row r="145" spans="3:18" x14ac:dyDescent="0.3">
      <c r="C145" s="17" t="s">
        <v>118</v>
      </c>
      <c r="D145" s="48">
        <f t="shared" ref="D145:E145" si="44">ROUND(D95-D143,0)</f>
        <v>0</v>
      </c>
      <c r="E145" s="49">
        <f t="shared" si="44"/>
        <v>0</v>
      </c>
      <c r="F145" s="49"/>
      <c r="G145" s="49">
        <f>ROUND(G95-G143,0)</f>
        <v>0</v>
      </c>
      <c r="H145" s="49"/>
      <c r="I145" s="49"/>
    </row>
    <row r="147" spans="3:18" x14ac:dyDescent="0.3">
      <c r="C147" s="5" t="s">
        <v>119</v>
      </c>
      <c r="D147" s="43">
        <v>2019</v>
      </c>
      <c r="E147" s="64">
        <v>2020</v>
      </c>
      <c r="F147" s="65" t="s">
        <v>248</v>
      </c>
      <c r="G147" s="64">
        <v>2021</v>
      </c>
      <c r="H147" s="65" t="s">
        <v>248</v>
      </c>
      <c r="I147" s="73" t="s">
        <v>247</v>
      </c>
    </row>
    <row r="148" spans="3:18" x14ac:dyDescent="0.3">
      <c r="C148" s="7" t="s">
        <v>47</v>
      </c>
      <c r="D148" s="52">
        <f>D65</f>
        <v>1996155.3572</v>
      </c>
      <c r="E148" s="53">
        <f>E65</f>
        <v>1745043.5570400001</v>
      </c>
      <c r="F148" s="87">
        <f>E148/E$151</f>
        <v>0.68624768875287756</v>
      </c>
      <c r="G148" s="52">
        <f>G65</f>
        <v>2906232.4242199995</v>
      </c>
      <c r="H148" s="87">
        <f>G148/G$151</f>
        <v>0.55483610990742527</v>
      </c>
      <c r="I148" s="89">
        <f t="shared" ref="I148:I159" si="45">(G148-E148)/E148</f>
        <v>0.66542113662173907</v>
      </c>
      <c r="J148" s="6"/>
      <c r="K148" s="6"/>
      <c r="L148" s="103"/>
      <c r="M148" s="6"/>
      <c r="N148" s="6"/>
      <c r="O148" s="6"/>
    </row>
    <row r="149" spans="3:18" x14ac:dyDescent="0.3">
      <c r="C149" s="7" t="s">
        <v>55</v>
      </c>
      <c r="D149" s="35">
        <f>D73-D76</f>
        <v>545718.0234699999</v>
      </c>
      <c r="E149" s="36">
        <f>E73-E76</f>
        <v>754287.60048999963</v>
      </c>
      <c r="F149" s="87">
        <f t="shared" ref="F149:H150" si="46">E149/E$151</f>
        <v>0.29662762307734819</v>
      </c>
      <c r="G149" s="35">
        <f t="shared" ref="G149" si="47">G73-G76</f>
        <v>2229839.5137800002</v>
      </c>
      <c r="H149" s="87">
        <f t="shared" si="46"/>
        <v>0.42570424554932468</v>
      </c>
      <c r="I149" s="89">
        <f t="shared" si="45"/>
        <v>1.9562192356489141</v>
      </c>
      <c r="J149" s="6"/>
      <c r="K149" s="6"/>
      <c r="L149" s="103"/>
      <c r="M149" s="6"/>
      <c r="N149" s="6"/>
      <c r="O149" s="6"/>
    </row>
    <row r="150" spans="3:18" x14ac:dyDescent="0.3">
      <c r="C150" s="7" t="s">
        <v>71</v>
      </c>
      <c r="D150" s="52">
        <f>D89</f>
        <v>41723.165999999997</v>
      </c>
      <c r="E150" s="53">
        <f>E89</f>
        <v>43545.978000000003</v>
      </c>
      <c r="F150" s="87">
        <f t="shared" si="46"/>
        <v>1.7124688169774246E-2</v>
      </c>
      <c r="G150" s="52">
        <f t="shared" ref="G150" si="48">G89</f>
        <v>101929.649</v>
      </c>
      <c r="H150" s="87">
        <f t="shared" si="46"/>
        <v>1.945964454325012E-2</v>
      </c>
      <c r="I150" s="89">
        <f t="shared" si="45"/>
        <v>1.340736244343852</v>
      </c>
      <c r="J150" s="6"/>
      <c r="K150" s="6"/>
      <c r="L150" s="103"/>
      <c r="M150" s="6"/>
      <c r="N150" s="6"/>
      <c r="O150" s="6"/>
    </row>
    <row r="151" spans="3:18" x14ac:dyDescent="0.3">
      <c r="C151" s="21" t="s">
        <v>120</v>
      </c>
      <c r="D151" s="39">
        <f>SUM(D148:D150)</f>
        <v>2583596.5466700001</v>
      </c>
      <c r="E151" s="40">
        <f>SUM(E148:E150)</f>
        <v>2542877.1355299996</v>
      </c>
      <c r="F151" s="88"/>
      <c r="G151" s="39">
        <f t="shared" ref="G151" si="49">SUM(G148:G150)</f>
        <v>5238001.5869999994</v>
      </c>
      <c r="H151" s="88"/>
      <c r="I151" s="79">
        <f t="shared" si="45"/>
        <v>1.0598720692450081</v>
      </c>
      <c r="J151" s="62"/>
      <c r="K151" s="62"/>
      <c r="L151" s="104"/>
      <c r="M151" s="62"/>
      <c r="N151" s="62"/>
      <c r="O151" s="62"/>
      <c r="P151" s="63"/>
      <c r="Q151" s="63"/>
      <c r="R151" s="63"/>
    </row>
    <row r="152" spans="3:18" x14ac:dyDescent="0.3">
      <c r="C152" s="7" t="s">
        <v>81</v>
      </c>
      <c r="D152" s="52">
        <f>D100</f>
        <v>1223497.2119</v>
      </c>
      <c r="E152" s="53">
        <f>E100</f>
        <v>1404031.6271300002</v>
      </c>
      <c r="F152" s="87">
        <f>$E152/$E$158</f>
        <v>0.58262585013407686</v>
      </c>
      <c r="G152" s="52">
        <f t="shared" ref="G152" si="50">G100</f>
        <v>2635580.4539800002</v>
      </c>
      <c r="H152" s="87">
        <f>$G152/$G$158</f>
        <v>0.73618250543021568</v>
      </c>
      <c r="I152" s="89">
        <f t="shared" si="45"/>
        <v>0.87715176998357614</v>
      </c>
      <c r="J152" s="62"/>
      <c r="K152" s="62"/>
      <c r="L152" s="104"/>
      <c r="M152" s="62"/>
      <c r="N152" s="62"/>
      <c r="O152" s="62"/>
      <c r="P152" s="63"/>
      <c r="Q152" s="63"/>
      <c r="R152" s="63"/>
    </row>
    <row r="153" spans="3:18" x14ac:dyDescent="0.3">
      <c r="C153" s="7" t="s">
        <v>83</v>
      </c>
      <c r="D153" s="52">
        <f>D103</f>
        <v>147042.36099999998</v>
      </c>
      <c r="E153" s="53">
        <f>E103</f>
        <v>624251.47100000002</v>
      </c>
      <c r="F153" s="87">
        <f t="shared" ref="F153:F157" si="51">$E153/$E$158</f>
        <v>0.2590433413044102</v>
      </c>
      <c r="G153" s="52">
        <f t="shared" ref="G153" si="52">G103</f>
        <v>327019.58350000001</v>
      </c>
      <c r="H153" s="87">
        <f t="shared" ref="H153:H157" si="53">$G153/$G$158</f>
        <v>9.1344620477141578E-2</v>
      </c>
      <c r="I153" s="89">
        <f t="shared" si="45"/>
        <v>-0.47614126887656144</v>
      </c>
      <c r="J153" s="62"/>
      <c r="K153" s="62"/>
      <c r="L153" s="104"/>
      <c r="M153" s="62"/>
      <c r="N153" s="62"/>
      <c r="O153" s="62"/>
      <c r="P153" s="63"/>
      <c r="Q153" s="63"/>
      <c r="R153" s="63"/>
    </row>
    <row r="154" spans="3:18" x14ac:dyDescent="0.3">
      <c r="C154" s="7" t="s">
        <v>91</v>
      </c>
      <c r="D154" s="52">
        <f>D113</f>
        <v>12689.058999999999</v>
      </c>
      <c r="E154" s="53">
        <f>E113</f>
        <v>6951.4589999999998</v>
      </c>
      <c r="F154" s="87">
        <f t="shared" si="51"/>
        <v>2.8846214225430539E-3</v>
      </c>
      <c r="G154" s="52">
        <f t="shared" ref="G154" si="54">G113</f>
        <v>214723.568</v>
      </c>
      <c r="H154" s="87">
        <f t="shared" si="53"/>
        <v>5.9977578763131478E-2</v>
      </c>
      <c r="I154" s="89">
        <f t="shared" si="45"/>
        <v>29.888992943783457</v>
      </c>
      <c r="J154" s="62"/>
      <c r="K154" s="62"/>
      <c r="L154" s="104"/>
      <c r="M154" s="62"/>
      <c r="N154" s="62"/>
      <c r="O154" s="62"/>
      <c r="P154" s="63"/>
      <c r="Q154" s="63"/>
      <c r="R154" s="63"/>
    </row>
    <row r="155" spans="3:18" x14ac:dyDescent="0.3">
      <c r="C155" s="7" t="s">
        <v>93</v>
      </c>
      <c r="D155" s="52">
        <f>D117</f>
        <v>174315.6318</v>
      </c>
      <c r="E155" s="53">
        <f>E117</f>
        <v>222902.33380000002</v>
      </c>
      <c r="F155" s="87">
        <f t="shared" si="51"/>
        <v>9.2496963186335809E-2</v>
      </c>
      <c r="G155" s="52">
        <f t="shared" ref="G155" si="55">G117</f>
        <v>209161.65179999999</v>
      </c>
      <c r="H155" s="87">
        <f t="shared" si="53"/>
        <v>5.842399864117935E-2</v>
      </c>
      <c r="I155" s="89">
        <f t="shared" si="45"/>
        <v>-6.1644406165477429E-2</v>
      </c>
      <c r="J155" s="62"/>
      <c r="K155" s="62"/>
      <c r="L155" s="104"/>
      <c r="M155" s="62"/>
      <c r="N155" s="62"/>
      <c r="O155" s="62"/>
      <c r="P155" s="63"/>
      <c r="Q155" s="63"/>
      <c r="R155" s="63"/>
    </row>
    <row r="156" spans="3:18" x14ac:dyDescent="0.3">
      <c r="C156" s="7" t="s">
        <v>98</v>
      </c>
      <c r="D156" s="52">
        <f>D122</f>
        <v>354323.46941999998</v>
      </c>
      <c r="E156" s="53">
        <f>E122</f>
        <v>143102.62492999999</v>
      </c>
      <c r="F156" s="87">
        <f t="shared" si="51"/>
        <v>5.9382770939916597E-2</v>
      </c>
      <c r="G156" s="52">
        <f t="shared" ref="G156" si="56">G122</f>
        <v>178050.04642</v>
      </c>
      <c r="H156" s="87">
        <f t="shared" si="53"/>
        <v>4.9733761330450536E-2</v>
      </c>
      <c r="I156" s="89">
        <f t="shared" si="45"/>
        <v>0.24421230223481136</v>
      </c>
      <c r="J156" s="62"/>
      <c r="K156" s="62"/>
      <c r="L156" s="104"/>
      <c r="M156" s="62"/>
      <c r="N156" s="62"/>
      <c r="O156" s="62"/>
      <c r="P156" s="63"/>
      <c r="Q156" s="63"/>
      <c r="R156" s="63"/>
    </row>
    <row r="157" spans="3:18" x14ac:dyDescent="0.3">
      <c r="C157" s="7" t="s">
        <v>101</v>
      </c>
      <c r="D157" s="52">
        <f>D126</f>
        <v>2478.5439999999999</v>
      </c>
      <c r="E157" s="53">
        <f>E126</f>
        <v>8594.56</v>
      </c>
      <c r="F157" s="87">
        <f t="shared" si="51"/>
        <v>3.5664530127174207E-3</v>
      </c>
      <c r="G157" s="52">
        <f t="shared" ref="G157" si="57">G126</f>
        <v>15528.654</v>
      </c>
      <c r="H157" s="87">
        <f t="shared" si="53"/>
        <v>4.3375353578812403E-3</v>
      </c>
      <c r="I157" s="89">
        <f t="shared" si="45"/>
        <v>0.80680034812718759</v>
      </c>
      <c r="J157" s="62"/>
      <c r="K157" s="62"/>
      <c r="L157" s="104"/>
      <c r="M157" s="62"/>
      <c r="N157" s="62"/>
      <c r="O157" s="62"/>
      <c r="P157" s="63"/>
      <c r="Q157" s="63"/>
      <c r="R157" s="63"/>
    </row>
    <row r="158" spans="3:18" x14ac:dyDescent="0.3">
      <c r="C158" s="21" t="s">
        <v>121</v>
      </c>
      <c r="D158" s="39">
        <f>SUM(D152:D157)</f>
        <v>1914346.27712</v>
      </c>
      <c r="E158" s="40">
        <f>SUM(E152:E157)</f>
        <v>2409834.0758600002</v>
      </c>
      <c r="F158" s="88"/>
      <c r="G158" s="39">
        <f t="shared" ref="G158" si="58">SUM(G152:G157)</f>
        <v>3580063.9577000006</v>
      </c>
      <c r="H158" s="88"/>
      <c r="I158" s="79">
        <f t="shared" si="45"/>
        <v>0.48560599817328881</v>
      </c>
      <c r="J158" s="62"/>
      <c r="K158" s="62"/>
      <c r="L158" s="104"/>
      <c r="M158" s="62"/>
      <c r="N158" s="62"/>
      <c r="O158" s="62"/>
      <c r="P158" s="63"/>
      <c r="Q158" s="63"/>
      <c r="R158" s="63"/>
    </row>
    <row r="159" spans="3:18" x14ac:dyDescent="0.3">
      <c r="C159" s="21" t="s">
        <v>122</v>
      </c>
      <c r="D159" s="39">
        <f>D151-D158</f>
        <v>669250.26955000008</v>
      </c>
      <c r="E159" s="40">
        <f>E151-E158</f>
        <v>133043.05966999941</v>
      </c>
      <c r="F159" s="88"/>
      <c r="G159" s="39">
        <f t="shared" ref="G159" si="59">G151-G158</f>
        <v>1657937.6292999987</v>
      </c>
      <c r="H159" s="88"/>
      <c r="I159" s="79">
        <f t="shared" si="45"/>
        <v>11.461661911657433</v>
      </c>
      <c r="J159" s="62"/>
      <c r="K159" s="62"/>
      <c r="L159" s="104"/>
      <c r="M159" s="62"/>
      <c r="N159" s="62"/>
      <c r="O159" s="62"/>
      <c r="P159" s="63"/>
      <c r="Q159" s="63"/>
      <c r="R159" s="63"/>
    </row>
    <row r="160" spans="3:18" x14ac:dyDescent="0.3">
      <c r="D160" s="31"/>
      <c r="E160" s="32"/>
      <c r="F160" s="32"/>
      <c r="G160" s="32"/>
      <c r="H160" s="32"/>
      <c r="I160" s="32"/>
      <c r="J160" s="63"/>
      <c r="K160" s="63"/>
      <c r="L160" s="105"/>
      <c r="M160" s="63"/>
      <c r="N160" s="63"/>
      <c r="O160" s="63"/>
      <c r="P160" s="63"/>
      <c r="Q160" s="63"/>
      <c r="R160" s="63"/>
    </row>
    <row r="161" spans="3:18" x14ac:dyDescent="0.3">
      <c r="C161" s="5" t="s">
        <v>123</v>
      </c>
      <c r="D161" s="43">
        <v>2019</v>
      </c>
      <c r="E161" s="64">
        <v>2020</v>
      </c>
      <c r="F161" s="65" t="s">
        <v>248</v>
      </c>
      <c r="G161" s="64">
        <v>2021</v>
      </c>
      <c r="H161" s="65" t="s">
        <v>248</v>
      </c>
      <c r="I161" s="73" t="s">
        <v>247</v>
      </c>
      <c r="J161" s="63"/>
      <c r="K161" s="63"/>
      <c r="L161" s="105"/>
      <c r="M161" s="63"/>
      <c r="N161" s="63"/>
      <c r="O161" s="63"/>
      <c r="P161" s="63"/>
      <c r="Q161" s="63"/>
      <c r="R161" s="63"/>
    </row>
    <row r="162" spans="3:18" x14ac:dyDescent="0.3">
      <c r="C162" s="22" t="s">
        <v>124</v>
      </c>
      <c r="D162" s="54">
        <f>D38+D24</f>
        <v>1778671.146540001</v>
      </c>
      <c r="E162" s="55">
        <f>E38+E24</f>
        <v>609296.54863000056</v>
      </c>
      <c r="F162" s="90"/>
      <c r="G162" s="54">
        <f>G38+G24</f>
        <v>922125.76781999948</v>
      </c>
      <c r="H162" s="90"/>
      <c r="I162" s="93">
        <f t="shared" ref="I162:I176" si="60">(G162-E162)/E162</f>
        <v>0.51342686889232092</v>
      </c>
      <c r="J162" s="63"/>
      <c r="K162" s="63"/>
      <c r="L162" s="105"/>
      <c r="M162" s="63"/>
      <c r="N162" s="63"/>
      <c r="O162" s="63"/>
      <c r="P162" s="63"/>
      <c r="Q162" s="63"/>
      <c r="R162" s="63"/>
    </row>
    <row r="163" spans="3:18" x14ac:dyDescent="0.3">
      <c r="C163" s="13" t="s">
        <v>125</v>
      </c>
      <c r="D163" s="56"/>
      <c r="E163" s="32">
        <f>-1597269.31517</f>
        <v>-1597269.3151700001</v>
      </c>
      <c r="F163" s="67"/>
      <c r="G163" s="31">
        <f>(E79+E76)-(G79+G76)-G24</f>
        <v>-868023.7183400013</v>
      </c>
      <c r="H163" s="67"/>
      <c r="I163" s="94">
        <f t="shared" si="60"/>
        <v>-0.45655769500109877</v>
      </c>
      <c r="J163" s="63"/>
      <c r="K163" s="63"/>
      <c r="L163" s="105"/>
      <c r="M163" s="63"/>
      <c r="N163" s="63"/>
      <c r="O163" s="63"/>
      <c r="P163" s="63"/>
      <c r="Q163" s="63"/>
      <c r="R163" s="63"/>
    </row>
    <row r="164" spans="3:18" x14ac:dyDescent="0.3">
      <c r="C164" s="13" t="s">
        <v>126</v>
      </c>
      <c r="D164" s="56"/>
      <c r="E164" s="32">
        <v>536207.20988000103</v>
      </c>
      <c r="F164" s="67"/>
      <c r="G164" s="31">
        <f>E159-G159</f>
        <v>-1524894.5696299993</v>
      </c>
      <c r="H164" s="67"/>
      <c r="I164" s="94">
        <f t="shared" si="60"/>
        <v>-3.8438531626071546</v>
      </c>
      <c r="J164" s="63"/>
      <c r="K164" s="63"/>
      <c r="L164" s="105"/>
      <c r="M164" s="63"/>
      <c r="N164" s="63"/>
      <c r="O164" s="63"/>
      <c r="P164" s="63"/>
      <c r="Q164" s="63"/>
      <c r="R164" s="63"/>
    </row>
    <row r="165" spans="3:18" x14ac:dyDescent="0.3">
      <c r="C165" s="13" t="s">
        <v>13</v>
      </c>
      <c r="D165" s="52">
        <f>-D52</f>
        <v>-350648.49699999997</v>
      </c>
      <c r="E165" s="53">
        <f>-E52</f>
        <v>-122981.304</v>
      </c>
      <c r="F165" s="91"/>
      <c r="G165" s="52">
        <f>-G52</f>
        <v>-139472.81</v>
      </c>
      <c r="H165" s="91"/>
      <c r="I165" s="95">
        <f t="shared" si="60"/>
        <v>0.13409766739829002</v>
      </c>
    </row>
    <row r="166" spans="3:18" x14ac:dyDescent="0.3">
      <c r="C166" s="13" t="s">
        <v>127</v>
      </c>
      <c r="D166" s="31">
        <f>D39-(D49+D50)</f>
        <v>300445.79777</v>
      </c>
      <c r="E166" s="32">
        <f>E39-(E49+E50)</f>
        <v>540612.96080999996</v>
      </c>
      <c r="F166" s="67"/>
      <c r="G166" s="31">
        <f>G39-(G49+G50+G48)</f>
        <v>361436.64176999999</v>
      </c>
      <c r="H166" s="67"/>
      <c r="I166" s="94">
        <f t="shared" si="60"/>
        <v>-0.33143178582241212</v>
      </c>
    </row>
    <row r="167" spans="3:18" x14ac:dyDescent="0.3">
      <c r="C167" s="22" t="s">
        <v>128</v>
      </c>
      <c r="D167" s="54">
        <f t="shared" ref="D167:E167" si="61">SUM(D162:D166)</f>
        <v>1728468.4473100011</v>
      </c>
      <c r="E167" s="55">
        <f>SUM(E162:E166)</f>
        <v>-34133.899849998532</v>
      </c>
      <c r="F167" s="90"/>
      <c r="G167" s="54">
        <f>SUM(G162:G166)</f>
        <v>-1248828.6883800011</v>
      </c>
      <c r="H167" s="90"/>
      <c r="I167" s="93">
        <f t="shared" si="60"/>
        <v>35.586170753063094</v>
      </c>
    </row>
    <row r="168" spans="3:18" x14ac:dyDescent="0.3">
      <c r="C168" s="13" t="s">
        <v>129</v>
      </c>
      <c r="D168" s="56"/>
      <c r="E168" s="32">
        <v>89535.759819999905</v>
      </c>
      <c r="F168" s="67"/>
      <c r="G168" s="31">
        <f>E60-G60</f>
        <v>-9603.3495800000383</v>
      </c>
      <c r="H168" s="67"/>
      <c r="I168" s="94">
        <f t="shared" si="60"/>
        <v>-1.1072571406028868</v>
      </c>
    </row>
    <row r="169" spans="3:18" x14ac:dyDescent="0.3">
      <c r="C169" s="22" t="s">
        <v>130</v>
      </c>
      <c r="D169" s="54">
        <f t="shared" ref="D169:G169" si="62">SUM(D167:D168)</f>
        <v>1728468.4473100011</v>
      </c>
      <c r="E169" s="55">
        <f t="shared" si="62"/>
        <v>55401.859970001373</v>
      </c>
      <c r="F169" s="90"/>
      <c r="G169" s="54">
        <f t="shared" si="62"/>
        <v>-1258432.0379600013</v>
      </c>
      <c r="H169" s="90"/>
      <c r="I169" s="93">
        <f t="shared" si="60"/>
        <v>-23.714617138150388</v>
      </c>
    </row>
    <row r="170" spans="3:18" x14ac:dyDescent="0.3">
      <c r="C170" s="13" t="s">
        <v>131</v>
      </c>
      <c r="D170" s="52">
        <f>-D47</f>
        <v>-551399.31018000003</v>
      </c>
      <c r="E170" s="53">
        <f>-E47</f>
        <v>-443927.33464000002</v>
      </c>
      <c r="F170" s="91"/>
      <c r="G170" s="52">
        <f>-G47</f>
        <v>-563522.73467999999</v>
      </c>
      <c r="H170" s="91"/>
      <c r="I170" s="95">
        <f t="shared" si="60"/>
        <v>0.26940309980457744</v>
      </c>
    </row>
    <row r="171" spans="3:18" x14ac:dyDescent="0.3">
      <c r="C171" s="13" t="s">
        <v>78</v>
      </c>
      <c r="D171" s="56"/>
      <c r="E171" s="32">
        <v>1170805.59726</v>
      </c>
      <c r="F171" s="67"/>
      <c r="G171" s="31">
        <f>(G98-E98)+G99-E99</f>
        <v>2237551.5239199996</v>
      </c>
      <c r="H171" s="67"/>
      <c r="I171" s="94">
        <f t="shared" si="60"/>
        <v>0.9111213075479585</v>
      </c>
    </row>
    <row r="172" spans="3:18" x14ac:dyDescent="0.3">
      <c r="C172" s="22" t="s">
        <v>132</v>
      </c>
      <c r="D172" s="54">
        <f t="shared" ref="D172:G172" si="63">SUM(D169:D171)</f>
        <v>1177069.1371300011</v>
      </c>
      <c r="E172" s="55">
        <f>SUM(E169:E171)</f>
        <v>782280.12259000132</v>
      </c>
      <c r="F172" s="90"/>
      <c r="G172" s="54">
        <f t="shared" si="63"/>
        <v>415596.75127999834</v>
      </c>
      <c r="H172" s="90"/>
      <c r="I172" s="93">
        <f t="shared" si="60"/>
        <v>-0.46873665931325781</v>
      </c>
    </row>
    <row r="173" spans="3:18" x14ac:dyDescent="0.3">
      <c r="C173" s="13" t="s">
        <v>133</v>
      </c>
      <c r="D173" s="57"/>
      <c r="E173" s="58">
        <v>-744634</v>
      </c>
      <c r="F173" s="92"/>
      <c r="G173" s="57">
        <v>0</v>
      </c>
      <c r="H173" s="92"/>
      <c r="I173" s="96">
        <f t="shared" si="60"/>
        <v>-1</v>
      </c>
    </row>
    <row r="174" spans="3:18" x14ac:dyDescent="0.3">
      <c r="C174" s="22" t="s">
        <v>134</v>
      </c>
      <c r="D174" s="54">
        <f t="shared" ref="D174:G174" si="64">SUM(D172:D173)</f>
        <v>1177069.1371300011</v>
      </c>
      <c r="E174" s="55">
        <f t="shared" si="64"/>
        <v>37646.122590001323</v>
      </c>
      <c r="F174" s="90"/>
      <c r="G174" s="54">
        <f t="shared" si="64"/>
        <v>415596.75127999834</v>
      </c>
      <c r="H174" s="90"/>
      <c r="I174" s="93">
        <f t="shared" si="60"/>
        <v>10.03956324549555</v>
      </c>
    </row>
    <row r="175" spans="3:18" x14ac:dyDescent="0.3">
      <c r="C175" s="13" t="s">
        <v>135</v>
      </c>
      <c r="D175" s="56"/>
      <c r="E175" s="32">
        <v>33921.063550006496</v>
      </c>
      <c r="F175" s="67"/>
      <c r="G175" s="31">
        <f>E176</f>
        <v>71567.18614000782</v>
      </c>
      <c r="H175" s="67"/>
      <c r="I175" s="94">
        <f t="shared" si="60"/>
        <v>1.1098155143190995</v>
      </c>
    </row>
    <row r="176" spans="3:18" x14ac:dyDescent="0.3">
      <c r="C176" s="22" t="s">
        <v>136</v>
      </c>
      <c r="D176" s="54">
        <f>SUM(D174:D175)</f>
        <v>1177069.1371300011</v>
      </c>
      <c r="E176" s="55">
        <f>SUM(E174:E175)</f>
        <v>71567.18614000782</v>
      </c>
      <c r="F176" s="90"/>
      <c r="G176" s="54">
        <f>SUM(G174:G175)</f>
        <v>487163.93742000614</v>
      </c>
      <c r="H176" s="90"/>
      <c r="I176" s="93">
        <f t="shared" si="60"/>
        <v>5.807085253665849</v>
      </c>
    </row>
    <row r="178" spans="3:9" x14ac:dyDescent="0.3">
      <c r="C178" s="17" t="s">
        <v>118</v>
      </c>
      <c r="D178" s="59">
        <f>ROUND(D176-D57,0)</f>
        <v>1143148</v>
      </c>
      <c r="E178" s="49">
        <f>ROUND(E176-E57,0)</f>
        <v>0</v>
      </c>
      <c r="F178" s="49"/>
      <c r="G178" s="49">
        <f>ROUND(G176-G57,0)</f>
        <v>0</v>
      </c>
      <c r="H178" s="60"/>
      <c r="I178" s="60"/>
    </row>
  </sheetData>
  <pageMargins left="0.7" right="0.7" top="0.75" bottom="0.75" header="0.3" footer="0.3"/>
  <pageSetup paperSize="9" orientation="portrait" r:id="rId1"/>
  <ignoredErrors>
    <ignoredError sqref="F8:G52 F7:G7 F57:F94 F97 F100:F126 F131:F141 F148:F150 G148:G150 F152:F157 G175 F53 K79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7BCC2-BCB3-4378-99C1-495E3DBEFAEC}">
  <dimension ref="B2:I26"/>
  <sheetViews>
    <sheetView tabSelected="1" workbookViewId="0">
      <selection activeCell="J25" sqref="J25"/>
    </sheetView>
  </sheetViews>
  <sheetFormatPr baseColWidth="10" defaultColWidth="10.85546875" defaultRowHeight="15" x14ac:dyDescent="0.25"/>
  <cols>
    <col min="1" max="1" width="5.85546875" style="101" customWidth="1"/>
    <col min="2" max="2" width="30.140625" style="101" bestFit="1" customWidth="1"/>
    <col min="3" max="3" width="12.5703125" style="101" bestFit="1" customWidth="1"/>
    <col min="4" max="4" width="6.85546875" style="101" customWidth="1"/>
    <col min="5" max="5" width="31.85546875" style="101" bestFit="1" customWidth="1"/>
    <col min="6" max="6" width="12.5703125" style="101" bestFit="1" customWidth="1"/>
    <col min="7" max="7" width="6.85546875" style="101" customWidth="1"/>
    <col min="8" max="8" width="8" style="101" bestFit="1" customWidth="1"/>
    <col min="9" max="9" width="12.7109375" style="101" bestFit="1" customWidth="1"/>
    <col min="10" max="16384" width="10.85546875" style="101"/>
  </cols>
  <sheetData>
    <row r="2" spans="2:9" ht="18.75" x14ac:dyDescent="0.3">
      <c r="B2" s="102" t="s">
        <v>250</v>
      </c>
      <c r="E2" s="102" t="s">
        <v>251</v>
      </c>
    </row>
    <row r="3" spans="2:9" ht="8.1" customHeight="1" x14ac:dyDescent="0.25"/>
    <row r="4" spans="2:9" x14ac:dyDescent="0.25">
      <c r="B4" s="111" t="s">
        <v>256</v>
      </c>
      <c r="C4" s="112"/>
      <c r="D4" s="112"/>
      <c r="E4" s="113" t="s">
        <v>252</v>
      </c>
      <c r="F4" s="114"/>
    </row>
    <row r="5" spans="2:9" x14ac:dyDescent="0.25">
      <c r="B5" s="115" t="str">
        <f>+'2022'!C100</f>
        <v>Proveedores</v>
      </c>
      <c r="C5" s="116">
        <f>+'2022'!K100</f>
        <v>1231548.8268500001</v>
      </c>
      <c r="D5" s="117"/>
      <c r="E5" s="117"/>
      <c r="F5" s="118"/>
    </row>
    <row r="6" spans="2:9" x14ac:dyDescent="0.25">
      <c r="B6" s="115" t="str">
        <f>+'2022'!C113</f>
        <v xml:space="preserve">Impuestos,Gravamenes Y Tasas </v>
      </c>
      <c r="C6" s="116">
        <f>+'2022'!K113</f>
        <v>207772.109</v>
      </c>
      <c r="D6" s="117"/>
      <c r="E6" s="117" t="str">
        <f>+'2022'!C65</f>
        <v>Cuentas por Cobrar - CP</v>
      </c>
      <c r="F6" s="119">
        <f>+'2022'!K65</f>
        <v>-1161188.8671799994</v>
      </c>
    </row>
    <row r="7" spans="2:9" x14ac:dyDescent="0.25">
      <c r="B7" s="115" t="str">
        <f>+'2022'!C122</f>
        <v>Pasivos Estimados Y Provisiones</v>
      </c>
      <c r="C7" s="116">
        <f>+'2022'!K122</f>
        <v>34947.421490000008</v>
      </c>
      <c r="D7" s="117"/>
      <c r="E7" s="117" t="str">
        <f>+'2022'!C73</f>
        <v>Inventarios</v>
      </c>
      <c r="F7" s="119">
        <f>+'2022'!K73</f>
        <v>-2022780.1936300006</v>
      </c>
    </row>
    <row r="8" spans="2:9" x14ac:dyDescent="0.25">
      <c r="B8" s="115" t="str">
        <f>+'2022'!C126</f>
        <v>Otros Pasivos</v>
      </c>
      <c r="C8" s="116">
        <f>+'2022'!K126</f>
        <v>6934.094000000001</v>
      </c>
      <c r="D8" s="117"/>
      <c r="E8" s="117" t="str">
        <f>+'2022'!C89</f>
        <v>Diferidos</v>
      </c>
      <c r="F8" s="119">
        <f>+'2022'!K89</f>
        <v>-58383.671000000002</v>
      </c>
    </row>
    <row r="9" spans="2:9" x14ac:dyDescent="0.25">
      <c r="B9" s="115" t="str">
        <f>+'2022'!C137</f>
        <v>Resultados Del Ejercicio</v>
      </c>
      <c r="C9" s="116">
        <f>+'2022'!K137+'2022'!G24</f>
        <v>377021.94010999886</v>
      </c>
      <c r="D9" s="117"/>
      <c r="E9" s="117" t="str">
        <f>+'2022'!C103</f>
        <v>Cuentas Por Pagar</v>
      </c>
      <c r="F9" s="119">
        <f>+'2022'!K103</f>
        <v>-297231.88750000001</v>
      </c>
    </row>
    <row r="10" spans="2:9" x14ac:dyDescent="0.25">
      <c r="B10" s="115" t="str">
        <f>+'2022'!C138</f>
        <v>Resultados De Ejercicios Anteriores</v>
      </c>
      <c r="C10" s="116">
        <f>+'2022'!K138</f>
        <v>203544.92480000039</v>
      </c>
      <c r="D10" s="117"/>
      <c r="E10" s="117" t="str">
        <f>+'2022'!C117</f>
        <v>Obligaciones Laborales</v>
      </c>
      <c r="F10" s="119">
        <f>+'2022'!K117</f>
        <v>-13740.68200000003</v>
      </c>
    </row>
    <row r="11" spans="2:9" x14ac:dyDescent="0.25">
      <c r="B11" s="120" t="s">
        <v>257</v>
      </c>
      <c r="C11" s="121">
        <f>SUM(C5:C10)</f>
        <v>2061769.3162499995</v>
      </c>
      <c r="D11" s="122"/>
      <c r="E11" s="123" t="s">
        <v>259</v>
      </c>
      <c r="F11" s="124">
        <f>SUM(F6:F10)</f>
        <v>-3553325.30131</v>
      </c>
      <c r="H11" s="137" t="s">
        <v>268</v>
      </c>
      <c r="I11" s="138">
        <f>+C11+F11</f>
        <v>-1491555.9850600006</v>
      </c>
    </row>
    <row r="13" spans="2:9" x14ac:dyDescent="0.25">
      <c r="B13" s="111" t="s">
        <v>254</v>
      </c>
      <c r="C13" s="113"/>
      <c r="D13" s="112"/>
      <c r="E13" s="113" t="s">
        <v>253</v>
      </c>
      <c r="F13" s="114"/>
    </row>
    <row r="14" spans="2:9" x14ac:dyDescent="0.25">
      <c r="B14" s="115"/>
      <c r="C14" s="117"/>
      <c r="D14" s="117"/>
      <c r="E14" s="117" t="str">
        <f>+'2022'!C60</f>
        <v>Inversiones - CP</v>
      </c>
      <c r="F14" s="119">
        <f>+'2022'!K60</f>
        <v>-9603.3495800000383</v>
      </c>
    </row>
    <row r="15" spans="2:9" x14ac:dyDescent="0.25">
      <c r="B15" s="115"/>
      <c r="C15" s="117"/>
      <c r="D15" s="117"/>
      <c r="E15" s="117" t="str">
        <f>+'2022'!C79</f>
        <v>Propiedad Planta Y Equipo</v>
      </c>
      <c r="F15" s="119">
        <f>+'2022'!K79</f>
        <v>-320795.43600000162</v>
      </c>
    </row>
    <row r="16" spans="2:9" x14ac:dyDescent="0.25">
      <c r="B16" s="125" t="s">
        <v>266</v>
      </c>
      <c r="C16" s="126">
        <v>0</v>
      </c>
      <c r="D16" s="122"/>
      <c r="E16" s="126" t="s">
        <v>260</v>
      </c>
      <c r="F16" s="127">
        <f>SUM(F14:F15)</f>
        <v>-330398.78558000166</v>
      </c>
      <c r="H16" s="139" t="s">
        <v>269</v>
      </c>
      <c r="I16" s="140">
        <f>+C16+F16</f>
        <v>-330398.78558000166</v>
      </c>
    </row>
    <row r="18" spans="2:9" x14ac:dyDescent="0.25">
      <c r="B18" s="111" t="s">
        <v>255</v>
      </c>
      <c r="C18" s="112"/>
      <c r="D18" s="112"/>
      <c r="E18" s="113" t="s">
        <v>265</v>
      </c>
      <c r="F18" s="114"/>
    </row>
    <row r="19" spans="2:9" x14ac:dyDescent="0.25">
      <c r="B19" s="115" t="str">
        <f>+'2022'!C97</f>
        <v>Obligaciones Financieras</v>
      </c>
      <c r="C19" s="116">
        <f>+'2022'!K97</f>
        <v>2237551.5239199996</v>
      </c>
      <c r="D19" s="117"/>
      <c r="E19" s="117"/>
      <c r="F19" s="118"/>
    </row>
    <row r="20" spans="2:9" x14ac:dyDescent="0.25">
      <c r="B20" s="128" t="s">
        <v>258</v>
      </c>
      <c r="C20" s="129">
        <f>+C19</f>
        <v>2237551.5239199996</v>
      </c>
      <c r="D20" s="122"/>
      <c r="E20" s="130" t="s">
        <v>267</v>
      </c>
      <c r="F20" s="131">
        <v>0</v>
      </c>
      <c r="H20" s="141" t="s">
        <v>270</v>
      </c>
      <c r="I20" s="142">
        <f>+C20+F20</f>
        <v>2237551.5239199996</v>
      </c>
    </row>
    <row r="22" spans="2:9" ht="17.25" x14ac:dyDescent="0.4">
      <c r="B22" s="137" t="s">
        <v>261</v>
      </c>
      <c r="C22" s="145">
        <f>+'2022'!K57</f>
        <v>-415596.75</v>
      </c>
      <c r="D22" s="132"/>
      <c r="E22" s="143" t="s">
        <v>262</v>
      </c>
      <c r="F22" s="144">
        <v>0</v>
      </c>
      <c r="H22" s="137" t="s">
        <v>271</v>
      </c>
      <c r="I22" s="138">
        <f>+I20+I16+I11</f>
        <v>415596.75327999727</v>
      </c>
    </row>
    <row r="24" spans="2:9" ht="17.25" x14ac:dyDescent="0.4">
      <c r="B24" s="133" t="s">
        <v>263</v>
      </c>
      <c r="C24" s="134">
        <f>+C22+C16+C20+C11</f>
        <v>3883724.0901699988</v>
      </c>
      <c r="D24" s="132"/>
      <c r="E24" s="135" t="s">
        <v>264</v>
      </c>
      <c r="F24" s="136">
        <f>+F22+F16+F11+F20</f>
        <v>-3883724.0868900018</v>
      </c>
      <c r="H24" s="107"/>
    </row>
    <row r="26" spans="2:9" x14ac:dyDescent="0.25">
      <c r="B26" s="101" t="s">
        <v>273</v>
      </c>
      <c r="C26" s="148">
        <f>C11/-(F11+F20)</f>
        <v>0.58023657881531121</v>
      </c>
      <c r="D26" s="148"/>
      <c r="E26" s="148" t="s">
        <v>274</v>
      </c>
      <c r="F26" s="148">
        <f>C11/-(F11+F20)</f>
        <v>0.58023657881531121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2020</vt:lpstr>
      <vt:lpstr>2022</vt:lpstr>
      <vt:lpstr>FLUJO DIRECTO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Sylvia Garcia</dc:creator>
  <cp:lastModifiedBy>NICOLÁS GONZÁLEZ</cp:lastModifiedBy>
  <dcterms:created xsi:type="dcterms:W3CDTF">2021-06-18T16:35:57Z</dcterms:created>
  <dcterms:modified xsi:type="dcterms:W3CDTF">2022-10-24T02:34:26Z</dcterms:modified>
</cp:coreProperties>
</file>