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GOJ\OneDrive\Desktop\NICO\MAF\Semestre 1\Contabilidad Financiera (NIIF)\"/>
    </mc:Choice>
  </mc:AlternateContent>
  <xr:revisionPtr revIDLastSave="0" documentId="13_ncr:1_{CC956B09-B26C-4435-A377-DB1274F30F57}" xr6:coauthVersionLast="47" xr6:coauthVersionMax="47" xr10:uidLastSave="{00000000-0000-0000-0000-000000000000}"/>
  <bookViews>
    <workbookView xWindow="-108" yWindow="-108" windowWidth="23256" windowHeight="12456" xr2:uid="{02AF1578-6433-43AB-B7D8-9F5B4DB9799B}"/>
  </bookViews>
  <sheets>
    <sheet name="Hoja1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C14" i="1"/>
  <c r="L9" i="1"/>
  <c r="C12" i="1"/>
  <c r="L8" i="1"/>
  <c r="I4" i="1"/>
  <c r="H4" i="1"/>
  <c r="C7" i="2"/>
  <c r="G4" i="2"/>
  <c r="G3" i="2"/>
  <c r="G2" i="2"/>
  <c r="F3" i="2"/>
  <c r="F2" i="2"/>
  <c r="E4" i="2"/>
  <c r="E3" i="2"/>
  <c r="E2" i="2"/>
  <c r="J8" i="1"/>
  <c r="K8" i="1" s="1"/>
  <c r="I8" i="1"/>
  <c r="F16" i="1"/>
  <c r="F17" i="1"/>
  <c r="F18" i="1"/>
  <c r="F19" i="1"/>
  <c r="E16" i="1"/>
  <c r="E17" i="1"/>
  <c r="E18" i="1"/>
  <c r="E19" i="1"/>
  <c r="B19" i="1"/>
  <c r="B18" i="1"/>
  <c r="B17" i="1"/>
  <c r="B16" i="1"/>
  <c r="D4" i="1"/>
  <c r="D5" i="1"/>
  <c r="D6" i="1"/>
  <c r="D7" i="1"/>
  <c r="D8" i="1"/>
  <c r="J7" i="1"/>
  <c r="J6" i="1"/>
  <c r="J5" i="1"/>
  <c r="J4" i="1"/>
  <c r="I7" i="1"/>
  <c r="I6" i="1"/>
  <c r="I5" i="1"/>
  <c r="G7" i="1"/>
  <c r="H7" i="1" s="1"/>
  <c r="G6" i="1"/>
  <c r="H6" i="1" s="1"/>
  <c r="G5" i="1"/>
  <c r="H5" i="1" s="1"/>
  <c r="G4" i="1"/>
  <c r="C8" i="1"/>
  <c r="C18" i="1" l="1"/>
  <c r="C19" i="1"/>
  <c r="C17" i="1"/>
  <c r="J18" i="1" l="1"/>
  <c r="I18" i="1"/>
  <c r="J17" i="1"/>
  <c r="I17" i="1"/>
  <c r="K17" i="1" s="1"/>
  <c r="J16" i="1"/>
  <c r="I16" i="1"/>
  <c r="I19" i="1"/>
  <c r="J19" i="1"/>
  <c r="I20" i="1" l="1"/>
  <c r="J20" i="1"/>
  <c r="K19" i="1"/>
  <c r="K16" i="1"/>
  <c r="K18" i="1"/>
  <c r="K20" i="1" l="1"/>
</calcChain>
</file>

<file path=xl/sharedStrings.xml><?xml version="1.0" encoding="utf-8"?>
<sst xmlns="http://schemas.openxmlformats.org/spreadsheetml/2006/main" count="28" uniqueCount="26">
  <si>
    <t>productos</t>
  </si>
  <si>
    <t>cantidad</t>
  </si>
  <si>
    <t>% unidad</t>
  </si>
  <si>
    <t>pv</t>
  </si>
  <si>
    <t>cv</t>
  </si>
  <si>
    <t>utilidad</t>
  </si>
  <si>
    <t>mcu</t>
  </si>
  <si>
    <t>vtas</t>
  </si>
  <si>
    <t>costos</t>
  </si>
  <si>
    <t>producto 1</t>
  </si>
  <si>
    <t>producto 2</t>
  </si>
  <si>
    <t>producto 3</t>
  </si>
  <si>
    <t>producto 4</t>
  </si>
  <si>
    <t>gtos fijos</t>
  </si>
  <si>
    <t>pe vtas</t>
  </si>
  <si>
    <t>pe uni</t>
  </si>
  <si>
    <t>A</t>
  </si>
  <si>
    <t>PV</t>
  </si>
  <si>
    <t>CV</t>
  </si>
  <si>
    <t>MC</t>
  </si>
  <si>
    <t>B</t>
  </si>
  <si>
    <t>CF</t>
  </si>
  <si>
    <t>PE</t>
  </si>
  <si>
    <t>MC%</t>
  </si>
  <si>
    <t>MCU</t>
  </si>
  <si>
    <t>Ponderación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</si>
</sst>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\ #,##0.00;[Red]\-&quot;$&quot;\ #,##0.00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0" borderId="2" applyNumberFormat="0" applyFill="0" applyAlignment="0" applyProtection="0"/>
    <xf numFmtId="43" fontId="3" fillId="0" borderId="0" applyFont="0" applyFill="0" applyBorder="0" applyAlignment="0" applyProtection="0"/>
  </cellStyleXfs>
  <cellXfs count="20">
    <xf numFmtId="0" fontId="0" fillId="0" borderId="0" xfId="0"/>
    <xf numFmtId="8" fontId="0" fillId="0" borderId="0" xfId="0" applyNumberFormat="1"/>
    <xf numFmtId="10" fontId="0" fillId="0" borderId="0" xfId="0" applyNumberFormat="1"/>
    <xf numFmtId="3" fontId="0" fillId="0" borderId="0" xfId="0" applyNumberFormat="1"/>
    <xf numFmtId="0" fontId="1" fillId="2" borderId="1" xfId="1"/>
    <xf numFmtId="0" fontId="2" fillId="0" borderId="2" xfId="2"/>
    <xf numFmtId="10" fontId="2" fillId="0" borderId="2" xfId="2" applyNumberFormat="1"/>
    <xf numFmtId="8" fontId="2" fillId="0" borderId="2" xfId="2" applyNumberFormat="1"/>
    <xf numFmtId="2" fontId="0" fillId="0" borderId="0" xfId="0" applyNumberFormat="1"/>
    <xf numFmtId="8" fontId="0" fillId="3" borderId="0" xfId="0" applyNumberFormat="1" applyFill="1"/>
    <xf numFmtId="0" fontId="2" fillId="3" borderId="0" xfId="0" applyFont="1" applyFill="1"/>
    <xf numFmtId="8" fontId="2" fillId="3" borderId="0" xfId="0" applyNumberFormat="1" applyFont="1" applyFill="1"/>
    <xf numFmtId="3" fontId="0" fillId="0" borderId="3" xfId="0" applyNumberFormat="1" applyBorder="1"/>
    <xf numFmtId="0" fontId="0" fillId="0" borderId="3" xfId="0" applyBorder="1"/>
    <xf numFmtId="8" fontId="0" fillId="0" borderId="3" xfId="0" applyNumberFormat="1" applyBorder="1"/>
    <xf numFmtId="10" fontId="2" fillId="4" borderId="4" xfId="0" applyNumberFormat="1" applyFont="1" applyFill="1" applyBorder="1"/>
    <xf numFmtId="0" fontId="2" fillId="4" borderId="4" xfId="0" applyFont="1" applyFill="1" applyBorder="1"/>
    <xf numFmtId="8" fontId="2" fillId="4" borderId="4" xfId="0" applyNumberFormat="1" applyFont="1" applyFill="1" applyBorder="1"/>
    <xf numFmtId="0" fontId="2" fillId="0" borderId="0" xfId="0" applyFont="1"/>
    <xf numFmtId="43" fontId="2" fillId="3" borderId="0" xfId="3" applyFont="1" applyFill="1"/>
  </cellXfs>
  <cellStyles count="4">
    <cellStyle name="Cálculo" xfId="1" builtinId="22"/>
    <cellStyle name="Millares" xfId="3" builtinId="3"/>
    <cellStyle name="Normal" xfId="0" builtinId="0"/>
    <cellStyle name="Total" xfId="2" builtinId="25"/>
  </cellStyles>
  <dxfs count="0"/>
  <tableStyles count="1" defaultTableStyle="TableStyleMedium2" defaultPivotStyle="PivotStyleLight16">
    <tableStyle name="Invisible" pivot="0" table="0" count="0" xr9:uid="{48FB0163-2E60-48CC-9E43-26B3D11919E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179FE-9684-455E-8E37-F8FA2202A8D7}">
  <dimension ref="B2:M20"/>
  <sheetViews>
    <sheetView showGridLines="0" tabSelected="1" workbookViewId="0">
      <selection activeCell="K8" sqref="K8"/>
    </sheetView>
  </sheetViews>
  <sheetFormatPr baseColWidth="10" defaultColWidth="11.44140625" defaultRowHeight="14.4" x14ac:dyDescent="0.3"/>
  <cols>
    <col min="3" max="3" width="23.21875" customWidth="1"/>
    <col min="4" max="4" width="14.21875" customWidth="1"/>
    <col min="9" max="9" width="19.77734375" customWidth="1"/>
    <col min="10" max="10" width="25.77734375" customWidth="1"/>
    <col min="11" max="11" width="14.77734375" bestFit="1" customWidth="1"/>
  </cols>
  <sheetData>
    <row r="2" spans="2:13" x14ac:dyDescent="0.3">
      <c r="D2" s="18" t="s">
        <v>25</v>
      </c>
    </row>
    <row r="3" spans="2:13" x14ac:dyDescent="0.3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</row>
    <row r="4" spans="2:13" x14ac:dyDescent="0.3">
      <c r="B4" t="s">
        <v>9</v>
      </c>
      <c r="C4">
        <v>1000</v>
      </c>
      <c r="D4" s="2">
        <f t="shared" ref="D4:D8" si="0">C4/$C$8</f>
        <v>0.14925373134328357</v>
      </c>
      <c r="E4" s="1">
        <v>1200</v>
      </c>
      <c r="F4" s="1">
        <v>1100</v>
      </c>
      <c r="G4" s="1">
        <f>+E4-F4</f>
        <v>100</v>
      </c>
      <c r="H4" s="2">
        <f>G4/E4</f>
        <v>8.3333333333333329E-2</v>
      </c>
      <c r="I4" s="1">
        <f>E4*C4</f>
        <v>1200000</v>
      </c>
      <c r="J4" s="1">
        <f>F4*C4</f>
        <v>1100000</v>
      </c>
    </row>
    <row r="5" spans="2:13" x14ac:dyDescent="0.3">
      <c r="B5" t="s">
        <v>10</v>
      </c>
      <c r="C5">
        <v>1200</v>
      </c>
      <c r="D5" s="2">
        <f t="shared" si="0"/>
        <v>0.17910447761194029</v>
      </c>
      <c r="E5" s="1">
        <v>3500</v>
      </c>
      <c r="F5" s="1">
        <v>3200</v>
      </c>
      <c r="G5" s="1">
        <f t="shared" ref="G5:G7" si="1">+E5-F5</f>
        <v>300</v>
      </c>
      <c r="H5" s="2">
        <f t="shared" ref="H5:H7" si="2">G5/E5</f>
        <v>8.5714285714285715E-2</v>
      </c>
      <c r="I5" s="1">
        <f t="shared" ref="I5:I7" si="3">E5*C5</f>
        <v>4200000</v>
      </c>
      <c r="J5" s="1">
        <f t="shared" ref="J5:J7" si="4">F5*C5</f>
        <v>3840000</v>
      </c>
    </row>
    <row r="6" spans="2:13" x14ac:dyDescent="0.3">
      <c r="B6" t="s">
        <v>11</v>
      </c>
      <c r="C6">
        <v>1500</v>
      </c>
      <c r="D6" s="2">
        <f t="shared" si="0"/>
        <v>0.22388059701492538</v>
      </c>
      <c r="E6" s="1">
        <v>2500</v>
      </c>
      <c r="F6" s="1">
        <v>2400</v>
      </c>
      <c r="G6" s="1">
        <f t="shared" si="1"/>
        <v>100</v>
      </c>
      <c r="H6" s="2">
        <f t="shared" si="2"/>
        <v>0.04</v>
      </c>
      <c r="I6" s="1">
        <f t="shared" si="3"/>
        <v>3750000</v>
      </c>
      <c r="J6" s="1">
        <f t="shared" si="4"/>
        <v>3600000</v>
      </c>
    </row>
    <row r="7" spans="2:13" x14ac:dyDescent="0.3">
      <c r="B7" t="s">
        <v>12</v>
      </c>
      <c r="C7">
        <v>3000</v>
      </c>
      <c r="D7" s="2">
        <f t="shared" si="0"/>
        <v>0.44776119402985076</v>
      </c>
      <c r="E7" s="1">
        <v>1500</v>
      </c>
      <c r="F7" s="1">
        <v>1200</v>
      </c>
      <c r="G7" s="1">
        <f t="shared" si="1"/>
        <v>300</v>
      </c>
      <c r="H7" s="2">
        <f t="shared" si="2"/>
        <v>0.2</v>
      </c>
      <c r="I7" s="1">
        <f t="shared" si="3"/>
        <v>4500000</v>
      </c>
      <c r="J7" s="1">
        <f t="shared" si="4"/>
        <v>3600000</v>
      </c>
    </row>
    <row r="8" spans="2:13" ht="15" thickBot="1" x14ac:dyDescent="0.35">
      <c r="C8" s="5">
        <f>SUM(C4:C7)</f>
        <v>6700</v>
      </c>
      <c r="D8" s="6">
        <f t="shared" si="0"/>
        <v>1</v>
      </c>
      <c r="E8" s="7"/>
      <c r="F8" s="7"/>
      <c r="G8" s="7"/>
      <c r="H8" s="6"/>
      <c r="I8" s="7">
        <f>SUM(I4:I7)</f>
        <v>13650000</v>
      </c>
      <c r="J8" s="7">
        <f>SUM(J4:J7)</f>
        <v>12140000</v>
      </c>
      <c r="K8" s="7">
        <f>+I8-J8</f>
        <v>1510000</v>
      </c>
      <c r="L8" s="15">
        <f>+K8/I8</f>
        <v>0.11062271062271062</v>
      </c>
      <c r="M8" s="16" t="s">
        <v>23</v>
      </c>
    </row>
    <row r="9" spans="2:13" ht="15" thickTop="1" x14ac:dyDescent="0.3">
      <c r="L9" s="17">
        <f>K8/C8</f>
        <v>225.37313432835822</v>
      </c>
      <c r="M9" s="16" t="s">
        <v>24</v>
      </c>
    </row>
    <row r="10" spans="2:13" x14ac:dyDescent="0.3">
      <c r="B10" s="10" t="s">
        <v>13</v>
      </c>
      <c r="C10" s="11">
        <v>25000000</v>
      </c>
      <c r="D10" s="1"/>
    </row>
    <row r="12" spans="2:13" x14ac:dyDescent="0.3">
      <c r="B12" s="10" t="s">
        <v>14</v>
      </c>
      <c r="C12" s="11">
        <f>C10/L8</f>
        <v>225993377.48344371</v>
      </c>
    </row>
    <row r="14" spans="2:13" x14ac:dyDescent="0.3">
      <c r="B14" s="10" t="s">
        <v>15</v>
      </c>
      <c r="C14" s="19">
        <f>C10/L9</f>
        <v>110927.15231788078</v>
      </c>
    </row>
    <row r="16" spans="2:13" x14ac:dyDescent="0.3">
      <c r="B16" t="str">
        <f>B4</f>
        <v>producto 1</v>
      </c>
      <c r="C16" s="3">
        <f>$C$14*D4</f>
        <v>16556.291390728475</v>
      </c>
      <c r="E16" s="1">
        <f t="shared" ref="E16:E19" si="5">E4</f>
        <v>1200</v>
      </c>
      <c r="F16" s="1">
        <f t="shared" ref="F16:F19" si="6">F4</f>
        <v>1100</v>
      </c>
      <c r="I16" s="1">
        <f t="shared" ref="I16:I19" si="7">E16*C16</f>
        <v>19867549.668874171</v>
      </c>
      <c r="J16" s="1">
        <f t="shared" ref="J16:J19" si="8">F16*C16</f>
        <v>18211920.52980132</v>
      </c>
      <c r="K16" s="1">
        <f>I16-J16</f>
        <v>1655629.1390728503</v>
      </c>
    </row>
    <row r="17" spans="2:11" x14ac:dyDescent="0.3">
      <c r="B17" t="str">
        <f t="shared" ref="B17:B19" si="9">B5</f>
        <v>producto 2</v>
      </c>
      <c r="C17" s="3">
        <f t="shared" ref="C17:C19" si="10">$C$14*D5</f>
        <v>19867.54966887417</v>
      </c>
      <c r="E17" s="1">
        <f t="shared" si="5"/>
        <v>3500</v>
      </c>
      <c r="F17" s="1">
        <f t="shared" si="6"/>
        <v>3200</v>
      </c>
      <c r="I17" s="1">
        <f t="shared" si="7"/>
        <v>69536423.841059595</v>
      </c>
      <c r="J17" s="1">
        <f t="shared" si="8"/>
        <v>63576158.940397345</v>
      </c>
      <c r="K17" s="1">
        <f t="shared" ref="K17:K19" si="11">I17-J17</f>
        <v>5960264.9006622508</v>
      </c>
    </row>
    <row r="18" spans="2:11" x14ac:dyDescent="0.3">
      <c r="B18" t="str">
        <f t="shared" si="9"/>
        <v>producto 3</v>
      </c>
      <c r="C18" s="3">
        <f t="shared" si="10"/>
        <v>24834.437086092712</v>
      </c>
      <c r="E18" s="1">
        <f t="shared" si="5"/>
        <v>2500</v>
      </c>
      <c r="F18" s="1">
        <f t="shared" si="6"/>
        <v>2400</v>
      </c>
      <c r="I18" s="1">
        <f t="shared" si="7"/>
        <v>62086092.715231776</v>
      </c>
      <c r="J18" s="1">
        <f t="shared" si="8"/>
        <v>59602649.006622508</v>
      </c>
      <c r="K18" s="1">
        <f t="shared" si="11"/>
        <v>2483443.7086092681</v>
      </c>
    </row>
    <row r="19" spans="2:11" ht="15" thickBot="1" x14ac:dyDescent="0.35">
      <c r="B19" t="str">
        <f t="shared" si="9"/>
        <v>producto 4</v>
      </c>
      <c r="C19" s="12">
        <f t="shared" si="10"/>
        <v>49668.874172185424</v>
      </c>
      <c r="D19" s="13"/>
      <c r="E19" s="14">
        <f t="shared" si="5"/>
        <v>1500</v>
      </c>
      <c r="F19" s="14">
        <f t="shared" si="6"/>
        <v>1200</v>
      </c>
      <c r="G19" s="13"/>
      <c r="H19" s="13"/>
      <c r="I19" s="14">
        <f t="shared" si="7"/>
        <v>74503311.258278131</v>
      </c>
      <c r="J19" s="14">
        <f t="shared" si="8"/>
        <v>59602649.006622508</v>
      </c>
      <c r="K19" s="14">
        <f t="shared" si="11"/>
        <v>14900662.251655623</v>
      </c>
    </row>
    <row r="20" spans="2:11" x14ac:dyDescent="0.3">
      <c r="I20" s="9">
        <f>SUM(I16:I19)</f>
        <v>225993377.48344368</v>
      </c>
      <c r="J20" s="9">
        <f>SUM(J16:J19)</f>
        <v>200993377.48344368</v>
      </c>
      <c r="K20" s="9">
        <f>SUM(K16:K19)</f>
        <v>24999999.999999993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305B5-C3C6-4AFB-ADC3-53D438BE2DED}">
  <dimension ref="B1:G11"/>
  <sheetViews>
    <sheetView workbookViewId="0">
      <selection activeCell="C10" sqref="C10"/>
    </sheetView>
  </sheetViews>
  <sheetFormatPr baseColWidth="10" defaultRowHeight="14.4" x14ac:dyDescent="0.3"/>
  <sheetData>
    <row r="1" spans="2:7" x14ac:dyDescent="0.3">
      <c r="C1" t="s">
        <v>17</v>
      </c>
      <c r="D1" t="s">
        <v>18</v>
      </c>
      <c r="E1" t="s">
        <v>19</v>
      </c>
    </row>
    <row r="2" spans="2:7" x14ac:dyDescent="0.3">
      <c r="B2" t="s">
        <v>16</v>
      </c>
      <c r="C2">
        <v>100</v>
      </c>
      <c r="D2">
        <v>50</v>
      </c>
      <c r="E2">
        <f>+C2-D2</f>
        <v>50</v>
      </c>
      <c r="F2" s="8">
        <f>+E2/E4</f>
        <v>0.7142857142857143</v>
      </c>
      <c r="G2">
        <f>+E2*F2</f>
        <v>35.714285714285715</v>
      </c>
    </row>
    <row r="3" spans="2:7" x14ac:dyDescent="0.3">
      <c r="B3" t="s">
        <v>20</v>
      </c>
      <c r="C3">
        <v>80</v>
      </c>
      <c r="D3">
        <v>60</v>
      </c>
      <c r="E3">
        <f>+C3-D3</f>
        <v>20</v>
      </c>
      <c r="F3" s="8">
        <f>+E3/E4</f>
        <v>0.2857142857142857</v>
      </c>
      <c r="G3">
        <f>+E3*F3</f>
        <v>5.7142857142857135</v>
      </c>
    </row>
    <row r="4" spans="2:7" x14ac:dyDescent="0.3">
      <c r="E4">
        <f>SUM(E2:E3)</f>
        <v>70</v>
      </c>
      <c r="G4">
        <f>SUM(G2:G3)</f>
        <v>41.428571428571431</v>
      </c>
    </row>
    <row r="5" spans="2:7" x14ac:dyDescent="0.3">
      <c r="B5" t="s">
        <v>21</v>
      </c>
      <c r="C5">
        <v>20000</v>
      </c>
    </row>
    <row r="7" spans="2:7" x14ac:dyDescent="0.3">
      <c r="B7" t="s">
        <v>22</v>
      </c>
      <c r="C7">
        <f>+C5/G4</f>
        <v>482.75862068965517</v>
      </c>
    </row>
    <row r="10" spans="2:7" x14ac:dyDescent="0.3">
      <c r="B10" t="s">
        <v>16</v>
      </c>
    </row>
    <row r="11" spans="2:7" x14ac:dyDescent="0.3">
      <c r="B1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Carlos Lopez</dc:creator>
  <cp:keywords/>
  <dc:description/>
  <cp:lastModifiedBy>NICOLÁS GONZÁLEZ</cp:lastModifiedBy>
  <cp:revision/>
  <dcterms:created xsi:type="dcterms:W3CDTF">2021-09-03T13:14:37Z</dcterms:created>
  <dcterms:modified xsi:type="dcterms:W3CDTF">2022-10-29T18:17:53Z</dcterms:modified>
  <cp:category/>
  <cp:contentStatus/>
</cp:coreProperties>
</file>