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1\Contabilidad Financiera (NIIF)\"/>
    </mc:Choice>
  </mc:AlternateContent>
  <xr:revisionPtr revIDLastSave="0" documentId="8_{2DEA003F-9375-49F7-8F8F-774FD582B5EC}" xr6:coauthVersionLast="47" xr6:coauthVersionMax="47" xr10:uidLastSave="{00000000-0000-0000-0000-000000000000}"/>
  <bookViews>
    <workbookView xWindow="-96" yWindow="-96" windowWidth="23232" windowHeight="12576" xr2:uid="{B37953BD-D032-436F-8C6B-0E7F34DDCDE6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F14" i="1"/>
  <c r="F16" i="1"/>
  <c r="K4" i="1"/>
  <c r="E23" i="1"/>
  <c r="E27" i="1"/>
  <c r="E16" i="1"/>
  <c r="E14" i="1"/>
  <c r="E20" i="1"/>
  <c r="E19" i="1"/>
  <c r="K24" i="1"/>
  <c r="E22" i="1"/>
  <c r="F22" i="1" s="1"/>
  <c r="F5" i="1"/>
  <c r="E13" i="1"/>
  <c r="E5" i="1"/>
  <c r="E15" i="1"/>
  <c r="E9" i="1"/>
  <c r="F9" i="1" s="1"/>
  <c r="E18" i="1"/>
  <c r="J31" i="1" s="1"/>
  <c r="K29" i="1" s="1"/>
  <c r="J21" i="1"/>
  <c r="K17" i="1"/>
  <c r="E24" i="1" s="1"/>
  <c r="F24" i="1" s="1"/>
  <c r="K16" i="1"/>
  <c r="K10" i="1"/>
  <c r="J11" i="1" s="1"/>
  <c r="K3" i="1"/>
  <c r="E10" i="1" s="1"/>
  <c r="F10" i="1" s="1"/>
  <c r="D20" i="1"/>
  <c r="D16" i="1"/>
  <c r="D11" i="1"/>
  <c r="D4" i="1" s="1"/>
  <c r="D6" i="1" s="1"/>
  <c r="J18" i="1" l="1"/>
  <c r="F23" i="1"/>
  <c r="F19" i="1"/>
  <c r="F20" i="1" s="1"/>
  <c r="E25" i="1"/>
  <c r="E11" i="1"/>
  <c r="J5" i="1"/>
  <c r="K7" i="1" s="1"/>
  <c r="J8" i="1" s="1"/>
  <c r="D27" i="1"/>
  <c r="K26" i="1"/>
  <c r="F13" i="1" s="1"/>
  <c r="K28" i="1"/>
  <c r="F15" i="1" s="1"/>
  <c r="K30" i="1"/>
  <c r="F25" i="1" l="1"/>
  <c r="E4" i="1"/>
  <c r="E6" i="1" s="1"/>
  <c r="F11" i="1"/>
  <c r="F4" i="1" s="1"/>
  <c r="F6" i="1" s="1"/>
  <c r="F27" i="1" l="1"/>
  <c r="F28" i="1" s="1"/>
</calcChain>
</file>

<file path=xl/sharedStrings.xml><?xml version="1.0" encoding="utf-8"?>
<sst xmlns="http://schemas.openxmlformats.org/spreadsheetml/2006/main" count="54" uniqueCount="40">
  <si>
    <t>Capital Autorizado</t>
  </si>
  <si>
    <t>Capital x Suscribir</t>
  </si>
  <si>
    <t>Reserva Legal</t>
  </si>
  <si>
    <t>Reserva Read de Axs</t>
  </si>
  <si>
    <t>Reserva Repo de Equipos</t>
  </si>
  <si>
    <t>Capital Suscrito y Pagado</t>
  </si>
  <si>
    <t>Reservas</t>
  </si>
  <si>
    <t>Utilidad del ejercicio</t>
  </si>
  <si>
    <t>Utilidades Acm</t>
  </si>
  <si>
    <t>Utilidades</t>
  </si>
  <si>
    <t>Total Patrimonio</t>
  </si>
  <si>
    <t>Prima Colocacion de Acciones</t>
  </si>
  <si>
    <t>Acciones Propias Read</t>
  </si>
  <si>
    <t>Dic 31 de 2020</t>
  </si>
  <si>
    <t>Dic 31 de 2021</t>
  </si>
  <si>
    <t>Mar 31 de 2022</t>
  </si>
  <si>
    <t>a)</t>
  </si>
  <si>
    <t>Valor Nominal</t>
  </si>
  <si>
    <t>Db</t>
  </si>
  <si>
    <t>Cr</t>
  </si>
  <si>
    <t>Capital Suscrito x Pagar</t>
  </si>
  <si>
    <t>Caja</t>
  </si>
  <si>
    <t>b)</t>
  </si>
  <si>
    <t>c)</t>
  </si>
  <si>
    <t>d)</t>
  </si>
  <si>
    <t>Provision Imp de renta</t>
  </si>
  <si>
    <t>Gastos imp de renta</t>
  </si>
  <si>
    <t>ORI</t>
  </si>
  <si>
    <t>e)</t>
  </si>
  <si>
    <t>f)</t>
  </si>
  <si>
    <t>Dividendos</t>
  </si>
  <si>
    <t>Dividendos x Pagar</t>
  </si>
  <si>
    <t># acciones Suscritas y pagas</t>
  </si>
  <si>
    <t># de acciones Autorizadas</t>
  </si>
  <si>
    <t>#Acciones en tesoreria</t>
  </si>
  <si>
    <t># Acciones en circulacion</t>
  </si>
  <si>
    <t>Acciones propias Read</t>
  </si>
  <si>
    <t>Prima En Recolocacion de Acciones</t>
  </si>
  <si>
    <t>Prima Recolocacion de Acciones</t>
  </si>
  <si>
    <t>PPYE (Revaluacion)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</si>
</sst>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_-&quot;$&quot;\ * #,##0.0_-;\-&quot;$&quot;\ * #,##0.0_-;_-&quot;$&quot;\ * &quot;-&quot;?_-;_-@_-"/>
    <numFmt numFmtId="167" formatCode="_-&quot;$&quot;\ * #,##0_-;\-&quot;$&quot;\ * #,##0_-;_-&quot;$&quot;\ * &quot;-&quot;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2" applyNumberFormat="1" applyFont="1"/>
    <xf numFmtId="164" fontId="2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166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167" fontId="0" fillId="0" borderId="0" xfId="0" applyNumberFormat="1"/>
    <xf numFmtId="0" fontId="3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35F0-0314-45B8-9095-AAEDAC599B06}">
  <dimension ref="C2:K32"/>
  <sheetViews>
    <sheetView showGridLines="0" tabSelected="1" topLeftCell="A4" zoomScale="115" zoomScaleNormal="115" workbookViewId="0">
      <selection activeCell="K29" sqref="K29"/>
    </sheetView>
  </sheetViews>
  <sheetFormatPr baseColWidth="10" defaultRowHeight="15" x14ac:dyDescent="0.25"/>
  <cols>
    <col min="2" max="2" width="2.42578125" customWidth="1"/>
    <col min="3" max="3" width="28.140625" bestFit="1" customWidth="1"/>
    <col min="4" max="5" width="13.5703125" bestFit="1" customWidth="1"/>
    <col min="6" max="6" width="14.42578125" bestFit="1" customWidth="1"/>
    <col min="9" max="9" width="25.5703125" bestFit="1" customWidth="1"/>
    <col min="11" max="11" width="10.85546875" customWidth="1"/>
    <col min="12" max="12" width="3.42578125" customWidth="1"/>
  </cols>
  <sheetData>
    <row r="2" spans="3:11" x14ac:dyDescent="0.25">
      <c r="C2" t="s">
        <v>17</v>
      </c>
      <c r="D2" s="2">
        <v>10</v>
      </c>
      <c r="E2" s="2">
        <v>10</v>
      </c>
      <c r="F2" s="2">
        <v>10</v>
      </c>
      <c r="J2" s="11" t="s">
        <v>18</v>
      </c>
      <c r="K2" s="11" t="s">
        <v>19</v>
      </c>
    </row>
    <row r="3" spans="3:11" x14ac:dyDescent="0.25">
      <c r="C3" t="s">
        <v>33</v>
      </c>
      <c r="D3" s="4">
        <v>300</v>
      </c>
      <c r="E3" s="4">
        <v>300</v>
      </c>
      <c r="F3" s="4">
        <v>300</v>
      </c>
      <c r="H3" t="s">
        <v>16</v>
      </c>
      <c r="I3" t="s">
        <v>1</v>
      </c>
      <c r="K3" s="5">
        <f>40*D2</f>
        <v>400</v>
      </c>
    </row>
    <row r="4" spans="3:11" x14ac:dyDescent="0.25">
      <c r="C4" t="s">
        <v>32</v>
      </c>
      <c r="D4" s="4">
        <f>D11/D2</f>
        <v>200</v>
      </c>
      <c r="E4" s="4">
        <f>E11/E2</f>
        <v>240</v>
      </c>
      <c r="F4" s="4">
        <f>F11/F2</f>
        <v>240</v>
      </c>
      <c r="I4" t="s">
        <v>11</v>
      </c>
      <c r="K4" s="5">
        <f>(15-D2)*40</f>
        <v>200</v>
      </c>
    </row>
    <row r="5" spans="3:11" x14ac:dyDescent="0.25">
      <c r="C5" t="s">
        <v>34</v>
      </c>
      <c r="D5" s="4">
        <v>0</v>
      </c>
      <c r="E5" s="4">
        <f>25-10</f>
        <v>15</v>
      </c>
      <c r="F5" s="4">
        <f>25-10</f>
        <v>15</v>
      </c>
      <c r="I5" t="s">
        <v>20</v>
      </c>
      <c r="J5" s="5">
        <f>K3+K4</f>
        <v>600</v>
      </c>
    </row>
    <row r="6" spans="3:11" x14ac:dyDescent="0.25">
      <c r="C6" t="s">
        <v>35</v>
      </c>
      <c r="D6" s="4">
        <f>D4-D5</f>
        <v>200</v>
      </c>
      <c r="E6" s="4">
        <f>E4-E5</f>
        <v>225</v>
      </c>
      <c r="F6" s="4">
        <f>F4-F5</f>
        <v>225</v>
      </c>
    </row>
    <row r="7" spans="3:11" x14ac:dyDescent="0.25">
      <c r="D7" s="8"/>
      <c r="I7" t="s">
        <v>20</v>
      </c>
      <c r="K7" s="5">
        <f>J5</f>
        <v>600</v>
      </c>
    </row>
    <row r="8" spans="3:11" x14ac:dyDescent="0.25">
      <c r="D8" s="9" t="s">
        <v>13</v>
      </c>
      <c r="E8" s="9" t="s">
        <v>14</v>
      </c>
      <c r="F8" s="9" t="s">
        <v>15</v>
      </c>
      <c r="I8" t="s">
        <v>21</v>
      </c>
      <c r="J8" s="5">
        <f>K7</f>
        <v>600</v>
      </c>
    </row>
    <row r="9" spans="3:11" x14ac:dyDescent="0.25">
      <c r="C9" t="s">
        <v>0</v>
      </c>
      <c r="D9" s="2">
        <v>3000</v>
      </c>
      <c r="E9" s="5">
        <f>D9</f>
        <v>3000</v>
      </c>
      <c r="F9" s="5">
        <f>E9</f>
        <v>3000</v>
      </c>
    </row>
    <row r="10" spans="3:11" x14ac:dyDescent="0.25">
      <c r="C10" t="s">
        <v>1</v>
      </c>
      <c r="D10" s="2">
        <v>-1000</v>
      </c>
      <c r="E10" s="5">
        <f>D10+K3</f>
        <v>-600</v>
      </c>
      <c r="F10" s="5">
        <f>E10</f>
        <v>-600</v>
      </c>
      <c r="H10" t="s">
        <v>22</v>
      </c>
      <c r="I10" t="s">
        <v>21</v>
      </c>
      <c r="K10" s="2">
        <f>25*15</f>
        <v>375</v>
      </c>
    </row>
    <row r="11" spans="3:11" x14ac:dyDescent="0.25">
      <c r="C11" s="1" t="s">
        <v>5</v>
      </c>
      <c r="D11" s="3">
        <f>D9+D10</f>
        <v>2000</v>
      </c>
      <c r="E11" s="6">
        <f>E9+E10</f>
        <v>2400</v>
      </c>
      <c r="F11" s="6">
        <f>E11</f>
        <v>2400</v>
      </c>
      <c r="I11" t="s">
        <v>36</v>
      </c>
      <c r="J11" s="5">
        <f>K10</f>
        <v>375</v>
      </c>
    </row>
    <row r="12" spans="3:11" x14ac:dyDescent="0.25">
      <c r="D12" s="2"/>
    </row>
    <row r="13" spans="3:11" x14ac:dyDescent="0.25">
      <c r="C13" t="s">
        <v>2</v>
      </c>
      <c r="D13" s="2">
        <v>1200</v>
      </c>
      <c r="E13" s="5">
        <f>D13</f>
        <v>1200</v>
      </c>
      <c r="F13" s="7">
        <f>E13+K26</f>
        <v>1278</v>
      </c>
      <c r="I13" t="s">
        <v>3</v>
      </c>
      <c r="J13" s="2"/>
      <c r="K13" s="2">
        <v>75</v>
      </c>
    </row>
    <row r="14" spans="3:11" x14ac:dyDescent="0.25">
      <c r="C14" t="s">
        <v>3</v>
      </c>
      <c r="D14" s="2">
        <v>300</v>
      </c>
      <c r="E14" s="5">
        <f>D14+K13</f>
        <v>375</v>
      </c>
      <c r="F14" s="7">
        <f>E14+K27</f>
        <v>609</v>
      </c>
      <c r="I14" t="s">
        <v>8</v>
      </c>
      <c r="J14" s="2">
        <v>75</v>
      </c>
      <c r="K14" s="2"/>
    </row>
    <row r="15" spans="3:11" x14ac:dyDescent="0.25">
      <c r="C15" t="s">
        <v>4</v>
      </c>
      <c r="D15" s="2">
        <v>960</v>
      </c>
      <c r="E15" s="5">
        <f>D15</f>
        <v>960</v>
      </c>
      <c r="F15" s="5">
        <f>E15+K28</f>
        <v>1116</v>
      </c>
    </row>
    <row r="16" spans="3:11" x14ac:dyDescent="0.25">
      <c r="C16" s="1" t="s">
        <v>6</v>
      </c>
      <c r="D16" s="3">
        <f>SUM(D13:D15)</f>
        <v>2460</v>
      </c>
      <c r="E16" s="3">
        <f>SUM(E13:E15)</f>
        <v>2535</v>
      </c>
      <c r="F16" s="3">
        <f>SUM(F13:F15)</f>
        <v>3003</v>
      </c>
      <c r="H16" t="s">
        <v>23</v>
      </c>
      <c r="I16" t="s">
        <v>36</v>
      </c>
      <c r="J16" s="2"/>
      <c r="K16" s="2">
        <f>10*15</f>
        <v>150</v>
      </c>
    </row>
    <row r="17" spans="3:11" x14ac:dyDescent="0.25">
      <c r="D17" s="2"/>
      <c r="I17" t="s">
        <v>37</v>
      </c>
      <c r="J17" s="2"/>
      <c r="K17" s="2">
        <f>(17-15)*10</f>
        <v>20</v>
      </c>
    </row>
    <row r="18" spans="3:11" x14ac:dyDescent="0.25">
      <c r="C18" t="s">
        <v>7</v>
      </c>
      <c r="D18" s="2">
        <v>900</v>
      </c>
      <c r="E18" s="5">
        <f>1200-K20</f>
        <v>780</v>
      </c>
      <c r="F18">
        <v>0</v>
      </c>
      <c r="I18" t="s">
        <v>21</v>
      </c>
      <c r="J18" s="2">
        <f>K16+K17</f>
        <v>170</v>
      </c>
      <c r="K18" s="2"/>
    </row>
    <row r="19" spans="3:11" x14ac:dyDescent="0.25">
      <c r="C19" t="s">
        <v>8</v>
      </c>
      <c r="D19" s="2">
        <v>3750</v>
      </c>
      <c r="E19" s="5">
        <f>D19+D18-J14</f>
        <v>4575</v>
      </c>
      <c r="F19" s="5">
        <f>E19+K29</f>
        <v>4653</v>
      </c>
    </row>
    <row r="20" spans="3:11" x14ac:dyDescent="0.25">
      <c r="C20" s="1" t="s">
        <v>9</v>
      </c>
      <c r="D20" s="3">
        <f>SUM(D18:D19)</f>
        <v>4650</v>
      </c>
      <c r="E20" s="3">
        <f>SUM(E18:E19)</f>
        <v>5355</v>
      </c>
      <c r="F20" s="3">
        <f>SUM(F18:F19)</f>
        <v>4653</v>
      </c>
      <c r="H20" t="s">
        <v>24</v>
      </c>
      <c r="I20" t="s">
        <v>25</v>
      </c>
      <c r="J20" s="2"/>
      <c r="K20" s="2">
        <v>420</v>
      </c>
    </row>
    <row r="21" spans="3:11" x14ac:dyDescent="0.25">
      <c r="C21" s="1"/>
      <c r="D21" s="3"/>
      <c r="I21" t="s">
        <v>26</v>
      </c>
      <c r="J21" s="2">
        <f>K20</f>
        <v>420</v>
      </c>
      <c r="K21" s="2"/>
    </row>
    <row r="22" spans="3:11" x14ac:dyDescent="0.25">
      <c r="C22" s="1" t="s">
        <v>27</v>
      </c>
      <c r="D22" s="3">
        <v>1230</v>
      </c>
      <c r="E22" s="6">
        <f>D22-J23</f>
        <v>890</v>
      </c>
      <c r="F22" s="3">
        <f>E22</f>
        <v>890</v>
      </c>
    </row>
    <row r="23" spans="3:11" x14ac:dyDescent="0.25">
      <c r="C23" s="1" t="s">
        <v>11</v>
      </c>
      <c r="D23" s="3">
        <v>0</v>
      </c>
      <c r="E23" s="6">
        <f>K4</f>
        <v>200</v>
      </c>
      <c r="F23" s="6">
        <f>E23</f>
        <v>200</v>
      </c>
      <c r="H23" t="s">
        <v>28</v>
      </c>
      <c r="I23" t="s">
        <v>27</v>
      </c>
      <c r="J23" s="2">
        <v>340</v>
      </c>
      <c r="K23" s="2"/>
    </row>
    <row r="24" spans="3:11" x14ac:dyDescent="0.25">
      <c r="C24" s="1" t="s">
        <v>38</v>
      </c>
      <c r="D24" s="3">
        <v>0</v>
      </c>
      <c r="E24" s="6">
        <f>K17</f>
        <v>20</v>
      </c>
      <c r="F24" s="6">
        <f>E24</f>
        <v>20</v>
      </c>
      <c r="I24" t="s">
        <v>39</v>
      </c>
      <c r="J24" s="2"/>
      <c r="K24" s="2">
        <f>J23</f>
        <v>340</v>
      </c>
    </row>
    <row r="25" spans="3:11" x14ac:dyDescent="0.25">
      <c r="C25" s="1" t="s">
        <v>12</v>
      </c>
      <c r="D25" s="3">
        <v>0</v>
      </c>
      <c r="E25" s="6">
        <f>-J11+K16</f>
        <v>-225</v>
      </c>
      <c r="F25" s="6">
        <f>E25</f>
        <v>-225</v>
      </c>
    </row>
    <row r="26" spans="3:11" x14ac:dyDescent="0.25">
      <c r="D26" s="2"/>
      <c r="H26" t="s">
        <v>29</v>
      </c>
      <c r="I26" t="s">
        <v>2</v>
      </c>
      <c r="K26" s="10">
        <f>E18*0.1</f>
        <v>78</v>
      </c>
    </row>
    <row r="27" spans="3:11" x14ac:dyDescent="0.25">
      <c r="C27" s="1" t="s">
        <v>10</v>
      </c>
      <c r="D27" s="2">
        <f>D25+D23+D20+D16+D11+D22</f>
        <v>10340</v>
      </c>
      <c r="E27" s="2">
        <f>E25+E23+E20+E16+E11+E22+E24</f>
        <v>11175</v>
      </c>
      <c r="F27" s="2">
        <f>F25+F23+F20+F16+F11+F22+F24</f>
        <v>10941</v>
      </c>
      <c r="I27" t="s">
        <v>3</v>
      </c>
      <c r="K27" s="10">
        <f>E18*0.3</f>
        <v>234</v>
      </c>
    </row>
    <row r="28" spans="3:11" x14ac:dyDescent="0.25">
      <c r="E28" s="1" t="s">
        <v>30</v>
      </c>
      <c r="F28" s="6">
        <f>F27-E27</f>
        <v>-234</v>
      </c>
      <c r="I28" t="s">
        <v>4</v>
      </c>
      <c r="K28" s="10">
        <f>E18*20%</f>
        <v>156</v>
      </c>
    </row>
    <row r="29" spans="3:11" x14ac:dyDescent="0.25">
      <c r="E29" s="5"/>
      <c r="I29" t="s">
        <v>8</v>
      </c>
      <c r="K29" s="10">
        <f>J31*0.1</f>
        <v>78</v>
      </c>
    </row>
    <row r="30" spans="3:11" x14ac:dyDescent="0.25">
      <c r="C30" s="1"/>
      <c r="D30" s="5"/>
      <c r="E30" s="5"/>
      <c r="I30" t="s">
        <v>31</v>
      </c>
      <c r="K30" s="10">
        <f>E18*0.3</f>
        <v>234</v>
      </c>
    </row>
    <row r="31" spans="3:11" x14ac:dyDescent="0.25">
      <c r="I31" t="s">
        <v>7</v>
      </c>
      <c r="J31" s="5">
        <f>E18</f>
        <v>780</v>
      </c>
    </row>
    <row r="32" spans="3:11" x14ac:dyDescent="0.25">
      <c r="C32" s="1"/>
      <c r="D32" s="6"/>
      <c r="E3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Mauricio Gomez Rodriguez</dc:creator>
  <cp:lastModifiedBy>NICOLÁS GONZÁLEZ</cp:lastModifiedBy>
  <dcterms:created xsi:type="dcterms:W3CDTF">2022-10-06T00:01:42Z</dcterms:created>
  <dcterms:modified xsi:type="dcterms:W3CDTF">2022-10-14T23:28:30Z</dcterms:modified>
</cp:coreProperties>
</file>