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NIGOJ\OneDrive\Desktop\NICO\MAF\Semestre 2\Administración y Valoración Financiera\"/>
    </mc:Choice>
  </mc:AlternateContent>
  <xr:revisionPtr revIDLastSave="0" documentId="13_ncr:1_{51AC588E-4AC8-4860-AF49-D90224F3477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J8" i="1"/>
  <c r="L6" i="1"/>
  <c r="L5" i="1"/>
  <c r="L4" i="1"/>
  <c r="L3" i="1"/>
  <c r="L2" i="1"/>
  <c r="D9" i="1"/>
  <c r="K6" i="1"/>
  <c r="K5" i="1"/>
  <c r="K4" i="1"/>
  <c r="J6" i="1"/>
  <c r="J5" i="1"/>
  <c r="J4" i="1"/>
  <c r="J3" i="1"/>
  <c r="K2" i="1"/>
  <c r="K3" i="1" s="1"/>
  <c r="J2" i="1"/>
</calcChain>
</file>

<file path=xl/sharedStrings.xml><?xml version="1.0" encoding="utf-8"?>
<sst xmlns="http://schemas.openxmlformats.org/spreadsheetml/2006/main" count="43" uniqueCount="41">
  <si>
    <t>Costos Fijos</t>
  </si>
  <si>
    <t>CF</t>
  </si>
  <si>
    <t>Costos Variables / Ventas</t>
  </si>
  <si>
    <t>%CV</t>
  </si>
  <si>
    <t>Inversion Fija</t>
  </si>
  <si>
    <t>IF</t>
  </si>
  <si>
    <t>Inversion Variable / Ventas</t>
  </si>
  <si>
    <t>Tasa de Impuestos</t>
  </si>
  <si>
    <t>t</t>
  </si>
  <si>
    <t>Rentabilidad Minima</t>
  </si>
  <si>
    <t>WACC di</t>
  </si>
  <si>
    <t>Presupuesto de Ventas</t>
  </si>
  <si>
    <t>Ppto</t>
  </si>
  <si>
    <t>Nomina de Fabrica + Admon</t>
  </si>
  <si>
    <t>200 MM</t>
  </si>
  <si>
    <t>Materia Prima</t>
  </si>
  <si>
    <t>50 MM</t>
  </si>
  <si>
    <t xml:space="preserve">Seguros </t>
  </si>
  <si>
    <t>100 MM</t>
  </si>
  <si>
    <t>Depreciaciones</t>
  </si>
  <si>
    <t>Gastos de Ventas</t>
  </si>
  <si>
    <t>Gastos de Distribucion</t>
  </si>
  <si>
    <t>Maquinarias y Equipos</t>
  </si>
  <si>
    <t>70 MM</t>
  </si>
  <si>
    <t>Muebles y Enseres</t>
  </si>
  <si>
    <t>20 MM</t>
  </si>
  <si>
    <t xml:space="preserve">Vehiculos </t>
  </si>
  <si>
    <t>10,8 MM</t>
  </si>
  <si>
    <t>CxC</t>
  </si>
  <si>
    <t xml:space="preserve">Inventarios </t>
  </si>
  <si>
    <t>Proveedores</t>
  </si>
  <si>
    <t>CxP</t>
  </si>
  <si>
    <t>Ventas Proyectadas</t>
  </si>
  <si>
    <t>Ec</t>
  </si>
  <si>
    <t>Ee</t>
  </si>
  <si>
    <t>CM</t>
  </si>
  <si>
    <t>Utilidad</t>
  </si>
  <si>
    <t>WACC ai</t>
  </si>
  <si>
    <t>MSO</t>
  </si>
  <si>
    <t>MSE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</si>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</sst>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10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165" fontId="2" fillId="2" borderId="0" xfId="0" applyNumberFormat="1" applyFont="1" applyFill="1"/>
    <xf numFmtId="10" fontId="0" fillId="0" borderId="0" xfId="2" applyNumberFormat="1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7"/>
  <sheetViews>
    <sheetView tabSelected="1" workbookViewId="0">
      <selection activeCell="K8" sqref="K8"/>
    </sheetView>
  </sheetViews>
  <sheetFormatPr baseColWidth="10" defaultColWidth="8.88671875" defaultRowHeight="14.4" x14ac:dyDescent="0.3"/>
  <cols>
    <col min="2" max="2" width="23" bestFit="1" customWidth="1"/>
    <col min="4" max="4" width="14.88671875" bestFit="1" customWidth="1"/>
    <col min="6" max="6" width="24.109375" bestFit="1" customWidth="1"/>
    <col min="9" max="9" width="17.109375" bestFit="1" customWidth="1"/>
    <col min="10" max="12" width="12.44140625" bestFit="1" customWidth="1"/>
  </cols>
  <sheetData>
    <row r="1" spans="2:12" x14ac:dyDescent="0.3">
      <c r="K1" t="s">
        <v>33</v>
      </c>
      <c r="L1" t="s">
        <v>34</v>
      </c>
    </row>
    <row r="2" spans="2:12" x14ac:dyDescent="0.3">
      <c r="B2" t="s">
        <v>0</v>
      </c>
      <c r="C2" t="s">
        <v>1</v>
      </c>
      <c r="D2" s="3">
        <v>350000000</v>
      </c>
      <c r="F2" t="s">
        <v>13</v>
      </c>
      <c r="G2" t="s">
        <v>14</v>
      </c>
      <c r="I2" t="s">
        <v>32</v>
      </c>
      <c r="J2" s="4">
        <f>D8</f>
        <v>600000000</v>
      </c>
      <c r="K2" s="5">
        <f>D2/(1-D3)</f>
        <v>500000000.00000006</v>
      </c>
      <c r="L2" s="5">
        <f>(D2+(D9*D4))/(1-D3-(D5*D9))</f>
        <v>583797633.46687782</v>
      </c>
    </row>
    <row r="3" spans="2:12" x14ac:dyDescent="0.3">
      <c r="B3" t="s">
        <v>2</v>
      </c>
      <c r="C3" t="s">
        <v>3</v>
      </c>
      <c r="D3" s="1">
        <v>0.3</v>
      </c>
      <c r="F3" t="s">
        <v>19</v>
      </c>
      <c r="G3" t="s">
        <v>18</v>
      </c>
      <c r="I3" t="s">
        <v>3</v>
      </c>
      <c r="J3" s="4">
        <f>J2*$D$3</f>
        <v>180000000</v>
      </c>
      <c r="K3" s="4">
        <f>K2*D3</f>
        <v>150000000</v>
      </c>
      <c r="L3" s="4">
        <f>L2*D3</f>
        <v>175139290.04006335</v>
      </c>
    </row>
    <row r="4" spans="2:12" x14ac:dyDescent="0.3">
      <c r="B4" t="s">
        <v>4</v>
      </c>
      <c r="C4" t="s">
        <v>5</v>
      </c>
      <c r="D4" s="3">
        <v>100850000</v>
      </c>
      <c r="F4" t="s">
        <v>17</v>
      </c>
      <c r="G4" t="s">
        <v>16</v>
      </c>
      <c r="I4" t="s">
        <v>35</v>
      </c>
      <c r="J4" s="4">
        <f>J2-J3</f>
        <v>420000000</v>
      </c>
      <c r="K4" s="4">
        <f t="shared" ref="K4" si="0">K2-K3</f>
        <v>350000000.00000006</v>
      </c>
      <c r="L4" s="4">
        <f t="shared" ref="L4" si="1">L2-L3</f>
        <v>408658343.42681444</v>
      </c>
    </row>
    <row r="5" spans="2:12" x14ac:dyDescent="0.3">
      <c r="B5" t="s">
        <v>6</v>
      </c>
      <c r="D5" s="2">
        <v>0.248</v>
      </c>
      <c r="I5" t="s">
        <v>1</v>
      </c>
      <c r="J5" s="4">
        <f>D2</f>
        <v>350000000</v>
      </c>
      <c r="K5" s="4">
        <f>$D$2</f>
        <v>350000000</v>
      </c>
      <c r="L5" s="4">
        <f>D2</f>
        <v>350000000</v>
      </c>
    </row>
    <row r="6" spans="2:12" x14ac:dyDescent="0.3">
      <c r="B6" t="s">
        <v>7</v>
      </c>
      <c r="C6" t="s">
        <v>8</v>
      </c>
      <c r="D6" s="1">
        <v>0.33</v>
      </c>
      <c r="F6" t="s">
        <v>15</v>
      </c>
      <c r="G6" s="1">
        <v>0.15</v>
      </c>
      <c r="I6" t="s">
        <v>36</v>
      </c>
      <c r="J6" s="4">
        <f>J4-J5</f>
        <v>70000000</v>
      </c>
      <c r="K6" s="4">
        <f>K4-K5</f>
        <v>0</v>
      </c>
      <c r="L6" s="4">
        <f>L4-L5</f>
        <v>58658343.426814437</v>
      </c>
    </row>
    <row r="7" spans="2:12" x14ac:dyDescent="0.3">
      <c r="B7" t="s">
        <v>9</v>
      </c>
      <c r="C7" t="s">
        <v>10</v>
      </c>
      <c r="D7" s="1">
        <v>0.16</v>
      </c>
      <c r="F7" t="s">
        <v>20</v>
      </c>
      <c r="G7" s="1">
        <v>0.1</v>
      </c>
    </row>
    <row r="8" spans="2:12" x14ac:dyDescent="0.3">
      <c r="B8" t="s">
        <v>11</v>
      </c>
      <c r="C8" t="s">
        <v>12</v>
      </c>
      <c r="D8" s="3">
        <v>600000000</v>
      </c>
      <c r="F8" t="s">
        <v>21</v>
      </c>
      <c r="G8" s="1">
        <v>0.05</v>
      </c>
      <c r="I8" t="s">
        <v>38</v>
      </c>
      <c r="J8" s="6">
        <f>(J2-K2)/J2</f>
        <v>0.16666666666666657</v>
      </c>
      <c r="K8" t="s">
        <v>40</v>
      </c>
    </row>
    <row r="9" spans="2:12" x14ac:dyDescent="0.3">
      <c r="C9" t="s">
        <v>37</v>
      </c>
      <c r="D9" s="1">
        <f>D7/(1-D6)</f>
        <v>0.23880597014925375</v>
      </c>
      <c r="I9" t="s">
        <v>39</v>
      </c>
      <c r="J9" s="6">
        <f>(J2-L2)/J2</f>
        <v>2.7003944221870302E-2</v>
      </c>
    </row>
    <row r="10" spans="2:12" x14ac:dyDescent="0.3">
      <c r="F10" t="s">
        <v>22</v>
      </c>
      <c r="G10" t="s">
        <v>23</v>
      </c>
    </row>
    <row r="11" spans="2:12" x14ac:dyDescent="0.3">
      <c r="F11" t="s">
        <v>24</v>
      </c>
      <c r="G11" t="s">
        <v>25</v>
      </c>
    </row>
    <row r="12" spans="2:12" x14ac:dyDescent="0.3">
      <c r="F12" t="s">
        <v>26</v>
      </c>
      <c r="G12" t="s">
        <v>27</v>
      </c>
    </row>
    <row r="14" spans="2:12" x14ac:dyDescent="0.3">
      <c r="F14" t="s">
        <v>28</v>
      </c>
      <c r="G14" s="1">
        <v>0.25</v>
      </c>
    </row>
    <row r="15" spans="2:12" x14ac:dyDescent="0.3">
      <c r="F15" t="s">
        <v>29</v>
      </c>
      <c r="G15" s="1">
        <v>0.15</v>
      </c>
    </row>
    <row r="16" spans="2:12" x14ac:dyDescent="0.3">
      <c r="F16" t="s">
        <v>30</v>
      </c>
      <c r="G16" s="1">
        <v>-0.14000000000000001</v>
      </c>
    </row>
    <row r="17" spans="6:7" x14ac:dyDescent="0.3">
      <c r="F17" t="s">
        <v>31</v>
      </c>
      <c r="G17" s="2">
        <v>-1.2E-2</v>
      </c>
    </row>
  </sheetData>
  <pageMargins left="0.7" right="0.7" top="0.75" bottom="0.75" header="0.3" footer="0.3"/>
  <pageSetup paperSize="9" orientation="portrait" horizontalDpi="300" verticalDpi="300" r:id="rId1"/>
  <ignoredErrors>
    <ignoredError sqref="J5:L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GONZÁLEZ</dc:creator>
  <cp:lastModifiedBy>NICOLÁS GONZÁLEZ</cp:lastModifiedBy>
  <dcterms:created xsi:type="dcterms:W3CDTF">2015-06-05T18:19:34Z</dcterms:created>
  <dcterms:modified xsi:type="dcterms:W3CDTF">2023-04-01T02:24:49Z</dcterms:modified>
</cp:coreProperties>
</file>