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NIGOJ\OneDrive\Desktop\NICO\MAF\Semestre 2\Econometría Financiera\"/>
    </mc:Choice>
  </mc:AlternateContent>
  <xr:revisionPtr revIDLastSave="0" documentId="13_ncr:1_{B3DEC8A7-4AE9-4A51-81C0-EEB01FCF9279}" xr6:coauthVersionLast="47" xr6:coauthVersionMax="47" xr10:uidLastSave="{00000000-0000-0000-0000-000000000000}"/>
  <bookViews>
    <workbookView xWindow="-108" yWindow="-108" windowWidth="23256" windowHeight="12456" activeTab="9" xr2:uid="{00000000-000D-0000-FFFF-FFFF00000000}"/>
  </bookViews>
  <sheets>
    <sheet name="PUNTO I" sheetId="2" r:id="rId1"/>
    <sheet name="Punto 11" sheetId="18" r:id="rId2"/>
    <sheet name="RiskSim" sheetId="17" state="veryHidden" r:id="rId3"/>
    <sheet name="Punto 16" sheetId="19" r:id="rId4"/>
    <sheet name="AR(1)" sheetId="20" r:id="rId5"/>
    <sheet name="AR(2)" sheetId="21" r:id="rId6"/>
    <sheet name="AR(4)" sheetId="22" r:id="rId7"/>
    <sheet name="AR(12)" sheetId="23" r:id="rId8"/>
    <sheet name="GARCH" sheetId="24" r:id="rId9"/>
    <sheet name="PUNTO III" sheetId="5" r:id="rId10"/>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anualCount" hidden="1">12</definedName>
    <definedName name="_AtRisk_SimSetting_MultipleCPUMode" hidden="1">2</definedName>
    <definedName name="_AtRisk_SimSetting_MultipleCPUModeV8" hidden="1">2</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Print_Area" localSheetId="4">'AR(1)'!$B$1:$N$200</definedName>
    <definedName name="_xlnm.Print_Area" localSheetId="7">'AR(12)'!$B$1:$N$208</definedName>
    <definedName name="_xlnm.Print_Area" localSheetId="5">'AR(2)'!$B$1:$N$200</definedName>
    <definedName name="_xlnm.Print_Area" localSheetId="6">'AR(4)'!$B$1:$N$200</definedName>
    <definedName name="_xlnm.Print_Area" localSheetId="8">GARCH!$B$1:$O$108</definedName>
    <definedName name="CBWorkbookPriority" hidden="1">-1935235038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IsStatistics" hidden="1">FALSE</definedName>
    <definedName name="RiskMinimizeOnStart" hidden="1">FALSE</definedName>
    <definedName name="RiskMonitorConvergence" hidden="1">FALSE</definedName>
    <definedName name="RiskMultipleCPUSupportEnabled" hidden="1">FALSE</definedName>
    <definedName name="RiskNumIterations" hidden="1">3000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9" i="5" l="1"/>
  <c r="P19" i="5" s="1"/>
  <c r="O18" i="5"/>
  <c r="P18" i="5" s="1"/>
  <c r="O17" i="5"/>
  <c r="P17" i="5" s="1"/>
  <c r="O22" i="5"/>
  <c r="L3"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5" i="5"/>
  <c r="O9" i="5"/>
  <c r="O24" i="5"/>
  <c r="H15" i="5"/>
  <c r="O6" i="5"/>
  <c r="P6" i="5" s="1"/>
  <c r="O4" i="5"/>
  <c r="P4" i="5" s="1"/>
  <c r="I3" i="5"/>
  <c r="O5" i="5" s="1"/>
  <c r="P5" i="5" s="1"/>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O11" i="5"/>
  <c r="G1235" i="5"/>
  <c r="G17" i="5"/>
  <c r="G18" i="5" s="1"/>
  <c r="G19" i="5" s="1"/>
  <c r="G20" i="5" s="1"/>
  <c r="G21" i="5" s="1"/>
  <c r="G22" i="5" s="1"/>
  <c r="G23" i="5" s="1"/>
  <c r="G24" i="5" s="1"/>
  <c r="G25" i="5" s="1"/>
  <c r="G26" i="5" s="1"/>
  <c r="G27" i="5" s="1"/>
  <c r="G28" i="5" s="1"/>
  <c r="G29" i="5" s="1"/>
  <c r="G30" i="5" s="1"/>
  <c r="G31" i="5" s="1"/>
  <c r="G32" i="5" s="1"/>
  <c r="G33" i="5" s="1"/>
  <c r="G34" i="5" s="1"/>
  <c r="G35" i="5" s="1"/>
  <c r="G36" i="5" s="1"/>
  <c r="G37" i="5" s="1"/>
  <c r="G38" i="5" s="1"/>
  <c r="G39" i="5" s="1"/>
  <c r="G40" i="5" s="1"/>
  <c r="G41" i="5" s="1"/>
  <c r="G42" i="5" s="1"/>
  <c r="G43" i="5" s="1"/>
  <c r="G44" i="5" s="1"/>
  <c r="G45" i="5" s="1"/>
  <c r="G46" i="5" s="1"/>
  <c r="G47" i="5" s="1"/>
  <c r="G48" i="5" s="1"/>
  <c r="G49" i="5" s="1"/>
  <c r="G50" i="5" s="1"/>
  <c r="G51" i="5" s="1"/>
  <c r="G52" i="5" s="1"/>
  <c r="G53" i="5" s="1"/>
  <c r="G54" i="5" s="1"/>
  <c r="G55" i="5" s="1"/>
  <c r="G56" i="5" s="1"/>
  <c r="G57" i="5" s="1"/>
  <c r="G58" i="5" s="1"/>
  <c r="G59" i="5" s="1"/>
  <c r="G60" i="5" s="1"/>
  <c r="G61" i="5" s="1"/>
  <c r="G62" i="5" s="1"/>
  <c r="G63" i="5" s="1"/>
  <c r="G64" i="5" s="1"/>
  <c r="G65" i="5" s="1"/>
  <c r="G66" i="5" s="1"/>
  <c r="G67" i="5" s="1"/>
  <c r="G68" i="5" s="1"/>
  <c r="G69" i="5" s="1"/>
  <c r="G70" i="5" s="1"/>
  <c r="G71" i="5" s="1"/>
  <c r="G72" i="5" s="1"/>
  <c r="G73" i="5" s="1"/>
  <c r="G74" i="5" s="1"/>
  <c r="G75" i="5" s="1"/>
  <c r="G76" i="5" s="1"/>
  <c r="G77" i="5" s="1"/>
  <c r="G78" i="5" s="1"/>
  <c r="G79" i="5" s="1"/>
  <c r="G80" i="5" s="1"/>
  <c r="G81" i="5" s="1"/>
  <c r="G82" i="5" s="1"/>
  <c r="G83" i="5" s="1"/>
  <c r="G84" i="5" s="1"/>
  <c r="G85" i="5" s="1"/>
  <c r="G86" i="5" s="1"/>
  <c r="G87" i="5" s="1"/>
  <c r="G88" i="5" s="1"/>
  <c r="G89" i="5" s="1"/>
  <c r="G90" i="5" s="1"/>
  <c r="G91" i="5" s="1"/>
  <c r="G92" i="5" s="1"/>
  <c r="G93" i="5" s="1"/>
  <c r="G94" i="5" s="1"/>
  <c r="G95" i="5" s="1"/>
  <c r="G96" i="5" s="1"/>
  <c r="G97" i="5" s="1"/>
  <c r="G98" i="5" s="1"/>
  <c r="G99" i="5" s="1"/>
  <c r="G100" i="5" s="1"/>
  <c r="G101" i="5" s="1"/>
  <c r="G102" i="5" s="1"/>
  <c r="G103" i="5" s="1"/>
  <c r="G104" i="5" s="1"/>
  <c r="G105" i="5" s="1"/>
  <c r="G106" i="5" s="1"/>
  <c r="G107" i="5" s="1"/>
  <c r="G108" i="5" s="1"/>
  <c r="G109" i="5" s="1"/>
  <c r="G110" i="5" s="1"/>
  <c r="G111" i="5" s="1"/>
  <c r="G112" i="5" s="1"/>
  <c r="G113" i="5" s="1"/>
  <c r="G114" i="5" s="1"/>
  <c r="G115" i="5" s="1"/>
  <c r="G116" i="5" s="1"/>
  <c r="G117" i="5" s="1"/>
  <c r="G118" i="5" s="1"/>
  <c r="G119" i="5" s="1"/>
  <c r="G120" i="5" s="1"/>
  <c r="G121" i="5" s="1"/>
  <c r="G122" i="5" s="1"/>
  <c r="G123" i="5" s="1"/>
  <c r="G124" i="5" s="1"/>
  <c r="G125" i="5" s="1"/>
  <c r="G126" i="5" s="1"/>
  <c r="G127" i="5" s="1"/>
  <c r="G128" i="5" s="1"/>
  <c r="G129" i="5" s="1"/>
  <c r="G130" i="5" s="1"/>
  <c r="G131" i="5" s="1"/>
  <c r="G132" i="5" s="1"/>
  <c r="G133" i="5" s="1"/>
  <c r="G134" i="5" s="1"/>
  <c r="G135" i="5" s="1"/>
  <c r="G136" i="5" s="1"/>
  <c r="G137" i="5" s="1"/>
  <c r="G138" i="5" s="1"/>
  <c r="G139" i="5" s="1"/>
  <c r="G140" i="5" s="1"/>
  <c r="G141" i="5" s="1"/>
  <c r="G142" i="5" s="1"/>
  <c r="G143" i="5" s="1"/>
  <c r="G144" i="5" s="1"/>
  <c r="G145" i="5" s="1"/>
  <c r="G146" i="5" s="1"/>
  <c r="G147" i="5" s="1"/>
  <c r="G148" i="5" s="1"/>
  <c r="G149" i="5" s="1"/>
  <c r="G150" i="5" s="1"/>
  <c r="G151" i="5" s="1"/>
  <c r="G152" i="5" s="1"/>
  <c r="G153" i="5" s="1"/>
  <c r="G154" i="5" s="1"/>
  <c r="G155" i="5" s="1"/>
  <c r="G156" i="5" s="1"/>
  <c r="G157" i="5" s="1"/>
  <c r="G158" i="5" s="1"/>
  <c r="G159" i="5" s="1"/>
  <c r="G160" i="5" s="1"/>
  <c r="G161" i="5" s="1"/>
  <c r="G162" i="5" s="1"/>
  <c r="G163" i="5" s="1"/>
  <c r="G164" i="5" s="1"/>
  <c r="G165" i="5" s="1"/>
  <c r="G166" i="5" s="1"/>
  <c r="G167" i="5" s="1"/>
  <c r="G168" i="5" s="1"/>
  <c r="G169" i="5" s="1"/>
  <c r="G170" i="5" s="1"/>
  <c r="G171" i="5" s="1"/>
  <c r="G172" i="5" s="1"/>
  <c r="G173" i="5" s="1"/>
  <c r="G174" i="5" s="1"/>
  <c r="G175" i="5" s="1"/>
  <c r="G176" i="5" s="1"/>
  <c r="G177" i="5" s="1"/>
  <c r="G178" i="5" s="1"/>
  <c r="G179" i="5" s="1"/>
  <c r="G180" i="5" s="1"/>
  <c r="G181" i="5" s="1"/>
  <c r="G182" i="5" s="1"/>
  <c r="G183" i="5" s="1"/>
  <c r="G184" i="5" s="1"/>
  <c r="G185" i="5" s="1"/>
  <c r="G186" i="5" s="1"/>
  <c r="G187" i="5" s="1"/>
  <c r="G188" i="5" s="1"/>
  <c r="G189" i="5" s="1"/>
  <c r="G190" i="5" s="1"/>
  <c r="G191" i="5" s="1"/>
  <c r="G192" i="5" s="1"/>
  <c r="G193" i="5" s="1"/>
  <c r="G194" i="5" s="1"/>
  <c r="G195" i="5" s="1"/>
  <c r="G196" i="5" s="1"/>
  <c r="G197" i="5" s="1"/>
  <c r="G198" i="5" s="1"/>
  <c r="G199" i="5" s="1"/>
  <c r="G200" i="5" s="1"/>
  <c r="G201" i="5" s="1"/>
  <c r="G202" i="5" s="1"/>
  <c r="G203" i="5" s="1"/>
  <c r="G204" i="5" s="1"/>
  <c r="G205" i="5" s="1"/>
  <c r="G206" i="5" s="1"/>
  <c r="G207" i="5" s="1"/>
  <c r="G208" i="5" s="1"/>
  <c r="G209" i="5" s="1"/>
  <c r="G210" i="5" s="1"/>
  <c r="G211" i="5" s="1"/>
  <c r="G212" i="5" s="1"/>
  <c r="G213" i="5" s="1"/>
  <c r="G214" i="5" s="1"/>
  <c r="G215" i="5" s="1"/>
  <c r="G216" i="5" s="1"/>
  <c r="G217" i="5" s="1"/>
  <c r="G218" i="5" s="1"/>
  <c r="G219" i="5" s="1"/>
  <c r="G220" i="5" s="1"/>
  <c r="G221" i="5" s="1"/>
  <c r="G222" i="5" s="1"/>
  <c r="G223" i="5" s="1"/>
  <c r="G224" i="5" s="1"/>
  <c r="G225" i="5" s="1"/>
  <c r="G226" i="5" s="1"/>
  <c r="G227" i="5" s="1"/>
  <c r="G228" i="5" s="1"/>
  <c r="G229" i="5" s="1"/>
  <c r="G230" i="5" s="1"/>
  <c r="G231" i="5" s="1"/>
  <c r="G232" i="5" s="1"/>
  <c r="G233" i="5" s="1"/>
  <c r="G234" i="5" s="1"/>
  <c r="G235" i="5" s="1"/>
  <c r="G236" i="5" s="1"/>
  <c r="G237" i="5" s="1"/>
  <c r="G238" i="5" s="1"/>
  <c r="G239" i="5" s="1"/>
  <c r="G240" i="5" s="1"/>
  <c r="G241" i="5" s="1"/>
  <c r="G242" i="5" s="1"/>
  <c r="G243" i="5" s="1"/>
  <c r="G244" i="5" s="1"/>
  <c r="G245" i="5" s="1"/>
  <c r="G246" i="5" s="1"/>
  <c r="G247" i="5" s="1"/>
  <c r="G248" i="5" s="1"/>
  <c r="G249" i="5" s="1"/>
  <c r="G250" i="5" s="1"/>
  <c r="G251" i="5" s="1"/>
  <c r="G252" i="5" s="1"/>
  <c r="G253" i="5" s="1"/>
  <c r="G254" i="5" s="1"/>
  <c r="G255" i="5" s="1"/>
  <c r="G256" i="5" s="1"/>
  <c r="G257" i="5" s="1"/>
  <c r="G258" i="5" s="1"/>
  <c r="G259" i="5" s="1"/>
  <c r="G260" i="5" s="1"/>
  <c r="G261" i="5" s="1"/>
  <c r="G262" i="5" s="1"/>
  <c r="G263" i="5" s="1"/>
  <c r="G264" i="5" s="1"/>
  <c r="G265" i="5" s="1"/>
  <c r="G266" i="5" s="1"/>
  <c r="G267" i="5" s="1"/>
  <c r="G268" i="5" s="1"/>
  <c r="G269" i="5" s="1"/>
  <c r="G270" i="5" s="1"/>
  <c r="G271" i="5" s="1"/>
  <c r="G272" i="5" s="1"/>
  <c r="G273" i="5" s="1"/>
  <c r="G274" i="5" s="1"/>
  <c r="G275" i="5" s="1"/>
  <c r="G276" i="5" s="1"/>
  <c r="G277" i="5" s="1"/>
  <c r="G278" i="5" s="1"/>
  <c r="G279" i="5" s="1"/>
  <c r="G280" i="5" s="1"/>
  <c r="G281" i="5" s="1"/>
  <c r="G282" i="5" s="1"/>
  <c r="G283" i="5" s="1"/>
  <c r="G284" i="5" s="1"/>
  <c r="G285" i="5" s="1"/>
  <c r="G286" i="5" s="1"/>
  <c r="G287" i="5" s="1"/>
  <c r="G288" i="5" s="1"/>
  <c r="G289" i="5" s="1"/>
  <c r="G290" i="5" s="1"/>
  <c r="G291" i="5" s="1"/>
  <c r="G292" i="5" s="1"/>
  <c r="G293" i="5" s="1"/>
  <c r="G294" i="5" s="1"/>
  <c r="G295" i="5" s="1"/>
  <c r="G296" i="5" s="1"/>
  <c r="G297" i="5" s="1"/>
  <c r="G298" i="5" s="1"/>
  <c r="G299" i="5" s="1"/>
  <c r="G300" i="5" s="1"/>
  <c r="G301" i="5" s="1"/>
  <c r="G302" i="5" s="1"/>
  <c r="G303" i="5" s="1"/>
  <c r="G304" i="5" s="1"/>
  <c r="G305" i="5" s="1"/>
  <c r="G306" i="5" s="1"/>
  <c r="G307" i="5" s="1"/>
  <c r="G308" i="5" s="1"/>
  <c r="G309" i="5" s="1"/>
  <c r="G310" i="5" s="1"/>
  <c r="G311" i="5" s="1"/>
  <c r="G312" i="5" s="1"/>
  <c r="G313" i="5" s="1"/>
  <c r="G314" i="5" s="1"/>
  <c r="G315" i="5" s="1"/>
  <c r="G316" i="5" s="1"/>
  <c r="G317" i="5" s="1"/>
  <c r="G318" i="5" s="1"/>
  <c r="G319" i="5" s="1"/>
  <c r="G320" i="5" s="1"/>
  <c r="G321" i="5" s="1"/>
  <c r="G322" i="5" s="1"/>
  <c r="G323" i="5" s="1"/>
  <c r="G324" i="5" s="1"/>
  <c r="G325" i="5" s="1"/>
  <c r="G326" i="5" s="1"/>
  <c r="G327" i="5" s="1"/>
  <c r="G328" i="5" s="1"/>
  <c r="G329" i="5" s="1"/>
  <c r="G330" i="5" s="1"/>
  <c r="G331" i="5" s="1"/>
  <c r="G332" i="5" s="1"/>
  <c r="G333" i="5" s="1"/>
  <c r="G334" i="5" s="1"/>
  <c r="G335" i="5" s="1"/>
  <c r="G336" i="5" s="1"/>
  <c r="G337" i="5" s="1"/>
  <c r="G338" i="5" s="1"/>
  <c r="G339" i="5" s="1"/>
  <c r="G340" i="5" s="1"/>
  <c r="G341" i="5" s="1"/>
  <c r="G342" i="5" s="1"/>
  <c r="G343" i="5" s="1"/>
  <c r="G344" i="5" s="1"/>
  <c r="G345" i="5" s="1"/>
  <c r="G346" i="5" s="1"/>
  <c r="G347" i="5" s="1"/>
  <c r="G348" i="5" s="1"/>
  <c r="G349" i="5" s="1"/>
  <c r="G350" i="5" s="1"/>
  <c r="G351" i="5" s="1"/>
  <c r="G352" i="5" s="1"/>
  <c r="G353" i="5" s="1"/>
  <c r="G354" i="5" s="1"/>
  <c r="G355" i="5" s="1"/>
  <c r="G356" i="5" s="1"/>
  <c r="G357" i="5" s="1"/>
  <c r="G358" i="5" s="1"/>
  <c r="G359" i="5" s="1"/>
  <c r="G360" i="5" s="1"/>
  <c r="G361" i="5" s="1"/>
  <c r="G362" i="5" s="1"/>
  <c r="G363" i="5" s="1"/>
  <c r="G364" i="5" s="1"/>
  <c r="G365" i="5" s="1"/>
  <c r="G366" i="5" s="1"/>
  <c r="G367" i="5" s="1"/>
  <c r="G368" i="5" s="1"/>
  <c r="G369" i="5" s="1"/>
  <c r="G370" i="5" s="1"/>
  <c r="G371" i="5" s="1"/>
  <c r="G372" i="5" s="1"/>
  <c r="G373" i="5" s="1"/>
  <c r="G374" i="5" s="1"/>
  <c r="G375" i="5" s="1"/>
  <c r="G376" i="5" s="1"/>
  <c r="G377" i="5" s="1"/>
  <c r="G378" i="5" s="1"/>
  <c r="G379" i="5" s="1"/>
  <c r="G380" i="5" s="1"/>
  <c r="G381" i="5" s="1"/>
  <c r="G382" i="5" s="1"/>
  <c r="G383" i="5" s="1"/>
  <c r="G384" i="5" s="1"/>
  <c r="G385" i="5" s="1"/>
  <c r="G386" i="5" s="1"/>
  <c r="G387" i="5" s="1"/>
  <c r="G388" i="5" s="1"/>
  <c r="G389" i="5" s="1"/>
  <c r="G390" i="5" s="1"/>
  <c r="G391" i="5" s="1"/>
  <c r="G392" i="5" s="1"/>
  <c r="G393" i="5" s="1"/>
  <c r="G394" i="5" s="1"/>
  <c r="G395" i="5" s="1"/>
  <c r="G396" i="5" s="1"/>
  <c r="G397" i="5" s="1"/>
  <c r="G398" i="5" s="1"/>
  <c r="G399" i="5" s="1"/>
  <c r="G400" i="5" s="1"/>
  <c r="G401" i="5" s="1"/>
  <c r="G402" i="5" s="1"/>
  <c r="G403" i="5" s="1"/>
  <c r="G404" i="5" s="1"/>
  <c r="G405" i="5" s="1"/>
  <c r="G406" i="5" s="1"/>
  <c r="G407" i="5" s="1"/>
  <c r="G408" i="5" s="1"/>
  <c r="G409" i="5" s="1"/>
  <c r="G410" i="5" s="1"/>
  <c r="G411" i="5" s="1"/>
  <c r="G412" i="5" s="1"/>
  <c r="G413" i="5" s="1"/>
  <c r="G414" i="5" s="1"/>
  <c r="G415" i="5" s="1"/>
  <c r="G416" i="5" s="1"/>
  <c r="G417" i="5" s="1"/>
  <c r="G418" i="5" s="1"/>
  <c r="G419" i="5" s="1"/>
  <c r="G420" i="5" s="1"/>
  <c r="G421" i="5" s="1"/>
  <c r="G422" i="5" s="1"/>
  <c r="G423" i="5" s="1"/>
  <c r="G424" i="5" s="1"/>
  <c r="G425" i="5" s="1"/>
  <c r="G426" i="5" s="1"/>
  <c r="G427" i="5" s="1"/>
  <c r="G428" i="5" s="1"/>
  <c r="G429" i="5" s="1"/>
  <c r="G430" i="5" s="1"/>
  <c r="G431" i="5" s="1"/>
  <c r="G432" i="5" s="1"/>
  <c r="G433" i="5" s="1"/>
  <c r="G434" i="5" s="1"/>
  <c r="G435" i="5" s="1"/>
  <c r="G436" i="5" s="1"/>
  <c r="G437" i="5" s="1"/>
  <c r="G438" i="5" s="1"/>
  <c r="G439" i="5" s="1"/>
  <c r="G440" i="5" s="1"/>
  <c r="G441" i="5" s="1"/>
  <c r="G442" i="5" s="1"/>
  <c r="G443" i="5" s="1"/>
  <c r="G444" i="5" s="1"/>
  <c r="G445" i="5" s="1"/>
  <c r="G446" i="5" s="1"/>
  <c r="G447" i="5" s="1"/>
  <c r="G448" i="5" s="1"/>
  <c r="G449" i="5" s="1"/>
  <c r="G450" i="5" s="1"/>
  <c r="G451" i="5" s="1"/>
  <c r="G452" i="5" s="1"/>
  <c r="G453" i="5" s="1"/>
  <c r="G454" i="5" s="1"/>
  <c r="G455" i="5" s="1"/>
  <c r="G456" i="5" s="1"/>
  <c r="G457" i="5" s="1"/>
  <c r="G458" i="5" s="1"/>
  <c r="G459" i="5" s="1"/>
  <c r="G460" i="5" s="1"/>
  <c r="G461" i="5" s="1"/>
  <c r="G462" i="5" s="1"/>
  <c r="G463" i="5" s="1"/>
  <c r="G464" i="5" s="1"/>
  <c r="G465" i="5" s="1"/>
  <c r="G466" i="5" s="1"/>
  <c r="G467" i="5" s="1"/>
  <c r="G468" i="5" s="1"/>
  <c r="G469" i="5" s="1"/>
  <c r="G470" i="5" s="1"/>
  <c r="G471" i="5" s="1"/>
  <c r="G472" i="5" s="1"/>
  <c r="G473" i="5" s="1"/>
  <c r="G474" i="5" s="1"/>
  <c r="G475" i="5" s="1"/>
  <c r="G476" i="5" s="1"/>
  <c r="G477" i="5" s="1"/>
  <c r="G478" i="5" s="1"/>
  <c r="G479" i="5" s="1"/>
  <c r="G480" i="5" s="1"/>
  <c r="G481" i="5" s="1"/>
  <c r="G482" i="5" s="1"/>
  <c r="G483" i="5" s="1"/>
  <c r="G484" i="5" s="1"/>
  <c r="G485" i="5" s="1"/>
  <c r="G486" i="5" s="1"/>
  <c r="G487" i="5" s="1"/>
  <c r="G488" i="5" s="1"/>
  <c r="G489" i="5" s="1"/>
  <c r="G490" i="5" s="1"/>
  <c r="G491" i="5" s="1"/>
  <c r="G492" i="5" s="1"/>
  <c r="G493" i="5" s="1"/>
  <c r="G494" i="5" s="1"/>
  <c r="G495" i="5" s="1"/>
  <c r="G496" i="5" s="1"/>
  <c r="G497" i="5" s="1"/>
  <c r="G498" i="5" s="1"/>
  <c r="G499" i="5" s="1"/>
  <c r="G500" i="5" s="1"/>
  <c r="G501" i="5" s="1"/>
  <c r="G502" i="5" s="1"/>
  <c r="G503" i="5" s="1"/>
  <c r="G504" i="5" s="1"/>
  <c r="G505" i="5" s="1"/>
  <c r="G506" i="5" s="1"/>
  <c r="G507" i="5" s="1"/>
  <c r="G508" i="5" s="1"/>
  <c r="G509" i="5" s="1"/>
  <c r="G510" i="5" s="1"/>
  <c r="G511" i="5" s="1"/>
  <c r="G512" i="5" s="1"/>
  <c r="G513" i="5" s="1"/>
  <c r="G514" i="5" s="1"/>
  <c r="G515" i="5" s="1"/>
  <c r="G516" i="5" s="1"/>
  <c r="G517" i="5" s="1"/>
  <c r="G518" i="5" s="1"/>
  <c r="G519" i="5" s="1"/>
  <c r="G520" i="5" s="1"/>
  <c r="G521" i="5" s="1"/>
  <c r="G522" i="5" s="1"/>
  <c r="G523" i="5" s="1"/>
  <c r="G524" i="5" s="1"/>
  <c r="G525" i="5" s="1"/>
  <c r="G526" i="5" s="1"/>
  <c r="G527" i="5" s="1"/>
  <c r="G528" i="5" s="1"/>
  <c r="G529" i="5" s="1"/>
  <c r="G530" i="5" s="1"/>
  <c r="G531" i="5" s="1"/>
  <c r="G532" i="5" s="1"/>
  <c r="G533" i="5" s="1"/>
  <c r="G534" i="5" s="1"/>
  <c r="G535" i="5" s="1"/>
  <c r="G536" i="5" s="1"/>
  <c r="G537" i="5" s="1"/>
  <c r="G538" i="5" s="1"/>
  <c r="G539" i="5" s="1"/>
  <c r="G540" i="5" s="1"/>
  <c r="G541" i="5" s="1"/>
  <c r="G542" i="5" s="1"/>
  <c r="G543" i="5" s="1"/>
  <c r="G544" i="5" s="1"/>
  <c r="G545" i="5" s="1"/>
  <c r="G546" i="5" s="1"/>
  <c r="G547" i="5" s="1"/>
  <c r="G548" i="5" s="1"/>
  <c r="G549" i="5" s="1"/>
  <c r="G550" i="5" s="1"/>
  <c r="G551" i="5" s="1"/>
  <c r="G552" i="5" s="1"/>
  <c r="G553" i="5" s="1"/>
  <c r="G554" i="5" s="1"/>
  <c r="G555" i="5" s="1"/>
  <c r="G556" i="5" s="1"/>
  <c r="G557" i="5" s="1"/>
  <c r="G558" i="5" s="1"/>
  <c r="G559" i="5" s="1"/>
  <c r="G560" i="5" s="1"/>
  <c r="G561" i="5" s="1"/>
  <c r="G562" i="5" s="1"/>
  <c r="G563" i="5" s="1"/>
  <c r="G564" i="5" s="1"/>
  <c r="G565" i="5" s="1"/>
  <c r="G566" i="5" s="1"/>
  <c r="G567" i="5" s="1"/>
  <c r="G568" i="5" s="1"/>
  <c r="G569" i="5" s="1"/>
  <c r="G570" i="5" s="1"/>
  <c r="G571" i="5" s="1"/>
  <c r="G572" i="5" s="1"/>
  <c r="G573" i="5" s="1"/>
  <c r="G574" i="5" s="1"/>
  <c r="G575" i="5" s="1"/>
  <c r="G576" i="5" s="1"/>
  <c r="G577" i="5" s="1"/>
  <c r="G578" i="5" s="1"/>
  <c r="G579" i="5" s="1"/>
  <c r="G580" i="5" s="1"/>
  <c r="G581" i="5" s="1"/>
  <c r="G582" i="5" s="1"/>
  <c r="G583" i="5" s="1"/>
  <c r="G584" i="5" s="1"/>
  <c r="G585" i="5" s="1"/>
  <c r="G586" i="5" s="1"/>
  <c r="G587" i="5" s="1"/>
  <c r="G588" i="5" s="1"/>
  <c r="G589" i="5" s="1"/>
  <c r="G590" i="5" s="1"/>
  <c r="G591" i="5" s="1"/>
  <c r="G592" i="5" s="1"/>
  <c r="G593" i="5" s="1"/>
  <c r="G594" i="5" s="1"/>
  <c r="G595" i="5" s="1"/>
  <c r="G596" i="5" s="1"/>
  <c r="G597" i="5" s="1"/>
  <c r="G598" i="5" s="1"/>
  <c r="G599" i="5" s="1"/>
  <c r="G600" i="5" s="1"/>
  <c r="G601" i="5" s="1"/>
  <c r="G602" i="5" s="1"/>
  <c r="G603" i="5" s="1"/>
  <c r="G604" i="5" s="1"/>
  <c r="G605" i="5" s="1"/>
  <c r="G606" i="5" s="1"/>
  <c r="G607" i="5" s="1"/>
  <c r="G608" i="5" s="1"/>
  <c r="G609" i="5" s="1"/>
  <c r="G610" i="5" s="1"/>
  <c r="G611" i="5" s="1"/>
  <c r="G612" i="5" s="1"/>
  <c r="G613" i="5" s="1"/>
  <c r="G614" i="5" s="1"/>
  <c r="G615" i="5" s="1"/>
  <c r="G616" i="5" s="1"/>
  <c r="G617" i="5" s="1"/>
  <c r="G618" i="5" s="1"/>
  <c r="G619" i="5" s="1"/>
  <c r="G620" i="5" s="1"/>
  <c r="G621" i="5" s="1"/>
  <c r="G622" i="5" s="1"/>
  <c r="G623" i="5" s="1"/>
  <c r="G624" i="5" s="1"/>
  <c r="G625" i="5" s="1"/>
  <c r="G626" i="5" s="1"/>
  <c r="G627" i="5" s="1"/>
  <c r="G628" i="5" s="1"/>
  <c r="G629" i="5" s="1"/>
  <c r="G630" i="5" s="1"/>
  <c r="G631" i="5" s="1"/>
  <c r="G632" i="5" s="1"/>
  <c r="G633" i="5" s="1"/>
  <c r="G634" i="5" s="1"/>
  <c r="G635" i="5" s="1"/>
  <c r="G636" i="5" s="1"/>
  <c r="G637" i="5" s="1"/>
  <c r="G638" i="5" s="1"/>
  <c r="G639" i="5" s="1"/>
  <c r="G640" i="5" s="1"/>
  <c r="G641" i="5" s="1"/>
  <c r="G642" i="5" s="1"/>
  <c r="G643" i="5" s="1"/>
  <c r="G644" i="5" s="1"/>
  <c r="G645" i="5" s="1"/>
  <c r="G646" i="5" s="1"/>
  <c r="G647" i="5" s="1"/>
  <c r="G648" i="5" s="1"/>
  <c r="G649" i="5" s="1"/>
  <c r="G650" i="5" s="1"/>
  <c r="G651" i="5" s="1"/>
  <c r="G652" i="5" s="1"/>
  <c r="G653" i="5" s="1"/>
  <c r="G654" i="5" s="1"/>
  <c r="G655" i="5" s="1"/>
  <c r="G656" i="5" s="1"/>
  <c r="G657" i="5" s="1"/>
  <c r="G658" i="5" s="1"/>
  <c r="G659" i="5" s="1"/>
  <c r="G660" i="5" s="1"/>
  <c r="G661" i="5" s="1"/>
  <c r="G662" i="5" s="1"/>
  <c r="G663" i="5" s="1"/>
  <c r="G664" i="5" s="1"/>
  <c r="G665" i="5" s="1"/>
  <c r="G666" i="5" s="1"/>
  <c r="G667" i="5" s="1"/>
  <c r="G668" i="5" s="1"/>
  <c r="G669" i="5" s="1"/>
  <c r="G670" i="5" s="1"/>
  <c r="G671" i="5" s="1"/>
  <c r="G672" i="5" s="1"/>
  <c r="G673" i="5" s="1"/>
  <c r="G674" i="5" s="1"/>
  <c r="G675" i="5" s="1"/>
  <c r="G676" i="5" s="1"/>
  <c r="G677" i="5" s="1"/>
  <c r="G678" i="5" s="1"/>
  <c r="G679" i="5" s="1"/>
  <c r="G680" i="5" s="1"/>
  <c r="G681" i="5" s="1"/>
  <c r="G682" i="5" s="1"/>
  <c r="G683" i="5" s="1"/>
  <c r="G684" i="5" s="1"/>
  <c r="G685" i="5" s="1"/>
  <c r="G686" i="5" s="1"/>
  <c r="G687" i="5" s="1"/>
  <c r="G688" i="5" s="1"/>
  <c r="G689" i="5" s="1"/>
  <c r="G690" i="5" s="1"/>
  <c r="G691" i="5" s="1"/>
  <c r="G692" i="5" s="1"/>
  <c r="G693" i="5" s="1"/>
  <c r="G694" i="5" s="1"/>
  <c r="G695" i="5" s="1"/>
  <c r="G696" i="5" s="1"/>
  <c r="G697" i="5" s="1"/>
  <c r="G698" i="5" s="1"/>
  <c r="G699" i="5" s="1"/>
  <c r="G700" i="5" s="1"/>
  <c r="G701" i="5" s="1"/>
  <c r="G702" i="5" s="1"/>
  <c r="G703" i="5" s="1"/>
  <c r="G704" i="5" s="1"/>
  <c r="G705" i="5" s="1"/>
  <c r="G706" i="5" s="1"/>
  <c r="G707" i="5" s="1"/>
  <c r="G708" i="5" s="1"/>
  <c r="G709" i="5" s="1"/>
  <c r="G710" i="5" s="1"/>
  <c r="G711" i="5" s="1"/>
  <c r="G712" i="5" s="1"/>
  <c r="G713" i="5" s="1"/>
  <c r="G714" i="5" s="1"/>
  <c r="G715" i="5" s="1"/>
  <c r="G716" i="5" s="1"/>
  <c r="G717" i="5" s="1"/>
  <c r="G718" i="5" s="1"/>
  <c r="G719" i="5" s="1"/>
  <c r="G720" i="5" s="1"/>
  <c r="G721" i="5" s="1"/>
  <c r="G722" i="5" s="1"/>
  <c r="G723" i="5" s="1"/>
  <c r="G724" i="5" s="1"/>
  <c r="G725" i="5" s="1"/>
  <c r="G726" i="5" s="1"/>
  <c r="G727" i="5" s="1"/>
  <c r="G728" i="5" s="1"/>
  <c r="G729" i="5" s="1"/>
  <c r="G730" i="5" s="1"/>
  <c r="G731" i="5" s="1"/>
  <c r="G732" i="5" s="1"/>
  <c r="G733" i="5" s="1"/>
  <c r="G734" i="5" s="1"/>
  <c r="G735" i="5" s="1"/>
  <c r="G736" i="5" s="1"/>
  <c r="G737" i="5" s="1"/>
  <c r="G738" i="5" s="1"/>
  <c r="G739" i="5" s="1"/>
  <c r="G740" i="5" s="1"/>
  <c r="G741" i="5" s="1"/>
  <c r="G742" i="5" s="1"/>
  <c r="G743" i="5" s="1"/>
  <c r="G744" i="5" s="1"/>
  <c r="G745" i="5" s="1"/>
  <c r="G746" i="5" s="1"/>
  <c r="G747" i="5" s="1"/>
  <c r="G748" i="5" s="1"/>
  <c r="G749" i="5" s="1"/>
  <c r="G750" i="5" s="1"/>
  <c r="G751" i="5" s="1"/>
  <c r="G752" i="5" s="1"/>
  <c r="G753" i="5" s="1"/>
  <c r="G754" i="5" s="1"/>
  <c r="G755" i="5" s="1"/>
  <c r="G756" i="5" s="1"/>
  <c r="G757" i="5" s="1"/>
  <c r="G758" i="5" s="1"/>
  <c r="G759" i="5" s="1"/>
  <c r="G760" i="5" s="1"/>
  <c r="G761" i="5" s="1"/>
  <c r="G762" i="5" s="1"/>
  <c r="G763" i="5" s="1"/>
  <c r="G764" i="5" s="1"/>
  <c r="G765" i="5" s="1"/>
  <c r="G766" i="5" s="1"/>
  <c r="G767" i="5" s="1"/>
  <c r="G768" i="5" s="1"/>
  <c r="G769" i="5" s="1"/>
  <c r="G770" i="5" s="1"/>
  <c r="G771" i="5" s="1"/>
  <c r="G772" i="5" s="1"/>
  <c r="G773" i="5" s="1"/>
  <c r="G774" i="5" s="1"/>
  <c r="G775" i="5" s="1"/>
  <c r="G776" i="5" s="1"/>
  <c r="G777" i="5" s="1"/>
  <c r="G778" i="5" s="1"/>
  <c r="G779" i="5" s="1"/>
  <c r="G780" i="5" s="1"/>
  <c r="G781" i="5" s="1"/>
  <c r="G782" i="5" s="1"/>
  <c r="G783" i="5" s="1"/>
  <c r="G784" i="5" s="1"/>
  <c r="G785" i="5" s="1"/>
  <c r="G786" i="5" s="1"/>
  <c r="G787" i="5" s="1"/>
  <c r="G788" i="5" s="1"/>
  <c r="G789" i="5" s="1"/>
  <c r="G790" i="5" s="1"/>
  <c r="G791" i="5" s="1"/>
  <c r="G792" i="5" s="1"/>
  <c r="G793" i="5" s="1"/>
  <c r="G794" i="5" s="1"/>
  <c r="G795" i="5" s="1"/>
  <c r="G796" i="5" s="1"/>
  <c r="G797" i="5" s="1"/>
  <c r="G798" i="5" s="1"/>
  <c r="G799" i="5" s="1"/>
  <c r="G800" i="5" s="1"/>
  <c r="G801" i="5" s="1"/>
  <c r="G802" i="5" s="1"/>
  <c r="G803" i="5" s="1"/>
  <c r="G804" i="5" s="1"/>
  <c r="G805" i="5" s="1"/>
  <c r="G806" i="5" s="1"/>
  <c r="G807" i="5" s="1"/>
  <c r="G808" i="5" s="1"/>
  <c r="G809" i="5" s="1"/>
  <c r="G810" i="5" s="1"/>
  <c r="G811" i="5" s="1"/>
  <c r="G812" i="5" s="1"/>
  <c r="G813" i="5" s="1"/>
  <c r="G814" i="5" s="1"/>
  <c r="G815" i="5" s="1"/>
  <c r="G816" i="5" s="1"/>
  <c r="G817" i="5" s="1"/>
  <c r="G818" i="5" s="1"/>
  <c r="G819" i="5" s="1"/>
  <c r="G820" i="5" s="1"/>
  <c r="G821" i="5" s="1"/>
  <c r="G822" i="5" s="1"/>
  <c r="G823" i="5" s="1"/>
  <c r="G824" i="5" s="1"/>
  <c r="G825" i="5" s="1"/>
  <c r="G826" i="5" s="1"/>
  <c r="G827" i="5" s="1"/>
  <c r="G828" i="5" s="1"/>
  <c r="G829" i="5" s="1"/>
  <c r="G830" i="5" s="1"/>
  <c r="G831" i="5" s="1"/>
  <c r="G832" i="5" s="1"/>
  <c r="G833" i="5" s="1"/>
  <c r="G834" i="5" s="1"/>
  <c r="G835" i="5" s="1"/>
  <c r="G836" i="5" s="1"/>
  <c r="G837" i="5" s="1"/>
  <c r="G838" i="5" s="1"/>
  <c r="G839" i="5" s="1"/>
  <c r="G840" i="5" s="1"/>
  <c r="G841" i="5" s="1"/>
  <c r="G842" i="5" s="1"/>
  <c r="G843" i="5" s="1"/>
  <c r="G844" i="5" s="1"/>
  <c r="G845" i="5" s="1"/>
  <c r="G846" i="5" s="1"/>
  <c r="G847" i="5" s="1"/>
  <c r="G848" i="5" s="1"/>
  <c r="G849" i="5" s="1"/>
  <c r="G850" i="5" s="1"/>
  <c r="G851" i="5" s="1"/>
  <c r="G852" i="5" s="1"/>
  <c r="G853" i="5" s="1"/>
  <c r="G854" i="5" s="1"/>
  <c r="G855" i="5" s="1"/>
  <c r="G856" i="5" s="1"/>
  <c r="G857" i="5" s="1"/>
  <c r="G858" i="5" s="1"/>
  <c r="G859" i="5" s="1"/>
  <c r="G860" i="5" s="1"/>
  <c r="G861" i="5" s="1"/>
  <c r="G862" i="5" s="1"/>
  <c r="G863" i="5" s="1"/>
  <c r="G864" i="5" s="1"/>
  <c r="G865" i="5" s="1"/>
  <c r="G866" i="5" s="1"/>
  <c r="G867" i="5" s="1"/>
  <c r="G868" i="5" s="1"/>
  <c r="G869" i="5" s="1"/>
  <c r="G870" i="5" s="1"/>
  <c r="G871" i="5" s="1"/>
  <c r="G872" i="5" s="1"/>
  <c r="G873" i="5" s="1"/>
  <c r="G874" i="5" s="1"/>
  <c r="G875" i="5" s="1"/>
  <c r="G876" i="5" s="1"/>
  <c r="G877" i="5" s="1"/>
  <c r="G878" i="5" s="1"/>
  <c r="G879" i="5" s="1"/>
  <c r="G880" i="5" s="1"/>
  <c r="G881" i="5" s="1"/>
  <c r="G882" i="5" s="1"/>
  <c r="G883" i="5" s="1"/>
  <c r="G884" i="5" s="1"/>
  <c r="G885" i="5" s="1"/>
  <c r="G886" i="5" s="1"/>
  <c r="G887" i="5" s="1"/>
  <c r="G888" i="5" s="1"/>
  <c r="G889" i="5" s="1"/>
  <c r="G890" i="5" s="1"/>
  <c r="G891" i="5" s="1"/>
  <c r="G892" i="5" s="1"/>
  <c r="G893" i="5" s="1"/>
  <c r="G894" i="5" s="1"/>
  <c r="G895" i="5" s="1"/>
  <c r="G896" i="5" s="1"/>
  <c r="G897" i="5" s="1"/>
  <c r="G898" i="5" s="1"/>
  <c r="G899" i="5" s="1"/>
  <c r="G900" i="5" s="1"/>
  <c r="G901" i="5" s="1"/>
  <c r="G902" i="5" s="1"/>
  <c r="G903" i="5" s="1"/>
  <c r="G904" i="5" s="1"/>
  <c r="G905" i="5" s="1"/>
  <c r="G906" i="5" s="1"/>
  <c r="G907" i="5" s="1"/>
  <c r="G908" i="5" s="1"/>
  <c r="G909" i="5" s="1"/>
  <c r="G910" i="5" s="1"/>
  <c r="G911" i="5" s="1"/>
  <c r="G912" i="5" s="1"/>
  <c r="G913" i="5" s="1"/>
  <c r="G914" i="5" s="1"/>
  <c r="G915" i="5" s="1"/>
  <c r="G916" i="5" s="1"/>
  <c r="G917" i="5" s="1"/>
  <c r="G918" i="5" s="1"/>
  <c r="G919" i="5" s="1"/>
  <c r="G920" i="5" s="1"/>
  <c r="G921" i="5" s="1"/>
  <c r="G922" i="5" s="1"/>
  <c r="G923" i="5" s="1"/>
  <c r="G924" i="5" s="1"/>
  <c r="G925" i="5" s="1"/>
  <c r="G926" i="5" s="1"/>
  <c r="G927" i="5" s="1"/>
  <c r="G928" i="5" s="1"/>
  <c r="G929" i="5" s="1"/>
  <c r="G930" i="5" s="1"/>
  <c r="G931" i="5" s="1"/>
  <c r="G932" i="5" s="1"/>
  <c r="G933" i="5" s="1"/>
  <c r="G934" i="5" s="1"/>
  <c r="G935" i="5" s="1"/>
  <c r="G936" i="5" s="1"/>
  <c r="G937" i="5" s="1"/>
  <c r="G938" i="5" s="1"/>
  <c r="G939" i="5" s="1"/>
  <c r="G940" i="5" s="1"/>
  <c r="G941" i="5" s="1"/>
  <c r="G942" i="5" s="1"/>
  <c r="G943" i="5" s="1"/>
  <c r="G944" i="5" s="1"/>
  <c r="G945" i="5" s="1"/>
  <c r="G946" i="5" s="1"/>
  <c r="G947" i="5" s="1"/>
  <c r="G948" i="5" s="1"/>
  <c r="G949" i="5" s="1"/>
  <c r="G950" i="5" s="1"/>
  <c r="G951" i="5" s="1"/>
  <c r="G952" i="5" s="1"/>
  <c r="G953" i="5" s="1"/>
  <c r="G954" i="5" s="1"/>
  <c r="G955" i="5" s="1"/>
  <c r="G956" i="5" s="1"/>
  <c r="G957" i="5" s="1"/>
  <c r="G958" i="5" s="1"/>
  <c r="G959" i="5" s="1"/>
  <c r="G960" i="5" s="1"/>
  <c r="G961" i="5" s="1"/>
  <c r="G962" i="5" s="1"/>
  <c r="G963" i="5" s="1"/>
  <c r="G964" i="5" s="1"/>
  <c r="G965" i="5" s="1"/>
  <c r="G966" i="5" s="1"/>
  <c r="G967" i="5" s="1"/>
  <c r="G968" i="5" s="1"/>
  <c r="G969" i="5" s="1"/>
  <c r="G970" i="5" s="1"/>
  <c r="G971" i="5" s="1"/>
  <c r="G972" i="5" s="1"/>
  <c r="G973" i="5" s="1"/>
  <c r="G974" i="5" s="1"/>
  <c r="G975" i="5" s="1"/>
  <c r="G976" i="5" s="1"/>
  <c r="G977" i="5" s="1"/>
  <c r="G978" i="5" s="1"/>
  <c r="G979" i="5" s="1"/>
  <c r="G980" i="5" s="1"/>
  <c r="G981" i="5" s="1"/>
  <c r="G982" i="5" s="1"/>
  <c r="G983" i="5" s="1"/>
  <c r="G984" i="5" s="1"/>
  <c r="G985" i="5" s="1"/>
  <c r="G986" i="5" s="1"/>
  <c r="G987" i="5" s="1"/>
  <c r="G988" i="5" s="1"/>
  <c r="G989" i="5" s="1"/>
  <c r="G990" i="5" s="1"/>
  <c r="G991" i="5" s="1"/>
  <c r="G992" i="5" s="1"/>
  <c r="G993" i="5" s="1"/>
  <c r="G994" i="5" s="1"/>
  <c r="G995" i="5" s="1"/>
  <c r="G996" i="5" s="1"/>
  <c r="G997" i="5" s="1"/>
  <c r="G998" i="5" s="1"/>
  <c r="G999" i="5" s="1"/>
  <c r="G1000" i="5" s="1"/>
  <c r="G1001" i="5" s="1"/>
  <c r="G1002" i="5" s="1"/>
  <c r="G1003" i="5" s="1"/>
  <c r="G1004" i="5" s="1"/>
  <c r="G1005" i="5" s="1"/>
  <c r="G1006" i="5" s="1"/>
  <c r="G1007" i="5" s="1"/>
  <c r="G1008" i="5" s="1"/>
  <c r="G1009" i="5" s="1"/>
  <c r="G1010" i="5" s="1"/>
  <c r="G1011" i="5" s="1"/>
  <c r="G1012" i="5" s="1"/>
  <c r="G1013" i="5" s="1"/>
  <c r="G1014" i="5" s="1"/>
  <c r="G1015" i="5" s="1"/>
  <c r="G1016" i="5" s="1"/>
  <c r="G1017" i="5" s="1"/>
  <c r="G1018" i="5" s="1"/>
  <c r="G1019" i="5" s="1"/>
  <c r="G1020" i="5" s="1"/>
  <c r="G1021" i="5" s="1"/>
  <c r="G1022" i="5" s="1"/>
  <c r="G1023" i="5" s="1"/>
  <c r="G1024" i="5" s="1"/>
  <c r="G1025" i="5" s="1"/>
  <c r="G1026" i="5" s="1"/>
  <c r="G1027" i="5" s="1"/>
  <c r="G1028" i="5" s="1"/>
  <c r="G1029" i="5" s="1"/>
  <c r="G1030" i="5" s="1"/>
  <c r="G1031" i="5" s="1"/>
  <c r="G1032" i="5" s="1"/>
  <c r="G1033" i="5" s="1"/>
  <c r="G1034" i="5" s="1"/>
  <c r="G1035" i="5" s="1"/>
  <c r="G1036" i="5" s="1"/>
  <c r="G1037" i="5" s="1"/>
  <c r="G1038" i="5" s="1"/>
  <c r="G1039" i="5" s="1"/>
  <c r="G1040" i="5" s="1"/>
  <c r="G1041" i="5" s="1"/>
  <c r="G1042" i="5" s="1"/>
  <c r="G1043" i="5" s="1"/>
  <c r="G1044" i="5" s="1"/>
  <c r="G1045" i="5" s="1"/>
  <c r="G1046" i="5" s="1"/>
  <c r="G1047" i="5" s="1"/>
  <c r="G1048" i="5" s="1"/>
  <c r="G1049" i="5" s="1"/>
  <c r="G1050" i="5" s="1"/>
  <c r="G1051" i="5" s="1"/>
  <c r="G1052" i="5" s="1"/>
  <c r="G1053" i="5" s="1"/>
  <c r="G1054" i="5" s="1"/>
  <c r="G1055" i="5" s="1"/>
  <c r="G1056" i="5" s="1"/>
  <c r="G1057" i="5" s="1"/>
  <c r="G1058" i="5" s="1"/>
  <c r="G1059" i="5" s="1"/>
  <c r="G1060" i="5" s="1"/>
  <c r="G1061" i="5" s="1"/>
  <c r="G1062" i="5" s="1"/>
  <c r="G1063" i="5" s="1"/>
  <c r="G1064" i="5" s="1"/>
  <c r="G1065" i="5" s="1"/>
  <c r="G1066" i="5" s="1"/>
  <c r="G1067" i="5" s="1"/>
  <c r="G1068" i="5" s="1"/>
  <c r="G1069" i="5" s="1"/>
  <c r="G1070" i="5" s="1"/>
  <c r="G1071" i="5" s="1"/>
  <c r="G1072" i="5" s="1"/>
  <c r="G1073" i="5" s="1"/>
  <c r="G1074" i="5" s="1"/>
  <c r="G1075" i="5" s="1"/>
  <c r="G1076" i="5" s="1"/>
  <c r="G1077" i="5" s="1"/>
  <c r="G1078" i="5" s="1"/>
  <c r="G1079" i="5" s="1"/>
  <c r="G1080" i="5" s="1"/>
  <c r="G1081" i="5" s="1"/>
  <c r="G1082" i="5" s="1"/>
  <c r="G1083" i="5" s="1"/>
  <c r="G1084" i="5" s="1"/>
  <c r="G1085" i="5" s="1"/>
  <c r="G1086" i="5" s="1"/>
  <c r="G1087" i="5" s="1"/>
  <c r="G1088" i="5" s="1"/>
  <c r="G1089" i="5" s="1"/>
  <c r="G1090" i="5" s="1"/>
  <c r="G1091" i="5" s="1"/>
  <c r="G1092" i="5" s="1"/>
  <c r="G1093" i="5" s="1"/>
  <c r="G1094" i="5" s="1"/>
  <c r="G1095" i="5" s="1"/>
  <c r="G1096" i="5" s="1"/>
  <c r="G1097" i="5" s="1"/>
  <c r="G1098" i="5" s="1"/>
  <c r="G1099" i="5" s="1"/>
  <c r="G1100" i="5" s="1"/>
  <c r="G1101" i="5" s="1"/>
  <c r="G1102" i="5" s="1"/>
  <c r="G1103" i="5" s="1"/>
  <c r="G1104" i="5" s="1"/>
  <c r="G1105" i="5" s="1"/>
  <c r="G1106" i="5" s="1"/>
  <c r="G1107" i="5" s="1"/>
  <c r="G1108" i="5" s="1"/>
  <c r="G1109" i="5" s="1"/>
  <c r="G1110" i="5" s="1"/>
  <c r="G1111" i="5" s="1"/>
  <c r="G1112" i="5" s="1"/>
  <c r="G1113" i="5" s="1"/>
  <c r="G1114" i="5" s="1"/>
  <c r="G1115" i="5" s="1"/>
  <c r="G1116" i="5" s="1"/>
  <c r="G1117" i="5" s="1"/>
  <c r="G1118" i="5" s="1"/>
  <c r="G1119" i="5" s="1"/>
  <c r="G1120" i="5" s="1"/>
  <c r="G1121" i="5" s="1"/>
  <c r="G1122" i="5" s="1"/>
  <c r="G1123" i="5" s="1"/>
  <c r="G1124" i="5" s="1"/>
  <c r="G1125" i="5" s="1"/>
  <c r="G1126" i="5" s="1"/>
  <c r="G1127" i="5" s="1"/>
  <c r="G1128" i="5" s="1"/>
  <c r="G1129" i="5" s="1"/>
  <c r="G1130" i="5" s="1"/>
  <c r="G1131" i="5" s="1"/>
  <c r="G1132" i="5" s="1"/>
  <c r="G1133" i="5" s="1"/>
  <c r="G1134" i="5" s="1"/>
  <c r="G1135" i="5" s="1"/>
  <c r="G1136" i="5" s="1"/>
  <c r="G1137" i="5" s="1"/>
  <c r="G1138" i="5" s="1"/>
  <c r="G1139" i="5" s="1"/>
  <c r="G1140" i="5" s="1"/>
  <c r="G1141" i="5" s="1"/>
  <c r="G1142" i="5" s="1"/>
  <c r="G1143" i="5" s="1"/>
  <c r="G1144" i="5" s="1"/>
  <c r="G1145" i="5" s="1"/>
  <c r="G1146" i="5" s="1"/>
  <c r="G1147" i="5" s="1"/>
  <c r="G1148" i="5" s="1"/>
  <c r="G1149" i="5" s="1"/>
  <c r="G1150" i="5" s="1"/>
  <c r="G1151" i="5" s="1"/>
  <c r="G1152" i="5" s="1"/>
  <c r="G1153" i="5" s="1"/>
  <c r="G1154" i="5" s="1"/>
  <c r="G1155" i="5" s="1"/>
  <c r="G1156" i="5" s="1"/>
  <c r="G1157" i="5" s="1"/>
  <c r="G1158" i="5" s="1"/>
  <c r="G1159" i="5" s="1"/>
  <c r="G1160" i="5" s="1"/>
  <c r="G1161" i="5" s="1"/>
  <c r="G1162" i="5" s="1"/>
  <c r="G1163" i="5" s="1"/>
  <c r="G1164" i="5" s="1"/>
  <c r="G1165" i="5" s="1"/>
  <c r="G1166" i="5" s="1"/>
  <c r="G1167" i="5" s="1"/>
  <c r="G1168" i="5" s="1"/>
  <c r="G1169" i="5" s="1"/>
  <c r="G1170" i="5" s="1"/>
  <c r="G1171" i="5" s="1"/>
  <c r="G1172" i="5" s="1"/>
  <c r="G1173" i="5" s="1"/>
  <c r="G1174" i="5" s="1"/>
  <c r="G1175" i="5" s="1"/>
  <c r="G1176" i="5" s="1"/>
  <c r="G1177" i="5" s="1"/>
  <c r="G1178" i="5" s="1"/>
  <c r="G1179" i="5" s="1"/>
  <c r="G1180" i="5" s="1"/>
  <c r="G1181" i="5" s="1"/>
  <c r="G1182" i="5" s="1"/>
  <c r="G1183" i="5" s="1"/>
  <c r="G1184" i="5" s="1"/>
  <c r="G1185" i="5" s="1"/>
  <c r="G1186" i="5" s="1"/>
  <c r="G1187" i="5" s="1"/>
  <c r="G1188" i="5" s="1"/>
  <c r="G1189" i="5" s="1"/>
  <c r="G1190" i="5" s="1"/>
  <c r="G1191" i="5" s="1"/>
  <c r="G1192" i="5" s="1"/>
  <c r="G1193" i="5" s="1"/>
  <c r="G1194" i="5" s="1"/>
  <c r="G1195" i="5" s="1"/>
  <c r="G1196" i="5" s="1"/>
  <c r="G1197" i="5" s="1"/>
  <c r="G1198" i="5" s="1"/>
  <c r="G1199" i="5" s="1"/>
  <c r="G1200" i="5" s="1"/>
  <c r="G1201" i="5" s="1"/>
  <c r="G1202" i="5" s="1"/>
  <c r="G1203" i="5" s="1"/>
  <c r="G1204" i="5" s="1"/>
  <c r="G1205" i="5" s="1"/>
  <c r="G1206" i="5" s="1"/>
  <c r="G1207" i="5" s="1"/>
  <c r="G1208" i="5" s="1"/>
  <c r="G1209" i="5" s="1"/>
  <c r="G1210" i="5" s="1"/>
  <c r="G1211" i="5" s="1"/>
  <c r="G1212" i="5" s="1"/>
  <c r="G1213" i="5" s="1"/>
  <c r="G1214" i="5" s="1"/>
  <c r="G1215" i="5" s="1"/>
  <c r="G1216" i="5" s="1"/>
  <c r="G1217" i="5" s="1"/>
  <c r="G1218" i="5" s="1"/>
  <c r="G1219" i="5" s="1"/>
  <c r="G1220" i="5" s="1"/>
  <c r="G1221" i="5" s="1"/>
  <c r="G1222" i="5" s="1"/>
  <c r="G1223" i="5" s="1"/>
  <c r="G1224" i="5" s="1"/>
  <c r="G1225" i="5" s="1"/>
  <c r="G1226" i="5" s="1"/>
  <c r="G1227" i="5" s="1"/>
  <c r="G1228" i="5" s="1"/>
  <c r="G1229" i="5" s="1"/>
  <c r="G1230" i="5" s="1"/>
  <c r="G1231" i="5" s="1"/>
  <c r="G1232" i="5" s="1"/>
  <c r="G1233" i="5" s="1"/>
  <c r="G1234" i="5" s="1"/>
  <c r="G16" i="5"/>
  <c r="O23" i="5"/>
  <c r="O10" i="5"/>
  <c r="G15"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3" i="5"/>
  <c r="A3" i="19"/>
  <c r="B3" i="19"/>
  <c r="C3" i="19"/>
  <c r="A4" i="19"/>
  <c r="B4" i="19"/>
  <c r="C4" i="19"/>
  <c r="A5" i="19"/>
  <c r="B5" i="19"/>
  <c r="C5" i="19"/>
  <c r="A6" i="19"/>
  <c r="B6" i="19"/>
  <c r="C6" i="19"/>
  <c r="A7" i="19"/>
  <c r="B7" i="19"/>
  <c r="C7" i="19"/>
  <c r="A8" i="19"/>
  <c r="B8" i="19"/>
  <c r="C8" i="19"/>
  <c r="A9" i="19"/>
  <c r="B9" i="19"/>
  <c r="C9" i="19"/>
  <c r="A10" i="19"/>
  <c r="B10" i="19"/>
  <c r="C10" i="19"/>
  <c r="A11" i="19"/>
  <c r="B11" i="19"/>
  <c r="C11" i="19"/>
  <c r="A12" i="19"/>
  <c r="B12" i="19"/>
  <c r="C12" i="19"/>
  <c r="A13" i="19"/>
  <c r="B13" i="19"/>
  <c r="C13" i="19"/>
  <c r="A14" i="19"/>
  <c r="B14" i="19"/>
  <c r="C14" i="19"/>
  <c r="A15" i="19"/>
  <c r="B15" i="19"/>
  <c r="C15" i="19"/>
  <c r="A16" i="19"/>
  <c r="B16" i="19"/>
  <c r="C16" i="19"/>
  <c r="A17" i="19"/>
  <c r="B17" i="19"/>
  <c r="C17" i="19"/>
  <c r="A18" i="19"/>
  <c r="B18" i="19"/>
  <c r="C18" i="19"/>
  <c r="A19" i="19"/>
  <c r="B19" i="19"/>
  <c r="C19" i="19"/>
  <c r="A20" i="19"/>
  <c r="B20" i="19"/>
  <c r="C20" i="19"/>
  <c r="A21" i="19"/>
  <c r="B21" i="19"/>
  <c r="C21" i="19"/>
  <c r="A22" i="19"/>
  <c r="B22" i="19"/>
  <c r="C22" i="19"/>
  <c r="A23" i="19"/>
  <c r="B23" i="19"/>
  <c r="C23" i="19"/>
  <c r="A24" i="19"/>
  <c r="B24" i="19"/>
  <c r="C24" i="19"/>
  <c r="A25" i="19"/>
  <c r="B25" i="19"/>
  <c r="C25" i="19"/>
  <c r="A26" i="19"/>
  <c r="B26" i="19"/>
  <c r="C26" i="19"/>
  <c r="A27" i="19"/>
  <c r="B27" i="19"/>
  <c r="C27" i="19"/>
  <c r="A28" i="19"/>
  <c r="B28" i="19"/>
  <c r="C28" i="19"/>
  <c r="A29" i="19"/>
  <c r="B29" i="19"/>
  <c r="C29" i="19"/>
  <c r="A30" i="19"/>
  <c r="B30" i="19"/>
  <c r="C30" i="19"/>
  <c r="A31" i="19"/>
  <c r="B31" i="19"/>
  <c r="C31" i="19"/>
  <c r="A32" i="19"/>
  <c r="B32" i="19"/>
  <c r="C32" i="19"/>
  <c r="A33" i="19"/>
  <c r="B33" i="19"/>
  <c r="C33" i="19"/>
  <c r="A34" i="19"/>
  <c r="B34" i="19"/>
  <c r="C34" i="19"/>
  <c r="A35" i="19"/>
  <c r="B35" i="19"/>
  <c r="C35" i="19"/>
  <c r="A36" i="19"/>
  <c r="B36" i="19"/>
  <c r="C36" i="19"/>
  <c r="A37" i="19"/>
  <c r="B37" i="19"/>
  <c r="C37" i="19"/>
  <c r="A38" i="19"/>
  <c r="B38" i="19"/>
  <c r="C38" i="19"/>
  <c r="A39" i="19"/>
  <c r="B39" i="19"/>
  <c r="C39" i="19"/>
  <c r="A40" i="19"/>
  <c r="B40" i="19"/>
  <c r="C40" i="19"/>
  <c r="A41" i="19"/>
  <c r="B41" i="19"/>
  <c r="C41" i="19"/>
  <c r="A42" i="19"/>
  <c r="B42" i="19"/>
  <c r="C42" i="19"/>
  <c r="A43" i="19"/>
  <c r="B43" i="19"/>
  <c r="C43" i="19"/>
  <c r="A44" i="19"/>
  <c r="B44" i="19"/>
  <c r="C44" i="19"/>
  <c r="A45" i="19"/>
  <c r="B45" i="19"/>
  <c r="C45" i="19"/>
  <c r="A46" i="19"/>
  <c r="B46" i="19"/>
  <c r="C46" i="19"/>
  <c r="A47" i="19"/>
  <c r="B47" i="19"/>
  <c r="C47" i="19"/>
  <c r="A48" i="19"/>
  <c r="B48" i="19"/>
  <c r="C48" i="19"/>
  <c r="A49" i="19"/>
  <c r="B49" i="19"/>
  <c r="C49" i="19"/>
  <c r="A50" i="19"/>
  <c r="B50" i="19"/>
  <c r="C50" i="19"/>
  <c r="A51" i="19"/>
  <c r="B51" i="19"/>
  <c r="C51" i="19"/>
  <c r="A52" i="19"/>
  <c r="B52" i="19"/>
  <c r="C52" i="19"/>
  <c r="A53" i="19"/>
  <c r="B53" i="19"/>
  <c r="C53" i="19"/>
  <c r="A54" i="19"/>
  <c r="B54" i="19"/>
  <c r="C54" i="19"/>
  <c r="A55" i="19"/>
  <c r="B55" i="19"/>
  <c r="C55" i="19"/>
  <c r="A56" i="19"/>
  <c r="B56" i="19"/>
  <c r="C56" i="19"/>
  <c r="A57" i="19"/>
  <c r="B57" i="19"/>
  <c r="C57" i="19"/>
  <c r="A58" i="19"/>
  <c r="B58" i="19"/>
  <c r="C58" i="19"/>
  <c r="A59" i="19"/>
  <c r="B59" i="19"/>
  <c r="C59" i="19"/>
  <c r="A60" i="19"/>
  <c r="B60" i="19"/>
  <c r="C60" i="19"/>
  <c r="A61" i="19"/>
  <c r="B61" i="19"/>
  <c r="C61" i="19"/>
  <c r="A62" i="19"/>
  <c r="B62" i="19"/>
  <c r="C62" i="19"/>
  <c r="B2" i="19"/>
  <c r="C2" i="19"/>
  <c r="A2" i="19"/>
  <c r="S12" i="19" a="1"/>
  <c r="S12" i="19" s="1"/>
  <c r="AB8" i="19"/>
  <c r="Y8" i="19"/>
  <c r="T7" i="19"/>
  <c r="T6" i="19"/>
  <c r="AB5" i="19"/>
  <c r="AB7" i="19" s="1"/>
  <c r="Y5" i="19"/>
  <c r="Y7" i="19" s="1"/>
  <c r="T5" i="19"/>
  <c r="T4" i="19"/>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28" i="18"/>
  <c r="Y8" i="18"/>
  <c r="V8" i="18"/>
  <c r="Y7" i="18"/>
  <c r="P12" i="18" a="1"/>
  <c r="P12" i="18" s="1"/>
  <c r="V9" i="18" s="1" a="1"/>
  <c r="V9" i="18" s="1"/>
  <c r="Y5" i="18"/>
  <c r="V5" i="18"/>
  <c r="V7" i="18" s="1"/>
  <c r="Q7" i="18"/>
  <c r="Q6" i="18"/>
  <c r="Q5" i="18"/>
  <c r="Q4" i="18"/>
  <c r="Y3" i="18" s="1"/>
  <c r="I27" i="2"/>
  <c r="J27" i="2" s="1"/>
  <c r="I26" i="2"/>
  <c r="AB3" i="19" l="1"/>
  <c r="AB9" i="19" a="1"/>
  <c r="AB9" i="19" s="1"/>
  <c r="Y9" i="19" a="1"/>
  <c r="Y9" i="19" s="1"/>
  <c r="Y3" i="19"/>
  <c r="V3" i="18"/>
  <c r="Y9" i="18" a="1"/>
  <c r="Y9" i="18" s="1"/>
  <c r="V11" i="18"/>
  <c r="V10" i="18"/>
  <c r="AB11" i="19" l="1"/>
  <c r="AB10" i="19"/>
  <c r="Y11" i="19"/>
  <c r="Y10" i="19"/>
  <c r="Y10" i="18"/>
  <c r="Y11"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tc={26578059-D742-43F4-AD76-0353D344F7CA}</author>
  </authors>
  <commentList>
    <comment ref="O17" authorId="0" shapeId="0" xr:uid="{26578059-D742-43F4-AD76-0353D344F7CA}">
      <text>
        <t>[Comentario encadenado]
Su versión de Excel le permite leer este comentario encadenado; sin embargo, las ediciones que se apliquen se quitarán si el archivo se abre en una versión más reciente de Excel. Más información: https://go.microsoft.com/fwlink/?linkid=870924
Comentario:
    El negativo es porque estamos estimando la máxima pérdida esperada.
Respuesta:
    Para aquellos portafolios que replican el PAR Dólar/COP se espera con una confianza del 95% que  la máxima pérdida para el siguiente día de negociación sea el 1.3% del K invertido bajo condiciones normales de mercado.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<sst xmlns="http://schemas.openxmlformats.org/spreadsheetml/2006/main" count="610" uniqueCount="206">
  <si>
    <t>EMPLEADO</t>
  </si>
  <si>
    <t>SALARIO</t>
  </si>
  <si>
    <t>EDUCACIÓN</t>
  </si>
  <si>
    <t>EXPLAB</t>
  </si>
  <si>
    <t>GENERO</t>
  </si>
  <si>
    <t>EDAD</t>
  </si>
  <si>
    <t>FECHA</t>
  </si>
  <si>
    <t>COLCAP Index</t>
  </si>
  <si>
    <t>SLoYkPQu0APGq0MGAJtL/Znx8FCpo3cRlNPQCK/SFyLT/B4QTyMLOyBSaZwWhemND+QaxRaqbaokYwzkNEKoudMcp2llkonQIJ8RUhZJLOcPf2KwlDB5vgyLtFsNjh9EnCdjI3bdFnNru3MQvVP68pLjTs1Ebhh5aWEnoJXwgMOw5JbeZDEVdhYD46hUVw72MNXCm4OHn5HIHw7NnRmVG3nN9OXPYalvJAXlIkKrxejBclorq1y/qYRiG4c=</t>
  </si>
  <si>
    <t>Resumen</t>
  </si>
  <si>
    <t>Estadísticas de la regresión</t>
  </si>
  <si>
    <t>Coeficiente de correlación múltiple</t>
  </si>
  <si>
    <t>Coeficiente de determinación R^2</t>
  </si>
  <si>
    <t>R^2  ajustado</t>
  </si>
  <si>
    <t>Error típico</t>
  </si>
  <si>
    <t>Observaciones</t>
  </si>
  <si>
    <t>ANÁLISIS DE VARIANZA</t>
  </si>
  <si>
    <t>Regresión</t>
  </si>
  <si>
    <t>Residuos</t>
  </si>
  <si>
    <t>Total</t>
  </si>
  <si>
    <t>Intercepción</t>
  </si>
  <si>
    <t>Grados de libertad</t>
  </si>
  <si>
    <t>Suma de cuadrados</t>
  </si>
  <si>
    <t>Promedio de los cuadrados</t>
  </si>
  <si>
    <t>F</t>
  </si>
  <si>
    <t>Valor crítico de F</t>
  </si>
  <si>
    <t>Coeficientes</t>
  </si>
  <si>
    <t>Estadístico t</t>
  </si>
  <si>
    <t>Probabilidad</t>
  </si>
  <si>
    <t>Inferior 95%</t>
  </si>
  <si>
    <t>Superior 95%</t>
  </si>
  <si>
    <t>Inferior 95,0%</t>
  </si>
  <si>
    <t>Superior 95,0%</t>
  </si>
  <si>
    <t>PRUEBA DE SUBCONJUNTOS</t>
  </si>
  <si>
    <t>Rechaza H0</t>
  </si>
  <si>
    <t>f</t>
  </si>
  <si>
    <t>Escenario 1</t>
  </si>
  <si>
    <t>Escenario 2</t>
  </si>
  <si>
    <t>Vector Betas</t>
  </si>
  <si>
    <t>Vector X0</t>
  </si>
  <si>
    <t>Variables</t>
  </si>
  <si>
    <t>Intercepto</t>
  </si>
  <si>
    <t>Análisis de los residuales</t>
  </si>
  <si>
    <t>Observación</t>
  </si>
  <si>
    <t>Pronóstico SALARIO</t>
  </si>
  <si>
    <t>Residuos estándares</t>
  </si>
  <si>
    <t>Y_0 Ajustado</t>
  </si>
  <si>
    <t>alpha</t>
  </si>
  <si>
    <t>n</t>
  </si>
  <si>
    <t>k</t>
  </si>
  <si>
    <t>t</t>
  </si>
  <si>
    <t>S</t>
  </si>
  <si>
    <t>Raiz</t>
  </si>
  <si>
    <t>Li</t>
  </si>
  <si>
    <t>Ls</t>
  </si>
  <si>
    <t>INTERCEPTO</t>
  </si>
  <si>
    <t>INV XTX</t>
  </si>
  <si>
    <t>Outliers</t>
  </si>
  <si>
    <t>d44</t>
  </si>
  <si>
    <t>d50</t>
  </si>
  <si>
    <t>d58</t>
  </si>
  <si>
    <t>Retorno</t>
  </si>
  <si>
    <t>SEMILLA</t>
  </si>
  <si>
    <t>LAMBDA</t>
  </si>
  <si>
    <t>PRON VOLAT EWMA</t>
  </si>
  <si>
    <t>at EWMA</t>
  </si>
  <si>
    <t>EC EWMA</t>
  </si>
  <si>
    <t>PRON VOLAT GARCH</t>
  </si>
  <si>
    <t>at GARCH</t>
  </si>
  <si>
    <t>EC GARCH</t>
  </si>
  <si>
    <t>MODELO EWMA</t>
  </si>
  <si>
    <t>MÈTODO DE APROXIMACIÒN AL VaR</t>
  </si>
  <si>
    <t xml:space="preserve">% </t>
  </si>
  <si>
    <t xml:space="preserve">$ </t>
  </si>
  <si>
    <t>NORMAL</t>
  </si>
  <si>
    <t>T_STUDENT</t>
  </si>
  <si>
    <t>SHF</t>
  </si>
  <si>
    <t>MONTO</t>
  </si>
  <si>
    <t>GRADOS DE LIBERTAD</t>
  </si>
  <si>
    <t>PRONÓSTICO DEL RETORNO T+1</t>
  </si>
  <si>
    <t>PRONÓSTICO DE LA VOLAT T+1</t>
  </si>
  <si>
    <t>ALPHA</t>
  </si>
  <si>
    <t>MODELO GARCH</t>
  </si>
  <si>
    <t>ET_MODELO AR</t>
  </si>
  <si>
    <t>ARIMA (Modelos Autorregresivos Integrados de Medias Móviles)</t>
  </si>
  <si>
    <t>Estadísticas de la Regresión</t>
  </si>
  <si>
    <t>R-Cuadrado (Coeficiente de Determinación)</t>
  </si>
  <si>
    <t>Criterio de Información Akaike (AIC)</t>
  </si>
  <si>
    <t>R-Cuadrado Ajustado</t>
  </si>
  <si>
    <t>Criterio Schwarz (SC)</t>
  </si>
  <si>
    <t>R-Múltiple (Coeficiente de Correlación Múltiple)</t>
  </si>
  <si>
    <t>Logaritmo de Probabilidad</t>
  </si>
  <si>
    <t>Error Estándar Estimado (EEy*)</t>
  </si>
  <si>
    <t>Estadístico Durbin-Watson (DW)</t>
  </si>
  <si>
    <t>Número de Observaciones</t>
  </si>
  <si>
    <t>Número de Iteraciones</t>
  </si>
  <si>
    <t>Los Modelos Autorregresivos Integrados de Medias Móviles o ARIMA(p,d,q) son la extensión del modelo AR que utiliza los tres componentes para modelar la correlación serial en datos de series de tiempo. El primer componente es el término autorregresivo (AR). El modelo AR(p) utiliza un número p de regazos de la serie. Un modelo AR(p) tiene la forma: y(t)=a(1)*y(t-1)+...+a(p)*y(t-p)+e(t). El segundo componente es el termino del orden de integración (d) de la serie. Cada orden de integración corresponde al numero de veces que la serie de tiempo debe se diferenciada para hacerse estacionaria. I(1) significa diferenciar los datos una vez. I(d) significa diferencia los datos d veces. El tercer componente es el término (MA) media móvil. El modelo MA(q) utiliza q rezagos de los errores del pronóstico para mejorar este proceso. Un modelo MA(q) tiene la forma: y(t)=e(t)+b(1)*e(t-1)+...+b(q)*e(t-q). Finalmente, un modelo ARMA(p,q) tiene la forma combinada: y(t)=a(1)*y(t-1)+...+a(p)*y(t-p)+e(t)+b(1)*e(t-1)+...+b(q)*e(t-q).</t>
  </si>
  <si>
    <t>El R-Cuadrado, o el Coeficiente de Determinación, indica el porcentaje de variación en la variable dependiente que puede explicarse y contarse por las variables independientes en este análisis de regresión. Sin embargo, en una regresión múltiple, el R-Cuadrado Ajustado toma en cuenta la existencia de variables independientes adicionales o regresores y ajusta el valor de esta R-Cuadrado para una perspectiva más exacta del poder explicativo de la regresión. Sin embargo, bajo algunas circunstancias de modelación ARIMA (por ejemplo, modelos con no convergencia), el R-Cuadrado tiende a ser no confiable.</t>
  </si>
  <si>
    <t>El Coeficiente de Correlación Múltiple (R-Múltiple) mide la correlación entre la verdadera variable dependiente (Y) y el estimado o ajuste (Y*) basado en la ecuación de regresión. Esta correlación también es la raíz cuadrada del Coeficiente de Determinación (R-Cuadrado).</t>
  </si>
  <si>
    <t>El Error Estándar Estimado (Sey*) describe la dispersión del conjunto de datos por encima y por debajo de la línea de regresión o plano. Este valor es utilizado como parte del cálculo para obtener el intervalo de confianza de las estimaciones posteriores.</t>
  </si>
  <si>
    <t>Los criterios de información AIC (Akaike) y SC (Schwarz) son utilizados generalmente en la selección del modelo de regresión. SC impone una gran penalidad por coeficientes adicionales. Generalmente el usuario debe seleccionar un modelo con el valor más bajo de los criterios AIC y SC.</t>
  </si>
  <si>
    <t>El estadístico Durbin-Watson mide la correlación serial en los residuales. Por lo general, DW menores a 2 implican una correlación serial positiva.</t>
  </si>
  <si>
    <t>Resultados de la Regresión</t>
  </si>
  <si>
    <t>Error Estandar</t>
  </si>
  <si>
    <t>Valor P</t>
  </si>
  <si>
    <t>Menor a 5%</t>
  </si>
  <si>
    <t>Mayor a 95%</t>
  </si>
  <si>
    <t>Grados de Libertad</t>
  </si>
  <si>
    <t>Prueba de Hipótesis</t>
  </si>
  <si>
    <t xml:space="preserve">  Grados de Libertad para la Regresión</t>
  </si>
  <si>
    <t xml:space="preserve">  Grados de Libertad Residual</t>
  </si>
  <si>
    <t xml:space="preserve">  Grados de Libertad Totales</t>
  </si>
  <si>
    <t>Los coeficientes proporcionan el intercepto y la pendiente de la regresión estimada. Por ejemplo, los coeficientes son estimaciones de los posibles valores poblacionales b representados en la siguiente ecuación de regresión Y = b0 + b1X1 + b2X2 + ... + bnXn. El Error Estándar mide que tan exactos son los pronósticos de los coeficientes, y el estadístico t es la razón entre  el valor correspondiente al coeficiente estimado y su respectivo Error Estándar.</t>
  </si>
  <si>
    <t>El estadístico t se utiliza en la prueba de hipótesis, donde se establece la hipótesis nula (Ho) de manera que el coeficiente sea cero, y la hipótesis alternativa (Ha) diferente de cero, de manera que el verdadero valor del coeficiente no sea igual a cero. Una prueba t se lleva a cabo cuando el estadístico t se compara con los valores críticos de los Grados de Libertad Residual. La prueba t es muy importante ya que calcula si cada uno de los coeficientes es estadísticamente significativo en presencia de otros regresores. Esto significa que la prueba t comprueba estadísticamente cuando un regresor o una variable independiente debe continuar en la regresión o de lo contrario, debe descartarse.</t>
  </si>
  <si>
    <t>Los coeficientes con sus P - Value resaltados en azul indican que son estadísticamente significativos al 90% de confianza o 0.10 en nivel alfa, mientras que aquellos resaltados en rojo indican que no son estadísticamente significativos en cualquier otro nivel alfa.</t>
  </si>
  <si>
    <t>Análisis de Varianza</t>
  </si>
  <si>
    <t>Suma de Cuadrados</t>
  </si>
  <si>
    <t>Suma del Promedio de Cuadrados</t>
  </si>
  <si>
    <t>Estadístico F</t>
  </si>
  <si>
    <t>Residual</t>
  </si>
  <si>
    <t>El cuadro de Análisis de Varianza (ANOVA) proporciona una prueba con el estadístico F, apoyado en los resúmenes generales de las estadísticas significativas de los modelos. En lugar de buscar regresores individuales como en la prueba t, la prueba F busca en todas las propiedades estadísticas de los coeficientes. El estadístico F se calcula como la razón de la suma ponderada de cuadrados de la suma explicada de la regresión sobre la suma ponderada de cuadrados de la suma de residuales cuadrados. El numerador mide que tanto de la regresión se explica, mientras que el denominador mide que tanto no se explica. Por lo tanto, mientras más grande sea el estadístico F, más significativo será el modelo. El P - Value correspondiente es calculado para comprobar la hipótesis nula (Ho) en donde todos los coeficientes son simultáneamente iguales a cero, contra la hipótesis alternativa (Ha), en la cual todos son simultáneamente diferentes a cero, indicando un modelo de regresión estadísticamente significativo. Si el P - Value es más pequeño que los niveles de significancia alfa, es decir, 0.01, 0.05, o 0.10, entonces la regresión es significativa. La misma aproximación puede aplicarse comparando el estadístico F con los valores críticos de F en varios niveles de significancia.</t>
  </si>
  <si>
    <t>Autocorrelación</t>
  </si>
  <si>
    <t>Tiempo</t>
  </si>
  <si>
    <t>AC</t>
  </si>
  <si>
    <t>PAC</t>
  </si>
  <si>
    <t>Límite Inferior</t>
  </si>
  <si>
    <t>Límite Superior</t>
  </si>
  <si>
    <t>Estadístico Q</t>
  </si>
  <si>
    <t>Si la autocorrelación total AC(1) es diferente a cero, significa que la serie de tiempo esta ordenada serialmente y esta correlacionada. Si AC(k) decrece geométricamente o exponencialmente con un incremento en los rezagos, implica que la serie sigue un proceso autorregresivo de orden bajo. De la misma manera si AC(k) disminuye hasta cero después de un pequeño número de rezagos, implica que la serie sigue un proceso de orden bajo. La autocorrelación parcial PAC(k) mide la correlación entre observaciones (para series de tiempo) que están separadas k periodos, manteniendo constantes las correlaciones entre los rezagos intermedios menores que k. Si el patrón de autocorrelación total puede ser capturado por una autorregresion u orden menor que k, entonces la autocorrelación parcial PAC en el rezago será muy cercana a cero. El estadístico Ljung-Box Q analiza utiliza los valores P - Value para identificar si los coeficientes de correlación superiores al primer rezago son iguales a cero (la hipótesis nula)  contra la hipótesis de que no todos los rezago son cero. Cuando los P-Value son muy pequeños (P &lt; 0.001) se puede rechazar la hipótesis nula inicial, es decir, existen valores de los coeficientes de autocorrelación que son significativamente diferentes de cero. Las líneas punteadas en las gráficas de las autocorrelaciones son los dos errores estándar aproximados a los límites. Si la autocorrelación está dentro de estos límites, no es significativamente diferente a cero en (aproximadamente) el 5% del nivel de significancia.</t>
  </si>
  <si>
    <t>Pronóstico</t>
  </si>
  <si>
    <t>Período</t>
  </si>
  <si>
    <t>Real (Y)</t>
  </si>
  <si>
    <t>Pronóstico (F)</t>
  </si>
  <si>
    <t>Error (E)</t>
  </si>
  <si>
    <t>RMSE:</t>
  </si>
  <si>
    <t>P-Value</t>
  </si>
  <si>
    <t>AR(1)</t>
  </si>
  <si>
    <t xml:space="preserve">  Estadístico t Crítico (99% confianza con diferencia de 1229)</t>
  </si>
  <si>
    <t xml:space="preserve">  Estadístico t Crítico (95% confianza con diferencia de 1229)</t>
  </si>
  <si>
    <t xml:space="preserve">  Estadístico t Crítico (90% confianza con diferencia de 1229)</t>
  </si>
  <si>
    <t>El coeficiente es estadísticamente significativo si su estadístico t excede el estadístico crítico en los grados de libertad relevantes (df). Los tres principales niveles de confianza utilizados para medir la significancia son 90%, 95% y 99%. Si un estadístico t del coeficiente excede el nivel crítico, se le considera estadísticamente significativo. Alternativamente, el P - Value calcula cada probabilidad de ocurrencia del estadístico t, lo que significa que entre más pequeño sea el P - Value, más significativo será el coeficiente. Los niveles usuales de significancia para el P - Value son 0.01, 0.05, y 0.10, que corresponden a 99%, 95%, y 90% de los niveles de confianza respectivamente.</t>
  </si>
  <si>
    <t xml:space="preserve">  Estadístico F Crítico (99% confianza con diferencia de 1 y 1229)</t>
  </si>
  <si>
    <t xml:space="preserve">  Estadístico F Crítico (95% confianza con diferencia de 1 y 1229)</t>
  </si>
  <si>
    <t xml:space="preserve">  Estadístico F Crítico (90% confianza con diferencia de 1 y 1229)</t>
  </si>
  <si>
    <t>Root Mean Squared Error (RMSE)</t>
  </si>
  <si>
    <t>Mean Squared Error (MSE)</t>
  </si>
  <si>
    <t>Mean Absolute Deviation (MAD)</t>
  </si>
  <si>
    <t>Mean Absolute Percentage Error (MAPE)</t>
  </si>
  <si>
    <t xml:space="preserve">Theil's (U) </t>
  </si>
  <si>
    <t>Symmetrical Mean Absolute Percentage Error (sMAPE)</t>
  </si>
  <si>
    <t>Median Absolute Error (MdAE)</t>
  </si>
  <si>
    <t>Median Absolute Percentage Error (MdAPE)</t>
  </si>
  <si>
    <t>Root Mean Square Log Error (RMSLE)</t>
  </si>
  <si>
    <t>Root Mean Square Percentage Error Loss (RMSPE)</t>
  </si>
  <si>
    <t>Root Median Square Percentage Error Loss (RMdSPE)</t>
  </si>
  <si>
    <t>Theil's U1 Accuracy (U1)</t>
  </si>
  <si>
    <t>Theil's U2 Quality (U2)</t>
  </si>
  <si>
    <t>AR(2)</t>
  </si>
  <si>
    <t xml:space="preserve">  Estadístico t Crítico (99% confianza con diferencia de 1227)</t>
  </si>
  <si>
    <t xml:space="preserve">  Estadístico t Crítico (95% confianza con diferencia de 1227)</t>
  </si>
  <si>
    <t xml:space="preserve">  Estadístico t Crítico (90% confianza con diferencia de 1227)</t>
  </si>
  <si>
    <t xml:space="preserve">  Estadístico F Crítico (99% confianza con diferencia de 2 y 1227)</t>
  </si>
  <si>
    <t xml:space="preserve">  Estadístico F Crítico (95% confianza con diferencia de 2 y 1227)</t>
  </si>
  <si>
    <t xml:space="preserve">  Estadístico F Crítico (90% confianza con diferencia de 2 y 1227)</t>
  </si>
  <si>
    <t>AR(3)</t>
  </si>
  <si>
    <t>AR(4)</t>
  </si>
  <si>
    <t xml:space="preserve">  Estadístico t Crítico (99% confianza con diferencia de 1223)</t>
  </si>
  <si>
    <t xml:space="preserve">  Estadístico t Crítico (95% confianza con diferencia de 1223)</t>
  </si>
  <si>
    <t xml:space="preserve">  Estadístico t Crítico (90% confianza con diferencia de 1223)</t>
  </si>
  <si>
    <t xml:space="preserve">  Estadístico F Crítico (99% confianza con diferencia de 4 y 1223)</t>
  </si>
  <si>
    <t xml:space="preserve">  Estadístico F Crítico (95% confianza con diferencia de 4 y 1223)</t>
  </si>
  <si>
    <t xml:space="preserve">  Estadístico F Crítico (90% confianza con diferencia de 4 y 1223)</t>
  </si>
  <si>
    <t>AR(5)</t>
  </si>
  <si>
    <t>AR(6)</t>
  </si>
  <si>
    <t>AR(7)</t>
  </si>
  <si>
    <t>AR(8)</t>
  </si>
  <si>
    <t>AR(9)</t>
  </si>
  <si>
    <t>AR(10)</t>
  </si>
  <si>
    <t>AR(11)</t>
  </si>
  <si>
    <t>AR(12)</t>
  </si>
  <si>
    <t xml:space="preserve">  Estadístico t Crítico (99% confianza con diferencia de 1207)</t>
  </si>
  <si>
    <t xml:space="preserve">  Estadístico t Crítico (95% confianza con diferencia de 1207)</t>
  </si>
  <si>
    <t xml:space="preserve">  Estadístico t Crítico (90% confianza con diferencia de 1207)</t>
  </si>
  <si>
    <t xml:space="preserve">  Estadístico F Crítico (99% confianza con diferencia de 12 y 1207)</t>
  </si>
  <si>
    <t xml:space="preserve">  Estadístico F Crítico (95% confianza con diferencia de 12 y 1207)</t>
  </si>
  <si>
    <t xml:space="preserve">  Estadístico F Crítico (90% confianza con diferencia de 12 y 1207)</t>
  </si>
  <si>
    <t>GARCH: Proceso General Autorregresivo de Heterocedasticidad Condicional (Pronóstico de la Volatililidad)</t>
  </si>
  <si>
    <t>GARCH es un término que incorpora una familia de modelos que toman una variedad de formas de acuerdo a sus enfoques (GARCH, T-GARCH, I-GARCH, etc.); específicamente un GARCH (P,Q), es un modelo donde P y Q son enteros positivos que definen el modelo resultante; en este caso, P corresponde al rezago de la varianza condicionada y Q corresponde al rezago de los errores al cuadrado. Los procesos GARCH se utilizan principalmente para calcular la inestabilidad o volatilidad en el precio de un activo financiero, como acciones, opciones financieras, bonos; aunque este modelo también se usa también para modelar otros productos comerciales como el precio del aceite, electricidad, combustibles, productos básicos etc. En términos estadísticos un proceso GARCH busca modelar la volatilidad de la varianza, debido a que esta no es homocedastica, es decir, presenta heterocedasticidad o cambios sistemáticos en la varianza a través del tiempo. Uno de los inconvenientes para construir modelos GARCH es que se requieren muchos datos para hacer funcional el análisis, además de necesitar algo de pericia en modelación econométrica avanzada, y por tanto este enfoque es sumamente susceptible a la manipulación del usuario. El beneficio en la realización de este riguroso análisis econométrico y estadístico esta en encontrar el mejor modelo que ajuste a los datos, dada la inestabilidad de los mismos, permitiendo pronosticar la volatilidad de la varianza.  En la mayoría de los casos para instrumentos financieros, un GARCH (1,1) es suficiente y es generalmente muy utilizado.</t>
  </si>
  <si>
    <t>GARCH Modelo (P,Q)</t>
  </si>
  <si>
    <t>Periodicidad (Períodos/Año)</t>
  </si>
  <si>
    <t>Optimización Alfa</t>
  </si>
  <si>
    <t>Base Predictiva</t>
  </si>
  <si>
    <t>Optimización Beta</t>
  </si>
  <si>
    <t>Pronostique Períodos</t>
  </si>
  <si>
    <t>Optimización Omega</t>
  </si>
  <si>
    <t>Variación Targeting</t>
  </si>
  <si>
    <t>Datos</t>
  </si>
  <si>
    <t>Volatilidad</t>
  </si>
  <si>
    <t>Los modelos GARCH son generalmente usados para pronosticar la inestabilidad de instrumentos financieros al usar los precios de si mismo. Solo pueden utilizarse valores positivos para pronosticar la volatilidad en un modelo GARCH. La periodicidad es el número de periodos por año (por ejemplo, 12 para datos mensuales, 252 para días hábiles, 365 para datos diarios, etc.) Es indispensable cerciorarse de tener los valores a modelar en orden cronológico. La Base Predictiva es el número de periodos base, es decir, el número de periodos rezagados que va a usar como una base de pronóstico para predecir la volatilidad futura, se ubica típicamente entre 1 y 12. Varianza Targeting es un método de estimación que consiste en asignarle a la varianza promedio a largo plazo un valor igual a la varianza muestral. Para finalizar debe estar seguro que sus datos originales estén organizados en orden cronológico.</t>
  </si>
  <si>
    <t>1,1</t>
  </si>
  <si>
    <t>BpPMWAwioh0/mhJvFlkJ5Nx/aqhT6MUcXhJZ2lSpq3f8sil2IraGwh/Ide3Le2TaRIuGEteMt6+UL/FvC18saA2kHNhy7gcaSucYkM436kgt4d+y2HqcAIo2y6CLqO46Qzk3QrRRVNGCpUMPtpd2coQhz8aDVFvbFVXdFITCxv6GT2cFKZYrZiSrqFrlOXQ8fVjaTpAp9gtwUlTzopoQcdJ5ErClYtEBv8Z/zi0fD4iY1ufMBHHz1ygWajU=</t>
  </si>
  <si>
    <t>D7MZgywIFihfeOwfNPlkFKxITaixoG1U2ZJLH6FkvGEW9HdSFsMBCD3v99Ics3N00N1o/TnjuzVg3l4OepADgPReqTnNRR5Er981/szqQ1igayQxGGn2s489Z4WyE00L8egwDEhoBIiiZgPPeAMK3D/pcBpdX98wbt39wSeqOS1wFKxDGk2N7qrczlCpKOGloCf3RQd76lG4xhIN0pAtlW87GWqAvqeN7R4vfimLctAudbH8+eWi5Do7K30=</t>
  </si>
  <si>
    <t>Hmbpq9xfbGDQk9WKliN14Rd5XzlNFfm3Z4Wt6LNEx/1GxMfqFhD1BO2PCMGtryzkqy5jDj5+304SIIKKCt8ocXoCoWEIi12TpMSEVW0dTy1PKExfXe0eSkVC4axXXyqv+in9gt7bwSUMJ9HcUZsBIw17BvR9nYmRFt6QPKvbLFRYNQvLZGiBiSbTRBIMJlcKlKBifEqhEsCVzONxOLO5vtQP4tIt3WQ6m9rUcOuNq5FAYV5qXsyTTHiWoYM=</t>
  </si>
  <si>
    <t>LVrAoGFs4+LXoYQSxNoBWig3Ot5NztqUkFrdmX5bqznkmcBIS4jtB4LRnTRzJOq4MwyDFvCfswmwIEI17cpGV00xPgcMLY673+IqlMhGZaXPZbZ2tkslduafavgBFTLcsvemxd8cvBdHuZh6aA8shJjyW9zvbytMenXRL27ZSNhjn0+E+dMGtcVJaQ2bL3I2W+MwyZSHmwH6zEUXj6esXZeyisYMjXFbWxMgPiyndvbcbDrSVCb1uuxdgBI=</t>
  </si>
  <si>
    <t>y0Bnn6JzySTe9cNuAs1CjADCjjwKay+0fIQ4EOoXtyaOyr/EhPvUxKuMVzlXXTcY3kKiIPiPAldayQqCvqOZsJngCZ/T35z+ImQt4CQyziVr6b6rarconWqep014ewpWptLSQrTg/2OOLw5lznDd3EzEWEl+3/4XaykSBOrvHTQPi9KbiB1cV92W+xyAjXSmPb3d3JfL6IYGckpyeGRIu2iN4GzfkrYFB+58L49MhXH1Txtk58gFvm9vSQ8=</t>
  </si>
  <si>
    <t>2Lss72I9xalszxwt/DWhTQ382sv3sMEau1SA3mTgbyHWci5D9zcR+YnZfLt/tFinHpLZtUfUDVvRCuBWn1pk9w==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</si>
</sst>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 #,##0.00_-;\-&quot;$&quot;\ * #,##0.00_-;_-&quot;$&quot;\ * &quot;-&quot;??_-;_-@_-"/>
    <numFmt numFmtId="164" formatCode="_-* #,##0.00\ _P_t_a_-;\-* #,##0.00\ _P_t_a_-;_-* &quot;-&quot;??\ _P_t_a_-;_-@_-"/>
    <numFmt numFmtId="165" formatCode="0.0000"/>
    <numFmt numFmtId="166" formatCode="0.0000%"/>
    <numFmt numFmtId="167" formatCode="_-&quot;$&quot;\ * #,##0_-;\-&quot;$&quot;\ * #,##0_-;_-&quot;$&quot;\ * &quot;-&quot;??_-;_-@_-"/>
    <numFmt numFmtId="168" formatCode="0.000000"/>
    <numFmt numFmtId="169" formatCode="_(* #,##0.0000_);_(* \(#,##0.0000\);_(* &quot;&quot;\-&quot;&quot;??_);_(@_)"/>
    <numFmt numFmtId="170" formatCode="#0.0000%"/>
    <numFmt numFmtId="171" formatCode="_-* #,##0.0000_-;\-* #,##0.0000_-;_-* &quot;-&quot;????_-;_-@_-"/>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scheme val="minor"/>
    </font>
    <font>
      <b/>
      <sz val="10"/>
      <color rgb="FFB80000"/>
      <name val="Arial"/>
      <family val="2"/>
    </font>
    <font>
      <b/>
      <sz val="10"/>
      <color rgb="FFA26000"/>
      <name val="Arial"/>
      <family val="2"/>
    </font>
    <font>
      <i/>
      <sz val="10"/>
      <name val="Arial"/>
      <family val="2"/>
    </font>
    <font>
      <sz val="10"/>
      <name val="Arial"/>
    </font>
    <font>
      <b/>
      <sz val="11"/>
      <color theme="1"/>
      <name val="Calibri"/>
      <family val="2"/>
      <scheme val="minor"/>
    </font>
    <font>
      <b/>
      <sz val="11"/>
      <color rgb="FFA20042"/>
      <name val="Calibri"/>
      <family val="2"/>
      <scheme val="minor"/>
    </font>
    <font>
      <b/>
      <sz val="11"/>
      <color rgb="FF766000"/>
      <name val="Calibri"/>
      <family val="2"/>
      <scheme val="minor"/>
    </font>
    <font>
      <b/>
      <sz val="11"/>
      <color rgb="FF002060"/>
      <name val="Calibri"/>
      <family val="2"/>
      <scheme val="minor"/>
    </font>
    <font>
      <b/>
      <sz val="12"/>
      <color theme="1"/>
      <name val="Arial"/>
      <family val="2"/>
    </font>
    <font>
      <sz val="9"/>
      <name val="Arial"/>
      <family val="2"/>
    </font>
    <font>
      <sz val="9"/>
      <color theme="1"/>
      <name val="Arial"/>
      <family val="2"/>
    </font>
    <font>
      <b/>
      <sz val="11"/>
      <color theme="1"/>
      <name val="Arial"/>
      <family val="2"/>
    </font>
    <font>
      <sz val="8"/>
      <color theme="1"/>
      <name val="Arial"/>
      <family val="2"/>
    </font>
    <font>
      <sz val="8"/>
      <name val="Arial"/>
      <family val="2"/>
    </font>
    <font>
      <b/>
      <sz val="9"/>
      <color rgb="FF0000FF"/>
      <name val="Arial"/>
      <family val="2"/>
    </font>
    <font>
      <b/>
      <sz val="9"/>
      <color theme="1"/>
      <name val="Arial"/>
      <family val="2"/>
    </font>
    <font>
      <b/>
      <sz val="9"/>
      <color rgb="FFFF0000"/>
      <name val="Arial"/>
      <family val="2"/>
    </font>
    <font>
      <sz val="9"/>
      <color indexed="81"/>
      <name val="Tahoma"/>
      <charset val="1"/>
    </font>
    <font>
      <b/>
      <sz val="14"/>
      <name val="Arial"/>
      <family val="2"/>
    </font>
    <font>
      <b/>
      <sz val="10"/>
      <color theme="1"/>
      <name val="Arial"/>
      <family val="2"/>
    </font>
    <font>
      <b/>
      <sz val="11"/>
      <name val="Arial"/>
      <family val="2"/>
    </font>
    <font>
      <b/>
      <sz val="10"/>
      <name val="Arial"/>
      <family val="2"/>
    </font>
  </fonts>
  <fills count="3">
    <fill>
      <patternFill patternType="none"/>
    </fill>
    <fill>
      <patternFill patternType="gray125"/>
    </fill>
    <fill>
      <patternFill patternType="solid">
        <fgColor indexed="9"/>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s>
  <cellStyleXfs count="11">
    <xf numFmtId="0" fontId="0" fillId="0" borderId="0"/>
    <xf numFmtId="0" fontId="4" fillId="0" borderId="0"/>
    <xf numFmtId="0" fontId="3" fillId="0" borderId="0"/>
    <xf numFmtId="0" fontId="4" fillId="0" borderId="0"/>
    <xf numFmtId="0" fontId="5"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0" fontId="1" fillId="0" borderId="0"/>
    <xf numFmtId="44" fontId="9" fillId="0" borderId="0" applyFont="0" applyFill="0" applyBorder="0" applyAlignment="0" applyProtection="0"/>
    <xf numFmtId="9" fontId="9" fillId="0" borderId="0" applyFont="0" applyFill="0" applyBorder="0" applyAlignment="0" applyProtection="0"/>
  </cellStyleXfs>
  <cellXfs count="75">
    <xf numFmtId="0" fontId="0" fillId="0" borderId="0" xfId="0"/>
    <xf numFmtId="0" fontId="0" fillId="0" borderId="0" xfId="0" applyAlignment="1">
      <alignment horizontal="center"/>
    </xf>
    <xf numFmtId="14" fontId="0" fillId="0" borderId="0" xfId="0" applyNumberFormat="1"/>
    <xf numFmtId="0" fontId="7" fillId="0" borderId="0" xfId="0" applyFont="1" applyAlignment="1">
      <alignment horizontal="center" vertical="center"/>
    </xf>
    <xf numFmtId="0" fontId="6" fillId="0" borderId="0" xfId="0" applyFont="1" applyAlignment="1">
      <alignment horizontal="center" vertical="center"/>
    </xf>
    <xf numFmtId="0" fontId="0" fillId="0" borderId="1" xfId="0" applyBorder="1"/>
    <xf numFmtId="0" fontId="8" fillId="0" borderId="2" xfId="0" applyFont="1" applyBorder="1" applyAlignment="1">
      <alignment horizontal="center"/>
    </xf>
    <xf numFmtId="0" fontId="8" fillId="0" borderId="2" xfId="0" applyFont="1" applyBorder="1" applyAlignment="1">
      <alignment horizontal="centerContinuous"/>
    </xf>
    <xf numFmtId="165" fontId="0" fillId="0" borderId="0" xfId="0" applyNumberFormat="1"/>
    <xf numFmtId="165" fontId="0" fillId="0" borderId="1" xfId="0" applyNumberFormat="1" applyBorder="1"/>
    <xf numFmtId="2" fontId="0" fillId="0" borderId="0" xfId="0" applyNumberFormat="1"/>
    <xf numFmtId="2" fontId="0" fillId="0" borderId="1" xfId="0" applyNumberFormat="1" applyBorder="1"/>
    <xf numFmtId="0" fontId="4" fillId="0" borderId="0" xfId="0" applyFont="1"/>
    <xf numFmtId="0" fontId="4" fillId="0" borderId="0" xfId="0" applyFont="1" applyAlignment="1">
      <alignment horizontal="right"/>
    </xf>
    <xf numFmtId="0" fontId="8" fillId="0" borderId="3" xfId="0" applyFont="1" applyBorder="1" applyAlignment="1">
      <alignment horizontal="center"/>
    </xf>
    <xf numFmtId="0" fontId="0" fillId="0" borderId="0" xfId="0" applyAlignment="1">
      <alignment horizontal="center"/>
    </xf>
    <xf numFmtId="0" fontId="4" fillId="0" borderId="0" xfId="0" applyFont="1" applyAlignment="1">
      <alignment horizontal="center"/>
    </xf>
    <xf numFmtId="0" fontId="10" fillId="0" borderId="0" xfId="0" applyFont="1" applyAlignment="1">
      <alignment horizontal="center"/>
    </xf>
    <xf numFmtId="0" fontId="12" fillId="0" borderId="0" xfId="0" applyFont="1"/>
    <xf numFmtId="0" fontId="11" fillId="0" borderId="4" xfId="0" applyFont="1" applyBorder="1" applyAlignment="1">
      <alignment horizontal="center"/>
    </xf>
    <xf numFmtId="0" fontId="13" fillId="0" borderId="4" xfId="0" applyFont="1" applyBorder="1" applyAlignment="1">
      <alignment horizontal="center"/>
    </xf>
    <xf numFmtId="166" fontId="0" fillId="0" borderId="4" xfId="0" applyNumberFormat="1" applyBorder="1" applyAlignment="1">
      <alignment horizontal="center"/>
    </xf>
    <xf numFmtId="167" fontId="0" fillId="0" borderId="4" xfId="0" applyNumberFormat="1" applyBorder="1" applyAlignment="1">
      <alignment horizontal="center"/>
    </xf>
    <xf numFmtId="167" fontId="0" fillId="0" borderId="4" xfId="9" applyNumberFormat="1" applyFont="1" applyBorder="1"/>
    <xf numFmtId="0" fontId="0" fillId="0" borderId="4" xfId="0" applyBorder="1"/>
    <xf numFmtId="166" fontId="0" fillId="0" borderId="4" xfId="0" applyNumberFormat="1" applyBorder="1"/>
    <xf numFmtId="0" fontId="12" fillId="0" borderId="0" xfId="0" applyFont="1" applyAlignment="1">
      <alignment horizontal="left"/>
    </xf>
    <xf numFmtId="166" fontId="10" fillId="0" borderId="4" xfId="10" applyNumberFormat="1" applyFont="1" applyBorder="1"/>
    <xf numFmtId="168" fontId="4" fillId="2" borderId="0" xfId="3" applyNumberFormat="1" applyFill="1"/>
    <xf numFmtId="0" fontId="14" fillId="2" borderId="0" xfId="3" applyFont="1" applyFill="1" applyAlignment="1">
      <alignment horizontal="center" vertical="center"/>
    </xf>
    <xf numFmtId="0" fontId="15" fillId="2" borderId="0" xfId="3" applyFont="1" applyFill="1"/>
    <xf numFmtId="0" fontId="16" fillId="2" borderId="0" xfId="3" applyFont="1" applyFill="1"/>
    <xf numFmtId="0" fontId="17" fillId="2" borderId="5" xfId="3" applyFont="1" applyFill="1" applyBorder="1"/>
    <xf numFmtId="165" fontId="16" fillId="2" borderId="0" xfId="3" applyNumberFormat="1" applyFont="1" applyFill="1"/>
    <xf numFmtId="2" fontId="16" fillId="2" borderId="0" xfId="3" applyNumberFormat="1" applyFont="1" applyFill="1"/>
    <xf numFmtId="0" fontId="16" fillId="2" borderId="3" xfId="3" applyFont="1" applyFill="1" applyBorder="1"/>
    <xf numFmtId="1" fontId="16" fillId="2" borderId="3" xfId="3" applyNumberFormat="1" applyFont="1" applyFill="1" applyBorder="1"/>
    <xf numFmtId="0" fontId="16" fillId="2" borderId="0" xfId="3" applyFont="1" applyFill="1" applyAlignment="1">
      <alignment horizontal="justify" vertical="center" wrapText="1"/>
    </xf>
    <xf numFmtId="0" fontId="18" fillId="2" borderId="0" xfId="3" applyFont="1" applyFill="1" applyAlignment="1">
      <alignment horizontal="right" wrapText="1"/>
    </xf>
    <xf numFmtId="0" fontId="19" fillId="2" borderId="0" xfId="3" applyFont="1" applyFill="1" applyAlignment="1">
      <alignment horizontal="right" wrapText="1"/>
    </xf>
    <xf numFmtId="165" fontId="15" fillId="2" borderId="0" xfId="3" applyNumberFormat="1" applyFont="1" applyFill="1"/>
    <xf numFmtId="165" fontId="20" fillId="2" borderId="0" xfId="3" applyNumberFormat="1" applyFont="1" applyFill="1"/>
    <xf numFmtId="0" fontId="21" fillId="2" borderId="0" xfId="3" applyFont="1" applyFill="1"/>
    <xf numFmtId="0" fontId="17" fillId="2" borderId="5" xfId="3" applyFont="1" applyFill="1" applyBorder="1"/>
    <xf numFmtId="0" fontId="21" fillId="2" borderId="0" xfId="3" applyFont="1" applyFill="1" applyAlignment="1">
      <alignment horizontal="center" vertical="center" wrapText="1"/>
    </xf>
    <xf numFmtId="0" fontId="15" fillId="2" borderId="0" xfId="3" applyFont="1" applyFill="1" applyAlignment="1">
      <alignment horizontal="center"/>
    </xf>
    <xf numFmtId="1" fontId="18" fillId="2" borderId="0" xfId="3" applyNumberFormat="1" applyFont="1" applyFill="1" applyAlignment="1">
      <alignment horizontal="right"/>
    </xf>
    <xf numFmtId="169" fontId="18" fillId="2" borderId="0" xfId="3" applyNumberFormat="1" applyFont="1" applyFill="1" applyAlignment="1">
      <alignment horizontal="right"/>
    </xf>
    <xf numFmtId="1" fontId="19" fillId="2" borderId="0" xfId="3" applyNumberFormat="1" applyFont="1" applyFill="1" applyAlignment="1">
      <alignment horizontal="right"/>
    </xf>
    <xf numFmtId="169" fontId="19" fillId="2" borderId="0" xfId="3" applyNumberFormat="1" applyFont="1" applyFill="1" applyAlignment="1">
      <alignment horizontal="right"/>
    </xf>
    <xf numFmtId="0" fontId="18" fillId="2" borderId="0" xfId="3" applyFont="1" applyFill="1" applyAlignment="1">
      <alignment horizontal="right"/>
    </xf>
    <xf numFmtId="0" fontId="21" fillId="2" borderId="0" xfId="3" applyFont="1" applyFill="1" applyAlignment="1">
      <alignment horizontal="right"/>
    </xf>
    <xf numFmtId="0" fontId="19" fillId="2" borderId="0" xfId="3" applyFont="1" applyFill="1"/>
    <xf numFmtId="165" fontId="19" fillId="2" borderId="0" xfId="3" applyNumberFormat="1" applyFont="1" applyFill="1"/>
    <xf numFmtId="169" fontId="19" fillId="2" borderId="0" xfId="3" applyNumberFormat="1" applyFont="1" applyFill="1"/>
    <xf numFmtId="169" fontId="15" fillId="2" borderId="0" xfId="3" applyNumberFormat="1" applyFont="1" applyFill="1"/>
    <xf numFmtId="165" fontId="20" fillId="2" borderId="0" xfId="3" applyNumberFormat="1" applyFont="1" applyFill="1" applyAlignment="1">
      <alignment horizontal="center"/>
    </xf>
    <xf numFmtId="170" fontId="15" fillId="2" borderId="0" xfId="3" applyNumberFormat="1" applyFont="1" applyFill="1"/>
    <xf numFmtId="0" fontId="15" fillId="2" borderId="0" xfId="3" applyFont="1" applyFill="1" applyAlignment="1">
      <alignment horizontal="right"/>
    </xf>
    <xf numFmtId="0" fontId="22" fillId="2" borderId="0" xfId="3" applyFont="1" applyFill="1"/>
    <xf numFmtId="0" fontId="20" fillId="2" borderId="0" xfId="3" applyFont="1" applyFill="1"/>
    <xf numFmtId="171" fontId="0" fillId="0" borderId="0" xfId="0" applyNumberFormat="1"/>
    <xf numFmtId="0" fontId="24" fillId="2" borderId="0" xfId="3" applyFont="1" applyFill="1" applyAlignment="1">
      <alignment horizontal="center" vertical="center" wrapText="1"/>
    </xf>
    <xf numFmtId="0" fontId="4" fillId="2" borderId="0" xfId="3" applyFill="1"/>
    <xf numFmtId="0" fontId="15" fillId="2" borderId="0" xfId="3" applyFont="1" applyFill="1" applyAlignment="1">
      <alignment horizontal="justify" vertical="center"/>
    </xf>
    <xf numFmtId="0" fontId="25" fillId="2" borderId="0" xfId="3" applyFont="1" applyFill="1"/>
    <xf numFmtId="0" fontId="26" fillId="2" borderId="0" xfId="3" applyFont="1" applyFill="1" applyAlignment="1">
      <alignment horizontal="center"/>
    </xf>
    <xf numFmtId="165" fontId="26" fillId="2" borderId="0" xfId="3" applyNumberFormat="1" applyFont="1" applyFill="1" applyAlignment="1">
      <alignment horizontal="center"/>
    </xf>
    <xf numFmtId="0" fontId="27" fillId="2" borderId="0" xfId="3" applyFont="1" applyFill="1"/>
    <xf numFmtId="0" fontId="25" fillId="2" borderId="0" xfId="3" applyFont="1" applyFill="1" applyAlignment="1">
      <alignment horizontal="center"/>
    </xf>
    <xf numFmtId="2" fontId="25" fillId="2" borderId="0" xfId="3" applyNumberFormat="1" applyFont="1" applyFill="1" applyAlignment="1">
      <alignment horizontal="center"/>
    </xf>
    <xf numFmtId="0" fontId="4" fillId="2" borderId="0" xfId="3" applyFill="1" applyAlignment="1">
      <alignment horizontal="justify" vertical="center"/>
    </xf>
    <xf numFmtId="0" fontId="4" fillId="2" borderId="0" xfId="3" applyFill="1" applyAlignment="1">
      <alignment horizontal="center"/>
    </xf>
    <xf numFmtId="2" fontId="15" fillId="2" borderId="0" xfId="3" applyNumberFormat="1" applyFont="1" applyFill="1" applyAlignment="1">
      <alignment horizontal="center"/>
    </xf>
    <xf numFmtId="10" fontId="4" fillId="2" borderId="0" xfId="3" applyNumberFormat="1" applyFill="1" applyAlignment="1">
      <alignment horizontal="center"/>
    </xf>
  </cellXfs>
  <cellStyles count="11">
    <cellStyle name="Millares 2 8" xfId="6" xr:uid="{5E787606-2DCC-4FAA-8794-382329577EC6}"/>
    <cellStyle name="Millares 3 3" xfId="5" xr:uid="{F51AB266-60DE-41BA-B086-0E5762352C01}"/>
    <cellStyle name="Moneda" xfId="9" builtinId="4"/>
    <cellStyle name="Normal" xfId="0" builtinId="0"/>
    <cellStyle name="Normal 2" xfId="2" xr:uid="{03A48687-87C6-464D-9B25-C4414E1EBF8B}"/>
    <cellStyle name="Normal 2 2" xfId="7" xr:uid="{815D9741-9B4C-4EFF-B2E5-9492014AF2C0}"/>
    <cellStyle name="Normal 2 2 2" xfId="8" xr:uid="{13394E34-27DB-412D-8793-E521C6F5C41E}"/>
    <cellStyle name="Normal 2 3" xfId="3" xr:uid="{82F4D4F8-1C23-4A92-825D-04B64FC84B45}"/>
    <cellStyle name="Normal 3" xfId="1" xr:uid="{F0B30482-755C-4ADB-8531-0EB34EF5E0A3}"/>
    <cellStyle name="Normal 6" xfId="4" xr:uid="{D5EB3E3B-E26B-4C11-946F-FC075AF2EEAF}"/>
    <cellStyle name="Porcentaje" xfId="10" builtinId="5"/>
  </cellStyles>
  <dxfs count="1">
    <dxf>
      <fill>
        <patternFill>
          <bgColor rgb="FFFFC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B80000"/>
      <color rgb="FFA26000"/>
      <color rgb="FF00228E"/>
      <color rgb="FF820000"/>
      <color rgb="FFB800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48</xdr:row>
      <xdr:rowOff>0</xdr:rowOff>
    </xdr:from>
    <xdr:to>
      <xdr:col>10</xdr:col>
      <xdr:colOff>578891</xdr:colOff>
      <xdr:row>68</xdr:row>
      <xdr:rowOff>9162</xdr:rowOff>
    </xdr:to>
    <xdr:pic>
      <xdr:nvPicPr>
        <xdr:cNvPr id="2" name="Imagen 1">
          <a:extLst>
            <a:ext uri="{FF2B5EF4-FFF2-40B4-BE49-F238E27FC236}">
              <a16:creationId xmlns:a16="http://schemas.microsoft.com/office/drawing/2014/main" id="{BF4B46A3-F1EB-CA53-CF9B-16B5823531E1}"/>
            </a:ext>
          </a:extLst>
        </xdr:cNvPr>
        <xdr:cNvPicPr>
          <a:picLocks noChangeAspect="1"/>
        </xdr:cNvPicPr>
      </xdr:nvPicPr>
      <xdr:blipFill>
        <a:blip xmlns:r="http://schemas.openxmlformats.org/officeDocument/2006/relationships" r:embed="rId1"/>
        <a:stretch>
          <a:fillRect/>
        </a:stretch>
      </xdr:blipFill>
      <xdr:spPr>
        <a:xfrm>
          <a:off x="5410200" y="13060680"/>
          <a:ext cx="1828571" cy="2904762"/>
        </a:xfrm>
        <a:prstGeom prst="rect">
          <a:avLst/>
        </a:prstGeom>
      </xdr:spPr>
    </xdr:pic>
    <xdr:clientData/>
  </xdr:twoCellAnchor>
  <xdr:twoCellAnchor editAs="oneCell">
    <xdr:from>
      <xdr:col>11</xdr:col>
      <xdr:colOff>0</xdr:colOff>
      <xdr:row>48</xdr:row>
      <xdr:rowOff>0</xdr:rowOff>
    </xdr:from>
    <xdr:to>
      <xdr:col>13</xdr:col>
      <xdr:colOff>350291</xdr:colOff>
      <xdr:row>68</xdr:row>
      <xdr:rowOff>9162</xdr:rowOff>
    </xdr:to>
    <xdr:pic>
      <xdr:nvPicPr>
        <xdr:cNvPr id="3" name="Imagen 2">
          <a:extLst>
            <a:ext uri="{FF2B5EF4-FFF2-40B4-BE49-F238E27FC236}">
              <a16:creationId xmlns:a16="http://schemas.microsoft.com/office/drawing/2014/main" id="{E9B88C76-2C39-23C6-9B3A-990CDE5AF89F}"/>
            </a:ext>
          </a:extLst>
        </xdr:cNvPr>
        <xdr:cNvPicPr>
          <a:picLocks noChangeAspect="1"/>
        </xdr:cNvPicPr>
      </xdr:nvPicPr>
      <xdr:blipFill>
        <a:blip xmlns:r="http://schemas.openxmlformats.org/officeDocument/2006/relationships" r:embed="rId2"/>
        <a:stretch>
          <a:fillRect/>
        </a:stretch>
      </xdr:blipFill>
      <xdr:spPr>
        <a:xfrm>
          <a:off x="7284720" y="13060680"/>
          <a:ext cx="1828571" cy="2904762"/>
        </a:xfrm>
        <a:prstGeom prst="rect">
          <a:avLst/>
        </a:prstGeom>
      </xdr:spPr>
    </xdr:pic>
    <xdr:clientData/>
  </xdr:twoCellAnchor>
  <xdr:twoCellAnchor editAs="oneCell">
    <xdr:from>
      <xdr:col>6</xdr:col>
      <xdr:colOff>0</xdr:colOff>
      <xdr:row>74</xdr:row>
      <xdr:rowOff>0</xdr:rowOff>
    </xdr:from>
    <xdr:to>
      <xdr:col>12</xdr:col>
      <xdr:colOff>540425</xdr:colOff>
      <xdr:row>94</xdr:row>
      <xdr:rowOff>144399</xdr:rowOff>
    </xdr:to>
    <xdr:pic>
      <xdr:nvPicPr>
        <xdr:cNvPr id="4" name="Imagen 3">
          <a:extLst>
            <a:ext uri="{FF2B5EF4-FFF2-40B4-BE49-F238E27FC236}">
              <a16:creationId xmlns:a16="http://schemas.microsoft.com/office/drawing/2014/main" id="{D2F82C2A-D685-7D2A-F2EE-198293631F97}"/>
            </a:ext>
          </a:extLst>
        </xdr:cNvPr>
        <xdr:cNvPicPr>
          <a:picLocks noChangeAspect="1"/>
        </xdr:cNvPicPr>
      </xdr:nvPicPr>
      <xdr:blipFill>
        <a:blip xmlns:r="http://schemas.openxmlformats.org/officeDocument/2006/relationships" r:embed="rId3"/>
        <a:stretch>
          <a:fillRect/>
        </a:stretch>
      </xdr:blipFill>
      <xdr:spPr>
        <a:xfrm>
          <a:off x="3916680" y="18295620"/>
          <a:ext cx="4761905" cy="3047619"/>
        </a:xfrm>
        <a:prstGeom prst="rect">
          <a:avLst/>
        </a:prstGeom>
      </xdr:spPr>
    </xdr:pic>
    <xdr:clientData/>
  </xdr:twoCellAnchor>
  <xdr:twoCellAnchor editAs="oneCell">
    <xdr:from>
      <xdr:col>6</xdr:col>
      <xdr:colOff>0</xdr:colOff>
      <xdr:row>94</xdr:row>
      <xdr:rowOff>0</xdr:rowOff>
    </xdr:from>
    <xdr:to>
      <xdr:col>12</xdr:col>
      <xdr:colOff>540425</xdr:colOff>
      <xdr:row>115</xdr:row>
      <xdr:rowOff>7239</xdr:rowOff>
    </xdr:to>
    <xdr:pic>
      <xdr:nvPicPr>
        <xdr:cNvPr id="5" name="Imagen 4">
          <a:extLst>
            <a:ext uri="{FF2B5EF4-FFF2-40B4-BE49-F238E27FC236}">
              <a16:creationId xmlns:a16="http://schemas.microsoft.com/office/drawing/2014/main" id="{BC8587C3-BEE4-1A8A-53C9-9675F669A4F8}"/>
            </a:ext>
          </a:extLst>
        </xdr:cNvPr>
        <xdr:cNvPicPr>
          <a:picLocks noChangeAspect="1"/>
        </xdr:cNvPicPr>
      </xdr:nvPicPr>
      <xdr:blipFill>
        <a:blip xmlns:r="http://schemas.openxmlformats.org/officeDocument/2006/relationships" r:embed="rId4"/>
        <a:stretch>
          <a:fillRect/>
        </a:stretch>
      </xdr:blipFill>
      <xdr:spPr>
        <a:xfrm>
          <a:off x="3916680" y="21198840"/>
          <a:ext cx="4761905"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48</xdr:row>
      <xdr:rowOff>0</xdr:rowOff>
    </xdr:from>
    <xdr:to>
      <xdr:col>10</xdr:col>
      <xdr:colOff>578891</xdr:colOff>
      <xdr:row>68</xdr:row>
      <xdr:rowOff>9162</xdr:rowOff>
    </xdr:to>
    <xdr:pic>
      <xdr:nvPicPr>
        <xdr:cNvPr id="2" name="Imagen 1">
          <a:extLst>
            <a:ext uri="{FF2B5EF4-FFF2-40B4-BE49-F238E27FC236}">
              <a16:creationId xmlns:a16="http://schemas.microsoft.com/office/drawing/2014/main" id="{54B35BA4-2440-8DAD-FEA4-E6F2EA570320}"/>
            </a:ext>
          </a:extLst>
        </xdr:cNvPr>
        <xdr:cNvPicPr>
          <a:picLocks noChangeAspect="1"/>
        </xdr:cNvPicPr>
      </xdr:nvPicPr>
      <xdr:blipFill>
        <a:blip xmlns:r="http://schemas.openxmlformats.org/officeDocument/2006/relationships" r:embed="rId1"/>
        <a:stretch>
          <a:fillRect/>
        </a:stretch>
      </xdr:blipFill>
      <xdr:spPr>
        <a:xfrm>
          <a:off x="5410200" y="13060680"/>
          <a:ext cx="1828571" cy="2904762"/>
        </a:xfrm>
        <a:prstGeom prst="rect">
          <a:avLst/>
        </a:prstGeom>
      </xdr:spPr>
    </xdr:pic>
    <xdr:clientData/>
  </xdr:twoCellAnchor>
  <xdr:twoCellAnchor editAs="oneCell">
    <xdr:from>
      <xdr:col>11</xdr:col>
      <xdr:colOff>0</xdr:colOff>
      <xdr:row>48</xdr:row>
      <xdr:rowOff>0</xdr:rowOff>
    </xdr:from>
    <xdr:to>
      <xdr:col>13</xdr:col>
      <xdr:colOff>350291</xdr:colOff>
      <xdr:row>68</xdr:row>
      <xdr:rowOff>9162</xdr:rowOff>
    </xdr:to>
    <xdr:pic>
      <xdr:nvPicPr>
        <xdr:cNvPr id="3" name="Imagen 2">
          <a:extLst>
            <a:ext uri="{FF2B5EF4-FFF2-40B4-BE49-F238E27FC236}">
              <a16:creationId xmlns:a16="http://schemas.microsoft.com/office/drawing/2014/main" id="{E94BB1C6-4889-33E5-3153-4273D90E74F7}"/>
            </a:ext>
          </a:extLst>
        </xdr:cNvPr>
        <xdr:cNvPicPr>
          <a:picLocks noChangeAspect="1"/>
        </xdr:cNvPicPr>
      </xdr:nvPicPr>
      <xdr:blipFill>
        <a:blip xmlns:r="http://schemas.openxmlformats.org/officeDocument/2006/relationships" r:embed="rId2"/>
        <a:stretch>
          <a:fillRect/>
        </a:stretch>
      </xdr:blipFill>
      <xdr:spPr>
        <a:xfrm>
          <a:off x="7284720" y="13060680"/>
          <a:ext cx="1828571" cy="2904762"/>
        </a:xfrm>
        <a:prstGeom prst="rect">
          <a:avLst/>
        </a:prstGeom>
      </xdr:spPr>
    </xdr:pic>
    <xdr:clientData/>
  </xdr:twoCellAnchor>
  <xdr:twoCellAnchor editAs="oneCell">
    <xdr:from>
      <xdr:col>6</xdr:col>
      <xdr:colOff>0</xdr:colOff>
      <xdr:row>74</xdr:row>
      <xdr:rowOff>0</xdr:rowOff>
    </xdr:from>
    <xdr:to>
      <xdr:col>12</xdr:col>
      <xdr:colOff>540425</xdr:colOff>
      <xdr:row>94</xdr:row>
      <xdr:rowOff>144399</xdr:rowOff>
    </xdr:to>
    <xdr:pic>
      <xdr:nvPicPr>
        <xdr:cNvPr id="4" name="Imagen 3">
          <a:extLst>
            <a:ext uri="{FF2B5EF4-FFF2-40B4-BE49-F238E27FC236}">
              <a16:creationId xmlns:a16="http://schemas.microsoft.com/office/drawing/2014/main" id="{AE8829F7-C37F-B95A-43B8-C156015B2217}"/>
            </a:ext>
          </a:extLst>
        </xdr:cNvPr>
        <xdr:cNvPicPr>
          <a:picLocks noChangeAspect="1"/>
        </xdr:cNvPicPr>
      </xdr:nvPicPr>
      <xdr:blipFill>
        <a:blip xmlns:r="http://schemas.openxmlformats.org/officeDocument/2006/relationships" r:embed="rId3"/>
        <a:stretch>
          <a:fillRect/>
        </a:stretch>
      </xdr:blipFill>
      <xdr:spPr>
        <a:xfrm>
          <a:off x="3916680" y="18295620"/>
          <a:ext cx="4761905" cy="3047619"/>
        </a:xfrm>
        <a:prstGeom prst="rect">
          <a:avLst/>
        </a:prstGeom>
      </xdr:spPr>
    </xdr:pic>
    <xdr:clientData/>
  </xdr:twoCellAnchor>
  <xdr:twoCellAnchor editAs="oneCell">
    <xdr:from>
      <xdr:col>6</xdr:col>
      <xdr:colOff>0</xdr:colOff>
      <xdr:row>94</xdr:row>
      <xdr:rowOff>0</xdr:rowOff>
    </xdr:from>
    <xdr:to>
      <xdr:col>12</xdr:col>
      <xdr:colOff>540425</xdr:colOff>
      <xdr:row>115</xdr:row>
      <xdr:rowOff>7239</xdr:rowOff>
    </xdr:to>
    <xdr:pic>
      <xdr:nvPicPr>
        <xdr:cNvPr id="5" name="Imagen 4">
          <a:extLst>
            <a:ext uri="{FF2B5EF4-FFF2-40B4-BE49-F238E27FC236}">
              <a16:creationId xmlns:a16="http://schemas.microsoft.com/office/drawing/2014/main" id="{6DA1FFF4-A65C-693A-1ABA-CF2BC4648BBF}"/>
            </a:ext>
          </a:extLst>
        </xdr:cNvPr>
        <xdr:cNvPicPr>
          <a:picLocks noChangeAspect="1"/>
        </xdr:cNvPicPr>
      </xdr:nvPicPr>
      <xdr:blipFill>
        <a:blip xmlns:r="http://schemas.openxmlformats.org/officeDocument/2006/relationships" r:embed="rId4"/>
        <a:stretch>
          <a:fillRect/>
        </a:stretch>
      </xdr:blipFill>
      <xdr:spPr>
        <a:xfrm>
          <a:off x="3916680" y="21198840"/>
          <a:ext cx="4761905" cy="30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48</xdr:row>
      <xdr:rowOff>0</xdr:rowOff>
    </xdr:from>
    <xdr:to>
      <xdr:col>10</xdr:col>
      <xdr:colOff>578891</xdr:colOff>
      <xdr:row>68</xdr:row>
      <xdr:rowOff>9162</xdr:rowOff>
    </xdr:to>
    <xdr:pic>
      <xdr:nvPicPr>
        <xdr:cNvPr id="2" name="Imagen 1">
          <a:extLst>
            <a:ext uri="{FF2B5EF4-FFF2-40B4-BE49-F238E27FC236}">
              <a16:creationId xmlns:a16="http://schemas.microsoft.com/office/drawing/2014/main" id="{34E49591-B2F6-20A8-904A-F7E10D12554A}"/>
            </a:ext>
          </a:extLst>
        </xdr:cNvPr>
        <xdr:cNvPicPr>
          <a:picLocks noChangeAspect="1"/>
        </xdr:cNvPicPr>
      </xdr:nvPicPr>
      <xdr:blipFill>
        <a:blip xmlns:r="http://schemas.openxmlformats.org/officeDocument/2006/relationships" r:embed="rId1"/>
        <a:stretch>
          <a:fillRect/>
        </a:stretch>
      </xdr:blipFill>
      <xdr:spPr>
        <a:xfrm>
          <a:off x="5410200" y="13060680"/>
          <a:ext cx="1828571" cy="2904762"/>
        </a:xfrm>
        <a:prstGeom prst="rect">
          <a:avLst/>
        </a:prstGeom>
      </xdr:spPr>
    </xdr:pic>
    <xdr:clientData/>
  </xdr:twoCellAnchor>
  <xdr:twoCellAnchor editAs="oneCell">
    <xdr:from>
      <xdr:col>11</xdr:col>
      <xdr:colOff>0</xdr:colOff>
      <xdr:row>48</xdr:row>
      <xdr:rowOff>0</xdr:rowOff>
    </xdr:from>
    <xdr:to>
      <xdr:col>13</xdr:col>
      <xdr:colOff>350291</xdr:colOff>
      <xdr:row>68</xdr:row>
      <xdr:rowOff>9162</xdr:rowOff>
    </xdr:to>
    <xdr:pic>
      <xdr:nvPicPr>
        <xdr:cNvPr id="3" name="Imagen 2">
          <a:extLst>
            <a:ext uri="{FF2B5EF4-FFF2-40B4-BE49-F238E27FC236}">
              <a16:creationId xmlns:a16="http://schemas.microsoft.com/office/drawing/2014/main" id="{A01F36DF-4F7D-DA8C-BD77-3BB6BE148B45}"/>
            </a:ext>
          </a:extLst>
        </xdr:cNvPr>
        <xdr:cNvPicPr>
          <a:picLocks noChangeAspect="1"/>
        </xdr:cNvPicPr>
      </xdr:nvPicPr>
      <xdr:blipFill>
        <a:blip xmlns:r="http://schemas.openxmlformats.org/officeDocument/2006/relationships" r:embed="rId2"/>
        <a:stretch>
          <a:fillRect/>
        </a:stretch>
      </xdr:blipFill>
      <xdr:spPr>
        <a:xfrm>
          <a:off x="7284720" y="13060680"/>
          <a:ext cx="1828571" cy="2904762"/>
        </a:xfrm>
        <a:prstGeom prst="rect">
          <a:avLst/>
        </a:prstGeom>
      </xdr:spPr>
    </xdr:pic>
    <xdr:clientData/>
  </xdr:twoCellAnchor>
  <xdr:twoCellAnchor editAs="oneCell">
    <xdr:from>
      <xdr:col>6</xdr:col>
      <xdr:colOff>0</xdr:colOff>
      <xdr:row>74</xdr:row>
      <xdr:rowOff>0</xdr:rowOff>
    </xdr:from>
    <xdr:to>
      <xdr:col>12</xdr:col>
      <xdr:colOff>540425</xdr:colOff>
      <xdr:row>94</xdr:row>
      <xdr:rowOff>144399</xdr:rowOff>
    </xdr:to>
    <xdr:pic>
      <xdr:nvPicPr>
        <xdr:cNvPr id="4" name="Imagen 3">
          <a:extLst>
            <a:ext uri="{FF2B5EF4-FFF2-40B4-BE49-F238E27FC236}">
              <a16:creationId xmlns:a16="http://schemas.microsoft.com/office/drawing/2014/main" id="{FDF21D82-5482-F18D-F96E-451D93B2F257}"/>
            </a:ext>
          </a:extLst>
        </xdr:cNvPr>
        <xdr:cNvPicPr>
          <a:picLocks noChangeAspect="1"/>
        </xdr:cNvPicPr>
      </xdr:nvPicPr>
      <xdr:blipFill>
        <a:blip xmlns:r="http://schemas.openxmlformats.org/officeDocument/2006/relationships" r:embed="rId3"/>
        <a:stretch>
          <a:fillRect/>
        </a:stretch>
      </xdr:blipFill>
      <xdr:spPr>
        <a:xfrm>
          <a:off x="3916680" y="18295620"/>
          <a:ext cx="4761905" cy="3047619"/>
        </a:xfrm>
        <a:prstGeom prst="rect">
          <a:avLst/>
        </a:prstGeom>
      </xdr:spPr>
    </xdr:pic>
    <xdr:clientData/>
  </xdr:twoCellAnchor>
  <xdr:twoCellAnchor editAs="oneCell">
    <xdr:from>
      <xdr:col>6</xdr:col>
      <xdr:colOff>0</xdr:colOff>
      <xdr:row>94</xdr:row>
      <xdr:rowOff>0</xdr:rowOff>
    </xdr:from>
    <xdr:to>
      <xdr:col>12</xdr:col>
      <xdr:colOff>540425</xdr:colOff>
      <xdr:row>115</xdr:row>
      <xdr:rowOff>7239</xdr:rowOff>
    </xdr:to>
    <xdr:pic>
      <xdr:nvPicPr>
        <xdr:cNvPr id="5" name="Imagen 4">
          <a:extLst>
            <a:ext uri="{FF2B5EF4-FFF2-40B4-BE49-F238E27FC236}">
              <a16:creationId xmlns:a16="http://schemas.microsoft.com/office/drawing/2014/main" id="{882962BB-91BC-C335-031F-47BCE098EC72}"/>
            </a:ext>
          </a:extLst>
        </xdr:cNvPr>
        <xdr:cNvPicPr>
          <a:picLocks noChangeAspect="1"/>
        </xdr:cNvPicPr>
      </xdr:nvPicPr>
      <xdr:blipFill>
        <a:blip xmlns:r="http://schemas.openxmlformats.org/officeDocument/2006/relationships" r:embed="rId4"/>
        <a:stretch>
          <a:fillRect/>
        </a:stretch>
      </xdr:blipFill>
      <xdr:spPr>
        <a:xfrm>
          <a:off x="3916680" y="21198840"/>
          <a:ext cx="4761905" cy="30476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56</xdr:row>
      <xdr:rowOff>0</xdr:rowOff>
    </xdr:from>
    <xdr:to>
      <xdr:col>10</xdr:col>
      <xdr:colOff>578891</xdr:colOff>
      <xdr:row>76</xdr:row>
      <xdr:rowOff>9162</xdr:rowOff>
    </xdr:to>
    <xdr:pic>
      <xdr:nvPicPr>
        <xdr:cNvPr id="2" name="Imagen 1">
          <a:extLst>
            <a:ext uri="{FF2B5EF4-FFF2-40B4-BE49-F238E27FC236}">
              <a16:creationId xmlns:a16="http://schemas.microsoft.com/office/drawing/2014/main" id="{48F7640B-9DCE-0EA2-75B0-3718FF13B6E7}"/>
            </a:ext>
          </a:extLst>
        </xdr:cNvPr>
        <xdr:cNvPicPr>
          <a:picLocks noChangeAspect="1"/>
        </xdr:cNvPicPr>
      </xdr:nvPicPr>
      <xdr:blipFill>
        <a:blip xmlns:r="http://schemas.openxmlformats.org/officeDocument/2006/relationships" r:embed="rId1"/>
        <a:stretch>
          <a:fillRect/>
        </a:stretch>
      </xdr:blipFill>
      <xdr:spPr>
        <a:xfrm>
          <a:off x="5410200" y="14226540"/>
          <a:ext cx="1828571" cy="2904762"/>
        </a:xfrm>
        <a:prstGeom prst="rect">
          <a:avLst/>
        </a:prstGeom>
      </xdr:spPr>
    </xdr:pic>
    <xdr:clientData/>
  </xdr:twoCellAnchor>
  <xdr:twoCellAnchor editAs="oneCell">
    <xdr:from>
      <xdr:col>11</xdr:col>
      <xdr:colOff>0</xdr:colOff>
      <xdr:row>56</xdr:row>
      <xdr:rowOff>0</xdr:rowOff>
    </xdr:from>
    <xdr:to>
      <xdr:col>13</xdr:col>
      <xdr:colOff>350291</xdr:colOff>
      <xdr:row>76</xdr:row>
      <xdr:rowOff>9162</xdr:rowOff>
    </xdr:to>
    <xdr:pic>
      <xdr:nvPicPr>
        <xdr:cNvPr id="3" name="Imagen 2">
          <a:extLst>
            <a:ext uri="{FF2B5EF4-FFF2-40B4-BE49-F238E27FC236}">
              <a16:creationId xmlns:a16="http://schemas.microsoft.com/office/drawing/2014/main" id="{C3B40AE7-CF12-8FA8-692A-1A9D13475335}"/>
            </a:ext>
          </a:extLst>
        </xdr:cNvPr>
        <xdr:cNvPicPr>
          <a:picLocks noChangeAspect="1"/>
        </xdr:cNvPicPr>
      </xdr:nvPicPr>
      <xdr:blipFill>
        <a:blip xmlns:r="http://schemas.openxmlformats.org/officeDocument/2006/relationships" r:embed="rId2"/>
        <a:stretch>
          <a:fillRect/>
        </a:stretch>
      </xdr:blipFill>
      <xdr:spPr>
        <a:xfrm>
          <a:off x="7284720" y="14226540"/>
          <a:ext cx="1828571" cy="2904762"/>
        </a:xfrm>
        <a:prstGeom prst="rect">
          <a:avLst/>
        </a:prstGeom>
      </xdr:spPr>
    </xdr:pic>
    <xdr:clientData/>
  </xdr:twoCellAnchor>
  <xdr:twoCellAnchor editAs="oneCell">
    <xdr:from>
      <xdr:col>6</xdr:col>
      <xdr:colOff>0</xdr:colOff>
      <xdr:row>82</xdr:row>
      <xdr:rowOff>0</xdr:rowOff>
    </xdr:from>
    <xdr:to>
      <xdr:col>12</xdr:col>
      <xdr:colOff>540425</xdr:colOff>
      <xdr:row>102</xdr:row>
      <xdr:rowOff>144399</xdr:rowOff>
    </xdr:to>
    <xdr:pic>
      <xdr:nvPicPr>
        <xdr:cNvPr id="4" name="Imagen 3">
          <a:extLst>
            <a:ext uri="{FF2B5EF4-FFF2-40B4-BE49-F238E27FC236}">
              <a16:creationId xmlns:a16="http://schemas.microsoft.com/office/drawing/2014/main" id="{A92CC4C8-1184-2C1C-2E70-7A2DCF64E742}"/>
            </a:ext>
          </a:extLst>
        </xdr:cNvPr>
        <xdr:cNvPicPr>
          <a:picLocks noChangeAspect="1"/>
        </xdr:cNvPicPr>
      </xdr:nvPicPr>
      <xdr:blipFill>
        <a:blip xmlns:r="http://schemas.openxmlformats.org/officeDocument/2006/relationships" r:embed="rId3"/>
        <a:stretch>
          <a:fillRect/>
        </a:stretch>
      </xdr:blipFill>
      <xdr:spPr>
        <a:xfrm>
          <a:off x="3916680" y="19461480"/>
          <a:ext cx="4761905" cy="3047619"/>
        </a:xfrm>
        <a:prstGeom prst="rect">
          <a:avLst/>
        </a:prstGeom>
      </xdr:spPr>
    </xdr:pic>
    <xdr:clientData/>
  </xdr:twoCellAnchor>
  <xdr:twoCellAnchor editAs="oneCell">
    <xdr:from>
      <xdr:col>6</xdr:col>
      <xdr:colOff>0</xdr:colOff>
      <xdr:row>102</xdr:row>
      <xdr:rowOff>0</xdr:rowOff>
    </xdr:from>
    <xdr:to>
      <xdr:col>12</xdr:col>
      <xdr:colOff>540425</xdr:colOff>
      <xdr:row>123</xdr:row>
      <xdr:rowOff>7239</xdr:rowOff>
    </xdr:to>
    <xdr:pic>
      <xdr:nvPicPr>
        <xdr:cNvPr id="5" name="Imagen 4">
          <a:extLst>
            <a:ext uri="{FF2B5EF4-FFF2-40B4-BE49-F238E27FC236}">
              <a16:creationId xmlns:a16="http://schemas.microsoft.com/office/drawing/2014/main" id="{F48EB7FA-6E6B-2C4F-93F2-EC47AD632018}"/>
            </a:ext>
          </a:extLst>
        </xdr:cNvPr>
        <xdr:cNvPicPr>
          <a:picLocks noChangeAspect="1"/>
        </xdr:cNvPicPr>
      </xdr:nvPicPr>
      <xdr:blipFill>
        <a:blip xmlns:r="http://schemas.openxmlformats.org/officeDocument/2006/relationships" r:embed="rId4"/>
        <a:stretch>
          <a:fillRect/>
        </a:stretch>
      </xdr:blipFill>
      <xdr:spPr>
        <a:xfrm>
          <a:off x="3916680" y="22364700"/>
          <a:ext cx="4761905" cy="3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25</xdr:row>
      <xdr:rowOff>7620</xdr:rowOff>
    </xdr:from>
    <xdr:to>
      <xdr:col>14</xdr:col>
      <xdr:colOff>243078</xdr:colOff>
      <xdr:row>42</xdr:row>
      <xdr:rowOff>14883</xdr:rowOff>
    </xdr:to>
    <xdr:pic>
      <xdr:nvPicPr>
        <xdr:cNvPr id="2" name="Imagen 1">
          <a:extLst>
            <a:ext uri="{FF2B5EF4-FFF2-40B4-BE49-F238E27FC236}">
              <a16:creationId xmlns:a16="http://schemas.microsoft.com/office/drawing/2014/main" id="{06FEAF95-A18F-9751-88B6-116523EDF505}"/>
            </a:ext>
          </a:extLst>
        </xdr:cNvPr>
        <xdr:cNvPicPr>
          <a:picLocks noChangeAspect="1"/>
        </xdr:cNvPicPr>
      </xdr:nvPicPr>
      <xdr:blipFill>
        <a:blip xmlns:r="http://schemas.openxmlformats.org/officeDocument/2006/relationships" r:embed="rId1"/>
        <a:stretch>
          <a:fillRect/>
        </a:stretch>
      </xdr:blipFill>
      <xdr:spPr>
        <a:xfrm>
          <a:off x="3375660" y="4632960"/>
          <a:ext cx="6095238" cy="285714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icolas Gonzalez Jaramillo" id="{78C3A06C-F461-4F73-AD96-74872A84EF23}" userId="S::nicolas.gonzalez07@est.uexternado.edu.co::abdeb7d9-3002-4d20-92a0-0ced1f3a571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7" dT="2023-02-11T14:04:11.92" personId="{78C3A06C-F461-4F73-AD96-74872A84EF23}" id="{26578059-D742-43F4-AD76-0353D344F7CA}">
    <text>El negativo es porque estamos estimando la máxima pérdida esperada.</text>
  </threadedComment>
  <threadedComment ref="O17" dT="2023-02-11T14:06:24.66" personId="{78C3A06C-F461-4F73-AD96-74872A84EF23}" id="{91491465-A7DD-4343-B4AE-373A7AB834B3}" parentId="{26578059-D742-43F4-AD76-0353D344F7CA}">
    <text>Para aquellos portafolios que replican el PAR Dólar/COP se espera con una confianza del 95% que  la máxima pérdida para el siguiente día de negociación sea el 1.3% del K invertido bajo condiciones normales de mercado.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26000"/>
  </sheetPr>
  <dimension ref="A1:AD62"/>
  <sheetViews>
    <sheetView zoomScale="120" zoomScaleNormal="120" workbookViewId="0">
      <selection activeCell="B1" sqref="B1:F62"/>
    </sheetView>
  </sheetViews>
  <sheetFormatPr baseColWidth="10" defaultColWidth="11.44140625" defaultRowHeight="13.2" x14ac:dyDescent="0.25"/>
  <cols>
    <col min="4" max="4" width="14.44140625" customWidth="1"/>
    <col min="11" max="11" width="19.109375" bestFit="1" customWidth="1"/>
  </cols>
  <sheetData>
    <row r="1" spans="1:27" x14ac:dyDescent="0.25">
      <c r="A1" s="3" t="s">
        <v>0</v>
      </c>
      <c r="B1" s="3" t="s">
        <v>1</v>
      </c>
      <c r="C1" s="3" t="s">
        <v>55</v>
      </c>
      <c r="D1" s="3" t="s">
        <v>2</v>
      </c>
      <c r="E1" s="3" t="s">
        <v>3</v>
      </c>
      <c r="F1" s="3" t="s">
        <v>4</v>
      </c>
      <c r="G1" s="3" t="s">
        <v>5</v>
      </c>
      <c r="S1" s="3" t="s">
        <v>1</v>
      </c>
      <c r="T1" s="3" t="s">
        <v>2</v>
      </c>
    </row>
    <row r="2" spans="1:27" x14ac:dyDescent="0.25">
      <c r="A2" s="1">
        <v>1</v>
      </c>
      <c r="B2">
        <v>14.16</v>
      </c>
      <c r="C2">
        <v>1</v>
      </c>
      <c r="D2">
        <v>6</v>
      </c>
      <c r="E2">
        <v>6</v>
      </c>
      <c r="F2">
        <v>0</v>
      </c>
      <c r="G2">
        <v>26</v>
      </c>
      <c r="I2" t="s">
        <v>9</v>
      </c>
      <c r="S2">
        <v>14.16</v>
      </c>
      <c r="T2">
        <v>6</v>
      </c>
      <c r="V2" t="s">
        <v>9</v>
      </c>
    </row>
    <row r="3" spans="1:27" ht="13.8" thickBot="1" x14ac:dyDescent="0.3">
      <c r="A3" s="1">
        <v>2</v>
      </c>
      <c r="B3">
        <v>21.36</v>
      </c>
      <c r="C3">
        <v>1</v>
      </c>
      <c r="D3">
        <v>3</v>
      </c>
      <c r="E3">
        <v>17</v>
      </c>
      <c r="F3">
        <v>1</v>
      </c>
      <c r="G3">
        <v>38</v>
      </c>
      <c r="S3">
        <v>21.36</v>
      </c>
      <c r="T3">
        <v>3</v>
      </c>
    </row>
    <row r="4" spans="1:27" x14ac:dyDescent="0.25">
      <c r="A4" s="1">
        <v>3</v>
      </c>
      <c r="B4">
        <v>10.68</v>
      </c>
      <c r="C4">
        <v>1</v>
      </c>
      <c r="D4">
        <v>4</v>
      </c>
      <c r="E4">
        <v>9</v>
      </c>
      <c r="F4">
        <v>0</v>
      </c>
      <c r="G4">
        <v>56</v>
      </c>
      <c r="I4" s="7" t="s">
        <v>10</v>
      </c>
      <c r="J4" s="7"/>
      <c r="S4">
        <v>10.68</v>
      </c>
      <c r="T4">
        <v>4</v>
      </c>
      <c r="V4" s="7" t="s">
        <v>10</v>
      </c>
      <c r="W4" s="7"/>
    </row>
    <row r="5" spans="1:27" x14ac:dyDescent="0.25">
      <c r="A5" s="1">
        <v>4</v>
      </c>
      <c r="B5">
        <v>12.719999999999999</v>
      </c>
      <c r="C5">
        <v>1</v>
      </c>
      <c r="D5">
        <v>6</v>
      </c>
      <c r="E5">
        <v>4</v>
      </c>
      <c r="F5">
        <v>0</v>
      </c>
      <c r="G5">
        <v>24</v>
      </c>
      <c r="I5" t="s">
        <v>11</v>
      </c>
      <c r="J5">
        <v>0.65883260944375133</v>
      </c>
      <c r="S5">
        <v>12.719999999999999</v>
      </c>
      <c r="T5">
        <v>6</v>
      </c>
      <c r="V5" t="s">
        <v>11</v>
      </c>
      <c r="W5">
        <v>0.52520472907400706</v>
      </c>
    </row>
    <row r="6" spans="1:27" x14ac:dyDescent="0.25">
      <c r="A6" s="1">
        <v>5</v>
      </c>
      <c r="B6">
        <v>13.92</v>
      </c>
      <c r="C6">
        <v>1</v>
      </c>
      <c r="D6">
        <v>8</v>
      </c>
      <c r="E6">
        <v>11</v>
      </c>
      <c r="F6">
        <v>1</v>
      </c>
      <c r="G6">
        <v>32</v>
      </c>
      <c r="I6" t="s">
        <v>12</v>
      </c>
      <c r="J6">
        <v>0.43406040726646256</v>
      </c>
      <c r="S6">
        <v>13.92</v>
      </c>
      <c r="T6">
        <v>8</v>
      </c>
      <c r="V6" t="s">
        <v>12</v>
      </c>
      <c r="W6">
        <v>0.27584000744170117</v>
      </c>
    </row>
    <row r="7" spans="1:27" x14ac:dyDescent="0.25">
      <c r="A7" s="1">
        <v>6</v>
      </c>
      <c r="B7">
        <v>7.8</v>
      </c>
      <c r="C7">
        <v>1</v>
      </c>
      <c r="D7">
        <v>1</v>
      </c>
      <c r="E7">
        <v>3</v>
      </c>
      <c r="F7">
        <v>0</v>
      </c>
      <c r="G7">
        <v>43</v>
      </c>
      <c r="I7" t="s">
        <v>13</v>
      </c>
      <c r="J7">
        <v>0.3936361506426384</v>
      </c>
      <c r="S7">
        <v>7.8</v>
      </c>
      <c r="T7">
        <v>1</v>
      </c>
      <c r="V7" t="s">
        <v>13</v>
      </c>
      <c r="W7">
        <v>0.26356610926274698</v>
      </c>
    </row>
    <row r="8" spans="1:27" x14ac:dyDescent="0.25">
      <c r="A8" s="1">
        <v>7</v>
      </c>
      <c r="B8">
        <v>15.719999999999999</v>
      </c>
      <c r="C8">
        <v>1</v>
      </c>
      <c r="D8">
        <v>6</v>
      </c>
      <c r="E8">
        <v>3</v>
      </c>
      <c r="F8">
        <v>0</v>
      </c>
      <c r="G8">
        <v>23</v>
      </c>
      <c r="I8" t="s">
        <v>14</v>
      </c>
      <c r="J8">
        <v>9.0635709431290294</v>
      </c>
      <c r="S8">
        <v>15.719999999999999</v>
      </c>
      <c r="T8">
        <v>6</v>
      </c>
      <c r="V8" t="s">
        <v>14</v>
      </c>
      <c r="W8">
        <v>9.9884838341470115</v>
      </c>
    </row>
    <row r="9" spans="1:27" ht="13.8" thickBot="1" x14ac:dyDescent="0.3">
      <c r="A9" s="1">
        <v>8</v>
      </c>
      <c r="B9">
        <v>10.319999999999999</v>
      </c>
      <c r="C9">
        <v>1</v>
      </c>
      <c r="D9">
        <v>7</v>
      </c>
      <c r="E9">
        <v>11</v>
      </c>
      <c r="F9">
        <v>0</v>
      </c>
      <c r="G9">
        <v>58</v>
      </c>
      <c r="I9" s="5" t="s">
        <v>15</v>
      </c>
      <c r="J9" s="5">
        <v>61</v>
      </c>
      <c r="S9">
        <v>10.319999999999999</v>
      </c>
      <c r="T9">
        <v>7</v>
      </c>
      <c r="V9" s="5" t="s">
        <v>15</v>
      </c>
      <c r="W9" s="5">
        <v>61</v>
      </c>
    </row>
    <row r="10" spans="1:27" x14ac:dyDescent="0.25">
      <c r="A10" s="1">
        <v>9</v>
      </c>
      <c r="B10">
        <v>12.239999999999998</v>
      </c>
      <c r="C10">
        <v>1</v>
      </c>
      <c r="D10">
        <v>4</v>
      </c>
      <c r="E10">
        <v>9</v>
      </c>
      <c r="F10">
        <v>0</v>
      </c>
      <c r="G10">
        <v>37</v>
      </c>
      <c r="S10">
        <v>12.239999999999998</v>
      </c>
      <c r="T10">
        <v>4</v>
      </c>
    </row>
    <row r="11" spans="1:27" ht="13.8" thickBot="1" x14ac:dyDescent="0.3">
      <c r="A11" s="1">
        <v>10</v>
      </c>
      <c r="B11">
        <v>17.28</v>
      </c>
      <c r="C11">
        <v>1</v>
      </c>
      <c r="D11">
        <v>6</v>
      </c>
      <c r="E11">
        <v>4</v>
      </c>
      <c r="F11">
        <v>1</v>
      </c>
      <c r="G11">
        <v>25</v>
      </c>
      <c r="I11" t="s">
        <v>16</v>
      </c>
      <c r="S11">
        <v>17.28</v>
      </c>
      <c r="T11">
        <v>6</v>
      </c>
      <c r="V11" t="s">
        <v>16</v>
      </c>
    </row>
    <row r="12" spans="1:27" x14ac:dyDescent="0.25">
      <c r="A12" s="1">
        <v>11</v>
      </c>
      <c r="B12">
        <v>13.2</v>
      </c>
      <c r="C12">
        <v>1</v>
      </c>
      <c r="D12">
        <v>4</v>
      </c>
      <c r="E12">
        <v>4</v>
      </c>
      <c r="F12">
        <v>1</v>
      </c>
      <c r="G12">
        <v>24</v>
      </c>
      <c r="I12" s="6"/>
      <c r="J12" s="6" t="s">
        <v>21</v>
      </c>
      <c r="K12" s="6" t="s">
        <v>22</v>
      </c>
      <c r="L12" s="6" t="s">
        <v>23</v>
      </c>
      <c r="M12" s="6" t="s">
        <v>24</v>
      </c>
      <c r="N12" s="6" t="s">
        <v>25</v>
      </c>
      <c r="S12">
        <v>13.2</v>
      </c>
      <c r="T12">
        <v>4</v>
      </c>
      <c r="V12" s="6"/>
      <c r="W12" s="6" t="s">
        <v>21</v>
      </c>
      <c r="X12" s="6" t="s">
        <v>22</v>
      </c>
      <c r="Y12" s="6" t="s">
        <v>23</v>
      </c>
      <c r="Z12" s="6" t="s">
        <v>24</v>
      </c>
      <c r="AA12" s="6" t="s">
        <v>25</v>
      </c>
    </row>
    <row r="13" spans="1:27" x14ac:dyDescent="0.25">
      <c r="A13" s="1">
        <v>12</v>
      </c>
      <c r="B13">
        <v>16.079999999999998</v>
      </c>
      <c r="C13">
        <v>1</v>
      </c>
      <c r="D13">
        <v>10</v>
      </c>
      <c r="E13">
        <v>29</v>
      </c>
      <c r="F13">
        <v>1</v>
      </c>
      <c r="G13">
        <v>59</v>
      </c>
      <c r="I13" t="s">
        <v>17</v>
      </c>
      <c r="J13" s="10">
        <v>4</v>
      </c>
      <c r="K13" s="10">
        <v>3528.3105194801665</v>
      </c>
      <c r="L13" s="10">
        <v>882.07762987004162</v>
      </c>
      <c r="M13" s="10">
        <v>10.737622494971207</v>
      </c>
      <c r="N13" s="10">
        <v>1.5725694369485912E-6</v>
      </c>
      <c r="S13">
        <v>16.079999999999998</v>
      </c>
      <c r="T13">
        <v>10</v>
      </c>
      <c r="V13" t="s">
        <v>17</v>
      </c>
      <c r="W13">
        <v>1</v>
      </c>
      <c r="X13">
        <v>2242.1975919876513</v>
      </c>
      <c r="Y13">
        <v>2242.1975919876513</v>
      </c>
      <c r="Z13">
        <v>22.473708305212924</v>
      </c>
      <c r="AA13" s="8">
        <v>1.388047984542795E-5</v>
      </c>
    </row>
    <row r="14" spans="1:27" x14ac:dyDescent="0.25">
      <c r="A14" s="1">
        <v>13</v>
      </c>
      <c r="B14">
        <v>12</v>
      </c>
      <c r="C14">
        <v>1</v>
      </c>
      <c r="D14">
        <v>3</v>
      </c>
      <c r="E14">
        <v>21</v>
      </c>
      <c r="F14">
        <v>0</v>
      </c>
      <c r="G14">
        <v>45</v>
      </c>
      <c r="I14" t="s">
        <v>18</v>
      </c>
      <c r="J14" s="10">
        <v>56</v>
      </c>
      <c r="K14" s="10">
        <v>4600.3058215034389</v>
      </c>
      <c r="L14" s="10">
        <v>82.148318241132841</v>
      </c>
      <c r="M14" s="10"/>
      <c r="N14" s="10"/>
      <c r="S14">
        <v>12</v>
      </c>
      <c r="T14">
        <v>3</v>
      </c>
      <c r="V14" t="s">
        <v>18</v>
      </c>
      <c r="W14">
        <v>59</v>
      </c>
      <c r="X14">
        <v>5886.418748995954</v>
      </c>
      <c r="Y14">
        <v>99.769809305016167</v>
      </c>
    </row>
    <row r="15" spans="1:27" ht="13.8" thickBot="1" x14ac:dyDescent="0.3">
      <c r="A15" s="1">
        <v>14</v>
      </c>
      <c r="B15">
        <v>21.599999999999998</v>
      </c>
      <c r="C15">
        <v>1</v>
      </c>
      <c r="D15">
        <v>4</v>
      </c>
      <c r="E15">
        <v>41</v>
      </c>
      <c r="F15">
        <v>1</v>
      </c>
      <c r="G15">
        <v>63</v>
      </c>
      <c r="I15" s="5" t="s">
        <v>19</v>
      </c>
      <c r="J15" s="11">
        <v>60</v>
      </c>
      <c r="K15" s="11">
        <v>8128.6163409836054</v>
      </c>
      <c r="L15" s="11"/>
      <c r="M15" s="11"/>
      <c r="N15" s="11"/>
      <c r="S15">
        <v>21.599999999999998</v>
      </c>
      <c r="T15">
        <v>4</v>
      </c>
      <c r="V15" s="5" t="s">
        <v>19</v>
      </c>
      <c r="W15" s="5">
        <v>60</v>
      </c>
      <c r="X15" s="5">
        <v>8128.6163409836054</v>
      </c>
      <c r="Y15" s="5"/>
      <c r="Z15" s="5"/>
      <c r="AA15" s="5"/>
    </row>
    <row r="16" spans="1:27" ht="13.8" thickBot="1" x14ac:dyDescent="0.3">
      <c r="A16" s="1">
        <v>15</v>
      </c>
      <c r="B16">
        <v>17.16</v>
      </c>
      <c r="C16">
        <v>1</v>
      </c>
      <c r="D16">
        <v>6</v>
      </c>
      <c r="E16">
        <v>6</v>
      </c>
      <c r="F16">
        <v>1</v>
      </c>
      <c r="G16">
        <v>28</v>
      </c>
      <c r="S16">
        <v>17.16</v>
      </c>
      <c r="T16">
        <v>6</v>
      </c>
    </row>
    <row r="17" spans="1:30" x14ac:dyDescent="0.25">
      <c r="A17" s="1">
        <v>16</v>
      </c>
      <c r="B17">
        <v>18.72</v>
      </c>
      <c r="C17">
        <v>1</v>
      </c>
      <c r="D17">
        <v>8</v>
      </c>
      <c r="E17">
        <v>4</v>
      </c>
      <c r="F17">
        <v>0</v>
      </c>
      <c r="G17">
        <v>39</v>
      </c>
      <c r="I17" s="6"/>
      <c r="J17" s="6" t="s">
        <v>26</v>
      </c>
      <c r="K17" s="6" t="s">
        <v>14</v>
      </c>
      <c r="L17" s="6" t="s">
        <v>27</v>
      </c>
      <c r="M17" s="6" t="s">
        <v>28</v>
      </c>
      <c r="N17" s="6" t="s">
        <v>29</v>
      </c>
      <c r="O17" s="6" t="s">
        <v>30</v>
      </c>
      <c r="P17" s="6" t="s">
        <v>31</v>
      </c>
      <c r="Q17" s="6" t="s">
        <v>32</v>
      </c>
      <c r="S17">
        <v>18.72</v>
      </c>
      <c r="T17">
        <v>8</v>
      </c>
      <c r="V17" s="6"/>
      <c r="W17" s="6" t="s">
        <v>26</v>
      </c>
      <c r="X17" s="6" t="s">
        <v>14</v>
      </c>
      <c r="Y17" s="6" t="s">
        <v>27</v>
      </c>
      <c r="Z17" s="6" t="s">
        <v>28</v>
      </c>
      <c r="AA17" s="6" t="s">
        <v>29</v>
      </c>
      <c r="AB17" s="6" t="s">
        <v>30</v>
      </c>
      <c r="AC17" s="6" t="s">
        <v>31</v>
      </c>
      <c r="AD17" s="6" t="s">
        <v>32</v>
      </c>
    </row>
    <row r="18" spans="1:30" x14ac:dyDescent="0.25">
      <c r="A18" s="1">
        <v>17</v>
      </c>
      <c r="B18">
        <v>9</v>
      </c>
      <c r="C18">
        <v>1</v>
      </c>
      <c r="D18">
        <v>1</v>
      </c>
      <c r="E18">
        <v>5</v>
      </c>
      <c r="F18">
        <v>0</v>
      </c>
      <c r="G18">
        <v>24</v>
      </c>
      <c r="I18" t="s">
        <v>20</v>
      </c>
      <c r="J18" s="8">
        <v>6.2620438717964699</v>
      </c>
      <c r="K18" s="8">
        <v>5.3067499566264056</v>
      </c>
      <c r="L18" s="8">
        <v>1.1800148721869235</v>
      </c>
      <c r="M18" s="8">
        <v>0.24298271923380552</v>
      </c>
      <c r="N18" s="8">
        <v>-4.3686537260617282</v>
      </c>
      <c r="O18" s="8">
        <v>16.892741469654666</v>
      </c>
      <c r="P18" s="8">
        <v>-4.3686537260617282</v>
      </c>
      <c r="Q18" s="8">
        <v>16.892741469654666</v>
      </c>
      <c r="S18">
        <v>9</v>
      </c>
      <c r="T18">
        <v>1</v>
      </c>
      <c r="V18" t="s">
        <v>20</v>
      </c>
      <c r="W18">
        <v>8.1583481160860067</v>
      </c>
      <c r="X18">
        <v>2.9158779973649858</v>
      </c>
      <c r="Y18">
        <v>2.7979044814146974</v>
      </c>
      <c r="Z18">
        <v>6.9364407626292032E-3</v>
      </c>
      <c r="AA18">
        <v>2.3236897202893934</v>
      </c>
      <c r="AB18">
        <v>13.993006511882619</v>
      </c>
      <c r="AC18">
        <v>2.3236897202893934</v>
      </c>
      <c r="AD18">
        <v>13.993006511882619</v>
      </c>
    </row>
    <row r="19" spans="1:30" ht="13.8" thickBot="1" x14ac:dyDescent="0.3">
      <c r="A19" s="1">
        <v>18</v>
      </c>
      <c r="B19">
        <v>23.52</v>
      </c>
      <c r="C19">
        <v>1</v>
      </c>
      <c r="D19">
        <v>6</v>
      </c>
      <c r="E19">
        <v>16</v>
      </c>
      <c r="F19">
        <v>0</v>
      </c>
      <c r="G19">
        <v>54</v>
      </c>
      <c r="I19" t="s">
        <v>2</v>
      </c>
      <c r="J19" s="8">
        <v>1.9066910046516625</v>
      </c>
      <c r="K19" s="8">
        <v>0.4482288347949987</v>
      </c>
      <c r="L19" s="8">
        <v>4.2538338826945479</v>
      </c>
      <c r="M19" s="8">
        <v>8.0616930188860022E-5</v>
      </c>
      <c r="N19" s="8">
        <v>1.0087807514285849</v>
      </c>
      <c r="O19" s="8">
        <v>2.8046012578747401</v>
      </c>
      <c r="P19" s="8">
        <v>1.0087807514285849</v>
      </c>
      <c r="Q19" s="8">
        <v>2.8046012578747401</v>
      </c>
      <c r="S19">
        <v>23.52</v>
      </c>
      <c r="T19">
        <v>6</v>
      </c>
      <c r="V19" s="5" t="s">
        <v>2</v>
      </c>
      <c r="W19" s="5">
        <v>2.2028510608103318</v>
      </c>
      <c r="X19" s="5">
        <v>0.46467334923917492</v>
      </c>
      <c r="Y19" s="5">
        <v>4.7406442922046912</v>
      </c>
      <c r="Z19" s="5">
        <v>1.3880479845428136E-5</v>
      </c>
      <c r="AA19" s="5">
        <v>1.2730418366619469</v>
      </c>
      <c r="AB19" s="5">
        <v>3.1326602849587166</v>
      </c>
      <c r="AC19" s="5">
        <v>1.2730418366619469</v>
      </c>
      <c r="AD19" s="5">
        <v>3.1326602849587166</v>
      </c>
    </row>
    <row r="20" spans="1:30" x14ac:dyDescent="0.25">
      <c r="A20" s="1">
        <v>19</v>
      </c>
      <c r="B20">
        <v>13.92</v>
      </c>
      <c r="C20">
        <v>1</v>
      </c>
      <c r="D20">
        <v>7</v>
      </c>
      <c r="E20">
        <v>14</v>
      </c>
      <c r="F20">
        <v>0</v>
      </c>
      <c r="G20">
        <v>52</v>
      </c>
      <c r="I20" t="s">
        <v>3</v>
      </c>
      <c r="J20" s="8">
        <v>0.43441293044940349</v>
      </c>
      <c r="K20" s="8">
        <v>0.24966415500531208</v>
      </c>
      <c r="L20" s="8">
        <v>1.7399891884366041</v>
      </c>
      <c r="M20" s="8">
        <v>8.735434603894765E-2</v>
      </c>
      <c r="N20" s="8">
        <v>-6.5724470893984643E-2</v>
      </c>
      <c r="O20" s="8">
        <v>0.93455033179279168</v>
      </c>
      <c r="P20" s="8">
        <v>-6.5724470893984643E-2</v>
      </c>
      <c r="Q20" s="8">
        <v>0.93455033179279168</v>
      </c>
      <c r="S20">
        <v>13.92</v>
      </c>
      <c r="T20">
        <v>7</v>
      </c>
    </row>
    <row r="21" spans="1:30" x14ac:dyDescent="0.25">
      <c r="A21" s="1">
        <v>20</v>
      </c>
      <c r="B21">
        <v>16.68</v>
      </c>
      <c r="C21">
        <v>1</v>
      </c>
      <c r="D21">
        <v>4</v>
      </c>
      <c r="E21">
        <v>9</v>
      </c>
      <c r="F21">
        <v>0</v>
      </c>
      <c r="G21">
        <v>29</v>
      </c>
      <c r="I21" t="s">
        <v>4</v>
      </c>
      <c r="J21" s="8">
        <v>4.5475289796796137</v>
      </c>
      <c r="K21" s="8">
        <v>2.9659534244116363</v>
      </c>
      <c r="L21" s="8">
        <v>1.5332435574512497</v>
      </c>
      <c r="M21" s="8">
        <v>0.13084641926916302</v>
      </c>
      <c r="N21" s="8">
        <v>-1.3939896903080626</v>
      </c>
      <c r="O21" s="8">
        <v>10.48904764966729</v>
      </c>
      <c r="P21" s="8">
        <v>-1.3939896903080626</v>
      </c>
      <c r="Q21" s="8">
        <v>10.48904764966729</v>
      </c>
      <c r="S21">
        <v>16.68</v>
      </c>
      <c r="T21">
        <v>4</v>
      </c>
    </row>
    <row r="22" spans="1:30" ht="13.8" thickBot="1" x14ac:dyDescent="0.3">
      <c r="A22" s="1">
        <v>21</v>
      </c>
      <c r="B22">
        <v>23.16</v>
      </c>
      <c r="C22">
        <v>1</v>
      </c>
      <c r="D22">
        <v>6</v>
      </c>
      <c r="E22">
        <v>14</v>
      </c>
      <c r="F22">
        <v>1</v>
      </c>
      <c r="G22">
        <v>34</v>
      </c>
      <c r="I22" s="5" t="s">
        <v>5</v>
      </c>
      <c r="J22" s="9">
        <v>-0.13363412614651562</v>
      </c>
      <c r="K22" s="9">
        <v>0.18372452010153117</v>
      </c>
      <c r="L22" s="9">
        <v>-0.72736141083762673</v>
      </c>
      <c r="M22" s="9">
        <v>0.47003466582499553</v>
      </c>
      <c r="N22" s="9">
        <v>-0.5016785658646874</v>
      </c>
      <c r="O22" s="9">
        <v>0.23441031357165612</v>
      </c>
      <c r="P22" s="9">
        <v>-0.5016785658646874</v>
      </c>
      <c r="Q22" s="9">
        <v>0.23441031357165612</v>
      </c>
      <c r="S22">
        <v>23.16</v>
      </c>
      <c r="T22">
        <v>6</v>
      </c>
    </row>
    <row r="23" spans="1:30" x14ac:dyDescent="0.25">
      <c r="A23" s="1">
        <v>22</v>
      </c>
      <c r="B23">
        <v>26.639999999999997</v>
      </c>
      <c r="C23">
        <v>1</v>
      </c>
      <c r="D23">
        <v>7</v>
      </c>
      <c r="E23">
        <v>26</v>
      </c>
      <c r="F23">
        <v>1</v>
      </c>
      <c r="G23">
        <v>49</v>
      </c>
      <c r="S23">
        <v>26.639999999999997</v>
      </c>
      <c r="T23">
        <v>7</v>
      </c>
    </row>
    <row r="24" spans="1:30" x14ac:dyDescent="0.25">
      <c r="A24" s="1">
        <v>23</v>
      </c>
      <c r="B24">
        <v>33.479999999999997</v>
      </c>
      <c r="C24">
        <v>1</v>
      </c>
      <c r="D24">
        <v>12</v>
      </c>
      <c r="E24">
        <v>21</v>
      </c>
      <c r="F24">
        <v>1</v>
      </c>
      <c r="G24">
        <v>44</v>
      </c>
      <c r="S24">
        <v>33.479999999999997</v>
      </c>
      <c r="T24">
        <v>12</v>
      </c>
    </row>
    <row r="25" spans="1:30" x14ac:dyDescent="0.25">
      <c r="A25" s="1">
        <v>24</v>
      </c>
      <c r="B25">
        <v>20.88</v>
      </c>
      <c r="C25">
        <v>1</v>
      </c>
      <c r="D25">
        <v>6</v>
      </c>
      <c r="E25">
        <v>2</v>
      </c>
      <c r="F25">
        <v>0</v>
      </c>
      <c r="G25">
        <v>24</v>
      </c>
      <c r="I25" s="12" t="s">
        <v>33</v>
      </c>
      <c r="O25" s="8"/>
      <c r="S25">
        <v>20.88</v>
      </c>
      <c r="T25">
        <v>6</v>
      </c>
    </row>
    <row r="26" spans="1:30" x14ac:dyDescent="0.25">
      <c r="A26" s="1">
        <v>25</v>
      </c>
      <c r="B26">
        <v>8.64</v>
      </c>
      <c r="C26">
        <v>1</v>
      </c>
      <c r="D26">
        <v>5</v>
      </c>
      <c r="E26">
        <v>1</v>
      </c>
      <c r="F26">
        <v>0</v>
      </c>
      <c r="G26">
        <v>23</v>
      </c>
      <c r="H26" s="13" t="s">
        <v>24</v>
      </c>
      <c r="I26">
        <f>(X14-K14)/(3*J8^2)</f>
        <v>5.2186620291578087</v>
      </c>
      <c r="J26" s="12" t="s">
        <v>34</v>
      </c>
      <c r="O26" s="8"/>
      <c r="S26">
        <v>8.64</v>
      </c>
      <c r="T26">
        <v>5</v>
      </c>
    </row>
    <row r="27" spans="1:30" x14ac:dyDescent="0.25">
      <c r="A27" s="1">
        <v>26</v>
      </c>
      <c r="B27">
        <v>25.56</v>
      </c>
      <c r="C27">
        <v>1</v>
      </c>
      <c r="D27">
        <v>8</v>
      </c>
      <c r="E27">
        <v>9</v>
      </c>
      <c r="F27">
        <v>1</v>
      </c>
      <c r="G27">
        <v>30</v>
      </c>
      <c r="H27" s="13" t="s">
        <v>35</v>
      </c>
      <c r="I27">
        <f>FINV(0.05,3,W9-4-1)</f>
        <v>2.7694309320231354</v>
      </c>
      <c r="J27" t="str">
        <f>IF(I26&gt;I27, "Rechaza H0", )</f>
        <v>Rechaza H0</v>
      </c>
      <c r="S27">
        <v>25.56</v>
      </c>
      <c r="T27">
        <v>8</v>
      </c>
    </row>
    <row r="28" spans="1:30" x14ac:dyDescent="0.25">
      <c r="A28" s="1">
        <v>27</v>
      </c>
      <c r="B28">
        <v>36.6</v>
      </c>
      <c r="C28">
        <v>1</v>
      </c>
      <c r="D28">
        <v>10</v>
      </c>
      <c r="E28">
        <v>23</v>
      </c>
      <c r="F28">
        <v>1</v>
      </c>
      <c r="G28">
        <v>58</v>
      </c>
      <c r="S28">
        <v>36.6</v>
      </c>
      <c r="T28">
        <v>10</v>
      </c>
    </row>
    <row r="29" spans="1:30" x14ac:dyDescent="0.25">
      <c r="A29" s="1">
        <v>28</v>
      </c>
      <c r="B29">
        <v>18.36</v>
      </c>
      <c r="C29">
        <v>1</v>
      </c>
      <c r="D29">
        <v>4</v>
      </c>
      <c r="E29">
        <v>13</v>
      </c>
      <c r="F29">
        <v>1</v>
      </c>
      <c r="G29">
        <v>35</v>
      </c>
      <c r="S29">
        <v>18.36</v>
      </c>
      <c r="T29">
        <v>4</v>
      </c>
    </row>
    <row r="30" spans="1:30" x14ac:dyDescent="0.25">
      <c r="A30" s="1">
        <v>29</v>
      </c>
      <c r="B30">
        <v>9.8399999999999981</v>
      </c>
      <c r="C30">
        <v>1</v>
      </c>
      <c r="D30">
        <v>6</v>
      </c>
      <c r="E30">
        <v>11</v>
      </c>
      <c r="F30">
        <v>0</v>
      </c>
      <c r="G30">
        <v>40</v>
      </c>
      <c r="S30">
        <v>9.8399999999999981</v>
      </c>
      <c r="T30">
        <v>6</v>
      </c>
    </row>
    <row r="31" spans="1:30" x14ac:dyDescent="0.25">
      <c r="A31" s="1">
        <v>30</v>
      </c>
      <c r="B31">
        <v>27.720000000000002</v>
      </c>
      <c r="C31">
        <v>1</v>
      </c>
      <c r="D31">
        <v>8</v>
      </c>
      <c r="E31">
        <v>21</v>
      </c>
      <c r="F31">
        <v>1</v>
      </c>
      <c r="G31">
        <v>45</v>
      </c>
      <c r="S31">
        <v>27.720000000000002</v>
      </c>
      <c r="T31">
        <v>8</v>
      </c>
    </row>
    <row r="32" spans="1:30" x14ac:dyDescent="0.25">
      <c r="A32" s="1">
        <v>31</v>
      </c>
      <c r="B32">
        <v>23.279999999999998</v>
      </c>
      <c r="C32">
        <v>1</v>
      </c>
      <c r="D32">
        <v>4</v>
      </c>
      <c r="E32">
        <v>30</v>
      </c>
      <c r="F32">
        <v>1</v>
      </c>
      <c r="G32">
        <v>54</v>
      </c>
      <c r="S32">
        <v>23.279999999999998</v>
      </c>
      <c r="T32">
        <v>4</v>
      </c>
    </row>
    <row r="33" spans="1:20" x14ac:dyDescent="0.25">
      <c r="A33" s="1">
        <v>32</v>
      </c>
      <c r="B33">
        <v>19.8</v>
      </c>
      <c r="C33">
        <v>1</v>
      </c>
      <c r="D33">
        <v>12</v>
      </c>
      <c r="E33">
        <v>29</v>
      </c>
      <c r="F33">
        <v>1</v>
      </c>
      <c r="G33">
        <v>59</v>
      </c>
      <c r="S33">
        <v>19.8</v>
      </c>
      <c r="T33">
        <v>12</v>
      </c>
    </row>
    <row r="34" spans="1:20" x14ac:dyDescent="0.25">
      <c r="A34" s="1">
        <v>33</v>
      </c>
      <c r="B34">
        <v>14.16</v>
      </c>
      <c r="C34">
        <v>1</v>
      </c>
      <c r="D34">
        <v>4</v>
      </c>
      <c r="E34">
        <v>9</v>
      </c>
      <c r="F34">
        <v>0</v>
      </c>
      <c r="G34">
        <v>28</v>
      </c>
      <c r="S34">
        <v>14.16</v>
      </c>
      <c r="T34">
        <v>4</v>
      </c>
    </row>
    <row r="35" spans="1:20" x14ac:dyDescent="0.25">
      <c r="A35" s="1">
        <v>34</v>
      </c>
      <c r="B35">
        <v>27.720000000000002</v>
      </c>
      <c r="C35">
        <v>1</v>
      </c>
      <c r="D35">
        <v>9</v>
      </c>
      <c r="E35">
        <v>26</v>
      </c>
      <c r="F35">
        <v>1</v>
      </c>
      <c r="G35">
        <v>57</v>
      </c>
      <c r="S35">
        <v>27.720000000000002</v>
      </c>
      <c r="T35">
        <v>9</v>
      </c>
    </row>
    <row r="36" spans="1:20" x14ac:dyDescent="0.25">
      <c r="A36" s="1">
        <v>35</v>
      </c>
      <c r="B36">
        <v>18.239999999999998</v>
      </c>
      <c r="C36">
        <v>1</v>
      </c>
      <c r="D36">
        <v>6</v>
      </c>
      <c r="E36">
        <v>5</v>
      </c>
      <c r="F36">
        <v>0</v>
      </c>
      <c r="G36">
        <v>23</v>
      </c>
      <c r="S36">
        <v>18.239999999999998</v>
      </c>
      <c r="T36">
        <v>6</v>
      </c>
    </row>
    <row r="37" spans="1:20" x14ac:dyDescent="0.25">
      <c r="A37" s="1">
        <v>36</v>
      </c>
      <c r="B37">
        <v>14.76</v>
      </c>
      <c r="C37">
        <v>1</v>
      </c>
      <c r="D37">
        <v>4</v>
      </c>
      <c r="E37">
        <v>26</v>
      </c>
      <c r="F37">
        <v>0</v>
      </c>
      <c r="G37">
        <v>66</v>
      </c>
      <c r="S37">
        <v>14.76</v>
      </c>
      <c r="T37">
        <v>4</v>
      </c>
    </row>
    <row r="38" spans="1:20" x14ac:dyDescent="0.25">
      <c r="A38" s="1">
        <v>37</v>
      </c>
      <c r="B38">
        <v>12.360000000000001</v>
      </c>
      <c r="C38">
        <v>1</v>
      </c>
      <c r="D38">
        <v>3</v>
      </c>
      <c r="E38">
        <v>1</v>
      </c>
      <c r="F38">
        <v>1</v>
      </c>
      <c r="G38">
        <v>20</v>
      </c>
      <c r="S38">
        <v>12.360000000000001</v>
      </c>
      <c r="T38">
        <v>3</v>
      </c>
    </row>
    <row r="39" spans="1:20" x14ac:dyDescent="0.25">
      <c r="A39" s="1">
        <v>38</v>
      </c>
      <c r="B39">
        <v>14.399999999999999</v>
      </c>
      <c r="C39">
        <v>1</v>
      </c>
      <c r="D39">
        <v>4</v>
      </c>
      <c r="E39">
        <v>8</v>
      </c>
      <c r="F39">
        <v>1</v>
      </c>
      <c r="G39">
        <v>28</v>
      </c>
      <c r="S39">
        <v>14.399999999999999</v>
      </c>
      <c r="T39">
        <v>4</v>
      </c>
    </row>
    <row r="40" spans="1:20" x14ac:dyDescent="0.25">
      <c r="A40" s="1">
        <v>39</v>
      </c>
      <c r="B40">
        <v>27.479999999999997</v>
      </c>
      <c r="C40">
        <v>1</v>
      </c>
      <c r="D40">
        <v>12</v>
      </c>
      <c r="E40">
        <v>11</v>
      </c>
      <c r="F40">
        <v>1</v>
      </c>
      <c r="G40">
        <v>38</v>
      </c>
      <c r="S40">
        <v>27.479999999999997</v>
      </c>
      <c r="T40">
        <v>12</v>
      </c>
    </row>
    <row r="41" spans="1:20" x14ac:dyDescent="0.25">
      <c r="A41" s="1">
        <v>40</v>
      </c>
      <c r="B41">
        <v>12.839999999999998</v>
      </c>
      <c r="C41">
        <v>1</v>
      </c>
      <c r="D41">
        <v>1</v>
      </c>
      <c r="E41">
        <v>36</v>
      </c>
      <c r="F41">
        <v>1</v>
      </c>
      <c r="G41">
        <v>57</v>
      </c>
      <c r="S41">
        <v>12.839999999999998</v>
      </c>
      <c r="T41">
        <v>1</v>
      </c>
    </row>
    <row r="42" spans="1:20" x14ac:dyDescent="0.25">
      <c r="A42" s="1">
        <v>41</v>
      </c>
      <c r="B42">
        <v>34.08</v>
      </c>
      <c r="C42">
        <v>1</v>
      </c>
      <c r="D42">
        <v>6</v>
      </c>
      <c r="E42">
        <v>24</v>
      </c>
      <c r="F42">
        <v>1</v>
      </c>
      <c r="G42">
        <v>46</v>
      </c>
      <c r="S42">
        <v>34.08</v>
      </c>
      <c r="T42">
        <v>6</v>
      </c>
    </row>
    <row r="43" spans="1:20" x14ac:dyDescent="0.25">
      <c r="A43" s="1">
        <v>42</v>
      </c>
      <c r="B43">
        <v>14.28</v>
      </c>
      <c r="C43">
        <v>1</v>
      </c>
      <c r="D43">
        <v>7</v>
      </c>
      <c r="E43">
        <v>1</v>
      </c>
      <c r="F43">
        <v>1</v>
      </c>
      <c r="G43">
        <v>24</v>
      </c>
      <c r="S43">
        <v>14.28</v>
      </c>
      <c r="T43">
        <v>7</v>
      </c>
    </row>
    <row r="44" spans="1:20" x14ac:dyDescent="0.25">
      <c r="A44" s="1">
        <v>43</v>
      </c>
      <c r="B44">
        <v>22.08</v>
      </c>
      <c r="C44">
        <v>1</v>
      </c>
      <c r="D44">
        <v>6</v>
      </c>
      <c r="E44">
        <v>11</v>
      </c>
      <c r="F44">
        <v>0</v>
      </c>
      <c r="G44">
        <v>41</v>
      </c>
      <c r="S44">
        <v>22.08</v>
      </c>
      <c r="T44">
        <v>6</v>
      </c>
    </row>
    <row r="45" spans="1:20" x14ac:dyDescent="0.25">
      <c r="A45" s="1">
        <v>44</v>
      </c>
      <c r="B45">
        <v>61.199999999999996</v>
      </c>
      <c r="C45">
        <v>1</v>
      </c>
      <c r="D45">
        <v>11</v>
      </c>
      <c r="E45">
        <v>19</v>
      </c>
      <c r="F45">
        <v>1</v>
      </c>
      <c r="G45">
        <v>44</v>
      </c>
      <c r="S45">
        <v>61.199999999999996</v>
      </c>
      <c r="T45">
        <v>11</v>
      </c>
    </row>
    <row r="46" spans="1:20" x14ac:dyDescent="0.25">
      <c r="A46" s="1">
        <v>45</v>
      </c>
      <c r="B46">
        <v>17.760000000000002</v>
      </c>
      <c r="C46">
        <v>1</v>
      </c>
      <c r="D46">
        <v>3</v>
      </c>
      <c r="E46">
        <v>16</v>
      </c>
      <c r="F46">
        <v>0</v>
      </c>
      <c r="G46">
        <v>54</v>
      </c>
      <c r="S46">
        <v>17.760000000000002</v>
      </c>
      <c r="T46">
        <v>3</v>
      </c>
    </row>
    <row r="47" spans="1:20" x14ac:dyDescent="0.25">
      <c r="A47" s="1">
        <v>46</v>
      </c>
      <c r="B47">
        <v>16.32</v>
      </c>
      <c r="C47">
        <v>1</v>
      </c>
      <c r="D47">
        <v>4</v>
      </c>
      <c r="E47">
        <v>3</v>
      </c>
      <c r="F47">
        <v>1</v>
      </c>
      <c r="G47">
        <v>27</v>
      </c>
      <c r="S47">
        <v>16.32</v>
      </c>
      <c r="T47">
        <v>4</v>
      </c>
    </row>
    <row r="48" spans="1:20" x14ac:dyDescent="0.25">
      <c r="A48" s="1">
        <v>47</v>
      </c>
      <c r="B48">
        <v>9</v>
      </c>
      <c r="C48">
        <v>1</v>
      </c>
      <c r="D48">
        <v>2</v>
      </c>
      <c r="E48">
        <v>1</v>
      </c>
      <c r="F48">
        <v>0</v>
      </c>
      <c r="G48">
        <v>19</v>
      </c>
      <c r="S48">
        <v>9</v>
      </c>
      <c r="T48">
        <v>2</v>
      </c>
    </row>
    <row r="49" spans="1:20" x14ac:dyDescent="0.25">
      <c r="A49" s="1">
        <v>48</v>
      </c>
      <c r="B49">
        <v>27.36</v>
      </c>
      <c r="C49">
        <v>1</v>
      </c>
      <c r="D49">
        <v>1</v>
      </c>
      <c r="E49">
        <v>33</v>
      </c>
      <c r="F49">
        <v>1</v>
      </c>
      <c r="G49">
        <v>57</v>
      </c>
      <c r="S49">
        <v>27.36</v>
      </c>
      <c r="T49">
        <v>1</v>
      </c>
    </row>
    <row r="50" spans="1:20" x14ac:dyDescent="0.25">
      <c r="A50" s="1">
        <v>49</v>
      </c>
      <c r="B50">
        <v>15</v>
      </c>
      <c r="C50">
        <v>1</v>
      </c>
      <c r="D50">
        <v>7</v>
      </c>
      <c r="E50">
        <v>21</v>
      </c>
      <c r="F50">
        <v>0</v>
      </c>
      <c r="G50">
        <v>44</v>
      </c>
      <c r="S50">
        <v>15</v>
      </c>
      <c r="T50">
        <v>7</v>
      </c>
    </row>
    <row r="51" spans="1:20" x14ac:dyDescent="0.25">
      <c r="A51" s="1">
        <v>50</v>
      </c>
      <c r="B51">
        <v>63.599999999999994</v>
      </c>
      <c r="C51">
        <v>1</v>
      </c>
      <c r="D51">
        <v>9</v>
      </c>
      <c r="E51">
        <v>19</v>
      </c>
      <c r="F51">
        <v>1</v>
      </c>
      <c r="G51">
        <v>40</v>
      </c>
      <c r="S51">
        <v>63.599999999999994</v>
      </c>
      <c r="T51">
        <v>9</v>
      </c>
    </row>
    <row r="52" spans="1:20" x14ac:dyDescent="0.25">
      <c r="A52" s="1">
        <v>51</v>
      </c>
      <c r="B52">
        <v>10.799999999999999</v>
      </c>
      <c r="C52">
        <v>1</v>
      </c>
      <c r="D52">
        <v>1</v>
      </c>
      <c r="E52">
        <v>9</v>
      </c>
      <c r="F52">
        <v>1</v>
      </c>
      <c r="G52">
        <v>33</v>
      </c>
      <c r="S52">
        <v>10.799999999999999</v>
      </c>
      <c r="T52">
        <v>1</v>
      </c>
    </row>
    <row r="53" spans="1:20" x14ac:dyDescent="0.25">
      <c r="A53" s="1">
        <v>52</v>
      </c>
      <c r="B53">
        <v>14.16</v>
      </c>
      <c r="C53">
        <v>1</v>
      </c>
      <c r="D53">
        <v>4</v>
      </c>
      <c r="E53">
        <v>10</v>
      </c>
      <c r="F53">
        <v>0</v>
      </c>
      <c r="G53">
        <v>29</v>
      </c>
      <c r="S53">
        <v>14.16</v>
      </c>
      <c r="T53">
        <v>4</v>
      </c>
    </row>
    <row r="54" spans="1:20" x14ac:dyDescent="0.25">
      <c r="A54" s="1">
        <v>53</v>
      </c>
      <c r="B54">
        <v>21.720000000000002</v>
      </c>
      <c r="C54">
        <v>1</v>
      </c>
      <c r="D54">
        <v>4</v>
      </c>
      <c r="E54">
        <v>41</v>
      </c>
      <c r="F54">
        <v>1</v>
      </c>
      <c r="G54">
        <v>60</v>
      </c>
      <c r="S54">
        <v>21.720000000000002</v>
      </c>
      <c r="T54">
        <v>4</v>
      </c>
    </row>
    <row r="55" spans="1:20" x14ac:dyDescent="0.25">
      <c r="A55" s="1">
        <v>54</v>
      </c>
      <c r="B55">
        <v>15.6</v>
      </c>
      <c r="C55">
        <v>1</v>
      </c>
      <c r="D55">
        <v>3</v>
      </c>
      <c r="E55">
        <v>1</v>
      </c>
      <c r="F55">
        <v>1</v>
      </c>
      <c r="G55">
        <v>18</v>
      </c>
      <c r="S55">
        <v>15.6</v>
      </c>
      <c r="T55">
        <v>3</v>
      </c>
    </row>
    <row r="56" spans="1:20" x14ac:dyDescent="0.25">
      <c r="A56" s="1">
        <v>55</v>
      </c>
      <c r="B56">
        <v>23.16</v>
      </c>
      <c r="C56">
        <v>1</v>
      </c>
      <c r="D56">
        <v>6</v>
      </c>
      <c r="E56">
        <v>14</v>
      </c>
      <c r="F56">
        <v>1</v>
      </c>
      <c r="G56">
        <v>35</v>
      </c>
      <c r="S56">
        <v>23.16</v>
      </c>
      <c r="T56">
        <v>6</v>
      </c>
    </row>
    <row r="57" spans="1:20" x14ac:dyDescent="0.25">
      <c r="A57" s="1">
        <v>56</v>
      </c>
      <c r="B57">
        <v>28.92</v>
      </c>
      <c r="C57">
        <v>1</v>
      </c>
      <c r="D57">
        <v>9</v>
      </c>
      <c r="E57">
        <v>11</v>
      </c>
      <c r="F57">
        <v>1</v>
      </c>
      <c r="G57">
        <v>34</v>
      </c>
      <c r="S57">
        <v>28.92</v>
      </c>
      <c r="T57">
        <v>9</v>
      </c>
    </row>
    <row r="58" spans="1:20" x14ac:dyDescent="0.25">
      <c r="A58" s="1">
        <v>57</v>
      </c>
      <c r="B58">
        <v>20.399999999999999</v>
      </c>
      <c r="C58">
        <v>1</v>
      </c>
      <c r="D58">
        <v>6</v>
      </c>
      <c r="E58">
        <v>6</v>
      </c>
      <c r="F58">
        <v>1</v>
      </c>
      <c r="G58">
        <v>26</v>
      </c>
      <c r="S58">
        <v>20.399999999999999</v>
      </c>
      <c r="T58">
        <v>6</v>
      </c>
    </row>
    <row r="59" spans="1:20" x14ac:dyDescent="0.25">
      <c r="A59" s="1">
        <v>58</v>
      </c>
      <c r="B59">
        <v>62.4</v>
      </c>
      <c r="C59">
        <v>1</v>
      </c>
      <c r="D59">
        <v>8</v>
      </c>
      <c r="E59">
        <v>26</v>
      </c>
      <c r="F59">
        <v>1</v>
      </c>
      <c r="G59">
        <v>50</v>
      </c>
      <c r="S59">
        <v>62.4</v>
      </c>
      <c r="T59">
        <v>8</v>
      </c>
    </row>
    <row r="60" spans="1:20" x14ac:dyDescent="0.25">
      <c r="A60" s="1">
        <v>59</v>
      </c>
      <c r="B60">
        <v>24.720000000000002</v>
      </c>
      <c r="C60">
        <v>1</v>
      </c>
      <c r="D60">
        <v>3</v>
      </c>
      <c r="E60">
        <v>26</v>
      </c>
      <c r="F60">
        <v>1</v>
      </c>
      <c r="G60">
        <v>49</v>
      </c>
      <c r="S60">
        <v>24.720000000000002</v>
      </c>
      <c r="T60">
        <v>3</v>
      </c>
    </row>
    <row r="61" spans="1:20" x14ac:dyDescent="0.25">
      <c r="A61" s="1">
        <v>60</v>
      </c>
      <c r="B61">
        <v>16.68</v>
      </c>
      <c r="C61">
        <v>1</v>
      </c>
      <c r="D61">
        <v>4</v>
      </c>
      <c r="E61">
        <v>11</v>
      </c>
      <c r="F61">
        <v>1</v>
      </c>
      <c r="G61">
        <v>33</v>
      </c>
      <c r="S61">
        <v>16.68</v>
      </c>
      <c r="T61">
        <v>4</v>
      </c>
    </row>
    <row r="62" spans="1:20" x14ac:dyDescent="0.25">
      <c r="A62" s="1">
        <v>61</v>
      </c>
      <c r="B62">
        <v>22.2</v>
      </c>
      <c r="C62">
        <v>1</v>
      </c>
      <c r="D62">
        <v>5</v>
      </c>
      <c r="E62">
        <v>14</v>
      </c>
      <c r="F62">
        <v>0</v>
      </c>
      <c r="G62">
        <v>55</v>
      </c>
      <c r="S62">
        <v>22.2</v>
      </c>
      <c r="T62">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7A24-C2D5-4B14-B0E5-29D2F08D8124}">
  <dimension ref="A1:Y88"/>
  <sheetViews>
    <sheetView topLeftCell="A27" workbookViewId="0">
      <selection activeCell="J85" sqref="J85"/>
    </sheetView>
  </sheetViews>
  <sheetFormatPr baseColWidth="10" defaultRowHeight="13.2" x14ac:dyDescent="0.25"/>
  <sheetData>
    <row r="1" spans="1:25" x14ac:dyDescent="0.25">
      <c r="A1" s="3" t="s">
        <v>1</v>
      </c>
      <c r="B1" s="3" t="s">
        <v>2</v>
      </c>
      <c r="C1" s="3" t="s">
        <v>3</v>
      </c>
      <c r="D1" s="3" t="s">
        <v>4</v>
      </c>
    </row>
    <row r="2" spans="1:25" x14ac:dyDescent="0.25">
      <c r="A2">
        <v>14.16</v>
      </c>
      <c r="B2">
        <v>6</v>
      </c>
      <c r="C2">
        <v>6</v>
      </c>
      <c r="D2">
        <v>0</v>
      </c>
      <c r="F2" t="s">
        <v>9</v>
      </c>
      <c r="R2" s="12" t="s">
        <v>36</v>
      </c>
      <c r="S2" s="12" t="s">
        <v>37</v>
      </c>
      <c r="U2" s="15" t="s">
        <v>36</v>
      </c>
      <c r="V2" s="15"/>
      <c r="X2" s="16" t="s">
        <v>37</v>
      </c>
      <c r="Y2" s="15"/>
    </row>
    <row r="3" spans="1:25" ht="13.8" thickBot="1" x14ac:dyDescent="0.3">
      <c r="A3">
        <v>21.36</v>
      </c>
      <c r="B3">
        <v>3</v>
      </c>
      <c r="C3">
        <v>17</v>
      </c>
      <c r="D3">
        <v>1</v>
      </c>
      <c r="P3" s="12" t="s">
        <v>40</v>
      </c>
      <c r="Q3" s="12" t="s">
        <v>38</v>
      </c>
      <c r="R3" s="12" t="s">
        <v>39</v>
      </c>
      <c r="S3" s="12" t="s">
        <v>39</v>
      </c>
      <c r="U3" t="s">
        <v>46</v>
      </c>
      <c r="V3">
        <f>+SUMPRODUCT(Q4:Q7,R4:R7)</f>
        <v>27.238914876308648</v>
      </c>
      <c r="X3" t="s">
        <v>46</v>
      </c>
      <c r="Y3">
        <f>+SUMPRODUCT(Q4:Q7,S4:S7)</f>
        <v>21.644679931681196</v>
      </c>
    </row>
    <row r="4" spans="1:25" x14ac:dyDescent="0.25">
      <c r="A4">
        <v>10.68</v>
      </c>
      <c r="B4">
        <v>4</v>
      </c>
      <c r="C4">
        <v>9</v>
      </c>
      <c r="D4">
        <v>0</v>
      </c>
      <c r="F4" s="7" t="s">
        <v>10</v>
      </c>
      <c r="G4" s="7"/>
      <c r="P4" s="12" t="s">
        <v>41</v>
      </c>
      <c r="Q4">
        <f>G18</f>
        <v>3.0658130587177612</v>
      </c>
      <c r="R4">
        <v>1</v>
      </c>
      <c r="S4">
        <v>1</v>
      </c>
      <c r="U4" t="s">
        <v>47</v>
      </c>
      <c r="V4">
        <v>0.05</v>
      </c>
      <c r="X4" t="s">
        <v>47</v>
      </c>
      <c r="Y4">
        <v>0.05</v>
      </c>
    </row>
    <row r="5" spans="1:25" x14ac:dyDescent="0.25">
      <c r="A5">
        <v>12.719999999999999</v>
      </c>
      <c r="B5">
        <v>6</v>
      </c>
      <c r="C5">
        <v>4</v>
      </c>
      <c r="D5">
        <v>0</v>
      </c>
      <c r="F5" t="s">
        <v>11</v>
      </c>
      <c r="G5">
        <v>0.65476235942116523</v>
      </c>
      <c r="P5" s="12" t="s">
        <v>2</v>
      </c>
      <c r="Q5">
        <f t="shared" ref="Q5:Q7" si="0">G19</f>
        <v>1.828034224577272</v>
      </c>
      <c r="R5">
        <v>7</v>
      </c>
      <c r="S5">
        <v>7</v>
      </c>
      <c r="U5" t="s">
        <v>48</v>
      </c>
      <c r="V5">
        <f>$G$9</f>
        <v>61</v>
      </c>
      <c r="X5" t="s">
        <v>48</v>
      </c>
      <c r="Y5">
        <f>$G$9</f>
        <v>61</v>
      </c>
    </row>
    <row r="6" spans="1:25" x14ac:dyDescent="0.25">
      <c r="A6">
        <v>13.92</v>
      </c>
      <c r="B6">
        <v>8</v>
      </c>
      <c r="C6">
        <v>11</v>
      </c>
      <c r="D6">
        <v>1</v>
      </c>
      <c r="F6" t="s">
        <v>12</v>
      </c>
      <c r="G6">
        <v>0.42871374731477113</v>
      </c>
      <c r="P6" s="12" t="s">
        <v>3</v>
      </c>
      <c r="Q6">
        <f t="shared" si="0"/>
        <v>0.27536320480583482</v>
      </c>
      <c r="R6">
        <v>21</v>
      </c>
      <c r="S6">
        <v>21</v>
      </c>
      <c r="U6" t="s">
        <v>49</v>
      </c>
      <c r="V6">
        <v>3</v>
      </c>
      <c r="X6" t="s">
        <v>49</v>
      </c>
      <c r="Y6">
        <v>3</v>
      </c>
    </row>
    <row r="7" spans="1:25" x14ac:dyDescent="0.25">
      <c r="A7">
        <v>7.8</v>
      </c>
      <c r="B7">
        <v>1</v>
      </c>
      <c r="C7">
        <v>3</v>
      </c>
      <c r="D7">
        <v>0</v>
      </c>
      <c r="F7" t="s">
        <v>13</v>
      </c>
      <c r="G7">
        <v>0.39864604980502227</v>
      </c>
      <c r="P7" s="12" t="s">
        <v>4</v>
      </c>
      <c r="Q7">
        <f t="shared" si="0"/>
        <v>5.5942349446274537</v>
      </c>
      <c r="R7">
        <v>1</v>
      </c>
      <c r="S7">
        <v>0</v>
      </c>
      <c r="U7" t="s">
        <v>50</v>
      </c>
      <c r="V7">
        <f>TINV(V4,V5-V6-1)</f>
        <v>2.0024654592910065</v>
      </c>
      <c r="X7" t="s">
        <v>50</v>
      </c>
      <c r="Y7">
        <f>TINV(Y4,Y5-Y6-1)</f>
        <v>2.0024654592910065</v>
      </c>
    </row>
    <row r="8" spans="1:25" x14ac:dyDescent="0.25">
      <c r="A8">
        <v>15.719999999999999</v>
      </c>
      <c r="B8">
        <v>6</v>
      </c>
      <c r="C8">
        <v>3</v>
      </c>
      <c r="D8">
        <v>0</v>
      </c>
      <c r="F8" t="s">
        <v>14</v>
      </c>
      <c r="G8">
        <v>9.0260507664112044</v>
      </c>
      <c r="U8" t="s">
        <v>51</v>
      </c>
      <c r="V8">
        <f>$G$8</f>
        <v>9.0260507664112044</v>
      </c>
      <c r="X8" t="s">
        <v>51</v>
      </c>
      <c r="Y8">
        <f>$G$8</f>
        <v>9.0260507664112044</v>
      </c>
    </row>
    <row r="9" spans="1:25" ht="13.8" thickBot="1" x14ac:dyDescent="0.3">
      <c r="A9">
        <v>10.319999999999999</v>
      </c>
      <c r="B9">
        <v>7</v>
      </c>
      <c r="C9">
        <v>11</v>
      </c>
      <c r="D9">
        <v>0</v>
      </c>
      <c r="F9" s="5" t="s">
        <v>15</v>
      </c>
      <c r="G9" s="5">
        <v>61</v>
      </c>
      <c r="U9" t="s">
        <v>52</v>
      </c>
      <c r="V9" cm="1">
        <f t="array" ref="V9">SQRT(MMULT(MMULT(TRANSPOSE(R4:R7),_xlfn.ANCHORARRAY(P12)),R4:R7))</f>
        <v>0.17743221567496453</v>
      </c>
      <c r="X9" t="s">
        <v>52</v>
      </c>
      <c r="Y9" cm="1">
        <f t="array" ref="Y9">SQRT(MMULT(MMULT(TRANSPOSE(S4:S7),_xlfn.ANCHORARRAY(P12)),S4:S7))</f>
        <v>0.2686477609356776</v>
      </c>
    </row>
    <row r="10" spans="1:25" x14ac:dyDescent="0.25">
      <c r="A10">
        <v>12.239999999999998</v>
      </c>
      <c r="B10">
        <v>4</v>
      </c>
      <c r="C10">
        <v>9</v>
      </c>
      <c r="D10">
        <v>0</v>
      </c>
      <c r="U10" t="s">
        <v>53</v>
      </c>
      <c r="V10">
        <f>V$3-(V$7*V$8*V$9)</f>
        <v>24.031942040651224</v>
      </c>
      <c r="X10" t="s">
        <v>53</v>
      </c>
      <c r="Y10">
        <f>Y$3-(Y$7*Y$8*Y$9)</f>
        <v>16.789044959173374</v>
      </c>
    </row>
    <row r="11" spans="1:25" ht="13.8" thickBot="1" x14ac:dyDescent="0.3">
      <c r="A11">
        <v>17.28</v>
      </c>
      <c r="B11">
        <v>6</v>
      </c>
      <c r="C11">
        <v>4</v>
      </c>
      <c r="D11">
        <v>1</v>
      </c>
      <c r="F11" t="s">
        <v>16</v>
      </c>
      <c r="P11" s="16" t="s">
        <v>56</v>
      </c>
      <c r="Q11" s="15"/>
      <c r="R11" s="15"/>
      <c r="S11" s="15"/>
      <c r="U11" t="s">
        <v>54</v>
      </c>
      <c r="V11">
        <f>V$3+(V$7*V$8*V$9)</f>
        <v>30.445887711966073</v>
      </c>
      <c r="X11" t="s">
        <v>54</v>
      </c>
      <c r="Y11">
        <f>Y$3+(Y$7*Y$8*Y$9)</f>
        <v>26.500314904189018</v>
      </c>
    </row>
    <row r="12" spans="1:25" x14ac:dyDescent="0.25">
      <c r="A12">
        <v>13.2</v>
      </c>
      <c r="B12">
        <v>4</v>
      </c>
      <c r="C12">
        <v>4</v>
      </c>
      <c r="D12">
        <v>1</v>
      </c>
      <c r="F12" s="6"/>
      <c r="G12" s="6" t="s">
        <v>21</v>
      </c>
      <c r="H12" s="6" t="s">
        <v>22</v>
      </c>
      <c r="I12" s="6" t="s">
        <v>23</v>
      </c>
      <c r="J12" s="6" t="s">
        <v>24</v>
      </c>
      <c r="K12" s="6" t="s">
        <v>25</v>
      </c>
      <c r="P12" cm="1">
        <f t="array" ref="P12:S15">+MINVERSE(MMULT(TRANSPOSE('PUNTO I'!C2:F62),'PUNTO I'!C2:F62))</f>
        <v>0.10775491366343445</v>
      </c>
      <c r="Q12">
        <v>-1.0877019074480179E-2</v>
      </c>
      <c r="R12">
        <v>-1.5674420480238985E-3</v>
      </c>
      <c r="S12">
        <v>-1.3208827786323561E-2</v>
      </c>
      <c r="Y12" s="12"/>
    </row>
    <row r="13" spans="1:25" x14ac:dyDescent="0.25">
      <c r="A13">
        <v>16.079999999999998</v>
      </c>
      <c r="B13">
        <v>10</v>
      </c>
      <c r="C13">
        <v>29</v>
      </c>
      <c r="D13">
        <v>1</v>
      </c>
      <c r="F13" t="s">
        <v>17</v>
      </c>
      <c r="G13">
        <v>3</v>
      </c>
      <c r="H13">
        <v>3484.8495720271649</v>
      </c>
      <c r="I13">
        <v>1161.616524009055</v>
      </c>
      <c r="J13">
        <v>14.258283234882509</v>
      </c>
      <c r="K13">
        <v>4.8022460896082926E-7</v>
      </c>
      <c r="P13">
        <v>-1.0877019074480184E-2</v>
      </c>
      <c r="Q13">
        <v>2.303332039428545E-3</v>
      </c>
      <c r="R13">
        <v>-2.8123236136304437E-5</v>
      </c>
      <c r="S13">
        <v>-2.9033738545062447E-3</v>
      </c>
    </row>
    <row r="14" spans="1:25" x14ac:dyDescent="0.25">
      <c r="A14">
        <v>12</v>
      </c>
      <c r="B14">
        <v>3</v>
      </c>
      <c r="C14">
        <v>21</v>
      </c>
      <c r="D14">
        <v>0</v>
      </c>
      <c r="F14" t="s">
        <v>18</v>
      </c>
      <c r="G14">
        <v>57</v>
      </c>
      <c r="H14">
        <v>4643.7667689564405</v>
      </c>
      <c r="I14">
        <v>81.46959243783229</v>
      </c>
      <c r="P14">
        <v>-1.5674420480238981E-3</v>
      </c>
      <c r="Q14">
        <v>-2.8123236136304647E-5</v>
      </c>
      <c r="R14">
        <v>1.7671768785514658E-4</v>
      </c>
      <c r="S14">
        <v>-1.3214567176209773E-3</v>
      </c>
    </row>
    <row r="15" spans="1:25" ht="13.8" thickBot="1" x14ac:dyDescent="0.3">
      <c r="A15">
        <v>21.599999999999998</v>
      </c>
      <c r="B15">
        <v>4</v>
      </c>
      <c r="C15">
        <v>41</v>
      </c>
      <c r="D15">
        <v>1</v>
      </c>
      <c r="F15" s="5" t="s">
        <v>19</v>
      </c>
      <c r="G15" s="5">
        <v>60</v>
      </c>
      <c r="H15" s="5">
        <v>8128.6163409836054</v>
      </c>
      <c r="I15" s="5"/>
      <c r="J15" s="5"/>
      <c r="K15" s="5"/>
      <c r="P15">
        <v>-1.320882778632352E-2</v>
      </c>
      <c r="Q15">
        <v>-2.9033738545062491E-3</v>
      </c>
      <c r="R15">
        <v>-1.3214567176209782E-3</v>
      </c>
      <c r="S15">
        <v>8.1876643379389741E-2</v>
      </c>
    </row>
    <row r="16" spans="1:25" ht="13.8" thickBot="1" x14ac:dyDescent="0.3">
      <c r="A16">
        <v>17.16</v>
      </c>
      <c r="B16">
        <v>6</v>
      </c>
      <c r="C16">
        <v>6</v>
      </c>
      <c r="D16">
        <v>1</v>
      </c>
    </row>
    <row r="17" spans="1:14" x14ac:dyDescent="0.25">
      <c r="A17">
        <v>18.72</v>
      </c>
      <c r="B17">
        <v>8</v>
      </c>
      <c r="C17">
        <v>4</v>
      </c>
      <c r="D17">
        <v>0</v>
      </c>
      <c r="F17" s="6"/>
      <c r="G17" s="6" t="s">
        <v>26</v>
      </c>
      <c r="H17" s="6" t="s">
        <v>14</v>
      </c>
      <c r="I17" s="6" t="s">
        <v>27</v>
      </c>
      <c r="J17" s="6" t="s">
        <v>28</v>
      </c>
      <c r="K17" s="6" t="s">
        <v>29</v>
      </c>
      <c r="L17" s="6" t="s">
        <v>30</v>
      </c>
      <c r="M17" s="6" t="s">
        <v>31</v>
      </c>
      <c r="N17" s="6" t="s">
        <v>32</v>
      </c>
    </row>
    <row r="18" spans="1:14" x14ac:dyDescent="0.25">
      <c r="A18">
        <v>9</v>
      </c>
      <c r="B18">
        <v>1</v>
      </c>
      <c r="C18">
        <v>5</v>
      </c>
      <c r="D18">
        <v>0</v>
      </c>
      <c r="F18" t="s">
        <v>20</v>
      </c>
      <c r="G18">
        <v>3.0658130587177612</v>
      </c>
      <c r="H18">
        <v>2.9628953574727905</v>
      </c>
      <c r="I18">
        <v>1.0347355167253542</v>
      </c>
      <c r="J18">
        <v>0.30516259814274682</v>
      </c>
      <c r="K18">
        <v>-2.8672825541151812</v>
      </c>
      <c r="L18">
        <v>8.9989086715507032</v>
      </c>
      <c r="M18">
        <v>-2.8672825541151812</v>
      </c>
      <c r="N18">
        <v>8.9989086715507032</v>
      </c>
    </row>
    <row r="19" spans="1:14" x14ac:dyDescent="0.25">
      <c r="A19">
        <v>23.52</v>
      </c>
      <c r="B19">
        <v>6</v>
      </c>
      <c r="C19">
        <v>16</v>
      </c>
      <c r="D19">
        <v>0</v>
      </c>
      <c r="F19" t="s">
        <v>2</v>
      </c>
      <c r="G19">
        <v>1.828034224577272</v>
      </c>
      <c r="H19">
        <v>0.43318762967246049</v>
      </c>
      <c r="I19">
        <v>4.2199594341128241</v>
      </c>
      <c r="J19">
        <v>8.8634404677923894E-5</v>
      </c>
      <c r="K19">
        <v>0.96059095876602596</v>
      </c>
      <c r="L19">
        <v>2.6954774903885181</v>
      </c>
      <c r="M19">
        <v>0.96059095876602596</v>
      </c>
      <c r="N19">
        <v>2.6954774903885181</v>
      </c>
    </row>
    <row r="20" spans="1:14" x14ac:dyDescent="0.25">
      <c r="A20">
        <v>13.92</v>
      </c>
      <c r="B20">
        <v>7</v>
      </c>
      <c r="C20">
        <v>14</v>
      </c>
      <c r="D20">
        <v>0</v>
      </c>
      <c r="F20" t="s">
        <v>3</v>
      </c>
      <c r="G20">
        <v>0.27536320480583482</v>
      </c>
      <c r="H20">
        <v>0.11998799109125405</v>
      </c>
      <c r="I20">
        <v>2.2949230360596151</v>
      </c>
      <c r="J20">
        <v>2.5439592284572033E-2</v>
      </c>
      <c r="K20">
        <v>3.5091397115881579E-2</v>
      </c>
      <c r="L20">
        <v>0.51563501249578803</v>
      </c>
      <c r="M20">
        <v>3.5091397115881579E-2</v>
      </c>
      <c r="N20">
        <v>0.51563501249578803</v>
      </c>
    </row>
    <row r="21" spans="1:14" ht="13.8" thickBot="1" x14ac:dyDescent="0.3">
      <c r="A21">
        <v>16.68</v>
      </c>
      <c r="B21">
        <v>4</v>
      </c>
      <c r="C21">
        <v>9</v>
      </c>
      <c r="D21">
        <v>0</v>
      </c>
      <c r="F21" s="5" t="s">
        <v>4</v>
      </c>
      <c r="G21" s="5">
        <v>5.5942349446274537</v>
      </c>
      <c r="H21" s="5">
        <v>2.5827227428232837</v>
      </c>
      <c r="I21" s="5">
        <v>2.1660222570046983</v>
      </c>
      <c r="J21" s="5">
        <v>3.4506370656668686E-2</v>
      </c>
      <c r="K21" s="5">
        <v>0.42242186119849912</v>
      </c>
      <c r="L21" s="5">
        <v>10.766048028056408</v>
      </c>
      <c r="M21" s="5">
        <v>0.42242186119849912</v>
      </c>
      <c r="N21" s="5">
        <v>10.766048028056408</v>
      </c>
    </row>
    <row r="22" spans="1:14" x14ac:dyDescent="0.25">
      <c r="A22">
        <v>23.16</v>
      </c>
      <c r="B22">
        <v>6</v>
      </c>
      <c r="C22">
        <v>14</v>
      </c>
      <c r="D22">
        <v>1</v>
      </c>
    </row>
    <row r="23" spans="1:14" x14ac:dyDescent="0.25">
      <c r="A23">
        <v>26.639999999999997</v>
      </c>
      <c r="B23">
        <v>7</v>
      </c>
      <c r="C23">
        <v>26</v>
      </c>
      <c r="D23">
        <v>1</v>
      </c>
    </row>
    <row r="24" spans="1:14" x14ac:dyDescent="0.25">
      <c r="A24">
        <v>33.479999999999997</v>
      </c>
      <c r="B24">
        <v>12</v>
      </c>
      <c r="C24">
        <v>21</v>
      </c>
      <c r="D24">
        <v>1</v>
      </c>
    </row>
    <row r="25" spans="1:14" x14ac:dyDescent="0.25">
      <c r="A25">
        <v>20.88</v>
      </c>
      <c r="B25">
        <v>6</v>
      </c>
      <c r="C25">
        <v>2</v>
      </c>
      <c r="D25">
        <v>0</v>
      </c>
      <c r="F25" t="s">
        <v>42</v>
      </c>
    </row>
    <row r="26" spans="1:14" ht="13.8" thickBot="1" x14ac:dyDescent="0.3">
      <c r="A26">
        <v>8.64</v>
      </c>
      <c r="B26">
        <v>5</v>
      </c>
      <c r="C26">
        <v>1</v>
      </c>
      <c r="D26">
        <v>0</v>
      </c>
      <c r="F26" s="5"/>
      <c r="G26" s="5"/>
      <c r="H26" s="5"/>
      <c r="I26" s="5"/>
      <c r="J26" s="5"/>
    </row>
    <row r="27" spans="1:14" x14ac:dyDescent="0.25">
      <c r="A27">
        <v>25.56</v>
      </c>
      <c r="B27">
        <v>8</v>
      </c>
      <c r="C27">
        <v>9</v>
      </c>
      <c r="D27">
        <v>1</v>
      </c>
      <c r="F27" s="14" t="s">
        <v>43</v>
      </c>
      <c r="G27" s="14" t="s">
        <v>44</v>
      </c>
      <c r="H27" s="14" t="s">
        <v>18</v>
      </c>
      <c r="I27" s="14" t="s">
        <v>45</v>
      </c>
      <c r="J27" s="14" t="s">
        <v>57</v>
      </c>
    </row>
    <row r="28" spans="1:14" x14ac:dyDescent="0.25">
      <c r="A28">
        <v>36.6</v>
      </c>
      <c r="B28">
        <v>10</v>
      </c>
      <c r="C28">
        <v>23</v>
      </c>
      <c r="D28">
        <v>1</v>
      </c>
      <c r="F28">
        <v>1</v>
      </c>
      <c r="G28">
        <v>15.686197635016402</v>
      </c>
      <c r="H28">
        <v>-1.5261976350164019</v>
      </c>
      <c r="I28">
        <v>-0.17348071432939369</v>
      </c>
      <c r="J28">
        <f>ABS(I28)-2.5</f>
        <v>-2.3265192856706065</v>
      </c>
    </row>
    <row r="29" spans="1:14" x14ac:dyDescent="0.25">
      <c r="A29">
        <v>18.36</v>
      </c>
      <c r="B29">
        <v>4</v>
      </c>
      <c r="C29">
        <v>13</v>
      </c>
      <c r="D29">
        <v>1</v>
      </c>
      <c r="F29">
        <v>2</v>
      </c>
      <c r="G29">
        <v>18.825325158776224</v>
      </c>
      <c r="H29">
        <v>2.5346748412237758</v>
      </c>
      <c r="I29">
        <v>0.2881128839146167</v>
      </c>
      <c r="J29">
        <f t="shared" ref="J29:J88" si="1">ABS(I29)-2.5</f>
        <v>-2.2118871160853835</v>
      </c>
    </row>
    <row r="30" spans="1:14" x14ac:dyDescent="0.25">
      <c r="A30">
        <v>9.8399999999999981</v>
      </c>
      <c r="B30">
        <v>6</v>
      </c>
      <c r="C30">
        <v>11</v>
      </c>
      <c r="D30">
        <v>0</v>
      </c>
      <c r="F30">
        <v>3</v>
      </c>
      <c r="G30">
        <v>12.856218800279363</v>
      </c>
      <c r="H30">
        <v>-2.1762188002793632</v>
      </c>
      <c r="I30">
        <v>-0.24736769560350078</v>
      </c>
      <c r="J30">
        <f t="shared" si="1"/>
        <v>-2.2526323043964993</v>
      </c>
    </row>
    <row r="31" spans="1:14" x14ac:dyDescent="0.25">
      <c r="A31">
        <v>27.720000000000002</v>
      </c>
      <c r="B31">
        <v>8</v>
      </c>
      <c r="C31">
        <v>21</v>
      </c>
      <c r="D31">
        <v>1</v>
      </c>
      <c r="F31">
        <v>4</v>
      </c>
      <c r="G31">
        <v>15.135471225404734</v>
      </c>
      <c r="H31">
        <v>-2.415471225404735</v>
      </c>
      <c r="I31">
        <v>-0.27456317845808087</v>
      </c>
      <c r="J31">
        <f t="shared" si="1"/>
        <v>-2.2254368215419191</v>
      </c>
    </row>
    <row r="32" spans="1:14" x14ac:dyDescent="0.25">
      <c r="A32">
        <v>23.279999999999998</v>
      </c>
      <c r="B32">
        <v>4</v>
      </c>
      <c r="C32">
        <v>30</v>
      </c>
      <c r="D32">
        <v>1</v>
      </c>
      <c r="F32">
        <v>5</v>
      </c>
      <c r="G32">
        <v>26.313317052827571</v>
      </c>
      <c r="H32">
        <v>-12.393317052827571</v>
      </c>
      <c r="I32">
        <v>-1.4087307213079763</v>
      </c>
      <c r="J32">
        <f t="shared" si="1"/>
        <v>-1.0912692786920237</v>
      </c>
    </row>
    <row r="33" spans="1:10" x14ac:dyDescent="0.25">
      <c r="A33">
        <v>19.8</v>
      </c>
      <c r="B33">
        <v>12</v>
      </c>
      <c r="C33">
        <v>29</v>
      </c>
      <c r="D33">
        <v>1</v>
      </c>
      <c r="F33">
        <v>6</v>
      </c>
      <c r="G33">
        <v>5.7199368977125378</v>
      </c>
      <c r="H33">
        <v>2.0800631022874621</v>
      </c>
      <c r="I33">
        <v>0.2364378141833286</v>
      </c>
      <c r="J33">
        <f t="shared" si="1"/>
        <v>-2.2635621858166712</v>
      </c>
    </row>
    <row r="34" spans="1:10" x14ac:dyDescent="0.25">
      <c r="A34">
        <v>14.16</v>
      </c>
      <c r="B34">
        <v>4</v>
      </c>
      <c r="C34">
        <v>9</v>
      </c>
      <c r="D34">
        <v>0</v>
      </c>
      <c r="F34">
        <v>7</v>
      </c>
      <c r="G34">
        <v>14.860108020598899</v>
      </c>
      <c r="H34">
        <v>0.85989197940109996</v>
      </c>
      <c r="I34">
        <v>9.774269819977538E-2</v>
      </c>
      <c r="J34">
        <f t="shared" si="1"/>
        <v>-2.4022573018002245</v>
      </c>
    </row>
    <row r="35" spans="1:10" x14ac:dyDescent="0.25">
      <c r="A35">
        <v>27.720000000000002</v>
      </c>
      <c r="B35">
        <v>9</v>
      </c>
      <c r="C35">
        <v>26</v>
      </c>
      <c r="D35">
        <v>1</v>
      </c>
      <c r="F35">
        <v>8</v>
      </c>
      <c r="G35">
        <v>18.891047883622846</v>
      </c>
      <c r="H35">
        <v>-8.5710478836228479</v>
      </c>
      <c r="I35">
        <v>-0.97425882158856181</v>
      </c>
      <c r="J35">
        <f t="shared" si="1"/>
        <v>-1.5257411784114381</v>
      </c>
    </row>
    <row r="36" spans="1:10" x14ac:dyDescent="0.25">
      <c r="A36">
        <v>18.239999999999998</v>
      </c>
      <c r="B36">
        <v>6</v>
      </c>
      <c r="C36">
        <v>5</v>
      </c>
      <c r="D36">
        <v>0</v>
      </c>
      <c r="F36">
        <v>9</v>
      </c>
      <c r="G36">
        <v>12.856218800279363</v>
      </c>
      <c r="H36">
        <v>-0.61621880027936449</v>
      </c>
      <c r="I36">
        <v>-7.0044714526449434E-2</v>
      </c>
      <c r="J36">
        <f t="shared" si="1"/>
        <v>-2.4299552854735507</v>
      </c>
    </row>
    <row r="37" spans="1:10" x14ac:dyDescent="0.25">
      <c r="A37">
        <v>14.76</v>
      </c>
      <c r="B37">
        <v>4</v>
      </c>
      <c r="C37">
        <v>26</v>
      </c>
      <c r="D37">
        <v>0</v>
      </c>
      <c r="F37">
        <v>10</v>
      </c>
      <c r="G37">
        <v>20.729706170032188</v>
      </c>
      <c r="H37">
        <v>-3.4497061700321865</v>
      </c>
      <c r="I37">
        <v>-0.3921231935320546</v>
      </c>
      <c r="J37">
        <f t="shared" si="1"/>
        <v>-2.1078768064679454</v>
      </c>
    </row>
    <row r="38" spans="1:10" x14ac:dyDescent="0.25">
      <c r="A38">
        <v>12.360000000000001</v>
      </c>
      <c r="B38">
        <v>3</v>
      </c>
      <c r="C38">
        <v>1</v>
      </c>
      <c r="D38">
        <v>1</v>
      </c>
      <c r="F38">
        <v>11</v>
      </c>
      <c r="G38">
        <v>17.073637720877642</v>
      </c>
      <c r="H38">
        <v>-3.8736377208776425</v>
      </c>
      <c r="I38">
        <v>-0.4403108899221404</v>
      </c>
      <c r="J38">
        <f t="shared" si="1"/>
        <v>-2.0596891100778594</v>
      </c>
    </row>
    <row r="39" spans="1:10" x14ac:dyDescent="0.25">
      <c r="A39">
        <v>14.399999999999999</v>
      </c>
      <c r="B39">
        <v>4</v>
      </c>
      <c r="C39">
        <v>8</v>
      </c>
      <c r="D39">
        <v>1</v>
      </c>
      <c r="F39">
        <v>12</v>
      </c>
      <c r="G39">
        <v>34.925923188487147</v>
      </c>
      <c r="H39">
        <v>-18.845923188487149</v>
      </c>
      <c r="I39">
        <v>-2.1421892826485078</v>
      </c>
      <c r="J39">
        <f t="shared" si="1"/>
        <v>-0.35781071735149217</v>
      </c>
    </row>
    <row r="40" spans="1:10" x14ac:dyDescent="0.25">
      <c r="A40">
        <v>27.479999999999997</v>
      </c>
      <c r="B40">
        <v>12</v>
      </c>
      <c r="C40">
        <v>11</v>
      </c>
      <c r="D40">
        <v>1</v>
      </c>
      <c r="F40">
        <v>13</v>
      </c>
      <c r="G40">
        <v>14.332543033372108</v>
      </c>
      <c r="H40">
        <v>-2.332543033372108</v>
      </c>
      <c r="I40">
        <v>-0.26513684882567345</v>
      </c>
      <c r="J40">
        <f t="shared" si="1"/>
        <v>-2.2348631511743267</v>
      </c>
    </row>
    <row r="41" spans="1:10" x14ac:dyDescent="0.25">
      <c r="A41">
        <v>12.839999999999998</v>
      </c>
      <c r="B41">
        <v>1</v>
      </c>
      <c r="C41">
        <v>36</v>
      </c>
      <c r="D41">
        <v>1</v>
      </c>
      <c r="F41">
        <v>14</v>
      </c>
      <c r="G41">
        <v>27.262076298693529</v>
      </c>
      <c r="H41">
        <v>-5.6620762986935311</v>
      </c>
      <c r="I41">
        <v>-0.64360015921157354</v>
      </c>
      <c r="J41">
        <f t="shared" si="1"/>
        <v>-1.8563998407884266</v>
      </c>
    </row>
    <row r="42" spans="1:10" x14ac:dyDescent="0.25">
      <c r="A42">
        <v>34.08</v>
      </c>
      <c r="B42">
        <v>6</v>
      </c>
      <c r="C42">
        <v>24</v>
      </c>
      <c r="D42">
        <v>1</v>
      </c>
      <c r="F42">
        <v>15</v>
      </c>
      <c r="G42">
        <v>21.280432579643858</v>
      </c>
      <c r="H42">
        <v>-4.1204325796438575</v>
      </c>
      <c r="I42">
        <v>-0.4683637104804193</v>
      </c>
      <c r="J42">
        <f t="shared" si="1"/>
        <v>-2.0316362895195805</v>
      </c>
    </row>
    <row r="43" spans="1:10" x14ac:dyDescent="0.25">
      <c r="A43">
        <v>14.28</v>
      </c>
      <c r="B43">
        <v>7</v>
      </c>
      <c r="C43">
        <v>1</v>
      </c>
      <c r="D43">
        <v>1</v>
      </c>
      <c r="F43">
        <v>16</v>
      </c>
      <c r="G43">
        <v>18.791539674559278</v>
      </c>
      <c r="H43">
        <v>-7.1539674559279121E-2</v>
      </c>
      <c r="I43">
        <v>-8.1318130500855589E-3</v>
      </c>
      <c r="J43">
        <f t="shared" si="1"/>
        <v>-2.4918681869499144</v>
      </c>
    </row>
    <row r="44" spans="1:10" x14ac:dyDescent="0.25">
      <c r="A44">
        <v>22.08</v>
      </c>
      <c r="B44">
        <v>6</v>
      </c>
      <c r="C44">
        <v>11</v>
      </c>
      <c r="D44">
        <v>0</v>
      </c>
      <c r="F44">
        <v>17</v>
      </c>
      <c r="G44">
        <v>6.2706633073242068</v>
      </c>
      <c r="H44">
        <v>2.7293366926757932</v>
      </c>
      <c r="I44">
        <v>0.31023981968477687</v>
      </c>
      <c r="J44">
        <f t="shared" si="1"/>
        <v>-2.1897601803152229</v>
      </c>
    </row>
    <row r="45" spans="1:10" x14ac:dyDescent="0.25">
      <c r="A45">
        <v>61.199999999999996</v>
      </c>
      <c r="B45">
        <v>11</v>
      </c>
      <c r="C45">
        <v>19</v>
      </c>
      <c r="D45">
        <v>1</v>
      </c>
      <c r="F45">
        <v>18</v>
      </c>
      <c r="G45">
        <v>18.439829683074752</v>
      </c>
      <c r="H45">
        <v>5.0801703169252477</v>
      </c>
      <c r="I45">
        <v>0.5774557339591887</v>
      </c>
      <c r="J45">
        <f t="shared" si="1"/>
        <v>-1.9225442660408114</v>
      </c>
    </row>
    <row r="46" spans="1:10" x14ac:dyDescent="0.25">
      <c r="A46">
        <v>17.760000000000002</v>
      </c>
      <c r="B46">
        <v>3</v>
      </c>
      <c r="C46">
        <v>16</v>
      </c>
      <c r="D46">
        <v>0</v>
      </c>
      <c r="F46">
        <v>19</v>
      </c>
      <c r="G46">
        <v>19.717137498040351</v>
      </c>
      <c r="H46">
        <v>-5.7971374980403514</v>
      </c>
      <c r="I46">
        <v>-0.65895237363209924</v>
      </c>
      <c r="J46">
        <f t="shared" si="1"/>
        <v>-1.8410476263679008</v>
      </c>
    </row>
    <row r="47" spans="1:10" x14ac:dyDescent="0.25">
      <c r="A47">
        <v>16.32</v>
      </c>
      <c r="B47">
        <v>4</v>
      </c>
      <c r="C47">
        <v>3</v>
      </c>
      <c r="D47">
        <v>1</v>
      </c>
      <c r="F47">
        <v>20</v>
      </c>
      <c r="G47">
        <v>12.856218800279363</v>
      </c>
      <c r="H47">
        <v>3.8237811997206368</v>
      </c>
      <c r="I47">
        <v>0.43464377007746646</v>
      </c>
      <c r="J47">
        <f t="shared" si="1"/>
        <v>-2.0653562299225334</v>
      </c>
    </row>
    <row r="48" spans="1:10" x14ac:dyDescent="0.25">
      <c r="A48">
        <v>9</v>
      </c>
      <c r="B48">
        <v>2</v>
      </c>
      <c r="C48">
        <v>1</v>
      </c>
      <c r="D48">
        <v>0</v>
      </c>
      <c r="F48">
        <v>21</v>
      </c>
      <c r="G48">
        <v>23.483338218090537</v>
      </c>
      <c r="H48">
        <v>-0.32333821809053731</v>
      </c>
      <c r="I48">
        <v>-3.6753395338433262E-2</v>
      </c>
      <c r="J48">
        <f t="shared" si="1"/>
        <v>-2.4632466046615669</v>
      </c>
    </row>
    <row r="49" spans="1:10" x14ac:dyDescent="0.25">
      <c r="A49">
        <v>27.36</v>
      </c>
      <c r="B49">
        <v>1</v>
      </c>
      <c r="C49">
        <v>33</v>
      </c>
      <c r="D49">
        <v>1</v>
      </c>
      <c r="F49">
        <v>22</v>
      </c>
      <c r="G49">
        <v>28.615730900337823</v>
      </c>
      <c r="H49">
        <v>-1.9757309003378261</v>
      </c>
      <c r="I49">
        <v>-0.22457852118842964</v>
      </c>
      <c r="J49">
        <f t="shared" si="1"/>
        <v>-2.2754214788115705</v>
      </c>
    </row>
    <row r="50" spans="1:10" x14ac:dyDescent="0.25">
      <c r="A50">
        <v>15</v>
      </c>
      <c r="B50">
        <v>7</v>
      </c>
      <c r="C50">
        <v>21</v>
      </c>
      <c r="D50">
        <v>0</v>
      </c>
      <c r="F50">
        <v>23</v>
      </c>
      <c r="G50">
        <v>36.379085999195013</v>
      </c>
      <c r="H50">
        <v>-2.899085999195016</v>
      </c>
      <c r="I50">
        <v>-0.32953498190769404</v>
      </c>
      <c r="J50">
        <f t="shared" si="1"/>
        <v>-2.170465018092306</v>
      </c>
    </row>
    <row r="51" spans="1:10" x14ac:dyDescent="0.25">
      <c r="A51">
        <v>63.599999999999994</v>
      </c>
      <c r="B51">
        <v>9</v>
      </c>
      <c r="C51">
        <v>19</v>
      </c>
      <c r="D51">
        <v>1</v>
      </c>
      <c r="F51">
        <v>24</v>
      </c>
      <c r="G51">
        <v>14.584744815793064</v>
      </c>
      <c r="H51">
        <v>6.2952551842069351</v>
      </c>
      <c r="I51">
        <v>0.71557270250277982</v>
      </c>
      <c r="J51">
        <f t="shared" si="1"/>
        <v>-1.7844272974972202</v>
      </c>
    </row>
    <row r="52" spans="1:10" x14ac:dyDescent="0.25">
      <c r="A52">
        <v>10.799999999999999</v>
      </c>
      <c r="B52">
        <v>1</v>
      </c>
      <c r="C52">
        <v>9</v>
      </c>
      <c r="D52">
        <v>1</v>
      </c>
      <c r="F52">
        <v>25</v>
      </c>
      <c r="G52">
        <v>12.481347386409958</v>
      </c>
      <c r="H52">
        <v>-3.8413473864099572</v>
      </c>
      <c r="I52">
        <v>-0.43664049353253465</v>
      </c>
      <c r="J52">
        <f t="shared" si="1"/>
        <v>-2.0633595064674655</v>
      </c>
    </row>
    <row r="53" spans="1:10" x14ac:dyDescent="0.25">
      <c r="A53">
        <v>14.16</v>
      </c>
      <c r="B53">
        <v>4</v>
      </c>
      <c r="C53">
        <v>10</v>
      </c>
      <c r="D53">
        <v>0</v>
      </c>
      <c r="F53">
        <v>26</v>
      </c>
      <c r="G53">
        <v>25.762590643215908</v>
      </c>
      <c r="H53">
        <v>-0.20259064321590969</v>
      </c>
      <c r="I53">
        <v>-2.3028190252155412E-2</v>
      </c>
      <c r="J53">
        <f t="shared" si="1"/>
        <v>-2.4769718097478446</v>
      </c>
    </row>
    <row r="54" spans="1:10" x14ac:dyDescent="0.25">
      <c r="A54">
        <v>21.720000000000002</v>
      </c>
      <c r="B54">
        <v>4</v>
      </c>
      <c r="C54">
        <v>41</v>
      </c>
      <c r="D54">
        <v>1</v>
      </c>
      <c r="F54">
        <v>27</v>
      </c>
      <c r="G54">
        <v>33.273743959652137</v>
      </c>
      <c r="H54">
        <v>3.3262560403478645</v>
      </c>
      <c r="I54">
        <v>0.37809079288463626</v>
      </c>
      <c r="J54">
        <f t="shared" si="1"/>
        <v>-2.1219092071153636</v>
      </c>
    </row>
    <row r="55" spans="1:10" x14ac:dyDescent="0.25">
      <c r="A55">
        <v>15.6</v>
      </c>
      <c r="B55">
        <v>3</v>
      </c>
      <c r="C55">
        <v>1</v>
      </c>
      <c r="D55">
        <v>1</v>
      </c>
      <c r="F55">
        <v>28</v>
      </c>
      <c r="G55">
        <v>19.551906564130157</v>
      </c>
      <c r="H55">
        <v>-1.1919065641301572</v>
      </c>
      <c r="I55">
        <v>-0.13548232379286237</v>
      </c>
      <c r="J55">
        <f t="shared" si="1"/>
        <v>-2.3645176762071376</v>
      </c>
    </row>
    <row r="56" spans="1:10" x14ac:dyDescent="0.25">
      <c r="A56">
        <v>23.16</v>
      </c>
      <c r="B56">
        <v>6</v>
      </c>
      <c r="C56">
        <v>14</v>
      </c>
      <c r="D56">
        <v>1</v>
      </c>
      <c r="F56">
        <v>29</v>
      </c>
      <c r="G56">
        <v>17.063013659045577</v>
      </c>
      <c r="H56">
        <v>-7.2230136590455789</v>
      </c>
      <c r="I56">
        <v>-0.82102968870655357</v>
      </c>
      <c r="J56">
        <f t="shared" si="1"/>
        <v>-1.6789703112934464</v>
      </c>
    </row>
    <row r="57" spans="1:10" x14ac:dyDescent="0.25">
      <c r="A57">
        <v>28.92</v>
      </c>
      <c r="B57">
        <v>9</v>
      </c>
      <c r="C57">
        <v>11</v>
      </c>
      <c r="D57">
        <v>1</v>
      </c>
      <c r="F57">
        <v>30</v>
      </c>
      <c r="G57">
        <v>29.066949100885921</v>
      </c>
      <c r="H57">
        <v>-1.3469491008859187</v>
      </c>
      <c r="I57">
        <v>-0.15310578841547773</v>
      </c>
      <c r="J57">
        <f t="shared" si="1"/>
        <v>-2.3468942115845222</v>
      </c>
    </row>
    <row r="58" spans="1:10" x14ac:dyDescent="0.25">
      <c r="A58">
        <v>20.399999999999999</v>
      </c>
      <c r="B58">
        <v>6</v>
      </c>
      <c r="C58">
        <v>6</v>
      </c>
      <c r="D58">
        <v>1</v>
      </c>
      <c r="F58">
        <v>31</v>
      </c>
      <c r="G58">
        <v>24.233081045829344</v>
      </c>
      <c r="H58">
        <v>-0.95308104582934661</v>
      </c>
      <c r="I58">
        <v>-0.10833536682980363</v>
      </c>
      <c r="J58">
        <f t="shared" si="1"/>
        <v>-2.3916646331701963</v>
      </c>
    </row>
    <row r="59" spans="1:10" x14ac:dyDescent="0.25">
      <c r="A59">
        <v>62.4</v>
      </c>
      <c r="B59">
        <v>8</v>
      </c>
      <c r="C59">
        <v>26</v>
      </c>
      <c r="D59">
        <v>1</v>
      </c>
      <c r="F59">
        <v>32</v>
      </c>
      <c r="G59">
        <v>38.581991637641686</v>
      </c>
      <c r="H59">
        <v>-18.781991637641685</v>
      </c>
      <c r="I59">
        <v>-2.1349222741992793</v>
      </c>
      <c r="J59">
        <f t="shared" si="1"/>
        <v>-0.36507772580072073</v>
      </c>
    </row>
    <row r="60" spans="1:10" x14ac:dyDescent="0.25">
      <c r="A60">
        <v>24.720000000000002</v>
      </c>
      <c r="B60">
        <v>3</v>
      </c>
      <c r="C60">
        <v>26</v>
      </c>
      <c r="D60">
        <v>1</v>
      </c>
      <c r="F60">
        <v>33</v>
      </c>
      <c r="G60">
        <v>12.856218800279363</v>
      </c>
      <c r="H60">
        <v>1.3037811997206372</v>
      </c>
      <c r="I60">
        <v>0.14819895449146028</v>
      </c>
      <c r="J60">
        <f t="shared" si="1"/>
        <v>-2.3518010455085396</v>
      </c>
    </row>
    <row r="61" spans="1:10" x14ac:dyDescent="0.25">
      <c r="A61">
        <v>16.68</v>
      </c>
      <c r="B61">
        <v>4</v>
      </c>
      <c r="C61">
        <v>11</v>
      </c>
      <c r="D61">
        <v>1</v>
      </c>
      <c r="F61">
        <v>34</v>
      </c>
      <c r="G61">
        <v>32.271799349492369</v>
      </c>
      <c r="H61">
        <v>-4.5517993494923665</v>
      </c>
      <c r="I61">
        <v>-0.51739655763882697</v>
      </c>
      <c r="J61">
        <f t="shared" si="1"/>
        <v>-1.9826034423611731</v>
      </c>
    </row>
    <row r="62" spans="1:10" x14ac:dyDescent="0.25">
      <c r="A62">
        <v>22.2</v>
      </c>
      <c r="B62">
        <v>5</v>
      </c>
      <c r="C62">
        <v>14</v>
      </c>
      <c r="D62">
        <v>0</v>
      </c>
      <c r="F62">
        <v>35</v>
      </c>
      <c r="G62">
        <v>15.410834430210567</v>
      </c>
      <c r="H62">
        <v>2.8291655697894313</v>
      </c>
      <c r="I62">
        <v>0.32158722615103646</v>
      </c>
      <c r="J62">
        <f t="shared" si="1"/>
        <v>-2.1784127738489634</v>
      </c>
    </row>
    <row r="63" spans="1:10" x14ac:dyDescent="0.25">
      <c r="F63">
        <v>36</v>
      </c>
      <c r="G63">
        <v>17.537393281978556</v>
      </c>
      <c r="H63">
        <v>-2.7773932819785561</v>
      </c>
      <c r="I63">
        <v>-0.31570234383577783</v>
      </c>
      <c r="J63">
        <f t="shared" si="1"/>
        <v>-2.184297656164222</v>
      </c>
    </row>
    <row r="64" spans="1:10" x14ac:dyDescent="0.25">
      <c r="F64">
        <v>37</v>
      </c>
      <c r="G64">
        <v>14.419513881882866</v>
      </c>
      <c r="H64">
        <v>-2.0595138818828644</v>
      </c>
      <c r="I64">
        <v>-0.23410201352887181</v>
      </c>
      <c r="J64">
        <f t="shared" si="1"/>
        <v>-2.2658979864711282</v>
      </c>
    </row>
    <row r="65" spans="6:10" x14ac:dyDescent="0.25">
      <c r="F65">
        <v>38</v>
      </c>
      <c r="G65">
        <v>18.175090540100982</v>
      </c>
      <c r="H65">
        <v>-3.7750905401009831</v>
      </c>
      <c r="I65">
        <v>-0.42910917205543764</v>
      </c>
      <c r="J65">
        <f t="shared" si="1"/>
        <v>-2.0708908279445621</v>
      </c>
    </row>
    <row r="66" spans="6:10" x14ac:dyDescent="0.25">
      <c r="F66">
        <v>39</v>
      </c>
      <c r="G66">
        <v>33.625453951136663</v>
      </c>
      <c r="H66">
        <v>-6.1454539511366661</v>
      </c>
      <c r="I66">
        <v>-0.6985450094149348</v>
      </c>
      <c r="J66">
        <f t="shared" si="1"/>
        <v>-1.8014549905850652</v>
      </c>
    </row>
    <row r="67" spans="6:10" x14ac:dyDescent="0.25">
      <c r="F67">
        <v>40</v>
      </c>
      <c r="G67">
        <v>20.401157600932542</v>
      </c>
      <c r="H67">
        <v>-7.5611576009325443</v>
      </c>
      <c r="I67">
        <v>-0.85946602960946505</v>
      </c>
      <c r="J67">
        <f t="shared" si="1"/>
        <v>-1.6405339703905351</v>
      </c>
    </row>
    <row r="68" spans="6:10" x14ac:dyDescent="0.25">
      <c r="F68">
        <v>41</v>
      </c>
      <c r="G68">
        <v>26.23697026614888</v>
      </c>
      <c r="H68">
        <v>7.8430297338511181</v>
      </c>
      <c r="I68">
        <v>0.89150603402720119</v>
      </c>
      <c r="J68">
        <f t="shared" si="1"/>
        <v>-1.6084939659727988</v>
      </c>
    </row>
    <row r="69" spans="6:10" x14ac:dyDescent="0.25">
      <c r="F69">
        <v>42</v>
      </c>
      <c r="G69">
        <v>21.731650780191956</v>
      </c>
      <c r="H69">
        <v>-7.4516507801919563</v>
      </c>
      <c r="I69">
        <v>-0.84701854505690655</v>
      </c>
      <c r="J69">
        <f t="shared" si="1"/>
        <v>-1.6529814549430935</v>
      </c>
    </row>
    <row r="70" spans="6:10" x14ac:dyDescent="0.25">
      <c r="F70">
        <v>43</v>
      </c>
      <c r="G70">
        <v>17.063013659045577</v>
      </c>
      <c r="H70">
        <v>5.0169863409544213</v>
      </c>
      <c r="I70">
        <v>0.57027370128261967</v>
      </c>
      <c r="J70">
        <f t="shared" si="1"/>
        <v>-1.9297262987173802</v>
      </c>
    </row>
    <row r="71" spans="6:10" x14ac:dyDescent="0.25">
      <c r="F71">
        <v>44</v>
      </c>
      <c r="G71">
        <v>34.00032536500607</v>
      </c>
      <c r="H71">
        <v>27.199674634993926</v>
      </c>
      <c r="I71">
        <v>3.091748327309606</v>
      </c>
      <c r="J71">
        <f t="shared" si="1"/>
        <v>0.59174832730960603</v>
      </c>
    </row>
    <row r="72" spans="6:10" x14ac:dyDescent="0.25">
      <c r="F72">
        <v>45</v>
      </c>
      <c r="G72">
        <v>12.955727009342933</v>
      </c>
      <c r="H72">
        <v>4.8042729906570685</v>
      </c>
      <c r="I72">
        <v>0.54609487731491857</v>
      </c>
      <c r="J72">
        <f t="shared" si="1"/>
        <v>-1.9539051226850814</v>
      </c>
    </row>
    <row r="73" spans="6:10" x14ac:dyDescent="0.25">
      <c r="F73">
        <v>46</v>
      </c>
      <c r="G73">
        <v>16.798274516071807</v>
      </c>
      <c r="H73">
        <v>-0.47827451607180649</v>
      </c>
      <c r="I73">
        <v>-5.4364783950664679E-2</v>
      </c>
      <c r="J73">
        <f t="shared" si="1"/>
        <v>-2.4456352160493355</v>
      </c>
    </row>
    <row r="74" spans="6:10" x14ac:dyDescent="0.25">
      <c r="F74">
        <v>47</v>
      </c>
      <c r="G74">
        <v>6.9972447126781407</v>
      </c>
      <c r="H74">
        <v>2.0027552873218593</v>
      </c>
      <c r="I74">
        <v>0.22765034481778132</v>
      </c>
      <c r="J74">
        <f t="shared" si="1"/>
        <v>-2.2723496551822189</v>
      </c>
    </row>
    <row r="75" spans="6:10" x14ac:dyDescent="0.25">
      <c r="F75">
        <v>48</v>
      </c>
      <c r="G75">
        <v>19.575067986515037</v>
      </c>
      <c r="H75">
        <v>7.784932013484962</v>
      </c>
      <c r="I75">
        <v>0.8849021487905937</v>
      </c>
      <c r="J75">
        <f t="shared" si="1"/>
        <v>-1.6150978512094063</v>
      </c>
    </row>
    <row r="76" spans="6:10" x14ac:dyDescent="0.25">
      <c r="F76">
        <v>49</v>
      </c>
      <c r="G76">
        <v>21.644679931681196</v>
      </c>
      <c r="H76">
        <v>-6.6446799316811962</v>
      </c>
      <c r="I76">
        <v>-0.75529131653113368</v>
      </c>
      <c r="J76">
        <f t="shared" si="1"/>
        <v>-1.7447086834688663</v>
      </c>
    </row>
    <row r="77" spans="6:10" x14ac:dyDescent="0.25">
      <c r="F77">
        <v>50</v>
      </c>
      <c r="G77">
        <v>30.344256915851524</v>
      </c>
      <c r="H77">
        <v>33.25574308414847</v>
      </c>
      <c r="I77">
        <v>3.7801330138549645</v>
      </c>
      <c r="J77">
        <f t="shared" si="1"/>
        <v>1.2801330138549645</v>
      </c>
    </row>
    <row r="78" spans="6:10" x14ac:dyDescent="0.25">
      <c r="F78">
        <v>51</v>
      </c>
      <c r="G78">
        <v>12.966351071175</v>
      </c>
      <c r="H78">
        <v>-2.1663510711750007</v>
      </c>
      <c r="I78">
        <v>-0.24624604487193261</v>
      </c>
      <c r="J78">
        <f t="shared" si="1"/>
        <v>-2.2537539551280674</v>
      </c>
    </row>
    <row r="79" spans="6:10" x14ac:dyDescent="0.25">
      <c r="F79">
        <v>52</v>
      </c>
      <c r="G79">
        <v>13.131582005085198</v>
      </c>
      <c r="H79">
        <v>1.0284179949148022</v>
      </c>
      <c r="I79">
        <v>0.11689881067408762</v>
      </c>
      <c r="J79">
        <f t="shared" si="1"/>
        <v>-2.3831011893259122</v>
      </c>
    </row>
    <row r="80" spans="6:10" x14ac:dyDescent="0.25">
      <c r="F80">
        <v>53</v>
      </c>
      <c r="G80">
        <v>27.262076298693529</v>
      </c>
      <c r="H80">
        <v>-5.5420762986935266</v>
      </c>
      <c r="I80">
        <v>-0.62995992989795369</v>
      </c>
      <c r="J80">
        <f t="shared" si="1"/>
        <v>-1.8700400701020463</v>
      </c>
    </row>
    <row r="81" spans="6:10" x14ac:dyDescent="0.25">
      <c r="F81">
        <v>54</v>
      </c>
      <c r="G81">
        <v>14.419513881882866</v>
      </c>
      <c r="H81">
        <v>1.180486118117134</v>
      </c>
      <c r="I81">
        <v>0.13418417793885032</v>
      </c>
      <c r="J81">
        <f t="shared" si="1"/>
        <v>-2.3658158220611498</v>
      </c>
    </row>
    <row r="82" spans="6:10" x14ac:dyDescent="0.25">
      <c r="F82">
        <v>55</v>
      </c>
      <c r="G82">
        <v>23.483338218090537</v>
      </c>
      <c r="H82">
        <v>-0.32333821809053731</v>
      </c>
      <c r="I82">
        <v>-3.6753395338433262E-2</v>
      </c>
      <c r="J82">
        <f t="shared" si="1"/>
        <v>-2.4632466046615669</v>
      </c>
    </row>
    <row r="83" spans="6:10" x14ac:dyDescent="0.25">
      <c r="F83">
        <v>56</v>
      </c>
      <c r="G83">
        <v>28.141351277404844</v>
      </c>
      <c r="H83">
        <v>0.77864872259515749</v>
      </c>
      <c r="I83">
        <v>8.8507892757956036E-2</v>
      </c>
      <c r="J83">
        <f t="shared" si="1"/>
        <v>-2.4114921072420441</v>
      </c>
    </row>
    <row r="84" spans="6:10" x14ac:dyDescent="0.25">
      <c r="F84">
        <v>57</v>
      </c>
      <c r="G84">
        <v>21.280432579643858</v>
      </c>
      <c r="H84">
        <v>-0.88043257964385901</v>
      </c>
      <c r="I84">
        <v>-0.10007751901269719</v>
      </c>
      <c r="J84">
        <f t="shared" si="1"/>
        <v>-2.399922480987303</v>
      </c>
    </row>
    <row r="85" spans="6:10" x14ac:dyDescent="0.25">
      <c r="F85">
        <v>58</v>
      </c>
      <c r="G85">
        <v>30.443765124915096</v>
      </c>
      <c r="H85">
        <v>31.956234875084903</v>
      </c>
      <c r="I85">
        <v>3.6324197641336493</v>
      </c>
      <c r="J85">
        <f t="shared" si="1"/>
        <v>1.1324197641336493</v>
      </c>
    </row>
    <row r="86" spans="6:10" x14ac:dyDescent="0.25">
      <c r="F86">
        <v>59</v>
      </c>
      <c r="G86">
        <v>21.303594002028738</v>
      </c>
      <c r="H86">
        <v>3.416405997971264</v>
      </c>
      <c r="I86">
        <v>0.38833801033960491</v>
      </c>
      <c r="J86">
        <f t="shared" si="1"/>
        <v>-2.1116619896603952</v>
      </c>
    </row>
    <row r="87" spans="6:10" x14ac:dyDescent="0.25">
      <c r="F87">
        <v>60</v>
      </c>
      <c r="G87">
        <v>19.001180154518487</v>
      </c>
      <c r="H87">
        <v>-2.3211801545184869</v>
      </c>
      <c r="I87">
        <v>-0.26384524654878788</v>
      </c>
      <c r="J87">
        <f t="shared" si="1"/>
        <v>-2.2361547534512121</v>
      </c>
    </row>
    <row r="88" spans="6:10" ht="13.8" thickBot="1" x14ac:dyDescent="0.3">
      <c r="F88" s="5">
        <v>61</v>
      </c>
      <c r="G88" s="5">
        <v>16.061069048885809</v>
      </c>
      <c r="H88" s="5">
        <v>6.1389309511141903</v>
      </c>
      <c r="I88" s="5">
        <v>0.69780354928060717</v>
      </c>
      <c r="J88" s="5">
        <f t="shared" si="1"/>
        <v>-1.8021964507193928</v>
      </c>
    </row>
  </sheetData>
  <mergeCells count="3">
    <mergeCell ref="U2:V2"/>
    <mergeCell ref="X2:Y2"/>
    <mergeCell ref="P11:S11"/>
  </mergeCells>
  <conditionalFormatting sqref="J28:J88">
    <cfRule type="expression" dxfId="0" priority="1">
      <formula>$J28&gt;0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6FEF-22BD-47AB-9126-3E5F27617A6C}">
  <dimension ref="A1:A7"/>
  <sheetViews>
    <sheetView workbookViewId="0"/>
  </sheetViews>
  <sheetFormatPr baseColWidth="10" defaultRowHeight="13.2" x14ac:dyDescent="0.25"/>
  <sheetData>
    <row r="1" spans="1:1" x14ac:dyDescent="0.25">
      <c r="A1" t="s">
        <v>8</v>
      </c>
    </row>
    <row r="2" spans="1:1" x14ac:dyDescent="0.25">
      <c r="A2" t="s">
        <v>200</v>
      </c>
    </row>
    <row r="3" spans="1:1" x14ac:dyDescent="0.25">
      <c r="A3" t="s">
        <v>201</v>
      </c>
    </row>
    <row r="4" spans="1:1" x14ac:dyDescent="0.25">
      <c r="A4" t="s">
        <v>202</v>
      </c>
    </row>
    <row r="5" spans="1:1" x14ac:dyDescent="0.25">
      <c r="A5" t="s">
        <v>203</v>
      </c>
    </row>
    <row r="6" spans="1:1" x14ac:dyDescent="0.25">
      <c r="A6" t="s">
        <v>204</v>
      </c>
    </row>
    <row r="7" spans="1:1" x14ac:dyDescent="0.25">
      <c r="A7"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F61B-2110-4AB8-84F0-B5B633C775B8}">
  <dimension ref="A1:AB91"/>
  <sheetViews>
    <sheetView topLeftCell="E1" workbookViewId="0">
      <selection activeCell="N35" sqref="N35"/>
    </sheetView>
  </sheetViews>
  <sheetFormatPr baseColWidth="10" defaultRowHeight="13.2" x14ac:dyDescent="0.25"/>
  <sheetData>
    <row r="1" spans="1:28" x14ac:dyDescent="0.25">
      <c r="A1" s="3" t="s">
        <v>1</v>
      </c>
      <c r="B1" s="3" t="s">
        <v>2</v>
      </c>
      <c r="C1" s="3" t="s">
        <v>3</v>
      </c>
      <c r="D1" s="3" t="s">
        <v>4</v>
      </c>
      <c r="E1" s="3" t="s">
        <v>58</v>
      </c>
      <c r="F1" s="3" t="s">
        <v>59</v>
      </c>
      <c r="G1" s="3" t="s">
        <v>60</v>
      </c>
    </row>
    <row r="2" spans="1:28" x14ac:dyDescent="0.25">
      <c r="A2">
        <f>SQRT('Punto 11'!A2)</f>
        <v>3.7629775444453557</v>
      </c>
      <c r="B2">
        <f>SQRT('Punto 11'!B2)</f>
        <v>2.4494897427831779</v>
      </c>
      <c r="C2">
        <f>SQRT('Punto 11'!C2)</f>
        <v>2.4494897427831779</v>
      </c>
      <c r="D2">
        <v>0</v>
      </c>
      <c r="E2">
        <v>0</v>
      </c>
      <c r="F2">
        <v>0</v>
      </c>
      <c r="G2">
        <v>0</v>
      </c>
      <c r="I2" t="s">
        <v>9</v>
      </c>
      <c r="U2" s="12" t="s">
        <v>36</v>
      </c>
      <c r="V2" s="12" t="s">
        <v>37</v>
      </c>
      <c r="X2" s="15" t="s">
        <v>36</v>
      </c>
      <c r="Y2" s="15"/>
      <c r="AA2" s="16" t="s">
        <v>37</v>
      </c>
      <c r="AB2" s="15"/>
    </row>
    <row r="3" spans="1:28" ht="13.8" thickBot="1" x14ac:dyDescent="0.3">
      <c r="A3">
        <f>SQRT('Punto 11'!A3)</f>
        <v>4.6216880033165371</v>
      </c>
      <c r="B3">
        <f>SQRT('Punto 11'!B3)</f>
        <v>1.7320508075688772</v>
      </c>
      <c r="C3">
        <f>SQRT('Punto 11'!C3)</f>
        <v>4.1231056256176606</v>
      </c>
      <c r="D3">
        <v>1</v>
      </c>
      <c r="E3">
        <v>0</v>
      </c>
      <c r="F3">
        <v>0</v>
      </c>
      <c r="G3">
        <v>0</v>
      </c>
      <c r="S3" s="12" t="s">
        <v>40</v>
      </c>
      <c r="T3" s="12" t="s">
        <v>38</v>
      </c>
      <c r="U3" s="12" t="s">
        <v>39</v>
      </c>
      <c r="V3" s="12" t="s">
        <v>39</v>
      </c>
      <c r="X3" t="s">
        <v>46</v>
      </c>
      <c r="Y3">
        <f>+SUMPRODUCT(T4:T7,U4:U7)</f>
        <v>10.302930279786381</v>
      </c>
      <c r="AA3" t="s">
        <v>46</v>
      </c>
      <c r="AB3">
        <f>+SUMPRODUCT(T4:T7,V4:V7)</f>
        <v>9.7851605228717027</v>
      </c>
    </row>
    <row r="4" spans="1:28" x14ac:dyDescent="0.25">
      <c r="A4">
        <f>SQRT('Punto 11'!A4)</f>
        <v>3.2680269276736382</v>
      </c>
      <c r="B4">
        <f>SQRT('Punto 11'!B4)</f>
        <v>2</v>
      </c>
      <c r="C4">
        <f>SQRT('Punto 11'!C4)</f>
        <v>3</v>
      </c>
      <c r="D4">
        <v>0</v>
      </c>
      <c r="E4">
        <v>0</v>
      </c>
      <c r="F4">
        <v>0</v>
      </c>
      <c r="G4">
        <v>0</v>
      </c>
      <c r="I4" s="7" t="s">
        <v>10</v>
      </c>
      <c r="J4" s="7"/>
      <c r="S4" s="12" t="s">
        <v>41</v>
      </c>
      <c r="T4">
        <f>J18</f>
        <v>2.0905648617370698</v>
      </c>
      <c r="U4">
        <v>1</v>
      </c>
      <c r="V4">
        <v>1</v>
      </c>
      <c r="X4" t="s">
        <v>47</v>
      </c>
      <c r="Y4">
        <v>0.05</v>
      </c>
      <c r="AA4" t="s">
        <v>47</v>
      </c>
      <c r="AB4">
        <v>0.05</v>
      </c>
    </row>
    <row r="5" spans="1:28" x14ac:dyDescent="0.25">
      <c r="A5">
        <f>SQRT('Punto 11'!A5)</f>
        <v>3.5665109000254014</v>
      </c>
      <c r="B5">
        <f>SQRT('Punto 11'!B5)</f>
        <v>2.4494897427831779</v>
      </c>
      <c r="C5">
        <f>SQRT('Punto 11'!C5)</f>
        <v>2</v>
      </c>
      <c r="D5">
        <v>0</v>
      </c>
      <c r="E5">
        <v>0</v>
      </c>
      <c r="F5">
        <v>0</v>
      </c>
      <c r="G5">
        <v>0</v>
      </c>
      <c r="I5" t="s">
        <v>11</v>
      </c>
      <c r="J5">
        <v>0.88972747045321643</v>
      </c>
      <c r="S5" s="12" t="s">
        <v>2</v>
      </c>
      <c r="T5">
        <f t="shared" ref="T5:T7" si="0">J19</f>
        <v>0.52274240367955038</v>
      </c>
      <c r="U5">
        <v>7</v>
      </c>
      <c r="V5">
        <v>7</v>
      </c>
      <c r="X5" t="s">
        <v>48</v>
      </c>
      <c r="Y5">
        <f>$J$9</f>
        <v>61</v>
      </c>
      <c r="AA5" t="s">
        <v>48</v>
      </c>
      <c r="AB5">
        <f>$J$9</f>
        <v>61</v>
      </c>
    </row>
    <row r="6" spans="1:28" x14ac:dyDescent="0.25">
      <c r="A6">
        <f>SQRT('Punto 11'!A6)</f>
        <v>3.7309516212355258</v>
      </c>
      <c r="B6">
        <f>SQRT('Punto 11'!B6)</f>
        <v>2.8284271247461903</v>
      </c>
      <c r="C6">
        <f>SQRT('Punto 11'!C6)</f>
        <v>3.3166247903553998</v>
      </c>
      <c r="D6">
        <v>1</v>
      </c>
      <c r="E6">
        <v>0</v>
      </c>
      <c r="F6">
        <v>0</v>
      </c>
      <c r="G6">
        <v>0</v>
      </c>
      <c r="I6" t="s">
        <v>12</v>
      </c>
      <c r="J6">
        <v>0.79161497167907902</v>
      </c>
      <c r="S6" s="12" t="s">
        <v>3</v>
      </c>
      <c r="T6">
        <f t="shared" si="0"/>
        <v>0.19216184930370378</v>
      </c>
      <c r="U6">
        <v>21</v>
      </c>
      <c r="V6">
        <v>21</v>
      </c>
      <c r="X6" t="s">
        <v>49</v>
      </c>
      <c r="Y6">
        <v>3</v>
      </c>
      <c r="AA6" t="s">
        <v>49</v>
      </c>
      <c r="AB6">
        <v>3</v>
      </c>
    </row>
    <row r="7" spans="1:28" x14ac:dyDescent="0.25">
      <c r="A7">
        <f>SQRT('Punto 11'!A7)</f>
        <v>2.7928480087537881</v>
      </c>
      <c r="B7">
        <f>SQRT('Punto 11'!B7)</f>
        <v>1</v>
      </c>
      <c r="C7">
        <f>SQRT('Punto 11'!C7)</f>
        <v>1.7320508075688772</v>
      </c>
      <c r="D7">
        <v>0</v>
      </c>
      <c r="E7">
        <v>0</v>
      </c>
      <c r="F7">
        <v>0</v>
      </c>
      <c r="G7">
        <v>0</v>
      </c>
      <c r="I7" t="s">
        <v>13</v>
      </c>
      <c r="J7">
        <v>0.76846107964342114</v>
      </c>
      <c r="S7" s="12" t="s">
        <v>4</v>
      </c>
      <c r="T7">
        <f t="shared" si="0"/>
        <v>0.51776975691467719</v>
      </c>
      <c r="U7">
        <v>1</v>
      </c>
      <c r="V7">
        <v>0</v>
      </c>
      <c r="X7" t="s">
        <v>50</v>
      </c>
      <c r="Y7">
        <f>TINV(Y4,Y5-Y6-1)</f>
        <v>2.0024654592910065</v>
      </c>
      <c r="AA7" t="s">
        <v>50</v>
      </c>
      <c r="AB7">
        <f>TINV(AB4,AB5-AB6-1)</f>
        <v>2.0024654592910065</v>
      </c>
    </row>
    <row r="8" spans="1:28" x14ac:dyDescent="0.25">
      <c r="A8">
        <f>SQRT('Punto 11'!A8)</f>
        <v>3.9648455203198019</v>
      </c>
      <c r="B8">
        <f>SQRT('Punto 11'!B8)</f>
        <v>2.4494897427831779</v>
      </c>
      <c r="C8">
        <f>SQRT('Punto 11'!C8)</f>
        <v>1.7320508075688772</v>
      </c>
      <c r="D8">
        <v>0</v>
      </c>
      <c r="E8">
        <v>0</v>
      </c>
      <c r="F8">
        <v>0</v>
      </c>
      <c r="G8">
        <v>0</v>
      </c>
      <c r="I8" t="s">
        <v>14</v>
      </c>
      <c r="J8">
        <v>0.53032647893154916</v>
      </c>
      <c r="X8" t="s">
        <v>51</v>
      </c>
      <c r="Y8">
        <f>$J$8</f>
        <v>0.53032647893154916</v>
      </c>
      <c r="AA8" t="s">
        <v>51</v>
      </c>
      <c r="AB8">
        <f>$J$8</f>
        <v>0.53032647893154916</v>
      </c>
    </row>
    <row r="9" spans="1:28" ht="13.8" thickBot="1" x14ac:dyDescent="0.3">
      <c r="A9">
        <f>SQRT('Punto 11'!A9)</f>
        <v>3.212475680841802</v>
      </c>
      <c r="B9">
        <f>SQRT('Punto 11'!B9)</f>
        <v>2.6457513110645907</v>
      </c>
      <c r="C9">
        <f>SQRT('Punto 11'!C9)</f>
        <v>3.3166247903553998</v>
      </c>
      <c r="D9">
        <v>0</v>
      </c>
      <c r="E9">
        <v>0</v>
      </c>
      <c r="F9">
        <v>0</v>
      </c>
      <c r="G9">
        <v>0</v>
      </c>
      <c r="I9" s="5" t="s">
        <v>15</v>
      </c>
      <c r="J9" s="5">
        <v>61</v>
      </c>
      <c r="X9" t="s">
        <v>52</v>
      </c>
      <c r="Y9" cm="1">
        <f t="array" ref="Y9">SQRT(MMULT(MMULT(TRANSPOSE(U4:U7),_xlfn.ANCHORARRAY(S12)),U4:U7))</f>
        <v>0.17743221567496453</v>
      </c>
      <c r="AA9" t="s">
        <v>52</v>
      </c>
      <c r="AB9" cm="1">
        <f t="array" ref="AB9">SQRT(MMULT(MMULT(TRANSPOSE(V4:V7),_xlfn.ANCHORARRAY(S12)),V4:V7))</f>
        <v>0.2686477609356776</v>
      </c>
    </row>
    <row r="10" spans="1:28" x14ac:dyDescent="0.25">
      <c r="A10">
        <f>SQRT('Punto 11'!A10)</f>
        <v>3.4985711369071799</v>
      </c>
      <c r="B10">
        <f>SQRT('Punto 11'!B10)</f>
        <v>2</v>
      </c>
      <c r="C10">
        <f>SQRT('Punto 11'!C10)</f>
        <v>3</v>
      </c>
      <c r="D10">
        <v>0</v>
      </c>
      <c r="E10">
        <v>0</v>
      </c>
      <c r="F10">
        <v>0</v>
      </c>
      <c r="G10">
        <v>0</v>
      </c>
      <c r="X10" t="s">
        <v>53</v>
      </c>
      <c r="Y10">
        <f>Y$3-(Y$7*Y$8*Y$9)</f>
        <v>10.114504283082226</v>
      </c>
      <c r="AA10" t="s">
        <v>53</v>
      </c>
      <c r="AB10">
        <f>AB$3-(AB$7*AB$8*AB$9)</f>
        <v>9.4998672241092343</v>
      </c>
    </row>
    <row r="11" spans="1:28" ht="13.8" thickBot="1" x14ac:dyDescent="0.3">
      <c r="A11">
        <f>SQRT('Punto 11'!A11)</f>
        <v>4.156921938165306</v>
      </c>
      <c r="B11">
        <f>SQRT('Punto 11'!B11)</f>
        <v>2.4494897427831779</v>
      </c>
      <c r="C11">
        <f>SQRT('Punto 11'!C11)</f>
        <v>2</v>
      </c>
      <c r="D11">
        <v>1</v>
      </c>
      <c r="E11">
        <v>0</v>
      </c>
      <c r="F11">
        <v>0</v>
      </c>
      <c r="G11">
        <v>0</v>
      </c>
      <c r="I11" t="s">
        <v>16</v>
      </c>
      <c r="S11" s="16" t="s">
        <v>56</v>
      </c>
      <c r="T11" s="15"/>
      <c r="U11" s="15"/>
      <c r="V11" s="15"/>
      <c r="X11" t="s">
        <v>54</v>
      </c>
      <c r="Y11">
        <f>Y$3+(Y$7*Y$8*Y$9)</f>
        <v>10.491356276490535</v>
      </c>
      <c r="AA11" t="s">
        <v>54</v>
      </c>
      <c r="AB11">
        <f>AB$3+(AB$7*AB$8*AB$9)</f>
        <v>10.070453821634171</v>
      </c>
    </row>
    <row r="12" spans="1:28" x14ac:dyDescent="0.25">
      <c r="A12">
        <f>SQRT('Punto 11'!A12)</f>
        <v>3.6331804249169899</v>
      </c>
      <c r="B12">
        <f>SQRT('Punto 11'!B12)</f>
        <v>2</v>
      </c>
      <c r="C12">
        <f>SQRT('Punto 11'!C12)</f>
        <v>2</v>
      </c>
      <c r="D12">
        <v>1</v>
      </c>
      <c r="E12">
        <v>0</v>
      </c>
      <c r="F12">
        <v>0</v>
      </c>
      <c r="G12">
        <v>0</v>
      </c>
      <c r="I12" s="6"/>
      <c r="J12" s="6" t="s">
        <v>21</v>
      </c>
      <c r="K12" s="6" t="s">
        <v>22</v>
      </c>
      <c r="L12" s="6" t="s">
        <v>23</v>
      </c>
      <c r="M12" s="6" t="s">
        <v>24</v>
      </c>
      <c r="N12" s="6" t="s">
        <v>25</v>
      </c>
      <c r="S12" cm="1">
        <f t="array" ref="S12:V15">+MINVERSE(MMULT(TRANSPOSE('PUNTO I'!C2:F62),'PUNTO I'!C2:F62))</f>
        <v>0.10775491366343445</v>
      </c>
      <c r="T12">
        <v>-1.0877019074480179E-2</v>
      </c>
      <c r="U12">
        <v>-1.5674420480238985E-3</v>
      </c>
      <c r="V12">
        <v>-1.3208827786323561E-2</v>
      </c>
      <c r="AB12" s="12"/>
    </row>
    <row r="13" spans="1:28" x14ac:dyDescent="0.25">
      <c r="A13">
        <f>SQRT('Punto 11'!A13)</f>
        <v>4.0099875311526842</v>
      </c>
      <c r="B13">
        <f>SQRT('Punto 11'!B13)</f>
        <v>3.1622776601683795</v>
      </c>
      <c r="C13">
        <f>SQRT('Punto 11'!C13)</f>
        <v>5.3851648071345037</v>
      </c>
      <c r="D13">
        <v>1</v>
      </c>
      <c r="E13">
        <v>0</v>
      </c>
      <c r="F13">
        <v>0</v>
      </c>
      <c r="G13">
        <v>0</v>
      </c>
      <c r="I13" t="s">
        <v>17</v>
      </c>
      <c r="J13">
        <v>6</v>
      </c>
      <c r="K13">
        <v>57.693630580704721</v>
      </c>
      <c r="L13">
        <v>9.6156050967841207</v>
      </c>
      <c r="M13">
        <v>34.189283186600406</v>
      </c>
      <c r="N13">
        <v>1.0546608104643494E-16</v>
      </c>
      <c r="S13">
        <v>-1.0877019074480184E-2</v>
      </c>
      <c r="T13">
        <v>2.303332039428545E-3</v>
      </c>
      <c r="U13">
        <v>-2.8123236136304437E-5</v>
      </c>
      <c r="V13">
        <v>-2.9033738545062447E-3</v>
      </c>
    </row>
    <row r="14" spans="1:28" x14ac:dyDescent="0.25">
      <c r="A14">
        <f>SQRT('Punto 11'!A14)</f>
        <v>3.4641016151377544</v>
      </c>
      <c r="B14">
        <f>SQRT('Punto 11'!B14)</f>
        <v>1.7320508075688772</v>
      </c>
      <c r="C14">
        <f>SQRT('Punto 11'!C14)</f>
        <v>4.5825756949558398</v>
      </c>
      <c r="D14">
        <v>0</v>
      </c>
      <c r="E14">
        <v>0</v>
      </c>
      <c r="F14">
        <v>0</v>
      </c>
      <c r="G14">
        <v>0</v>
      </c>
      <c r="I14" t="s">
        <v>18</v>
      </c>
      <c r="J14">
        <v>54</v>
      </c>
      <c r="K14">
        <v>15.18729340982048</v>
      </c>
      <c r="L14">
        <v>0.28124617425593484</v>
      </c>
      <c r="S14">
        <v>-1.5674420480238981E-3</v>
      </c>
      <c r="T14">
        <v>-2.8123236136304647E-5</v>
      </c>
      <c r="U14">
        <v>1.7671768785514658E-4</v>
      </c>
      <c r="V14">
        <v>-1.3214567176209773E-3</v>
      </c>
    </row>
    <row r="15" spans="1:28" ht="13.8" thickBot="1" x14ac:dyDescent="0.3">
      <c r="A15">
        <f>SQRT('Punto 11'!A15)</f>
        <v>4.6475800154489004</v>
      </c>
      <c r="B15">
        <f>SQRT('Punto 11'!B15)</f>
        <v>2</v>
      </c>
      <c r="C15">
        <f>SQRT('Punto 11'!C15)</f>
        <v>6.4031242374328485</v>
      </c>
      <c r="D15">
        <v>1</v>
      </c>
      <c r="E15">
        <v>0</v>
      </c>
      <c r="F15">
        <v>0</v>
      </c>
      <c r="G15">
        <v>0</v>
      </c>
      <c r="I15" s="5" t="s">
        <v>19</v>
      </c>
      <c r="J15" s="5">
        <v>60</v>
      </c>
      <c r="K15" s="5">
        <v>72.880923990525204</v>
      </c>
      <c r="L15" s="5"/>
      <c r="M15" s="5"/>
      <c r="N15" s="5"/>
      <c r="S15">
        <v>-1.320882778632352E-2</v>
      </c>
      <c r="T15">
        <v>-2.9033738545062491E-3</v>
      </c>
      <c r="U15">
        <v>-1.3214567176209782E-3</v>
      </c>
      <c r="V15">
        <v>8.1876643379389741E-2</v>
      </c>
    </row>
    <row r="16" spans="1:28" ht="13.8" thickBot="1" x14ac:dyDescent="0.3">
      <c r="A16">
        <f>SQRT('Punto 11'!A16)</f>
        <v>4.1424630354415957</v>
      </c>
      <c r="B16">
        <f>SQRT('Punto 11'!B16)</f>
        <v>2.4494897427831779</v>
      </c>
      <c r="C16">
        <f>SQRT('Punto 11'!C16)</f>
        <v>2.4494897427831779</v>
      </c>
      <c r="D16">
        <v>1</v>
      </c>
      <c r="E16">
        <v>0</v>
      </c>
      <c r="F16">
        <v>0</v>
      </c>
      <c r="G16">
        <v>0</v>
      </c>
    </row>
    <row r="17" spans="1:17" x14ac:dyDescent="0.25">
      <c r="A17">
        <f>SQRT('Punto 11'!A17)</f>
        <v>4.3266615305567866</v>
      </c>
      <c r="B17">
        <f>SQRT('Punto 11'!B17)</f>
        <v>2.8284271247461903</v>
      </c>
      <c r="C17">
        <f>SQRT('Punto 11'!C17)</f>
        <v>2</v>
      </c>
      <c r="D17">
        <v>0</v>
      </c>
      <c r="E17">
        <v>0</v>
      </c>
      <c r="F17">
        <v>0</v>
      </c>
      <c r="G17">
        <v>0</v>
      </c>
      <c r="I17" s="6"/>
      <c r="J17" s="6" t="s">
        <v>26</v>
      </c>
      <c r="K17" s="6" t="s">
        <v>14</v>
      </c>
      <c r="L17" s="6" t="s">
        <v>27</v>
      </c>
      <c r="M17" s="6" t="s">
        <v>28</v>
      </c>
      <c r="N17" s="6" t="s">
        <v>29</v>
      </c>
      <c r="O17" s="6" t="s">
        <v>30</v>
      </c>
      <c r="P17" s="6" t="s">
        <v>31</v>
      </c>
      <c r="Q17" s="6" t="s">
        <v>32</v>
      </c>
    </row>
    <row r="18" spans="1:17" x14ac:dyDescent="0.25">
      <c r="A18">
        <f>SQRT('Punto 11'!A18)</f>
        <v>3</v>
      </c>
      <c r="B18">
        <f>SQRT('Punto 11'!B18)</f>
        <v>1</v>
      </c>
      <c r="C18">
        <f>SQRT('Punto 11'!C18)</f>
        <v>2.2360679774997898</v>
      </c>
      <c r="D18">
        <v>0</v>
      </c>
      <c r="E18">
        <v>0</v>
      </c>
      <c r="F18">
        <v>0</v>
      </c>
      <c r="G18">
        <v>0</v>
      </c>
      <c r="I18" t="s">
        <v>20</v>
      </c>
      <c r="J18">
        <v>2.0905648617370698</v>
      </c>
      <c r="K18">
        <v>0.30369067538237182</v>
      </c>
      <c r="L18">
        <v>6.8838625325090232</v>
      </c>
      <c r="M18">
        <v>6.360566722895786E-9</v>
      </c>
      <c r="N18">
        <v>1.4817017166471098</v>
      </c>
      <c r="O18">
        <v>2.6994280068270298</v>
      </c>
      <c r="P18">
        <v>1.4817017166471098</v>
      </c>
      <c r="Q18">
        <v>2.6994280068270298</v>
      </c>
    </row>
    <row r="19" spans="1:17" x14ac:dyDescent="0.25">
      <c r="A19">
        <f>SQRT('Punto 11'!A19)</f>
        <v>4.8497422611928567</v>
      </c>
      <c r="B19">
        <f>SQRT('Punto 11'!B19)</f>
        <v>2.4494897427831779</v>
      </c>
      <c r="C19">
        <f>SQRT('Punto 11'!C19)</f>
        <v>4</v>
      </c>
      <c r="D19">
        <v>0</v>
      </c>
      <c r="E19">
        <v>0</v>
      </c>
      <c r="F19">
        <v>0</v>
      </c>
      <c r="G19">
        <v>0</v>
      </c>
      <c r="I19" t="s">
        <v>2</v>
      </c>
      <c r="J19">
        <v>0.52274240367955038</v>
      </c>
      <c r="K19">
        <v>0.11771584687314082</v>
      </c>
      <c r="L19">
        <v>4.440713952836747</v>
      </c>
      <c r="M19">
        <v>4.4743769960581981E-5</v>
      </c>
      <c r="N19">
        <v>0.28673634039207341</v>
      </c>
      <c r="O19">
        <v>0.75874846696702736</v>
      </c>
      <c r="P19">
        <v>0.28673634039207341</v>
      </c>
      <c r="Q19">
        <v>0.75874846696702736</v>
      </c>
    </row>
    <row r="20" spans="1:17" x14ac:dyDescent="0.25">
      <c r="A20">
        <f>SQRT('Punto 11'!A20)</f>
        <v>3.7309516212355258</v>
      </c>
      <c r="B20">
        <f>SQRT('Punto 11'!B20)</f>
        <v>2.6457513110645907</v>
      </c>
      <c r="C20">
        <f>SQRT('Punto 11'!C20)</f>
        <v>3.7416573867739413</v>
      </c>
      <c r="D20">
        <v>0</v>
      </c>
      <c r="E20">
        <v>0</v>
      </c>
      <c r="F20">
        <v>0</v>
      </c>
      <c r="G20">
        <v>0</v>
      </c>
      <c r="I20" t="s">
        <v>3</v>
      </c>
      <c r="J20">
        <v>0.19216184930370378</v>
      </c>
      <c r="K20">
        <v>5.0772497742382051E-2</v>
      </c>
      <c r="L20">
        <v>3.7847625751785259</v>
      </c>
      <c r="M20">
        <v>3.8771006875249392E-4</v>
      </c>
      <c r="N20">
        <v>9.0369120170427086E-2</v>
      </c>
      <c r="O20">
        <v>0.29395457843698047</v>
      </c>
      <c r="P20">
        <v>9.0369120170427086E-2</v>
      </c>
      <c r="Q20">
        <v>0.29395457843698047</v>
      </c>
    </row>
    <row r="21" spans="1:17" x14ac:dyDescent="0.25">
      <c r="A21">
        <f>SQRT('Punto 11'!A21)</f>
        <v>4.0841155713324273</v>
      </c>
      <c r="B21">
        <f>SQRT('Punto 11'!B21)</f>
        <v>2</v>
      </c>
      <c r="C21">
        <f>SQRT('Punto 11'!C21)</f>
        <v>3</v>
      </c>
      <c r="D21">
        <v>0</v>
      </c>
      <c r="E21">
        <v>0</v>
      </c>
      <c r="F21">
        <v>0</v>
      </c>
      <c r="G21">
        <v>0</v>
      </c>
      <c r="I21" t="s">
        <v>4</v>
      </c>
      <c r="J21">
        <v>0.51776975691467719</v>
      </c>
      <c r="K21">
        <v>0.14920464038092188</v>
      </c>
      <c r="L21">
        <v>3.4701987524838542</v>
      </c>
      <c r="M21">
        <v>1.0303035492979916E-3</v>
      </c>
      <c r="N21">
        <v>0.21863246371341943</v>
      </c>
      <c r="O21">
        <v>0.81690705011593501</v>
      </c>
      <c r="P21">
        <v>0.21863246371341943</v>
      </c>
      <c r="Q21">
        <v>0.81690705011593501</v>
      </c>
    </row>
    <row r="22" spans="1:17" x14ac:dyDescent="0.25">
      <c r="A22">
        <f>SQRT('Punto 11'!A22)</f>
        <v>4.8124837662063857</v>
      </c>
      <c r="B22">
        <f>SQRT('Punto 11'!B22)</f>
        <v>2.4494897427831779</v>
      </c>
      <c r="C22">
        <f>SQRT('Punto 11'!C22)</f>
        <v>3.7416573867739413</v>
      </c>
      <c r="D22">
        <v>1</v>
      </c>
      <c r="E22">
        <v>0</v>
      </c>
      <c r="F22">
        <v>0</v>
      </c>
      <c r="G22">
        <v>0</v>
      </c>
      <c r="I22" t="s">
        <v>58</v>
      </c>
      <c r="J22">
        <v>2.6433537706591266</v>
      </c>
      <c r="K22">
        <v>0.55084040230009734</v>
      </c>
      <c r="L22">
        <v>4.7987652314926414</v>
      </c>
      <c r="M22">
        <v>1.3013231867576711E-5</v>
      </c>
      <c r="N22">
        <v>1.5389852569904841</v>
      </c>
      <c r="O22">
        <v>3.7477222843277689</v>
      </c>
      <c r="P22">
        <v>1.5389852569904841</v>
      </c>
      <c r="Q22">
        <v>3.7477222843277689</v>
      </c>
    </row>
    <row r="23" spans="1:17" x14ac:dyDescent="0.25">
      <c r="A23">
        <f>SQRT('Punto 11'!A23)</f>
        <v>5.1613951602255757</v>
      </c>
      <c r="B23">
        <f>SQRT('Punto 11'!B23)</f>
        <v>2.6457513110645907</v>
      </c>
      <c r="C23">
        <f>SQRT('Punto 11'!C23)</f>
        <v>5.0990195135927845</v>
      </c>
      <c r="D23">
        <v>1</v>
      </c>
      <c r="E23">
        <v>0</v>
      </c>
      <c r="F23">
        <v>0</v>
      </c>
      <c r="G23">
        <v>0</v>
      </c>
      <c r="I23" t="s">
        <v>59</v>
      </c>
      <c r="J23">
        <v>2.9607849033416205</v>
      </c>
      <c r="K23">
        <v>0.54437936295946321</v>
      </c>
      <c r="L23">
        <v>5.4388264963712318</v>
      </c>
      <c r="M23">
        <v>1.3299734421604583E-6</v>
      </c>
      <c r="N23">
        <v>1.8693699936271835</v>
      </c>
      <c r="O23">
        <v>4.0521998130560579</v>
      </c>
      <c r="P23">
        <v>1.8693699936271835</v>
      </c>
      <c r="Q23">
        <v>4.0521998130560579</v>
      </c>
    </row>
    <row r="24" spans="1:17" ht="13.8" thickBot="1" x14ac:dyDescent="0.3">
      <c r="A24">
        <f>SQRT('Punto 11'!A24)</f>
        <v>5.7861904565957731</v>
      </c>
      <c r="B24">
        <f>SQRT('Punto 11'!B24)</f>
        <v>3.4641016151377544</v>
      </c>
      <c r="C24">
        <f>SQRT('Punto 11'!C24)</f>
        <v>4.5825756949558398</v>
      </c>
      <c r="D24">
        <v>1</v>
      </c>
      <c r="E24">
        <v>0</v>
      </c>
      <c r="F24">
        <v>0</v>
      </c>
      <c r="G24">
        <v>0</v>
      </c>
      <c r="I24" s="5" t="s">
        <v>60</v>
      </c>
      <c r="J24" s="5">
        <v>2.8326566314109263</v>
      </c>
      <c r="K24" s="5">
        <v>0.54487196851516495</v>
      </c>
      <c r="L24" s="5">
        <v>5.1987563961681165</v>
      </c>
      <c r="M24" s="5">
        <v>3.1580507076764607E-6</v>
      </c>
      <c r="N24" s="5">
        <v>1.7402541070206166</v>
      </c>
      <c r="O24" s="5">
        <v>3.925059155801236</v>
      </c>
      <c r="P24" s="5">
        <v>1.7402541070206166</v>
      </c>
      <c r="Q24" s="5">
        <v>3.925059155801236</v>
      </c>
    </row>
    <row r="25" spans="1:17" x14ac:dyDescent="0.25">
      <c r="A25">
        <f>SQRT('Punto 11'!A25)</f>
        <v>4.5694638635183447</v>
      </c>
      <c r="B25">
        <f>SQRT('Punto 11'!B25)</f>
        <v>2.4494897427831779</v>
      </c>
      <c r="C25">
        <f>SQRT('Punto 11'!C25)</f>
        <v>1.4142135623730951</v>
      </c>
      <c r="D25">
        <v>0</v>
      </c>
      <c r="E25">
        <v>0</v>
      </c>
      <c r="F25">
        <v>0</v>
      </c>
      <c r="G25">
        <v>0</v>
      </c>
    </row>
    <row r="26" spans="1:17" x14ac:dyDescent="0.25">
      <c r="A26">
        <f>SQRT('Punto 11'!A26)</f>
        <v>2.9393876913398138</v>
      </c>
      <c r="B26">
        <f>SQRT('Punto 11'!B26)</f>
        <v>2.2360679774997898</v>
      </c>
      <c r="C26">
        <f>SQRT('Punto 11'!C26)</f>
        <v>1</v>
      </c>
      <c r="D26">
        <v>0</v>
      </c>
      <c r="E26">
        <v>0</v>
      </c>
      <c r="F26">
        <v>0</v>
      </c>
      <c r="G26">
        <v>0</v>
      </c>
    </row>
    <row r="27" spans="1:17" x14ac:dyDescent="0.25">
      <c r="A27">
        <f>SQRT('Punto 11'!A27)</f>
        <v>5.0556898639058154</v>
      </c>
      <c r="B27">
        <f>SQRT('Punto 11'!B27)</f>
        <v>2.8284271247461903</v>
      </c>
      <c r="C27">
        <f>SQRT('Punto 11'!C27)</f>
        <v>3</v>
      </c>
      <c r="D27">
        <v>1</v>
      </c>
      <c r="E27">
        <v>0</v>
      </c>
      <c r="F27">
        <v>0</v>
      </c>
      <c r="G27">
        <v>0</v>
      </c>
    </row>
    <row r="28" spans="1:17" x14ac:dyDescent="0.25">
      <c r="A28">
        <f>SQRT('Punto 11'!A28)</f>
        <v>6.0497933849016698</v>
      </c>
      <c r="B28">
        <f>SQRT('Punto 11'!B28)</f>
        <v>3.1622776601683795</v>
      </c>
      <c r="C28">
        <f>SQRT('Punto 11'!C28)</f>
        <v>4.7958315233127191</v>
      </c>
      <c r="D28">
        <v>1</v>
      </c>
      <c r="E28">
        <v>0</v>
      </c>
      <c r="F28">
        <v>0</v>
      </c>
      <c r="G28">
        <v>0</v>
      </c>
      <c r="I28" t="s">
        <v>42</v>
      </c>
    </row>
    <row r="29" spans="1:17" ht="13.8" thickBot="1" x14ac:dyDescent="0.3">
      <c r="A29">
        <f>SQRT('Punto 11'!A29)</f>
        <v>4.2848570571257101</v>
      </c>
      <c r="B29">
        <f>SQRT('Punto 11'!B29)</f>
        <v>2</v>
      </c>
      <c r="C29">
        <f>SQRT('Punto 11'!C29)</f>
        <v>3.6055512754639891</v>
      </c>
      <c r="D29">
        <v>1</v>
      </c>
      <c r="E29">
        <v>0</v>
      </c>
      <c r="F29">
        <v>0</v>
      </c>
      <c r="G29">
        <v>0</v>
      </c>
    </row>
    <row r="30" spans="1:17" x14ac:dyDescent="0.25">
      <c r="A30">
        <f>SQRT('Punto 11'!A30)</f>
        <v>3.1368774282716241</v>
      </c>
      <c r="B30">
        <f>SQRT('Punto 11'!B30)</f>
        <v>2.4494897427831779</v>
      </c>
      <c r="C30">
        <f>SQRT('Punto 11'!C30)</f>
        <v>3.3166247903553998</v>
      </c>
      <c r="D30">
        <v>0</v>
      </c>
      <c r="E30">
        <v>0</v>
      </c>
      <c r="F30">
        <v>0</v>
      </c>
      <c r="G30">
        <v>0</v>
      </c>
      <c r="I30" s="6" t="s">
        <v>43</v>
      </c>
      <c r="J30" s="6" t="s">
        <v>44</v>
      </c>
      <c r="K30" s="6" t="s">
        <v>18</v>
      </c>
      <c r="L30" s="6" t="s">
        <v>45</v>
      </c>
    </row>
    <row r="31" spans="1:17" x14ac:dyDescent="0.25">
      <c r="A31">
        <f>SQRT('Punto 11'!A31)</f>
        <v>5.2649786324352732</v>
      </c>
      <c r="B31">
        <f>SQRT('Punto 11'!B31)</f>
        <v>2.8284271247461903</v>
      </c>
      <c r="C31">
        <f>SQRT('Punto 11'!C31)</f>
        <v>4.5825756949558398</v>
      </c>
      <c r="D31">
        <v>1</v>
      </c>
      <c r="E31">
        <v>0</v>
      </c>
      <c r="F31">
        <v>0</v>
      </c>
      <c r="G31">
        <v>0</v>
      </c>
      <c r="I31">
        <v>1</v>
      </c>
      <c r="J31">
        <v>3.8417154964916209</v>
      </c>
      <c r="K31">
        <v>-7.8737952046265214E-2</v>
      </c>
      <c r="L31">
        <v>-0.15650187614301123</v>
      </c>
    </row>
    <row r="32" spans="1:17" x14ac:dyDescent="0.25">
      <c r="A32">
        <f>SQRT('Punto 11'!A32)</f>
        <v>4.8249352327259274</v>
      </c>
      <c r="B32">
        <f>SQRT('Punto 11'!B32)</f>
        <v>2</v>
      </c>
      <c r="C32">
        <f>SQRT('Punto 11'!C32)</f>
        <v>5.4772255750516612</v>
      </c>
      <c r="D32">
        <v>1</v>
      </c>
      <c r="E32">
        <v>0</v>
      </c>
      <c r="F32">
        <v>0</v>
      </c>
      <c r="G32">
        <v>0</v>
      </c>
      <c r="I32">
        <v>2</v>
      </c>
      <c r="J32">
        <v>4.3060546229886025</v>
      </c>
      <c r="K32">
        <v>0.31563338032793453</v>
      </c>
      <c r="L32">
        <v>0.62736221746861442</v>
      </c>
    </row>
    <row r="33" spans="1:12" x14ac:dyDescent="0.25">
      <c r="A33">
        <f>SQRT('Punto 11'!A33)</f>
        <v>4.4497190922573981</v>
      </c>
      <c r="B33">
        <f>SQRT('Punto 11'!B33)</f>
        <v>3.4641016151377544</v>
      </c>
      <c r="C33">
        <f>SQRT('Punto 11'!C33)</f>
        <v>5.3851648071345037</v>
      </c>
      <c r="D33">
        <v>1</v>
      </c>
      <c r="E33">
        <v>0</v>
      </c>
      <c r="F33">
        <v>0</v>
      </c>
      <c r="G33">
        <v>0</v>
      </c>
      <c r="I33">
        <v>3</v>
      </c>
      <c r="J33">
        <v>3.7125352170072814</v>
      </c>
      <c r="K33">
        <v>-0.44450828933364317</v>
      </c>
      <c r="L33">
        <v>-0.88351778823202676</v>
      </c>
    </row>
    <row r="34" spans="1:12" x14ac:dyDescent="0.25">
      <c r="A34">
        <f>SQRT('Punto 11'!A34)</f>
        <v>3.7629775444453557</v>
      </c>
      <c r="B34">
        <f>SQRT('Punto 11'!B34)</f>
        <v>2</v>
      </c>
      <c r="C34">
        <f>SQRT('Punto 11'!C34)</f>
        <v>3</v>
      </c>
      <c r="D34">
        <v>0</v>
      </c>
      <c r="E34">
        <v>0</v>
      </c>
      <c r="F34">
        <v>0</v>
      </c>
      <c r="G34">
        <v>0</v>
      </c>
      <c r="I34">
        <v>4</v>
      </c>
      <c r="J34">
        <v>3.7553407162753594</v>
      </c>
      <c r="K34">
        <v>-0.18882981624995798</v>
      </c>
      <c r="L34">
        <v>-0.37532371298524581</v>
      </c>
    </row>
    <row r="35" spans="1:12" x14ac:dyDescent="0.25">
      <c r="A35">
        <f>SQRT('Punto 11'!A35)</f>
        <v>5.2649786324352732</v>
      </c>
      <c r="B35">
        <f>SQRT('Punto 11'!B35)</f>
        <v>3</v>
      </c>
      <c r="C35">
        <f>SQRT('Punto 11'!C35)</f>
        <v>5.0990195135927845</v>
      </c>
      <c r="D35">
        <v>1</v>
      </c>
      <c r="E35">
        <v>0</v>
      </c>
      <c r="F35">
        <v>0</v>
      </c>
      <c r="G35">
        <v>0</v>
      </c>
      <c r="I35">
        <v>5</v>
      </c>
      <c r="J35">
        <v>4.7242021656352122</v>
      </c>
      <c r="K35">
        <v>-0.99325054439968641</v>
      </c>
      <c r="L35">
        <v>-1.9742140815052029</v>
      </c>
    </row>
    <row r="36" spans="1:12" x14ac:dyDescent="0.25">
      <c r="A36">
        <f>SQRT('Punto 11'!A36)</f>
        <v>4.2708313008125245</v>
      </c>
      <c r="B36">
        <f>SQRT('Punto 11'!B36)</f>
        <v>2.4494897427831779</v>
      </c>
      <c r="C36">
        <f>SQRT('Punto 11'!C36)</f>
        <v>2.2360679774997898</v>
      </c>
      <c r="D36">
        <v>0</v>
      </c>
      <c r="E36">
        <v>0</v>
      </c>
      <c r="F36">
        <v>0</v>
      </c>
      <c r="G36">
        <v>0</v>
      </c>
      <c r="I36">
        <v>6</v>
      </c>
      <c r="J36">
        <v>2.9461413516870292</v>
      </c>
      <c r="K36">
        <v>-0.15329334293324104</v>
      </c>
      <c r="L36">
        <v>-0.30469037034630608</v>
      </c>
    </row>
    <row r="37" spans="1:12" x14ac:dyDescent="0.25">
      <c r="A37">
        <f>SQRT('Punto 11'!A37)</f>
        <v>3.8418745424597094</v>
      </c>
      <c r="B37">
        <f>SQRT('Punto 11'!B37)</f>
        <v>2</v>
      </c>
      <c r="C37">
        <f>SQRT('Punto 11'!C37)</f>
        <v>5.0990195135927845</v>
      </c>
      <c r="D37">
        <v>0</v>
      </c>
      <c r="E37">
        <v>0</v>
      </c>
      <c r="F37">
        <v>0</v>
      </c>
      <c r="G37">
        <v>0</v>
      </c>
      <c r="I37">
        <v>7</v>
      </c>
      <c r="J37">
        <v>3.7038511039383608</v>
      </c>
      <c r="K37">
        <v>0.26099441638144105</v>
      </c>
      <c r="L37">
        <v>0.51876020095804931</v>
      </c>
    </row>
    <row r="38" spans="1:12" x14ac:dyDescent="0.25">
      <c r="A38">
        <f>SQRT('Punto 11'!A38)</f>
        <v>3.5156791662493894</v>
      </c>
      <c r="B38">
        <f>SQRT('Punto 11'!B38)</f>
        <v>1.7320508075688772</v>
      </c>
      <c r="C38">
        <f>SQRT('Punto 11'!C38)</f>
        <v>1</v>
      </c>
      <c r="D38">
        <v>1</v>
      </c>
      <c r="E38">
        <v>0</v>
      </c>
      <c r="F38">
        <v>0</v>
      </c>
      <c r="G38">
        <v>0</v>
      </c>
      <c r="I38">
        <v>8</v>
      </c>
      <c r="J38">
        <v>4.1109400147824982</v>
      </c>
      <c r="K38">
        <v>-0.89846433394069614</v>
      </c>
      <c r="L38">
        <v>-1.7858142135406168</v>
      </c>
    </row>
    <row r="39" spans="1:12" x14ac:dyDescent="0.25">
      <c r="A39">
        <f>SQRT('Punto 11'!A39)</f>
        <v>3.7947331922020551</v>
      </c>
      <c r="B39">
        <f>SQRT('Punto 11'!B39)</f>
        <v>2</v>
      </c>
      <c r="C39">
        <f>SQRT('Punto 11'!C39)</f>
        <v>2.8284271247461903</v>
      </c>
      <c r="D39">
        <v>1</v>
      </c>
      <c r="E39">
        <v>0</v>
      </c>
      <c r="F39">
        <v>0</v>
      </c>
      <c r="G39">
        <v>0</v>
      </c>
      <c r="I39">
        <v>9</v>
      </c>
      <c r="J39">
        <v>3.7125352170072814</v>
      </c>
      <c r="K39">
        <v>-0.21396408010010148</v>
      </c>
      <c r="L39">
        <v>-0.42528131723827012</v>
      </c>
    </row>
    <row r="40" spans="1:12" x14ac:dyDescent="0.25">
      <c r="A40">
        <f>SQRT('Punto 11'!A40)</f>
        <v>5.2421369688324626</v>
      </c>
      <c r="B40">
        <f>SQRT('Punto 11'!B40)</f>
        <v>3.4641016151377544</v>
      </c>
      <c r="C40">
        <f>SQRT('Punto 11'!C40)</f>
        <v>3.3166247903553998</v>
      </c>
      <c r="D40">
        <v>1</v>
      </c>
      <c r="E40">
        <v>0</v>
      </c>
      <c r="F40">
        <v>0</v>
      </c>
      <c r="G40">
        <v>0</v>
      </c>
      <c r="I40">
        <v>10</v>
      </c>
      <c r="J40">
        <v>4.2731104731900365</v>
      </c>
      <c r="K40">
        <v>-0.11618853502473048</v>
      </c>
      <c r="L40">
        <v>-0.2309397596091122</v>
      </c>
    </row>
    <row r="41" spans="1:12" x14ac:dyDescent="0.25">
      <c r="A41">
        <f>SQRT('Punto 11'!A41)</f>
        <v>3.5832945734337831</v>
      </c>
      <c r="B41">
        <f>SQRT('Punto 11'!B41)</f>
        <v>1</v>
      </c>
      <c r="C41">
        <f>SQRT('Punto 11'!C41)</f>
        <v>6</v>
      </c>
      <c r="D41">
        <v>1</v>
      </c>
      <c r="E41">
        <v>0</v>
      </c>
      <c r="F41">
        <v>0</v>
      </c>
      <c r="G41">
        <v>0</v>
      </c>
      <c r="I41">
        <v>11</v>
      </c>
      <c r="J41">
        <v>4.0381431246182551</v>
      </c>
      <c r="K41">
        <v>-0.40496269970126519</v>
      </c>
      <c r="L41">
        <v>-0.80491580774093863</v>
      </c>
    </row>
    <row r="42" spans="1:12" x14ac:dyDescent="0.25">
      <c r="A42">
        <f>SQRT('Punto 11'!A42)</f>
        <v>5.8378078077305693</v>
      </c>
      <c r="B42">
        <f>SQRT('Punto 11'!B42)</f>
        <v>2.4494897427831779</v>
      </c>
      <c r="C42">
        <f>SQRT('Punto 11'!C42)</f>
        <v>4.8989794855663558</v>
      </c>
      <c r="D42">
        <v>1</v>
      </c>
      <c r="E42">
        <v>0</v>
      </c>
      <c r="F42">
        <v>0</v>
      </c>
      <c r="G42">
        <v>0</v>
      </c>
      <c r="I42">
        <v>12</v>
      </c>
      <c r="J42">
        <v>5.2962144719744995</v>
      </c>
      <c r="K42">
        <v>-1.2862269408218152</v>
      </c>
      <c r="L42">
        <v>-2.5565426094143389</v>
      </c>
    </row>
    <row r="43" spans="1:12" x14ac:dyDescent="0.25">
      <c r="A43">
        <f>SQRT('Punto 11'!A43)</f>
        <v>3.7788887255382368</v>
      </c>
      <c r="B43">
        <f>SQRT('Punto 11'!B43)</f>
        <v>2.6457513110645907</v>
      </c>
      <c r="C43">
        <f>SQRT('Punto 11'!C43)</f>
        <v>1</v>
      </c>
      <c r="D43">
        <v>1</v>
      </c>
      <c r="E43">
        <v>0</v>
      </c>
      <c r="F43">
        <v>0</v>
      </c>
      <c r="G43">
        <v>0</v>
      </c>
      <c r="I43">
        <v>13</v>
      </c>
      <c r="J43">
        <v>3.876577484297651</v>
      </c>
      <c r="K43">
        <v>-0.41247586915989665</v>
      </c>
      <c r="L43">
        <v>-0.81984920498456137</v>
      </c>
    </row>
    <row r="44" spans="1:12" x14ac:dyDescent="0.25">
      <c r="A44">
        <f>SQRT('Punto 11'!A44)</f>
        <v>4.6989360497882924</v>
      </c>
      <c r="B44">
        <f>SQRT('Punto 11'!B44)</f>
        <v>2.4494897427831779</v>
      </c>
      <c r="C44">
        <f>SQRT('Punto 11'!C44)</f>
        <v>3.3166247903553998</v>
      </c>
      <c r="D44">
        <v>0</v>
      </c>
      <c r="E44">
        <v>0</v>
      </c>
      <c r="F44">
        <v>0</v>
      </c>
      <c r="G44">
        <v>0</v>
      </c>
      <c r="I44">
        <v>14</v>
      </c>
      <c r="J44">
        <v>4.8842556207973118</v>
      </c>
      <c r="K44">
        <v>-0.23667560534841137</v>
      </c>
      <c r="L44">
        <v>-0.47042341477900063</v>
      </c>
    </row>
    <row r="45" spans="1:12" x14ac:dyDescent="0.25">
      <c r="A45">
        <f>SQRT('Punto 11'!A45)</f>
        <v>7.8230428862431785</v>
      </c>
      <c r="B45">
        <f>SQRT('Punto 11'!B45)</f>
        <v>3.3166247903553998</v>
      </c>
      <c r="C45">
        <f>SQRT('Punto 11'!C45)</f>
        <v>4.358898943540674</v>
      </c>
      <c r="D45">
        <v>1</v>
      </c>
      <c r="E45">
        <v>1</v>
      </c>
      <c r="F45">
        <v>0</v>
      </c>
      <c r="G45">
        <v>0</v>
      </c>
      <c r="I45">
        <v>15</v>
      </c>
      <c r="J45">
        <v>4.359485253406298</v>
      </c>
      <c r="K45">
        <v>-0.21702221796470234</v>
      </c>
      <c r="L45">
        <v>-0.43135976226860057</v>
      </c>
    </row>
    <row r="46" spans="1:12" x14ac:dyDescent="0.25">
      <c r="A46">
        <f>SQRT('Punto 11'!A46)</f>
        <v>4.2142615011410953</v>
      </c>
      <c r="B46">
        <f>SQRT('Punto 11'!B46)</f>
        <v>1.7320508075688772</v>
      </c>
      <c r="C46">
        <f>SQRT('Punto 11'!C46)</f>
        <v>4</v>
      </c>
      <c r="D46">
        <v>0</v>
      </c>
      <c r="E46">
        <v>0</v>
      </c>
      <c r="F46">
        <v>0</v>
      </c>
      <c r="G46">
        <v>0</v>
      </c>
      <c r="I46">
        <v>16</v>
      </c>
      <c r="J46">
        <v>3.9534273541667404</v>
      </c>
      <c r="K46">
        <v>0.37323417639004619</v>
      </c>
      <c r="L46">
        <v>0.74185125886195147</v>
      </c>
    </row>
    <row r="47" spans="1:12" x14ac:dyDescent="0.25">
      <c r="A47">
        <f>SQRT('Punto 11'!A47)</f>
        <v>4.0398019753448313</v>
      </c>
      <c r="B47">
        <f>SQRT('Punto 11'!B47)</f>
        <v>2</v>
      </c>
      <c r="C47">
        <f>SQRT('Punto 11'!C47)</f>
        <v>1.7320508075688772</v>
      </c>
      <c r="D47">
        <v>1</v>
      </c>
      <c r="E47">
        <v>0</v>
      </c>
      <c r="F47">
        <v>0</v>
      </c>
      <c r="G47">
        <v>0</v>
      </c>
      <c r="I47">
        <v>17</v>
      </c>
      <c r="J47">
        <v>3.0429942231417724</v>
      </c>
      <c r="K47">
        <v>-4.299422314177237E-2</v>
      </c>
      <c r="L47">
        <v>-8.5456586184067623E-2</v>
      </c>
    </row>
    <row r="48" spans="1:12" x14ac:dyDescent="0.25">
      <c r="A48">
        <f>SQRT('Punto 11'!A48)</f>
        <v>3</v>
      </c>
      <c r="B48">
        <f>SQRT('Punto 11'!B48)</f>
        <v>1.4142135623730951</v>
      </c>
      <c r="C48">
        <f>SQRT('Punto 11'!C48)</f>
        <v>1</v>
      </c>
      <c r="D48">
        <v>0</v>
      </c>
      <c r="E48">
        <v>0</v>
      </c>
      <c r="F48">
        <v>0</v>
      </c>
      <c r="G48">
        <v>0</v>
      </c>
      <c r="I48">
        <v>18</v>
      </c>
      <c r="J48">
        <v>4.139664414882767</v>
      </c>
      <c r="K48">
        <v>0.71007784631008963</v>
      </c>
      <c r="L48">
        <v>1.4113716735967479</v>
      </c>
    </row>
    <row r="49" spans="1:12" x14ac:dyDescent="0.25">
      <c r="A49">
        <f>SQRT('Punto 11'!A49)</f>
        <v>5.2306787322488084</v>
      </c>
      <c r="B49">
        <f>SQRT('Punto 11'!B49)</f>
        <v>1</v>
      </c>
      <c r="C49">
        <f>SQRT('Punto 11'!C49)</f>
        <v>5.7445626465380286</v>
      </c>
      <c r="D49">
        <v>1</v>
      </c>
      <c r="E49">
        <v>0</v>
      </c>
      <c r="F49">
        <v>0</v>
      </c>
      <c r="G49">
        <v>0</v>
      </c>
      <c r="I49">
        <v>19</v>
      </c>
      <c r="J49">
        <v>4.1926150645246398</v>
      </c>
      <c r="K49">
        <v>-0.46166344328911402</v>
      </c>
      <c r="L49">
        <v>-0.91761587828618296</v>
      </c>
    </row>
    <row r="50" spans="1:12" x14ac:dyDescent="0.25">
      <c r="A50">
        <f>SQRT('Punto 11'!A50)</f>
        <v>3.872983346207417</v>
      </c>
      <c r="B50">
        <f>SQRT('Punto 11'!B50)</f>
        <v>2.6457513110645907</v>
      </c>
      <c r="C50">
        <f>SQRT('Punto 11'!C50)</f>
        <v>4.5825756949558398</v>
      </c>
      <c r="D50">
        <v>0</v>
      </c>
      <c r="E50">
        <v>0</v>
      </c>
      <c r="F50">
        <v>0</v>
      </c>
      <c r="G50">
        <v>0</v>
      </c>
      <c r="I50">
        <v>20</v>
      </c>
      <c r="J50">
        <v>3.7125352170072814</v>
      </c>
      <c r="K50">
        <v>0.37158035432514591</v>
      </c>
      <c r="L50">
        <v>0.73856407334039353</v>
      </c>
    </row>
    <row r="51" spans="1:12" x14ac:dyDescent="0.25">
      <c r="A51">
        <f>SQRT('Punto 11'!A51)</f>
        <v>7.9749608149507543</v>
      </c>
      <c r="B51">
        <f>SQRT('Punto 11'!B51)</f>
        <v>3</v>
      </c>
      <c r="C51">
        <f>SQRT('Punto 11'!C51)</f>
        <v>4.358898943540674</v>
      </c>
      <c r="D51">
        <v>1</v>
      </c>
      <c r="E51">
        <v>0</v>
      </c>
      <c r="F51">
        <v>1</v>
      </c>
      <c r="G51">
        <v>0</v>
      </c>
      <c r="I51">
        <v>21</v>
      </c>
      <c r="J51">
        <v>4.6077905774859733</v>
      </c>
      <c r="K51">
        <v>0.20469318872041242</v>
      </c>
      <c r="L51">
        <v>0.40685422005409555</v>
      </c>
    </row>
    <row r="52" spans="1:12" x14ac:dyDescent="0.25">
      <c r="A52">
        <f>SQRT('Punto 11'!A52)</f>
        <v>3.2863353450309964</v>
      </c>
      <c r="B52">
        <f>SQRT('Punto 11'!B52)</f>
        <v>1</v>
      </c>
      <c r="C52">
        <f>SQRT('Punto 11'!C52)</f>
        <v>3</v>
      </c>
      <c r="D52">
        <v>1</v>
      </c>
      <c r="E52">
        <v>0</v>
      </c>
      <c r="F52">
        <v>0</v>
      </c>
      <c r="G52">
        <v>0</v>
      </c>
      <c r="I52">
        <v>22</v>
      </c>
      <c r="J52">
        <v>4.9712180379036344</v>
      </c>
      <c r="K52">
        <v>0.19017712232194128</v>
      </c>
      <c r="L52">
        <v>0.37800165827750287</v>
      </c>
    </row>
    <row r="53" spans="1:12" x14ac:dyDescent="0.25">
      <c r="A53">
        <f>SQRT('Punto 11'!A53)</f>
        <v>3.7629775444453557</v>
      </c>
      <c r="B53">
        <f>SQRT('Punto 11'!B53)</f>
        <v>2</v>
      </c>
      <c r="C53">
        <f>SQRT('Punto 11'!C53)</f>
        <v>3.1622776601683795</v>
      </c>
      <c r="D53">
        <v>0</v>
      </c>
      <c r="E53">
        <v>0</v>
      </c>
      <c r="F53">
        <v>0</v>
      </c>
      <c r="G53">
        <v>0</v>
      </c>
      <c r="I53">
        <v>23</v>
      </c>
      <c r="J53">
        <v>5.2997636436559894</v>
      </c>
      <c r="K53">
        <v>0.48642681293978374</v>
      </c>
      <c r="L53">
        <v>0.96683628228749008</v>
      </c>
    </row>
    <row r="54" spans="1:12" x14ac:dyDescent="0.25">
      <c r="A54">
        <f>SQRT('Punto 11'!A54)</f>
        <v>4.6604720790924175</v>
      </c>
      <c r="B54">
        <f>SQRT('Punto 11'!B54)</f>
        <v>2</v>
      </c>
      <c r="C54">
        <f>SQRT('Punto 11'!C54)</f>
        <v>6.4031242374328485</v>
      </c>
      <c r="D54">
        <v>1</v>
      </c>
      <c r="E54">
        <v>0</v>
      </c>
      <c r="F54">
        <v>0</v>
      </c>
      <c r="G54">
        <v>0</v>
      </c>
      <c r="I54">
        <v>24</v>
      </c>
      <c r="J54">
        <v>3.6427749111239445</v>
      </c>
      <c r="K54">
        <v>0.92668895239440019</v>
      </c>
      <c r="L54">
        <v>1.841914297764675</v>
      </c>
    </row>
    <row r="55" spans="1:12" x14ac:dyDescent="0.25">
      <c r="A55">
        <f>SQRT('Punto 11'!A55)</f>
        <v>3.9496835316262997</v>
      </c>
      <c r="B55">
        <f>SQRT('Punto 11'!B55)</f>
        <v>1.7320508075688772</v>
      </c>
      <c r="C55">
        <f>SQRT('Punto 11'!C55)</f>
        <v>1</v>
      </c>
      <c r="D55">
        <v>1</v>
      </c>
      <c r="E55">
        <v>0</v>
      </c>
      <c r="F55">
        <v>0</v>
      </c>
      <c r="G55">
        <v>0</v>
      </c>
      <c r="I55">
        <v>25</v>
      </c>
      <c r="J55">
        <v>3.4516142603898845</v>
      </c>
      <c r="K55">
        <v>-0.51222656905007069</v>
      </c>
      <c r="L55">
        <v>-1.018116638587836</v>
      </c>
    </row>
    <row r="56" spans="1:12" x14ac:dyDescent="0.25">
      <c r="A56">
        <f>SQRT('Punto 11'!A56)</f>
        <v>4.8124837662063857</v>
      </c>
      <c r="B56">
        <f>SQRT('Punto 11'!B56)</f>
        <v>2.4494897427831779</v>
      </c>
      <c r="C56">
        <f>SQRT('Punto 11'!C56)</f>
        <v>3.7416573867739413</v>
      </c>
      <c r="D56">
        <v>1</v>
      </c>
      <c r="E56">
        <v>0</v>
      </c>
      <c r="F56">
        <v>0</v>
      </c>
      <c r="G56">
        <v>0</v>
      </c>
      <c r="I56">
        <v>26</v>
      </c>
      <c r="J56">
        <v>4.6633589603851213</v>
      </c>
      <c r="K56">
        <v>0.39233090352069411</v>
      </c>
      <c r="L56">
        <v>0.77980847703269385</v>
      </c>
    </row>
    <row r="57" spans="1:12" x14ac:dyDescent="0.25">
      <c r="A57">
        <f>SQRT('Punto 11'!A57)</f>
        <v>5.3777318638995011</v>
      </c>
      <c r="B57">
        <f>SQRT('Punto 11'!B57)</f>
        <v>3</v>
      </c>
      <c r="C57">
        <f>SQRT('Punto 11'!C57)</f>
        <v>3.3166247903553998</v>
      </c>
      <c r="D57">
        <v>1</v>
      </c>
      <c r="E57">
        <v>0</v>
      </c>
      <c r="F57">
        <v>0</v>
      </c>
      <c r="G57">
        <v>0</v>
      </c>
      <c r="I57">
        <v>27</v>
      </c>
      <c r="J57">
        <v>5.1829670982990805</v>
      </c>
      <c r="K57">
        <v>0.86682628660258931</v>
      </c>
      <c r="L57">
        <v>1.7229294973746978</v>
      </c>
    </row>
    <row r="58" spans="1:12" x14ac:dyDescent="0.25">
      <c r="A58">
        <f>SQRT('Punto 11'!A58)</f>
        <v>4.5166359162544856</v>
      </c>
      <c r="B58">
        <f>SQRT('Punto 11'!B58)</f>
        <v>2.4494897427831779</v>
      </c>
      <c r="C58">
        <f>SQRT('Punto 11'!C58)</f>
        <v>2.4494897427831779</v>
      </c>
      <c r="D58">
        <v>1</v>
      </c>
      <c r="E58">
        <v>0</v>
      </c>
      <c r="F58">
        <v>0</v>
      </c>
      <c r="G58">
        <v>0</v>
      </c>
      <c r="I58">
        <v>28</v>
      </c>
      <c r="J58">
        <v>4.3466688268633353</v>
      </c>
      <c r="K58">
        <v>-6.1811769737625255E-2</v>
      </c>
      <c r="L58">
        <v>-0.12285889688842891</v>
      </c>
    </row>
    <row r="59" spans="1:12" x14ac:dyDescent="0.25">
      <c r="A59">
        <f>SQRT('Punto 11'!A59)</f>
        <v>7.8993670632525994</v>
      </c>
      <c r="B59">
        <f>SQRT('Punto 11'!B59)</f>
        <v>2.8284271247461903</v>
      </c>
      <c r="C59">
        <f>SQRT('Punto 11'!C59)</f>
        <v>5.0990195135927845</v>
      </c>
      <c r="D59">
        <v>1</v>
      </c>
      <c r="E59">
        <v>0</v>
      </c>
      <c r="F59">
        <v>0</v>
      </c>
      <c r="G59">
        <v>1</v>
      </c>
      <c r="I59">
        <v>29</v>
      </c>
      <c r="J59">
        <v>4.0083457708291546</v>
      </c>
      <c r="K59">
        <v>-0.87146834255753047</v>
      </c>
      <c r="L59">
        <v>-1.7321561847246845</v>
      </c>
    </row>
    <row r="60" spans="1:12" x14ac:dyDescent="0.25">
      <c r="A60">
        <f>SQRT('Punto 11'!A60)</f>
        <v>4.9719211578624218</v>
      </c>
      <c r="B60">
        <f>SQRT('Punto 11'!B60)</f>
        <v>1.7320508075688772</v>
      </c>
      <c r="C60">
        <f>SQRT('Punto 11'!C60)</f>
        <v>5.0990195135927845</v>
      </c>
      <c r="D60">
        <v>1</v>
      </c>
      <c r="E60">
        <v>0</v>
      </c>
      <c r="F60">
        <v>0</v>
      </c>
      <c r="G60">
        <v>0</v>
      </c>
      <c r="I60">
        <v>30</v>
      </c>
      <c r="J60">
        <v>4.9674696325909293</v>
      </c>
      <c r="K60">
        <v>0.29750899984434387</v>
      </c>
      <c r="L60">
        <v>0.59133766417638456</v>
      </c>
    </row>
    <row r="61" spans="1:12" x14ac:dyDescent="0.25">
      <c r="A61">
        <f>SQRT('Punto 11'!A61)</f>
        <v>4.0841155713324273</v>
      </c>
      <c r="B61">
        <f>SQRT('Punto 11'!B61)</f>
        <v>2</v>
      </c>
      <c r="C61">
        <f>SQRT('Punto 11'!C61)</f>
        <v>3.3166247903553998</v>
      </c>
      <c r="D61">
        <v>1</v>
      </c>
      <c r="E61">
        <v>0</v>
      </c>
      <c r="F61">
        <v>0</v>
      </c>
      <c r="G61">
        <v>0</v>
      </c>
      <c r="I61">
        <v>31</v>
      </c>
      <c r="J61">
        <v>4.7063332215663172</v>
      </c>
      <c r="K61">
        <v>0.11860201115961022</v>
      </c>
      <c r="L61">
        <v>0.23573685596885907</v>
      </c>
    </row>
    <row r="62" spans="1:12" x14ac:dyDescent="0.25">
      <c r="A62">
        <f>SQRT('Punto 11'!A62)</f>
        <v>4.7116875957558984</v>
      </c>
      <c r="B62">
        <f>SQRT('Punto 11'!B62)</f>
        <v>2.2360679774997898</v>
      </c>
      <c r="C62">
        <f>SQRT('Punto 11'!C62)</f>
        <v>3.7416573867739413</v>
      </c>
      <c r="D62">
        <v>0</v>
      </c>
      <c r="E62">
        <v>0</v>
      </c>
      <c r="F62">
        <v>0</v>
      </c>
      <c r="G62">
        <v>0</v>
      </c>
      <c r="I62">
        <v>32</v>
      </c>
      <c r="J62">
        <v>5.4539906516832586</v>
      </c>
      <c r="K62">
        <v>-1.0042715594258604</v>
      </c>
      <c r="L62">
        <v>-1.9961197760752507</v>
      </c>
    </row>
    <row r="63" spans="1:12" x14ac:dyDescent="0.25">
      <c r="I63">
        <v>33</v>
      </c>
      <c r="J63">
        <v>3.7125352170072814</v>
      </c>
      <c r="K63">
        <v>5.0442327438074308E-2</v>
      </c>
      <c r="L63">
        <v>0.10026065799171588</v>
      </c>
    </row>
    <row r="64" spans="1:12" x14ac:dyDescent="0.25">
      <c r="I64">
        <v>34</v>
      </c>
      <c r="J64">
        <v>5.1563988490580597</v>
      </c>
      <c r="K64">
        <v>0.10857978337721352</v>
      </c>
      <c r="L64">
        <v>0.21581638038732415</v>
      </c>
    </row>
    <row r="65" spans="9:12" x14ac:dyDescent="0.25">
      <c r="I65">
        <v>35</v>
      </c>
      <c r="J65">
        <v>3.800703975393104</v>
      </c>
      <c r="K65">
        <v>0.47012732541942048</v>
      </c>
      <c r="L65">
        <v>0.93443894008067752</v>
      </c>
    </row>
    <row r="66" spans="9:12" x14ac:dyDescent="0.25">
      <c r="I66">
        <v>36</v>
      </c>
      <c r="J66">
        <v>4.1158866884638323</v>
      </c>
      <c r="K66">
        <v>-0.27401214600412294</v>
      </c>
      <c r="L66">
        <v>-0.54463462436031251</v>
      </c>
    </row>
    <row r="67" spans="9:12" x14ac:dyDescent="0.25">
      <c r="I67">
        <v>37</v>
      </c>
      <c r="J67">
        <v>3.705912870399112</v>
      </c>
      <c r="K67">
        <v>-0.19023370414972263</v>
      </c>
      <c r="L67">
        <v>-0.37811412198748329</v>
      </c>
    </row>
    <row r="68" spans="9:12" x14ac:dyDescent="0.25">
      <c r="I68">
        <v>38</v>
      </c>
      <c r="J68">
        <v>4.197335212922833</v>
      </c>
      <c r="K68">
        <v>-0.40260202072077789</v>
      </c>
      <c r="L68">
        <v>-0.800223652562702</v>
      </c>
    </row>
    <row r="69" spans="9:12" x14ac:dyDescent="0.25">
      <c r="I69">
        <v>39</v>
      </c>
      <c r="J69">
        <v>5.0564961767002723</v>
      </c>
      <c r="K69">
        <v>0.18564079213219031</v>
      </c>
      <c r="L69">
        <v>0.36898511457716565</v>
      </c>
    </row>
    <row r="70" spans="9:12" x14ac:dyDescent="0.25">
      <c r="I70">
        <v>40</v>
      </c>
      <c r="J70">
        <v>4.2840481181535202</v>
      </c>
      <c r="K70">
        <v>-0.70075354471973705</v>
      </c>
      <c r="L70">
        <v>-1.3928384167023344</v>
      </c>
    </row>
    <row r="71" spans="9:12" x14ac:dyDescent="0.25">
      <c r="I71">
        <v>41</v>
      </c>
      <c r="J71">
        <v>4.8301837322299672</v>
      </c>
      <c r="K71">
        <v>1.0076240755006021</v>
      </c>
      <c r="L71">
        <v>2.0027833359197889</v>
      </c>
    </row>
    <row r="72" spans="9:12" x14ac:dyDescent="0.25">
      <c r="I72">
        <v>42</v>
      </c>
      <c r="J72">
        <v>4.1835428678396767</v>
      </c>
      <c r="K72">
        <v>-0.40465414230143981</v>
      </c>
      <c r="L72">
        <v>-0.80430250995104813</v>
      </c>
    </row>
    <row r="73" spans="9:12" x14ac:dyDescent="0.25">
      <c r="I73">
        <v>43</v>
      </c>
      <c r="J73">
        <v>4.0083457708291546</v>
      </c>
      <c r="K73">
        <v>0.69059027895913783</v>
      </c>
      <c r="L73">
        <v>1.3726376098749076</v>
      </c>
    </row>
    <row r="74" spans="9:12" x14ac:dyDescent="0.25">
      <c r="I74">
        <v>44</v>
      </c>
      <c r="J74">
        <v>7.8230428862431776</v>
      </c>
      <c r="K74">
        <v>8.8817841970012523E-16</v>
      </c>
      <c r="L74">
        <v>1.7653696269764452E-15</v>
      </c>
    </row>
    <row r="75" spans="9:12" x14ac:dyDescent="0.25">
      <c r="I75">
        <v>45</v>
      </c>
      <c r="J75">
        <v>3.7646286613955464</v>
      </c>
      <c r="K75">
        <v>0.44963283974554891</v>
      </c>
      <c r="L75">
        <v>0.89370349579756569</v>
      </c>
    </row>
    <row r="76" spans="9:12" x14ac:dyDescent="0.25">
      <c r="I76">
        <v>46</v>
      </c>
      <c r="J76">
        <v>3.9866535122812565</v>
      </c>
      <c r="K76">
        <v>5.3148463063574791E-2</v>
      </c>
      <c r="L76">
        <v>0.10563945298805279</v>
      </c>
    </row>
    <row r="77" spans="9:12" x14ac:dyDescent="0.25">
      <c r="I77">
        <v>47</v>
      </c>
      <c r="J77">
        <v>3.0219961079519053</v>
      </c>
      <c r="K77">
        <v>-2.1996107951905319E-2</v>
      </c>
      <c r="L77">
        <v>-4.3720113018619923E-2</v>
      </c>
    </row>
    <row r="78" spans="9:12" x14ac:dyDescent="0.25">
      <c r="I78">
        <v>48</v>
      </c>
      <c r="J78">
        <v>4.2349628039310234</v>
      </c>
      <c r="K78">
        <v>0.99571592831778499</v>
      </c>
      <c r="L78">
        <v>1.9791143513060803</v>
      </c>
    </row>
    <row r="79" spans="9:12" x14ac:dyDescent="0.25">
      <c r="I79">
        <v>49</v>
      </c>
      <c r="J79">
        <v>4.3542074817382153</v>
      </c>
      <c r="K79">
        <v>-0.48122413553079824</v>
      </c>
      <c r="L79">
        <v>-0.95649528719792176</v>
      </c>
    </row>
    <row r="80" spans="9:12" x14ac:dyDescent="0.25">
      <c r="I80">
        <v>50</v>
      </c>
      <c r="J80">
        <v>7.9749608149507552</v>
      </c>
      <c r="K80">
        <v>-8.8817841970012523E-16</v>
      </c>
      <c r="L80">
        <v>-1.7653696269764452E-15</v>
      </c>
    </row>
    <row r="81" spans="9:12" x14ac:dyDescent="0.25">
      <c r="I81">
        <v>51</v>
      </c>
      <c r="J81">
        <v>3.7075625702424082</v>
      </c>
      <c r="K81">
        <v>-0.42122722521141176</v>
      </c>
      <c r="L81">
        <v>-0.83724365842491566</v>
      </c>
    </row>
    <row r="82" spans="9:12" x14ac:dyDescent="0.25">
      <c r="I82">
        <v>52</v>
      </c>
      <c r="J82">
        <v>3.7437187922859154</v>
      </c>
      <c r="K82">
        <v>1.9258752159440284E-2</v>
      </c>
      <c r="L82">
        <v>3.8279263897474436E-2</v>
      </c>
    </row>
    <row r="83" spans="9:12" x14ac:dyDescent="0.25">
      <c r="I83">
        <v>53</v>
      </c>
      <c r="J83">
        <v>4.8842556207973118</v>
      </c>
      <c r="K83">
        <v>-0.22378354170489434</v>
      </c>
      <c r="L83">
        <v>-0.4447987687838903</v>
      </c>
    </row>
    <row r="84" spans="9:12" x14ac:dyDescent="0.25">
      <c r="I84">
        <v>54</v>
      </c>
      <c r="J84">
        <v>3.705912870399112</v>
      </c>
      <c r="K84">
        <v>0.24377066122718771</v>
      </c>
      <c r="L84">
        <v>0.48452575713755669</v>
      </c>
    </row>
    <row r="85" spans="9:12" x14ac:dyDescent="0.25">
      <c r="I85">
        <v>55</v>
      </c>
      <c r="J85">
        <v>4.6077905774859733</v>
      </c>
      <c r="K85">
        <v>0.20469318872041242</v>
      </c>
      <c r="L85">
        <v>0.40685422005409555</v>
      </c>
    </row>
    <row r="86" spans="9:12" x14ac:dyDescent="0.25">
      <c r="I86">
        <v>56</v>
      </c>
      <c r="J86">
        <v>4.8138905828516005</v>
      </c>
      <c r="K86">
        <v>0.56384128104790054</v>
      </c>
      <c r="L86">
        <v>1.1207075627141729</v>
      </c>
    </row>
    <row r="87" spans="9:12" x14ac:dyDescent="0.25">
      <c r="I87">
        <v>57</v>
      </c>
      <c r="J87">
        <v>4.359485253406298</v>
      </c>
      <c r="K87">
        <v>0.15715066284818757</v>
      </c>
      <c r="L87">
        <v>0.31235729319461969</v>
      </c>
    </row>
    <row r="88" spans="9:12" x14ac:dyDescent="0.25">
      <c r="I88">
        <v>58</v>
      </c>
      <c r="J88">
        <v>7.8993670632525976</v>
      </c>
      <c r="K88">
        <v>1.7763568394002505E-15</v>
      </c>
      <c r="L88">
        <v>3.5307392539528905E-15</v>
      </c>
    </row>
    <row r="89" spans="9:12" x14ac:dyDescent="0.25">
      <c r="I89">
        <v>59</v>
      </c>
      <c r="J89">
        <v>4.4935880404630701</v>
      </c>
      <c r="K89">
        <v>0.47833311739935169</v>
      </c>
      <c r="L89">
        <v>0.9507490142789996</v>
      </c>
    </row>
    <row r="90" spans="9:12" x14ac:dyDescent="0.25">
      <c r="I90">
        <v>60</v>
      </c>
      <c r="J90">
        <v>4.2911481791720503</v>
      </c>
      <c r="K90">
        <v>-0.20703260783962296</v>
      </c>
      <c r="L90">
        <v>-0.4115041185049233</v>
      </c>
    </row>
    <row r="91" spans="9:12" ht="13.8" thickBot="1" x14ac:dyDescent="0.3">
      <c r="I91" s="5">
        <v>61</v>
      </c>
      <c r="J91" s="5">
        <v>3.9784562139895248</v>
      </c>
      <c r="K91" s="5">
        <v>0.73323138176637359</v>
      </c>
      <c r="L91" s="5">
        <v>1.4573923236655104</v>
      </c>
    </row>
  </sheetData>
  <mergeCells count="3">
    <mergeCell ref="X2:Y2"/>
    <mergeCell ref="AA2:AB2"/>
    <mergeCell ref="S11:V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9BA8-2866-4096-947A-4E9EBA10DE76}">
  <sheetPr>
    <pageSetUpPr fitToPage="1"/>
  </sheetPr>
  <dimension ref="B1:N1311"/>
  <sheetViews>
    <sheetView topLeftCell="A71" workbookViewId="0">
      <selection activeCell="E68" sqref="E68"/>
    </sheetView>
  </sheetViews>
  <sheetFormatPr baseColWidth="10" defaultColWidth="9.109375" defaultRowHeight="11.4" x14ac:dyDescent="0.2"/>
  <cols>
    <col min="1" max="1" width="2.6640625" style="30" customWidth="1"/>
    <col min="2" max="2" width="9.33203125" style="30" bestFit="1" customWidth="1"/>
    <col min="3" max="3" width="9.44140625" style="30" bestFit="1" customWidth="1"/>
    <col min="4" max="5" width="12.6640625" style="30" customWidth="1"/>
    <col min="6" max="6" width="10.33203125" style="30" customWidth="1"/>
    <col min="7" max="7" width="12.44140625" style="30" bestFit="1" customWidth="1"/>
    <col min="8" max="8" width="9.33203125" style="30" bestFit="1" customWidth="1"/>
    <col min="9" max="11" width="9.109375" style="30"/>
    <col min="12" max="12" width="12.44140625" style="30" bestFit="1" customWidth="1"/>
    <col min="13" max="256" width="9.109375" style="30"/>
    <col min="257" max="257" width="2.6640625" style="30" customWidth="1"/>
    <col min="258" max="258" width="9.33203125" style="30" bestFit="1" customWidth="1"/>
    <col min="259" max="259" width="9.44140625" style="30" bestFit="1" customWidth="1"/>
    <col min="260" max="261" width="12.6640625" style="30" customWidth="1"/>
    <col min="262" max="262" width="10.33203125" style="30" customWidth="1"/>
    <col min="263" max="263" width="12.44140625" style="30" bestFit="1" customWidth="1"/>
    <col min="264" max="264" width="9.33203125" style="30" bestFit="1" customWidth="1"/>
    <col min="265" max="512" width="9.109375" style="30"/>
    <col min="513" max="513" width="2.6640625" style="30" customWidth="1"/>
    <col min="514" max="514" width="9.33203125" style="30" bestFit="1" customWidth="1"/>
    <col min="515" max="515" width="9.44140625" style="30" bestFit="1" customWidth="1"/>
    <col min="516" max="517" width="12.6640625" style="30" customWidth="1"/>
    <col min="518" max="518" width="10.33203125" style="30" customWidth="1"/>
    <col min="519" max="519" width="12.44140625" style="30" bestFit="1" customWidth="1"/>
    <col min="520" max="520" width="9.33203125" style="30" bestFit="1" customWidth="1"/>
    <col min="521" max="768" width="9.109375" style="30"/>
    <col min="769" max="769" width="2.6640625" style="30" customWidth="1"/>
    <col min="770" max="770" width="9.33203125" style="30" bestFit="1" customWidth="1"/>
    <col min="771" max="771" width="9.44140625" style="30" bestFit="1" customWidth="1"/>
    <col min="772" max="773" width="12.6640625" style="30" customWidth="1"/>
    <col min="774" max="774" width="10.33203125" style="30" customWidth="1"/>
    <col min="775" max="775" width="12.44140625" style="30" bestFit="1" customWidth="1"/>
    <col min="776" max="776" width="9.33203125" style="30" bestFit="1" customWidth="1"/>
    <col min="777" max="1024" width="9.109375" style="30"/>
    <col min="1025" max="1025" width="2.6640625" style="30" customWidth="1"/>
    <col min="1026" max="1026" width="9.33203125" style="30" bestFit="1" customWidth="1"/>
    <col min="1027" max="1027" width="9.44140625" style="30" bestFit="1" customWidth="1"/>
    <col min="1028" max="1029" width="12.6640625" style="30" customWidth="1"/>
    <col min="1030" max="1030" width="10.33203125" style="30" customWidth="1"/>
    <col min="1031" max="1031" width="12.44140625" style="30" bestFit="1" customWidth="1"/>
    <col min="1032" max="1032" width="9.33203125" style="30" bestFit="1" customWidth="1"/>
    <col min="1033" max="1280" width="9.109375" style="30"/>
    <col min="1281" max="1281" width="2.6640625" style="30" customWidth="1"/>
    <col min="1282" max="1282" width="9.33203125" style="30" bestFit="1" customWidth="1"/>
    <col min="1283" max="1283" width="9.44140625" style="30" bestFit="1" customWidth="1"/>
    <col min="1284" max="1285" width="12.6640625" style="30" customWidth="1"/>
    <col min="1286" max="1286" width="10.33203125" style="30" customWidth="1"/>
    <col min="1287" max="1287" width="12.44140625" style="30" bestFit="1" customWidth="1"/>
    <col min="1288" max="1288" width="9.33203125" style="30" bestFit="1" customWidth="1"/>
    <col min="1289" max="1536" width="9.109375" style="30"/>
    <col min="1537" max="1537" width="2.6640625" style="30" customWidth="1"/>
    <col min="1538" max="1538" width="9.33203125" style="30" bestFit="1" customWidth="1"/>
    <col min="1539" max="1539" width="9.44140625" style="30" bestFit="1" customWidth="1"/>
    <col min="1540" max="1541" width="12.6640625" style="30" customWidth="1"/>
    <col min="1542" max="1542" width="10.33203125" style="30" customWidth="1"/>
    <col min="1543" max="1543" width="12.44140625" style="30" bestFit="1" customWidth="1"/>
    <col min="1544" max="1544" width="9.33203125" style="30" bestFit="1" customWidth="1"/>
    <col min="1545" max="1792" width="9.109375" style="30"/>
    <col min="1793" max="1793" width="2.6640625" style="30" customWidth="1"/>
    <col min="1794" max="1794" width="9.33203125" style="30" bestFit="1" customWidth="1"/>
    <col min="1795" max="1795" width="9.44140625" style="30" bestFit="1" customWidth="1"/>
    <col min="1796" max="1797" width="12.6640625" style="30" customWidth="1"/>
    <col min="1798" max="1798" width="10.33203125" style="30" customWidth="1"/>
    <col min="1799" max="1799" width="12.44140625" style="30" bestFit="1" customWidth="1"/>
    <col min="1800" max="1800" width="9.33203125" style="30" bestFit="1" customWidth="1"/>
    <col min="1801" max="2048" width="9.109375" style="30"/>
    <col min="2049" max="2049" width="2.6640625" style="30" customWidth="1"/>
    <col min="2050" max="2050" width="9.33203125" style="30" bestFit="1" customWidth="1"/>
    <col min="2051" max="2051" width="9.44140625" style="30" bestFit="1" customWidth="1"/>
    <col min="2052" max="2053" width="12.6640625" style="30" customWidth="1"/>
    <col min="2054" max="2054" width="10.33203125" style="30" customWidth="1"/>
    <col min="2055" max="2055" width="12.44140625" style="30" bestFit="1" customWidth="1"/>
    <col min="2056" max="2056" width="9.33203125" style="30" bestFit="1" customWidth="1"/>
    <col min="2057" max="2304" width="9.109375" style="30"/>
    <col min="2305" max="2305" width="2.6640625" style="30" customWidth="1"/>
    <col min="2306" max="2306" width="9.33203125" style="30" bestFit="1" customWidth="1"/>
    <col min="2307" max="2307" width="9.44140625" style="30" bestFit="1" customWidth="1"/>
    <col min="2308" max="2309" width="12.6640625" style="30" customWidth="1"/>
    <col min="2310" max="2310" width="10.33203125" style="30" customWidth="1"/>
    <col min="2311" max="2311" width="12.44140625" style="30" bestFit="1" customWidth="1"/>
    <col min="2312" max="2312" width="9.33203125" style="30" bestFit="1" customWidth="1"/>
    <col min="2313" max="2560" width="9.109375" style="30"/>
    <col min="2561" max="2561" width="2.6640625" style="30" customWidth="1"/>
    <col min="2562" max="2562" width="9.33203125" style="30" bestFit="1" customWidth="1"/>
    <col min="2563" max="2563" width="9.44140625" style="30" bestFit="1" customWidth="1"/>
    <col min="2564" max="2565" width="12.6640625" style="30" customWidth="1"/>
    <col min="2566" max="2566" width="10.33203125" style="30" customWidth="1"/>
    <col min="2567" max="2567" width="12.44140625" style="30" bestFit="1" customWidth="1"/>
    <col min="2568" max="2568" width="9.33203125" style="30" bestFit="1" customWidth="1"/>
    <col min="2569" max="2816" width="9.109375" style="30"/>
    <col min="2817" max="2817" width="2.6640625" style="30" customWidth="1"/>
    <col min="2818" max="2818" width="9.33203125" style="30" bestFit="1" customWidth="1"/>
    <col min="2819" max="2819" width="9.44140625" style="30" bestFit="1" customWidth="1"/>
    <col min="2820" max="2821" width="12.6640625" style="30" customWidth="1"/>
    <col min="2822" max="2822" width="10.33203125" style="30" customWidth="1"/>
    <col min="2823" max="2823" width="12.44140625" style="30" bestFit="1" customWidth="1"/>
    <col min="2824" max="2824" width="9.33203125" style="30" bestFit="1" customWidth="1"/>
    <col min="2825" max="3072" width="9.109375" style="30"/>
    <col min="3073" max="3073" width="2.6640625" style="30" customWidth="1"/>
    <col min="3074" max="3074" width="9.33203125" style="30" bestFit="1" customWidth="1"/>
    <col min="3075" max="3075" width="9.44140625" style="30" bestFit="1" customWidth="1"/>
    <col min="3076" max="3077" width="12.6640625" style="30" customWidth="1"/>
    <col min="3078" max="3078" width="10.33203125" style="30" customWidth="1"/>
    <col min="3079" max="3079" width="12.44140625" style="30" bestFit="1" customWidth="1"/>
    <col min="3080" max="3080" width="9.33203125" style="30" bestFit="1" customWidth="1"/>
    <col min="3081" max="3328" width="9.109375" style="30"/>
    <col min="3329" max="3329" width="2.6640625" style="30" customWidth="1"/>
    <col min="3330" max="3330" width="9.33203125" style="30" bestFit="1" customWidth="1"/>
    <col min="3331" max="3331" width="9.44140625" style="30" bestFit="1" customWidth="1"/>
    <col min="3332" max="3333" width="12.6640625" style="30" customWidth="1"/>
    <col min="3334" max="3334" width="10.33203125" style="30" customWidth="1"/>
    <col min="3335" max="3335" width="12.44140625" style="30" bestFit="1" customWidth="1"/>
    <col min="3336" max="3336" width="9.33203125" style="30" bestFit="1" customWidth="1"/>
    <col min="3337" max="3584" width="9.109375" style="30"/>
    <col min="3585" max="3585" width="2.6640625" style="30" customWidth="1"/>
    <col min="3586" max="3586" width="9.33203125" style="30" bestFit="1" customWidth="1"/>
    <col min="3587" max="3587" width="9.44140625" style="30" bestFit="1" customWidth="1"/>
    <col min="3588" max="3589" width="12.6640625" style="30" customWidth="1"/>
    <col min="3590" max="3590" width="10.33203125" style="30" customWidth="1"/>
    <col min="3591" max="3591" width="12.44140625" style="30" bestFit="1" customWidth="1"/>
    <col min="3592" max="3592" width="9.33203125" style="30" bestFit="1" customWidth="1"/>
    <col min="3593" max="3840" width="9.109375" style="30"/>
    <col min="3841" max="3841" width="2.6640625" style="30" customWidth="1"/>
    <col min="3842" max="3842" width="9.33203125" style="30" bestFit="1" customWidth="1"/>
    <col min="3843" max="3843" width="9.44140625" style="30" bestFit="1" customWidth="1"/>
    <col min="3844" max="3845" width="12.6640625" style="30" customWidth="1"/>
    <col min="3846" max="3846" width="10.33203125" style="30" customWidth="1"/>
    <col min="3847" max="3847" width="12.44140625" style="30" bestFit="1" customWidth="1"/>
    <col min="3848" max="3848" width="9.33203125" style="30" bestFit="1" customWidth="1"/>
    <col min="3849" max="4096" width="9.109375" style="30"/>
    <col min="4097" max="4097" width="2.6640625" style="30" customWidth="1"/>
    <col min="4098" max="4098" width="9.33203125" style="30" bestFit="1" customWidth="1"/>
    <col min="4099" max="4099" width="9.44140625" style="30" bestFit="1" customWidth="1"/>
    <col min="4100" max="4101" width="12.6640625" style="30" customWidth="1"/>
    <col min="4102" max="4102" width="10.33203125" style="30" customWidth="1"/>
    <col min="4103" max="4103" width="12.44140625" style="30" bestFit="1" customWidth="1"/>
    <col min="4104" max="4104" width="9.33203125" style="30" bestFit="1" customWidth="1"/>
    <col min="4105" max="4352" width="9.109375" style="30"/>
    <col min="4353" max="4353" width="2.6640625" style="30" customWidth="1"/>
    <col min="4354" max="4354" width="9.33203125" style="30" bestFit="1" customWidth="1"/>
    <col min="4355" max="4355" width="9.44140625" style="30" bestFit="1" customWidth="1"/>
    <col min="4356" max="4357" width="12.6640625" style="30" customWidth="1"/>
    <col min="4358" max="4358" width="10.33203125" style="30" customWidth="1"/>
    <col min="4359" max="4359" width="12.44140625" style="30" bestFit="1" customWidth="1"/>
    <col min="4360" max="4360" width="9.33203125" style="30" bestFit="1" customWidth="1"/>
    <col min="4361" max="4608" width="9.109375" style="30"/>
    <col min="4609" max="4609" width="2.6640625" style="30" customWidth="1"/>
    <col min="4610" max="4610" width="9.33203125" style="30" bestFit="1" customWidth="1"/>
    <col min="4611" max="4611" width="9.44140625" style="30" bestFit="1" customWidth="1"/>
    <col min="4612" max="4613" width="12.6640625" style="30" customWidth="1"/>
    <col min="4614" max="4614" width="10.33203125" style="30" customWidth="1"/>
    <col min="4615" max="4615" width="12.44140625" style="30" bestFit="1" customWidth="1"/>
    <col min="4616" max="4616" width="9.33203125" style="30" bestFit="1" customWidth="1"/>
    <col min="4617" max="4864" width="9.109375" style="30"/>
    <col min="4865" max="4865" width="2.6640625" style="30" customWidth="1"/>
    <col min="4866" max="4866" width="9.33203125" style="30" bestFit="1" customWidth="1"/>
    <col min="4867" max="4867" width="9.44140625" style="30" bestFit="1" customWidth="1"/>
    <col min="4868" max="4869" width="12.6640625" style="30" customWidth="1"/>
    <col min="4870" max="4870" width="10.33203125" style="30" customWidth="1"/>
    <col min="4871" max="4871" width="12.44140625" style="30" bestFit="1" customWidth="1"/>
    <col min="4872" max="4872" width="9.33203125" style="30" bestFit="1" customWidth="1"/>
    <col min="4873" max="5120" width="9.109375" style="30"/>
    <col min="5121" max="5121" width="2.6640625" style="30" customWidth="1"/>
    <col min="5122" max="5122" width="9.33203125" style="30" bestFit="1" customWidth="1"/>
    <col min="5123" max="5123" width="9.44140625" style="30" bestFit="1" customWidth="1"/>
    <col min="5124" max="5125" width="12.6640625" style="30" customWidth="1"/>
    <col min="5126" max="5126" width="10.33203125" style="30" customWidth="1"/>
    <col min="5127" max="5127" width="12.44140625" style="30" bestFit="1" customWidth="1"/>
    <col min="5128" max="5128" width="9.33203125" style="30" bestFit="1" customWidth="1"/>
    <col min="5129" max="5376" width="9.109375" style="30"/>
    <col min="5377" max="5377" width="2.6640625" style="30" customWidth="1"/>
    <col min="5378" max="5378" width="9.33203125" style="30" bestFit="1" customWidth="1"/>
    <col min="5379" max="5379" width="9.44140625" style="30" bestFit="1" customWidth="1"/>
    <col min="5380" max="5381" width="12.6640625" style="30" customWidth="1"/>
    <col min="5382" max="5382" width="10.33203125" style="30" customWidth="1"/>
    <col min="5383" max="5383" width="12.44140625" style="30" bestFit="1" customWidth="1"/>
    <col min="5384" max="5384" width="9.33203125" style="30" bestFit="1" customWidth="1"/>
    <col min="5385" max="5632" width="9.109375" style="30"/>
    <col min="5633" max="5633" width="2.6640625" style="30" customWidth="1"/>
    <col min="5634" max="5634" width="9.33203125" style="30" bestFit="1" customWidth="1"/>
    <col min="5635" max="5635" width="9.44140625" style="30" bestFit="1" customWidth="1"/>
    <col min="5636" max="5637" width="12.6640625" style="30" customWidth="1"/>
    <col min="5638" max="5638" width="10.33203125" style="30" customWidth="1"/>
    <col min="5639" max="5639" width="12.44140625" style="30" bestFit="1" customWidth="1"/>
    <col min="5640" max="5640" width="9.33203125" style="30" bestFit="1" customWidth="1"/>
    <col min="5641" max="5888" width="9.109375" style="30"/>
    <col min="5889" max="5889" width="2.6640625" style="30" customWidth="1"/>
    <col min="5890" max="5890" width="9.33203125" style="30" bestFit="1" customWidth="1"/>
    <col min="5891" max="5891" width="9.44140625" style="30" bestFit="1" customWidth="1"/>
    <col min="5892" max="5893" width="12.6640625" style="30" customWidth="1"/>
    <col min="5894" max="5894" width="10.33203125" style="30" customWidth="1"/>
    <col min="5895" max="5895" width="12.44140625" style="30" bestFit="1" customWidth="1"/>
    <col min="5896" max="5896" width="9.33203125" style="30" bestFit="1" customWidth="1"/>
    <col min="5897" max="6144" width="9.109375" style="30"/>
    <col min="6145" max="6145" width="2.6640625" style="30" customWidth="1"/>
    <col min="6146" max="6146" width="9.33203125" style="30" bestFit="1" customWidth="1"/>
    <col min="6147" max="6147" width="9.44140625" style="30" bestFit="1" customWidth="1"/>
    <col min="6148" max="6149" width="12.6640625" style="30" customWidth="1"/>
    <col min="6150" max="6150" width="10.33203125" style="30" customWidth="1"/>
    <col min="6151" max="6151" width="12.44140625" style="30" bestFit="1" customWidth="1"/>
    <col min="6152" max="6152" width="9.33203125" style="30" bestFit="1" customWidth="1"/>
    <col min="6153" max="6400" width="9.109375" style="30"/>
    <col min="6401" max="6401" width="2.6640625" style="30" customWidth="1"/>
    <col min="6402" max="6402" width="9.33203125" style="30" bestFit="1" customWidth="1"/>
    <col min="6403" max="6403" width="9.44140625" style="30" bestFit="1" customWidth="1"/>
    <col min="6404" max="6405" width="12.6640625" style="30" customWidth="1"/>
    <col min="6406" max="6406" width="10.33203125" style="30" customWidth="1"/>
    <col min="6407" max="6407" width="12.44140625" style="30" bestFit="1" customWidth="1"/>
    <col min="6408" max="6408" width="9.33203125" style="30" bestFit="1" customWidth="1"/>
    <col min="6409" max="6656" width="9.109375" style="30"/>
    <col min="6657" max="6657" width="2.6640625" style="30" customWidth="1"/>
    <col min="6658" max="6658" width="9.33203125" style="30" bestFit="1" customWidth="1"/>
    <col min="6659" max="6659" width="9.44140625" style="30" bestFit="1" customWidth="1"/>
    <col min="6660" max="6661" width="12.6640625" style="30" customWidth="1"/>
    <col min="6662" max="6662" width="10.33203125" style="30" customWidth="1"/>
    <col min="6663" max="6663" width="12.44140625" style="30" bestFit="1" customWidth="1"/>
    <col min="6664" max="6664" width="9.33203125" style="30" bestFit="1" customWidth="1"/>
    <col min="6665" max="6912" width="9.109375" style="30"/>
    <col min="6913" max="6913" width="2.6640625" style="30" customWidth="1"/>
    <col min="6914" max="6914" width="9.33203125" style="30" bestFit="1" customWidth="1"/>
    <col min="6915" max="6915" width="9.44140625" style="30" bestFit="1" customWidth="1"/>
    <col min="6916" max="6917" width="12.6640625" style="30" customWidth="1"/>
    <col min="6918" max="6918" width="10.33203125" style="30" customWidth="1"/>
    <col min="6919" max="6919" width="12.44140625" style="30" bestFit="1" customWidth="1"/>
    <col min="6920" max="6920" width="9.33203125" style="30" bestFit="1" customWidth="1"/>
    <col min="6921" max="7168" width="9.109375" style="30"/>
    <col min="7169" max="7169" width="2.6640625" style="30" customWidth="1"/>
    <col min="7170" max="7170" width="9.33203125" style="30" bestFit="1" customWidth="1"/>
    <col min="7171" max="7171" width="9.44140625" style="30" bestFit="1" customWidth="1"/>
    <col min="7172" max="7173" width="12.6640625" style="30" customWidth="1"/>
    <col min="7174" max="7174" width="10.33203125" style="30" customWidth="1"/>
    <col min="7175" max="7175" width="12.44140625" style="30" bestFit="1" customWidth="1"/>
    <col min="7176" max="7176" width="9.33203125" style="30" bestFit="1" customWidth="1"/>
    <col min="7177" max="7424" width="9.109375" style="30"/>
    <col min="7425" max="7425" width="2.6640625" style="30" customWidth="1"/>
    <col min="7426" max="7426" width="9.33203125" style="30" bestFit="1" customWidth="1"/>
    <col min="7427" max="7427" width="9.44140625" style="30" bestFit="1" customWidth="1"/>
    <col min="7428" max="7429" width="12.6640625" style="30" customWidth="1"/>
    <col min="7430" max="7430" width="10.33203125" style="30" customWidth="1"/>
    <col min="7431" max="7431" width="12.44140625" style="30" bestFit="1" customWidth="1"/>
    <col min="7432" max="7432" width="9.33203125" style="30" bestFit="1" customWidth="1"/>
    <col min="7433" max="7680" width="9.109375" style="30"/>
    <col min="7681" max="7681" width="2.6640625" style="30" customWidth="1"/>
    <col min="7682" max="7682" width="9.33203125" style="30" bestFit="1" customWidth="1"/>
    <col min="7683" max="7683" width="9.44140625" style="30" bestFit="1" customWidth="1"/>
    <col min="7684" max="7685" width="12.6640625" style="30" customWidth="1"/>
    <col min="7686" max="7686" width="10.33203125" style="30" customWidth="1"/>
    <col min="7687" max="7687" width="12.44140625" style="30" bestFit="1" customWidth="1"/>
    <col min="7688" max="7688" width="9.33203125" style="30" bestFit="1" customWidth="1"/>
    <col min="7689" max="7936" width="9.109375" style="30"/>
    <col min="7937" max="7937" width="2.6640625" style="30" customWidth="1"/>
    <col min="7938" max="7938" width="9.33203125" style="30" bestFit="1" customWidth="1"/>
    <col min="7939" max="7939" width="9.44140625" style="30" bestFit="1" customWidth="1"/>
    <col min="7940" max="7941" width="12.6640625" style="30" customWidth="1"/>
    <col min="7942" max="7942" width="10.33203125" style="30" customWidth="1"/>
    <col min="7943" max="7943" width="12.44140625" style="30" bestFit="1" customWidth="1"/>
    <col min="7944" max="7944" width="9.33203125" style="30" bestFit="1" customWidth="1"/>
    <col min="7945" max="8192" width="9.109375" style="30"/>
    <col min="8193" max="8193" width="2.6640625" style="30" customWidth="1"/>
    <col min="8194" max="8194" width="9.33203125" style="30" bestFit="1" customWidth="1"/>
    <col min="8195" max="8195" width="9.44140625" style="30" bestFit="1" customWidth="1"/>
    <col min="8196" max="8197" width="12.6640625" style="30" customWidth="1"/>
    <col min="8198" max="8198" width="10.33203125" style="30" customWidth="1"/>
    <col min="8199" max="8199" width="12.44140625" style="30" bestFit="1" customWidth="1"/>
    <col min="8200" max="8200" width="9.33203125" style="30" bestFit="1" customWidth="1"/>
    <col min="8201" max="8448" width="9.109375" style="30"/>
    <col min="8449" max="8449" width="2.6640625" style="30" customWidth="1"/>
    <col min="8450" max="8450" width="9.33203125" style="30" bestFit="1" customWidth="1"/>
    <col min="8451" max="8451" width="9.44140625" style="30" bestFit="1" customWidth="1"/>
    <col min="8452" max="8453" width="12.6640625" style="30" customWidth="1"/>
    <col min="8454" max="8454" width="10.33203125" style="30" customWidth="1"/>
    <col min="8455" max="8455" width="12.44140625" style="30" bestFit="1" customWidth="1"/>
    <col min="8456" max="8456" width="9.33203125" style="30" bestFit="1" customWidth="1"/>
    <col min="8457" max="8704" width="9.109375" style="30"/>
    <col min="8705" max="8705" width="2.6640625" style="30" customWidth="1"/>
    <col min="8706" max="8706" width="9.33203125" style="30" bestFit="1" customWidth="1"/>
    <col min="8707" max="8707" width="9.44140625" style="30" bestFit="1" customWidth="1"/>
    <col min="8708" max="8709" width="12.6640625" style="30" customWidth="1"/>
    <col min="8710" max="8710" width="10.33203125" style="30" customWidth="1"/>
    <col min="8711" max="8711" width="12.44140625" style="30" bestFit="1" customWidth="1"/>
    <col min="8712" max="8712" width="9.33203125" style="30" bestFit="1" customWidth="1"/>
    <col min="8713" max="8960" width="9.109375" style="30"/>
    <col min="8961" max="8961" width="2.6640625" style="30" customWidth="1"/>
    <col min="8962" max="8962" width="9.33203125" style="30" bestFit="1" customWidth="1"/>
    <col min="8963" max="8963" width="9.44140625" style="30" bestFit="1" customWidth="1"/>
    <col min="8964" max="8965" width="12.6640625" style="30" customWidth="1"/>
    <col min="8966" max="8966" width="10.33203125" style="30" customWidth="1"/>
    <col min="8967" max="8967" width="12.44140625" style="30" bestFit="1" customWidth="1"/>
    <col min="8968" max="8968" width="9.33203125" style="30" bestFit="1" customWidth="1"/>
    <col min="8969" max="9216" width="9.109375" style="30"/>
    <col min="9217" max="9217" width="2.6640625" style="30" customWidth="1"/>
    <col min="9218" max="9218" width="9.33203125" style="30" bestFit="1" customWidth="1"/>
    <col min="9219" max="9219" width="9.44140625" style="30" bestFit="1" customWidth="1"/>
    <col min="9220" max="9221" width="12.6640625" style="30" customWidth="1"/>
    <col min="9222" max="9222" width="10.33203125" style="30" customWidth="1"/>
    <col min="9223" max="9223" width="12.44140625" style="30" bestFit="1" customWidth="1"/>
    <col min="9224" max="9224" width="9.33203125" style="30" bestFit="1" customWidth="1"/>
    <col min="9225" max="9472" width="9.109375" style="30"/>
    <col min="9473" max="9473" width="2.6640625" style="30" customWidth="1"/>
    <col min="9474" max="9474" width="9.33203125" style="30" bestFit="1" customWidth="1"/>
    <col min="9475" max="9475" width="9.44140625" style="30" bestFit="1" customWidth="1"/>
    <col min="9476" max="9477" width="12.6640625" style="30" customWidth="1"/>
    <col min="9478" max="9478" width="10.33203125" style="30" customWidth="1"/>
    <col min="9479" max="9479" width="12.44140625" style="30" bestFit="1" customWidth="1"/>
    <col min="9480" max="9480" width="9.33203125" style="30" bestFit="1" customWidth="1"/>
    <col min="9481" max="9728" width="9.109375" style="30"/>
    <col min="9729" max="9729" width="2.6640625" style="30" customWidth="1"/>
    <col min="9730" max="9730" width="9.33203125" style="30" bestFit="1" customWidth="1"/>
    <col min="9731" max="9731" width="9.44140625" style="30" bestFit="1" customWidth="1"/>
    <col min="9732" max="9733" width="12.6640625" style="30" customWidth="1"/>
    <col min="9734" max="9734" width="10.33203125" style="30" customWidth="1"/>
    <col min="9735" max="9735" width="12.44140625" style="30" bestFit="1" customWidth="1"/>
    <col min="9736" max="9736" width="9.33203125" style="30" bestFit="1" customWidth="1"/>
    <col min="9737" max="9984" width="9.109375" style="30"/>
    <col min="9985" max="9985" width="2.6640625" style="30" customWidth="1"/>
    <col min="9986" max="9986" width="9.33203125" style="30" bestFit="1" customWidth="1"/>
    <col min="9987" max="9987" width="9.44140625" style="30" bestFit="1" customWidth="1"/>
    <col min="9988" max="9989" width="12.6640625" style="30" customWidth="1"/>
    <col min="9990" max="9990" width="10.33203125" style="30" customWidth="1"/>
    <col min="9991" max="9991" width="12.44140625" style="30" bestFit="1" customWidth="1"/>
    <col min="9992" max="9992" width="9.33203125" style="30" bestFit="1" customWidth="1"/>
    <col min="9993" max="10240" width="9.109375" style="30"/>
    <col min="10241" max="10241" width="2.6640625" style="30" customWidth="1"/>
    <col min="10242" max="10242" width="9.33203125" style="30" bestFit="1" customWidth="1"/>
    <col min="10243" max="10243" width="9.44140625" style="30" bestFit="1" customWidth="1"/>
    <col min="10244" max="10245" width="12.6640625" style="30" customWidth="1"/>
    <col min="10246" max="10246" width="10.33203125" style="30" customWidth="1"/>
    <col min="10247" max="10247" width="12.44140625" style="30" bestFit="1" customWidth="1"/>
    <col min="10248" max="10248" width="9.33203125" style="30" bestFit="1" customWidth="1"/>
    <col min="10249" max="10496" width="9.109375" style="30"/>
    <col min="10497" max="10497" width="2.6640625" style="30" customWidth="1"/>
    <col min="10498" max="10498" width="9.33203125" style="30" bestFit="1" customWidth="1"/>
    <col min="10499" max="10499" width="9.44140625" style="30" bestFit="1" customWidth="1"/>
    <col min="10500" max="10501" width="12.6640625" style="30" customWidth="1"/>
    <col min="10502" max="10502" width="10.33203125" style="30" customWidth="1"/>
    <col min="10503" max="10503" width="12.44140625" style="30" bestFit="1" customWidth="1"/>
    <col min="10504" max="10504" width="9.33203125" style="30" bestFit="1" customWidth="1"/>
    <col min="10505" max="10752" width="9.109375" style="30"/>
    <col min="10753" max="10753" width="2.6640625" style="30" customWidth="1"/>
    <col min="10754" max="10754" width="9.33203125" style="30" bestFit="1" customWidth="1"/>
    <col min="10755" max="10755" width="9.44140625" style="30" bestFit="1" customWidth="1"/>
    <col min="10756" max="10757" width="12.6640625" style="30" customWidth="1"/>
    <col min="10758" max="10758" width="10.33203125" style="30" customWidth="1"/>
    <col min="10759" max="10759" width="12.44140625" style="30" bestFit="1" customWidth="1"/>
    <col min="10760" max="10760" width="9.33203125" style="30" bestFit="1" customWidth="1"/>
    <col min="10761" max="11008" width="9.109375" style="30"/>
    <col min="11009" max="11009" width="2.6640625" style="30" customWidth="1"/>
    <col min="11010" max="11010" width="9.33203125" style="30" bestFit="1" customWidth="1"/>
    <col min="11011" max="11011" width="9.44140625" style="30" bestFit="1" customWidth="1"/>
    <col min="11012" max="11013" width="12.6640625" style="30" customWidth="1"/>
    <col min="11014" max="11014" width="10.33203125" style="30" customWidth="1"/>
    <col min="11015" max="11015" width="12.44140625" style="30" bestFit="1" customWidth="1"/>
    <col min="11016" max="11016" width="9.33203125" style="30" bestFit="1" customWidth="1"/>
    <col min="11017" max="11264" width="9.109375" style="30"/>
    <col min="11265" max="11265" width="2.6640625" style="30" customWidth="1"/>
    <col min="11266" max="11266" width="9.33203125" style="30" bestFit="1" customWidth="1"/>
    <col min="11267" max="11267" width="9.44140625" style="30" bestFit="1" customWidth="1"/>
    <col min="11268" max="11269" width="12.6640625" style="30" customWidth="1"/>
    <col min="11270" max="11270" width="10.33203125" style="30" customWidth="1"/>
    <col min="11271" max="11271" width="12.44140625" style="30" bestFit="1" customWidth="1"/>
    <col min="11272" max="11272" width="9.33203125" style="30" bestFit="1" customWidth="1"/>
    <col min="11273" max="11520" width="9.109375" style="30"/>
    <col min="11521" max="11521" width="2.6640625" style="30" customWidth="1"/>
    <col min="11522" max="11522" width="9.33203125" style="30" bestFit="1" customWidth="1"/>
    <col min="11523" max="11523" width="9.44140625" style="30" bestFit="1" customWidth="1"/>
    <col min="11524" max="11525" width="12.6640625" style="30" customWidth="1"/>
    <col min="11526" max="11526" width="10.33203125" style="30" customWidth="1"/>
    <col min="11527" max="11527" width="12.44140625" style="30" bestFit="1" customWidth="1"/>
    <col min="11528" max="11528" width="9.33203125" style="30" bestFit="1" customWidth="1"/>
    <col min="11529" max="11776" width="9.109375" style="30"/>
    <col min="11777" max="11777" width="2.6640625" style="30" customWidth="1"/>
    <col min="11778" max="11778" width="9.33203125" style="30" bestFit="1" customWidth="1"/>
    <col min="11779" max="11779" width="9.44140625" style="30" bestFit="1" customWidth="1"/>
    <col min="11780" max="11781" width="12.6640625" style="30" customWidth="1"/>
    <col min="11782" max="11782" width="10.33203125" style="30" customWidth="1"/>
    <col min="11783" max="11783" width="12.44140625" style="30" bestFit="1" customWidth="1"/>
    <col min="11784" max="11784" width="9.33203125" style="30" bestFit="1" customWidth="1"/>
    <col min="11785" max="12032" width="9.109375" style="30"/>
    <col min="12033" max="12033" width="2.6640625" style="30" customWidth="1"/>
    <col min="12034" max="12034" width="9.33203125" style="30" bestFit="1" customWidth="1"/>
    <col min="12035" max="12035" width="9.44140625" style="30" bestFit="1" customWidth="1"/>
    <col min="12036" max="12037" width="12.6640625" style="30" customWidth="1"/>
    <col min="12038" max="12038" width="10.33203125" style="30" customWidth="1"/>
    <col min="12039" max="12039" width="12.44140625" style="30" bestFit="1" customWidth="1"/>
    <col min="12040" max="12040" width="9.33203125" style="30" bestFit="1" customWidth="1"/>
    <col min="12041" max="12288" width="9.109375" style="30"/>
    <col min="12289" max="12289" width="2.6640625" style="30" customWidth="1"/>
    <col min="12290" max="12290" width="9.33203125" style="30" bestFit="1" customWidth="1"/>
    <col min="12291" max="12291" width="9.44140625" style="30" bestFit="1" customWidth="1"/>
    <col min="12292" max="12293" width="12.6640625" style="30" customWidth="1"/>
    <col min="12294" max="12294" width="10.33203125" style="30" customWidth="1"/>
    <col min="12295" max="12295" width="12.44140625" style="30" bestFit="1" customWidth="1"/>
    <col min="12296" max="12296" width="9.33203125" style="30" bestFit="1" customWidth="1"/>
    <col min="12297" max="12544" width="9.109375" style="30"/>
    <col min="12545" max="12545" width="2.6640625" style="30" customWidth="1"/>
    <col min="12546" max="12546" width="9.33203125" style="30" bestFit="1" customWidth="1"/>
    <col min="12547" max="12547" width="9.44140625" style="30" bestFit="1" customWidth="1"/>
    <col min="12548" max="12549" width="12.6640625" style="30" customWidth="1"/>
    <col min="12550" max="12550" width="10.33203125" style="30" customWidth="1"/>
    <col min="12551" max="12551" width="12.44140625" style="30" bestFit="1" customWidth="1"/>
    <col min="12552" max="12552" width="9.33203125" style="30" bestFit="1" customWidth="1"/>
    <col min="12553" max="12800" width="9.109375" style="30"/>
    <col min="12801" max="12801" width="2.6640625" style="30" customWidth="1"/>
    <col min="12802" max="12802" width="9.33203125" style="30" bestFit="1" customWidth="1"/>
    <col min="12803" max="12803" width="9.44140625" style="30" bestFit="1" customWidth="1"/>
    <col min="12804" max="12805" width="12.6640625" style="30" customWidth="1"/>
    <col min="12806" max="12806" width="10.33203125" style="30" customWidth="1"/>
    <col min="12807" max="12807" width="12.44140625" style="30" bestFit="1" customWidth="1"/>
    <col min="12808" max="12808" width="9.33203125" style="30" bestFit="1" customWidth="1"/>
    <col min="12809" max="13056" width="9.109375" style="30"/>
    <col min="13057" max="13057" width="2.6640625" style="30" customWidth="1"/>
    <col min="13058" max="13058" width="9.33203125" style="30" bestFit="1" customWidth="1"/>
    <col min="13059" max="13059" width="9.44140625" style="30" bestFit="1" customWidth="1"/>
    <col min="13060" max="13061" width="12.6640625" style="30" customWidth="1"/>
    <col min="13062" max="13062" width="10.33203125" style="30" customWidth="1"/>
    <col min="13063" max="13063" width="12.44140625" style="30" bestFit="1" customWidth="1"/>
    <col min="13064" max="13064" width="9.33203125" style="30" bestFit="1" customWidth="1"/>
    <col min="13065" max="13312" width="9.109375" style="30"/>
    <col min="13313" max="13313" width="2.6640625" style="30" customWidth="1"/>
    <col min="13314" max="13314" width="9.33203125" style="30" bestFit="1" customWidth="1"/>
    <col min="13315" max="13315" width="9.44140625" style="30" bestFit="1" customWidth="1"/>
    <col min="13316" max="13317" width="12.6640625" style="30" customWidth="1"/>
    <col min="13318" max="13318" width="10.33203125" style="30" customWidth="1"/>
    <col min="13319" max="13319" width="12.44140625" style="30" bestFit="1" customWidth="1"/>
    <col min="13320" max="13320" width="9.33203125" style="30" bestFit="1" customWidth="1"/>
    <col min="13321" max="13568" width="9.109375" style="30"/>
    <col min="13569" max="13569" width="2.6640625" style="30" customWidth="1"/>
    <col min="13570" max="13570" width="9.33203125" style="30" bestFit="1" customWidth="1"/>
    <col min="13571" max="13571" width="9.44140625" style="30" bestFit="1" customWidth="1"/>
    <col min="13572" max="13573" width="12.6640625" style="30" customWidth="1"/>
    <col min="13574" max="13574" width="10.33203125" style="30" customWidth="1"/>
    <col min="13575" max="13575" width="12.44140625" style="30" bestFit="1" customWidth="1"/>
    <col min="13576" max="13576" width="9.33203125" style="30" bestFit="1" customWidth="1"/>
    <col min="13577" max="13824" width="9.109375" style="30"/>
    <col min="13825" max="13825" width="2.6640625" style="30" customWidth="1"/>
    <col min="13826" max="13826" width="9.33203125" style="30" bestFit="1" customWidth="1"/>
    <col min="13827" max="13827" width="9.44140625" style="30" bestFit="1" customWidth="1"/>
    <col min="13828" max="13829" width="12.6640625" style="30" customWidth="1"/>
    <col min="13830" max="13830" width="10.33203125" style="30" customWidth="1"/>
    <col min="13831" max="13831" width="12.44140625" style="30" bestFit="1" customWidth="1"/>
    <col min="13832" max="13832" width="9.33203125" style="30" bestFit="1" customWidth="1"/>
    <col min="13833" max="14080" width="9.109375" style="30"/>
    <col min="14081" max="14081" width="2.6640625" style="30" customWidth="1"/>
    <col min="14082" max="14082" width="9.33203125" style="30" bestFit="1" customWidth="1"/>
    <col min="14083" max="14083" width="9.44140625" style="30" bestFit="1" customWidth="1"/>
    <col min="14084" max="14085" width="12.6640625" style="30" customWidth="1"/>
    <col min="14086" max="14086" width="10.33203125" style="30" customWidth="1"/>
    <col min="14087" max="14087" width="12.44140625" style="30" bestFit="1" customWidth="1"/>
    <col min="14088" max="14088" width="9.33203125" style="30" bestFit="1" customWidth="1"/>
    <col min="14089" max="14336" width="9.109375" style="30"/>
    <col min="14337" max="14337" width="2.6640625" style="30" customWidth="1"/>
    <col min="14338" max="14338" width="9.33203125" style="30" bestFit="1" customWidth="1"/>
    <col min="14339" max="14339" width="9.44140625" style="30" bestFit="1" customWidth="1"/>
    <col min="14340" max="14341" width="12.6640625" style="30" customWidth="1"/>
    <col min="14342" max="14342" width="10.33203125" style="30" customWidth="1"/>
    <col min="14343" max="14343" width="12.44140625" style="30" bestFit="1" customWidth="1"/>
    <col min="14344" max="14344" width="9.33203125" style="30" bestFit="1" customWidth="1"/>
    <col min="14345" max="14592" width="9.109375" style="30"/>
    <col min="14593" max="14593" width="2.6640625" style="30" customWidth="1"/>
    <col min="14594" max="14594" width="9.33203125" style="30" bestFit="1" customWidth="1"/>
    <col min="14595" max="14595" width="9.44140625" style="30" bestFit="1" customWidth="1"/>
    <col min="14596" max="14597" width="12.6640625" style="30" customWidth="1"/>
    <col min="14598" max="14598" width="10.33203125" style="30" customWidth="1"/>
    <col min="14599" max="14599" width="12.44140625" style="30" bestFit="1" customWidth="1"/>
    <col min="14600" max="14600" width="9.33203125" style="30" bestFit="1" customWidth="1"/>
    <col min="14601" max="14848" width="9.109375" style="30"/>
    <col min="14849" max="14849" width="2.6640625" style="30" customWidth="1"/>
    <col min="14850" max="14850" width="9.33203125" style="30" bestFit="1" customWidth="1"/>
    <col min="14851" max="14851" width="9.44140625" style="30" bestFit="1" customWidth="1"/>
    <col min="14852" max="14853" width="12.6640625" style="30" customWidth="1"/>
    <col min="14854" max="14854" width="10.33203125" style="30" customWidth="1"/>
    <col min="14855" max="14855" width="12.44140625" style="30" bestFit="1" customWidth="1"/>
    <col min="14856" max="14856" width="9.33203125" style="30" bestFit="1" customWidth="1"/>
    <col min="14857" max="15104" width="9.109375" style="30"/>
    <col min="15105" max="15105" width="2.6640625" style="30" customWidth="1"/>
    <col min="15106" max="15106" width="9.33203125" style="30" bestFit="1" customWidth="1"/>
    <col min="15107" max="15107" width="9.44140625" style="30" bestFit="1" customWidth="1"/>
    <col min="15108" max="15109" width="12.6640625" style="30" customWidth="1"/>
    <col min="15110" max="15110" width="10.33203125" style="30" customWidth="1"/>
    <col min="15111" max="15111" width="12.44140625" style="30" bestFit="1" customWidth="1"/>
    <col min="15112" max="15112" width="9.33203125" style="30" bestFit="1" customWidth="1"/>
    <col min="15113" max="15360" width="9.109375" style="30"/>
    <col min="15361" max="15361" width="2.6640625" style="30" customWidth="1"/>
    <col min="15362" max="15362" width="9.33203125" style="30" bestFit="1" customWidth="1"/>
    <col min="15363" max="15363" width="9.44140625" style="30" bestFit="1" customWidth="1"/>
    <col min="15364" max="15365" width="12.6640625" style="30" customWidth="1"/>
    <col min="15366" max="15366" width="10.33203125" style="30" customWidth="1"/>
    <col min="15367" max="15367" width="12.44140625" style="30" bestFit="1" customWidth="1"/>
    <col min="15368" max="15368" width="9.33203125" style="30" bestFit="1" customWidth="1"/>
    <col min="15369" max="15616" width="9.109375" style="30"/>
    <col min="15617" max="15617" width="2.6640625" style="30" customWidth="1"/>
    <col min="15618" max="15618" width="9.33203125" style="30" bestFit="1" customWidth="1"/>
    <col min="15619" max="15619" width="9.44140625" style="30" bestFit="1" customWidth="1"/>
    <col min="15620" max="15621" width="12.6640625" style="30" customWidth="1"/>
    <col min="15622" max="15622" width="10.33203125" style="30" customWidth="1"/>
    <col min="15623" max="15623" width="12.44140625" style="30" bestFit="1" customWidth="1"/>
    <col min="15624" max="15624" width="9.33203125" style="30" bestFit="1" customWidth="1"/>
    <col min="15625" max="15872" width="9.109375" style="30"/>
    <col min="15873" max="15873" width="2.6640625" style="30" customWidth="1"/>
    <col min="15874" max="15874" width="9.33203125" style="30" bestFit="1" customWidth="1"/>
    <col min="15875" max="15875" width="9.44140625" style="30" bestFit="1" customWidth="1"/>
    <col min="15876" max="15877" width="12.6640625" style="30" customWidth="1"/>
    <col min="15878" max="15878" width="10.33203125" style="30" customWidth="1"/>
    <col min="15879" max="15879" width="12.44140625" style="30" bestFit="1" customWidth="1"/>
    <col min="15880" max="15880" width="9.33203125" style="30" bestFit="1" customWidth="1"/>
    <col min="15881" max="16128" width="9.109375" style="30"/>
    <col min="16129" max="16129" width="2.6640625" style="30" customWidth="1"/>
    <col min="16130" max="16130" width="9.33203125" style="30" bestFit="1" customWidth="1"/>
    <col min="16131" max="16131" width="9.44140625" style="30" bestFit="1" customWidth="1"/>
    <col min="16132" max="16133" width="12.6640625" style="30" customWidth="1"/>
    <col min="16134" max="16134" width="10.33203125" style="30" customWidth="1"/>
    <col min="16135" max="16135" width="12.44140625" style="30" bestFit="1" customWidth="1"/>
    <col min="16136" max="16136" width="9.33203125" style="30" bestFit="1" customWidth="1"/>
    <col min="16137" max="16384" width="9.109375" style="30"/>
  </cols>
  <sheetData>
    <row r="1" spans="2:14" ht="24.9" customHeight="1" x14ac:dyDescent="0.2">
      <c r="B1" s="29" t="s">
        <v>84</v>
      </c>
      <c r="C1" s="29"/>
      <c r="D1" s="29"/>
      <c r="E1" s="29"/>
      <c r="F1" s="29"/>
      <c r="G1" s="29"/>
      <c r="H1" s="29"/>
      <c r="I1" s="29"/>
      <c r="J1" s="29"/>
      <c r="K1" s="29"/>
      <c r="L1" s="29"/>
      <c r="M1" s="29"/>
      <c r="N1" s="29"/>
    </row>
    <row r="2" spans="2:14" x14ac:dyDescent="0.2">
      <c r="B2" s="31"/>
      <c r="C2" s="31"/>
      <c r="D2" s="31"/>
      <c r="E2" s="31"/>
      <c r="F2" s="31"/>
      <c r="G2" s="31"/>
      <c r="H2" s="31"/>
      <c r="I2" s="31"/>
      <c r="J2" s="31"/>
      <c r="K2" s="31"/>
      <c r="L2" s="31"/>
      <c r="M2" s="31"/>
      <c r="N2" s="31"/>
    </row>
    <row r="3" spans="2:14" ht="14.4" thickBot="1" x14ac:dyDescent="0.3">
      <c r="B3" s="32" t="s">
        <v>85</v>
      </c>
      <c r="C3" s="32"/>
      <c r="D3" s="32"/>
      <c r="E3" s="32"/>
      <c r="F3" s="32"/>
      <c r="G3" s="32"/>
      <c r="H3" s="32"/>
      <c r="I3" s="32"/>
      <c r="J3" s="32"/>
      <c r="K3" s="32"/>
      <c r="L3" s="32"/>
      <c r="M3" s="32"/>
      <c r="N3" s="32"/>
    </row>
    <row r="4" spans="2:14" ht="12" thickTop="1" x14ac:dyDescent="0.2">
      <c r="B4" s="31" t="s">
        <v>86</v>
      </c>
      <c r="C4" s="31"/>
      <c r="D4" s="31"/>
      <c r="E4" s="31"/>
      <c r="F4" s="33">
        <v>1.6479219946600027E-2</v>
      </c>
      <c r="G4" s="33"/>
      <c r="H4" s="33" t="s">
        <v>87</v>
      </c>
      <c r="I4" s="33"/>
      <c r="J4" s="33"/>
      <c r="K4" s="33"/>
      <c r="L4" s="33">
        <v>-5.7020458266398935</v>
      </c>
      <c r="M4" s="31"/>
      <c r="N4" s="31"/>
    </row>
    <row r="5" spans="2:14" x14ac:dyDescent="0.2">
      <c r="B5" s="31" t="s">
        <v>88</v>
      </c>
      <c r="C5" s="31"/>
      <c r="D5" s="31"/>
      <c r="E5" s="31"/>
      <c r="F5" s="33">
        <v>1.5678958937606291E-2</v>
      </c>
      <c r="G5" s="33"/>
      <c r="H5" s="33" t="s">
        <v>89</v>
      </c>
      <c r="I5" s="33"/>
      <c r="J5" s="33"/>
      <c r="K5" s="33"/>
      <c r="L5" s="33">
        <v>-5.6904851733073434</v>
      </c>
      <c r="M5" s="31"/>
      <c r="N5" s="31"/>
    </row>
    <row r="6" spans="2:14" x14ac:dyDescent="0.2">
      <c r="B6" s="31" t="s">
        <v>90</v>
      </c>
      <c r="C6" s="31"/>
      <c r="D6" s="31"/>
      <c r="E6" s="31"/>
      <c r="F6" s="33">
        <v>0.12837141405546651</v>
      </c>
      <c r="G6" s="33"/>
      <c r="H6" s="33" t="s">
        <v>91</v>
      </c>
      <c r="I6" s="33"/>
      <c r="J6" s="33"/>
      <c r="K6" s="33"/>
      <c r="L6" s="34">
        <v>3509.6092062968542</v>
      </c>
      <c r="M6" s="31"/>
      <c r="N6" s="31"/>
    </row>
    <row r="7" spans="2:14" x14ac:dyDescent="0.2">
      <c r="B7" s="31" t="s">
        <v>92</v>
      </c>
      <c r="C7" s="31"/>
      <c r="D7" s="31"/>
      <c r="E7" s="31"/>
      <c r="F7" s="34">
        <v>1.4072049469830225E-2</v>
      </c>
      <c r="G7" s="33"/>
      <c r="H7" s="33" t="s">
        <v>93</v>
      </c>
      <c r="I7" s="33"/>
      <c r="J7" s="33"/>
      <c r="K7" s="33"/>
      <c r="L7" s="33">
        <v>2.0341198934764351</v>
      </c>
      <c r="M7" s="31"/>
      <c r="N7" s="31"/>
    </row>
    <row r="8" spans="2:14" x14ac:dyDescent="0.2">
      <c r="B8" s="35" t="s">
        <v>94</v>
      </c>
      <c r="C8" s="35"/>
      <c r="D8" s="35"/>
      <c r="E8" s="35"/>
      <c r="F8" s="36">
        <v>1231</v>
      </c>
      <c r="G8" s="35"/>
      <c r="H8" s="35" t="s">
        <v>95</v>
      </c>
      <c r="I8" s="35"/>
      <c r="J8" s="35"/>
      <c r="K8" s="35"/>
      <c r="L8" s="36">
        <v>0</v>
      </c>
      <c r="M8" s="35"/>
      <c r="N8" s="35"/>
    </row>
    <row r="9" spans="2:14" x14ac:dyDescent="0.2">
      <c r="B9" s="31"/>
      <c r="C9" s="31"/>
      <c r="D9" s="31"/>
      <c r="E9" s="31"/>
      <c r="F9" s="31"/>
      <c r="G9" s="31"/>
      <c r="H9" s="31"/>
      <c r="I9" s="31"/>
      <c r="J9" s="31"/>
      <c r="K9" s="31"/>
      <c r="L9" s="31"/>
      <c r="M9" s="31"/>
      <c r="N9" s="31"/>
    </row>
    <row r="10" spans="2:14" ht="94.5" customHeight="1" x14ac:dyDescent="0.2">
      <c r="B10" s="37" t="s">
        <v>96</v>
      </c>
      <c r="C10" s="37"/>
      <c r="D10" s="37"/>
      <c r="E10" s="37"/>
      <c r="F10" s="37"/>
      <c r="G10" s="37"/>
      <c r="H10" s="37"/>
      <c r="I10" s="37"/>
      <c r="J10" s="37"/>
      <c r="K10" s="37"/>
      <c r="L10" s="37"/>
      <c r="M10" s="37"/>
      <c r="N10" s="37"/>
    </row>
    <row r="11" spans="2:14" ht="54" customHeight="1" x14ac:dyDescent="0.2">
      <c r="B11" s="37" t="s">
        <v>97</v>
      </c>
      <c r="C11" s="37"/>
      <c r="D11" s="37"/>
      <c r="E11" s="37"/>
      <c r="F11" s="37"/>
      <c r="G11" s="37"/>
      <c r="H11" s="37"/>
      <c r="I11" s="37"/>
      <c r="J11" s="37"/>
      <c r="K11" s="37"/>
      <c r="L11" s="37"/>
      <c r="M11" s="37"/>
      <c r="N11" s="37"/>
    </row>
    <row r="12" spans="2:14" ht="30.75" customHeight="1" x14ac:dyDescent="0.2">
      <c r="B12" s="37" t="s">
        <v>98</v>
      </c>
      <c r="C12" s="37"/>
      <c r="D12" s="37"/>
      <c r="E12" s="37"/>
      <c r="F12" s="37"/>
      <c r="G12" s="37"/>
      <c r="H12" s="37"/>
      <c r="I12" s="37"/>
      <c r="J12" s="37"/>
      <c r="K12" s="37"/>
      <c r="L12" s="37"/>
      <c r="M12" s="37"/>
      <c r="N12" s="37"/>
    </row>
    <row r="13" spans="2:14" ht="28.5" customHeight="1" x14ac:dyDescent="0.2">
      <c r="B13" s="37" t="s">
        <v>99</v>
      </c>
      <c r="C13" s="37"/>
      <c r="D13" s="37"/>
      <c r="E13" s="37"/>
      <c r="F13" s="37"/>
      <c r="G13" s="37"/>
      <c r="H13" s="37"/>
      <c r="I13" s="37"/>
      <c r="J13" s="37"/>
      <c r="K13" s="37"/>
      <c r="L13" s="37"/>
      <c r="M13" s="37"/>
      <c r="N13" s="37"/>
    </row>
    <row r="14" spans="2:14" ht="27" customHeight="1" x14ac:dyDescent="0.2">
      <c r="B14" s="37" t="s">
        <v>100</v>
      </c>
      <c r="C14" s="37"/>
      <c r="D14" s="37"/>
      <c r="E14" s="37"/>
      <c r="F14" s="37"/>
      <c r="G14" s="37"/>
      <c r="H14" s="37"/>
      <c r="I14" s="37"/>
      <c r="J14" s="37"/>
      <c r="K14" s="37"/>
      <c r="L14" s="37"/>
      <c r="M14" s="37"/>
      <c r="N14" s="37"/>
    </row>
    <row r="15" spans="2:14" ht="16.5" customHeight="1" x14ac:dyDescent="0.2">
      <c r="B15" s="37" t="s">
        <v>101</v>
      </c>
      <c r="C15" s="37"/>
      <c r="D15" s="37"/>
      <c r="E15" s="37"/>
      <c r="F15" s="37"/>
      <c r="G15" s="37"/>
      <c r="H15" s="37"/>
      <c r="I15" s="37"/>
      <c r="J15" s="37"/>
      <c r="K15" s="37"/>
      <c r="L15" s="37"/>
      <c r="M15" s="37"/>
      <c r="N15" s="37"/>
    </row>
    <row r="16" spans="2:14" x14ac:dyDescent="0.2">
      <c r="B16" s="31"/>
      <c r="C16" s="31"/>
      <c r="D16" s="31"/>
      <c r="E16" s="31"/>
      <c r="F16" s="31"/>
      <c r="G16" s="31"/>
      <c r="H16" s="31"/>
      <c r="I16" s="31"/>
      <c r="J16" s="31"/>
      <c r="K16" s="31"/>
      <c r="L16" s="31"/>
      <c r="M16" s="31"/>
      <c r="N16" s="31"/>
    </row>
    <row r="17" spans="2:14" ht="14.4" thickBot="1" x14ac:dyDescent="0.3">
      <c r="B17" s="32" t="s">
        <v>102</v>
      </c>
      <c r="C17" s="32"/>
      <c r="D17" s="32"/>
      <c r="E17" s="32"/>
      <c r="F17" s="32"/>
      <c r="G17" s="32"/>
      <c r="H17" s="32"/>
      <c r="I17" s="32"/>
      <c r="J17" s="32"/>
      <c r="K17" s="32"/>
      <c r="L17" s="32"/>
      <c r="M17" s="32"/>
      <c r="N17" s="32"/>
    </row>
    <row r="18" spans="2:14" ht="12" thickTop="1" x14ac:dyDescent="0.2"/>
    <row r="19" spans="2:14" x14ac:dyDescent="0.2">
      <c r="D19" s="38" t="s">
        <v>41</v>
      </c>
      <c r="E19" s="39" t="s">
        <v>136</v>
      </c>
      <c r="F19" s="39"/>
    </row>
    <row r="20" spans="2:14" x14ac:dyDescent="0.2">
      <c r="B20" s="31" t="s">
        <v>26</v>
      </c>
      <c r="D20" s="40">
        <v>-8.8047751720015437E-5</v>
      </c>
      <c r="E20" s="40">
        <v>0.12837392515808807</v>
      </c>
      <c r="F20" s="40"/>
    </row>
    <row r="21" spans="2:14" x14ac:dyDescent="0.2">
      <c r="B21" s="31" t="s">
        <v>103</v>
      </c>
      <c r="D21" s="40">
        <v>3.9793181248482797E-4</v>
      </c>
      <c r="E21" s="40">
        <v>2.8289438267271788E-2</v>
      </c>
      <c r="F21" s="40"/>
    </row>
    <row r="22" spans="2:14" x14ac:dyDescent="0.2">
      <c r="B22" s="31" t="s">
        <v>27</v>
      </c>
      <c r="D22" s="40">
        <v>-0.22126341488058951</v>
      </c>
      <c r="E22" s="40">
        <v>4.5378746635137182</v>
      </c>
      <c r="F22" s="40"/>
    </row>
    <row r="23" spans="2:14" ht="12" x14ac:dyDescent="0.25">
      <c r="B23" s="31" t="s">
        <v>135</v>
      </c>
      <c r="D23" s="40">
        <v>0.82492408989968347</v>
      </c>
      <c r="E23" s="41">
        <v>6.2391425792451827E-6</v>
      </c>
      <c r="F23" s="41"/>
    </row>
    <row r="24" spans="2:14" x14ac:dyDescent="0.2">
      <c r="B24" s="31" t="s">
        <v>105</v>
      </c>
      <c r="D24" s="40">
        <v>5.6698555748043507E-4</v>
      </c>
      <c r="E24" s="40">
        <v>0.17494100972446566</v>
      </c>
      <c r="F24" s="40"/>
    </row>
    <row r="25" spans="2:14" x14ac:dyDescent="0.2">
      <c r="B25" s="31" t="s">
        <v>106</v>
      </c>
      <c r="D25" s="40">
        <v>-7.4308106092046587E-4</v>
      </c>
      <c r="E25" s="40">
        <v>8.1806840591710478E-2</v>
      </c>
      <c r="F25" s="40"/>
    </row>
    <row r="27" spans="2:14" ht="12" x14ac:dyDescent="0.25">
      <c r="B27" s="42" t="s">
        <v>107</v>
      </c>
      <c r="H27" s="42" t="s">
        <v>108</v>
      </c>
    </row>
    <row r="28" spans="2:14" x14ac:dyDescent="0.2">
      <c r="B28" s="31" t="s">
        <v>109</v>
      </c>
      <c r="F28" s="30">
        <v>1</v>
      </c>
      <c r="H28" s="31" t="s">
        <v>137</v>
      </c>
      <c r="M28" s="40">
        <v>2.579835569486022</v>
      </c>
    </row>
    <row r="29" spans="2:14" x14ac:dyDescent="0.2">
      <c r="B29" s="31" t="s">
        <v>110</v>
      </c>
      <c r="F29" s="30">
        <v>1229</v>
      </c>
      <c r="H29" s="31" t="s">
        <v>138</v>
      </c>
      <c r="M29" s="40">
        <v>1.9618960516527295</v>
      </c>
    </row>
    <row r="30" spans="2:14" x14ac:dyDescent="0.2">
      <c r="B30" s="31" t="s">
        <v>111</v>
      </c>
      <c r="F30" s="30">
        <v>1230</v>
      </c>
      <c r="H30" s="31" t="s">
        <v>139</v>
      </c>
      <c r="M30" s="40">
        <v>1.6460943524725735</v>
      </c>
    </row>
    <row r="32" spans="2:14" ht="42.75" customHeight="1" x14ac:dyDescent="0.2">
      <c r="B32" s="37" t="s">
        <v>112</v>
      </c>
      <c r="C32" s="37"/>
      <c r="D32" s="37"/>
      <c r="E32" s="37"/>
      <c r="F32" s="37"/>
      <c r="G32" s="37"/>
      <c r="H32" s="37"/>
      <c r="I32" s="37"/>
      <c r="J32" s="37"/>
      <c r="K32" s="37"/>
      <c r="L32" s="37"/>
      <c r="M32" s="37"/>
      <c r="N32" s="37"/>
    </row>
    <row r="33" spans="2:14" ht="63.75" customHeight="1" x14ac:dyDescent="0.2">
      <c r="B33" s="37" t="s">
        <v>113</v>
      </c>
      <c r="C33" s="37"/>
      <c r="D33" s="37"/>
      <c r="E33" s="37"/>
      <c r="F33" s="37"/>
      <c r="G33" s="37"/>
      <c r="H33" s="37"/>
      <c r="I33" s="37"/>
      <c r="J33" s="37"/>
      <c r="K33" s="37"/>
      <c r="L33" s="37"/>
      <c r="M33" s="37"/>
      <c r="N33" s="37"/>
    </row>
    <row r="34" spans="2:14" ht="67.5" customHeight="1" x14ac:dyDescent="0.2">
      <c r="B34" s="37" t="s">
        <v>140</v>
      </c>
      <c r="C34" s="37"/>
      <c r="D34" s="37"/>
      <c r="E34" s="37"/>
      <c r="F34" s="37"/>
      <c r="G34" s="37"/>
      <c r="H34" s="37"/>
      <c r="I34" s="37"/>
      <c r="J34" s="37"/>
      <c r="K34" s="37"/>
      <c r="L34" s="37"/>
      <c r="M34" s="37"/>
      <c r="N34" s="37"/>
    </row>
    <row r="35" spans="2:14" ht="27" customHeight="1" x14ac:dyDescent="0.2">
      <c r="B35" s="37" t="s">
        <v>114</v>
      </c>
      <c r="C35" s="37"/>
      <c r="D35" s="37"/>
      <c r="E35" s="37"/>
      <c r="F35" s="37"/>
      <c r="G35" s="37"/>
      <c r="H35" s="37"/>
      <c r="I35" s="37"/>
      <c r="J35" s="37"/>
      <c r="K35" s="37"/>
      <c r="L35" s="37"/>
      <c r="M35" s="37"/>
      <c r="N35" s="37"/>
    </row>
    <row r="36" spans="2:14" x14ac:dyDescent="0.2">
      <c r="B36" s="31"/>
      <c r="C36" s="31"/>
      <c r="D36" s="31"/>
      <c r="E36" s="31"/>
      <c r="F36" s="31"/>
      <c r="G36" s="31"/>
      <c r="H36" s="31"/>
      <c r="I36" s="31"/>
      <c r="J36" s="31"/>
      <c r="K36" s="31"/>
      <c r="L36" s="31"/>
      <c r="M36" s="31"/>
      <c r="N36" s="31"/>
    </row>
    <row r="37" spans="2:14" ht="14.4" thickBot="1" x14ac:dyDescent="0.3">
      <c r="B37" s="43" t="s">
        <v>115</v>
      </c>
      <c r="C37" s="43"/>
      <c r="D37" s="43"/>
      <c r="E37" s="43"/>
      <c r="F37" s="43"/>
      <c r="G37" s="43"/>
      <c r="H37" s="43"/>
      <c r="I37" s="43"/>
      <c r="J37" s="43"/>
      <c r="K37" s="43"/>
      <c r="L37" s="43"/>
      <c r="M37" s="43"/>
      <c r="N37" s="43"/>
    </row>
    <row r="38" spans="2:14" ht="12" thickTop="1" x14ac:dyDescent="0.2"/>
    <row r="39" spans="2:14" ht="36" x14ac:dyDescent="0.25">
      <c r="D39" s="44" t="s">
        <v>116</v>
      </c>
      <c r="E39" s="44" t="s">
        <v>117</v>
      </c>
      <c r="F39" s="44" t="s">
        <v>118</v>
      </c>
      <c r="G39" s="44" t="s">
        <v>104</v>
      </c>
      <c r="H39" s="42" t="s">
        <v>108</v>
      </c>
    </row>
    <row r="40" spans="2:14" ht="12" x14ac:dyDescent="0.25">
      <c r="B40" s="42" t="s">
        <v>17</v>
      </c>
      <c r="D40" s="45">
        <v>0</v>
      </c>
      <c r="E40" s="45">
        <v>0</v>
      </c>
      <c r="F40" s="45">
        <v>20.59</v>
      </c>
      <c r="G40" s="56">
        <v>0</v>
      </c>
      <c r="H40" s="31" t="s">
        <v>141</v>
      </c>
      <c r="M40" s="40">
        <v>6.6555515863001347</v>
      </c>
    </row>
    <row r="41" spans="2:14" ht="12" x14ac:dyDescent="0.25">
      <c r="B41" s="42" t="s">
        <v>119</v>
      </c>
      <c r="D41" s="45">
        <v>0.24</v>
      </c>
      <c r="E41" s="45">
        <v>0</v>
      </c>
      <c r="F41" s="45"/>
      <c r="G41" s="45"/>
      <c r="H41" s="31" t="s">
        <v>142</v>
      </c>
      <c r="M41" s="40">
        <v>3.8490361243020743</v>
      </c>
    </row>
    <row r="42" spans="2:14" ht="12" x14ac:dyDescent="0.25">
      <c r="B42" s="42" t="s">
        <v>19</v>
      </c>
      <c r="D42" s="45">
        <v>0.24</v>
      </c>
      <c r="E42" s="45"/>
      <c r="F42" s="45"/>
      <c r="G42" s="45"/>
      <c r="H42" s="31" t="s">
        <v>143</v>
      </c>
      <c r="M42" s="40">
        <v>2.7096266159787774</v>
      </c>
    </row>
    <row r="44" spans="2:14" ht="101.25" customHeight="1" x14ac:dyDescent="0.2">
      <c r="B44" s="37" t="s">
        <v>120</v>
      </c>
      <c r="C44" s="37"/>
      <c r="D44" s="37"/>
      <c r="E44" s="37"/>
      <c r="F44" s="37"/>
      <c r="G44" s="37"/>
      <c r="H44" s="37"/>
      <c r="I44" s="37"/>
      <c r="J44" s="37"/>
      <c r="K44" s="37"/>
      <c r="L44" s="37"/>
      <c r="M44" s="37"/>
      <c r="N44" s="37"/>
    </row>
    <row r="46" spans="2:14" ht="14.4" thickBot="1" x14ac:dyDescent="0.3">
      <c r="B46" s="43" t="s">
        <v>121</v>
      </c>
      <c r="C46" s="43"/>
      <c r="D46" s="43"/>
      <c r="E46" s="43"/>
      <c r="F46" s="43"/>
      <c r="G46" s="43"/>
      <c r="H46" s="43"/>
      <c r="I46" s="43"/>
      <c r="J46" s="43"/>
      <c r="K46" s="43"/>
      <c r="L46" s="43"/>
      <c r="M46" s="43"/>
      <c r="N46" s="43"/>
    </row>
    <row r="47" spans="2:14" ht="12" thickTop="1" x14ac:dyDescent="0.2">
      <c r="B47" s="31"/>
      <c r="C47" s="31"/>
      <c r="D47" s="31"/>
      <c r="E47" s="31"/>
      <c r="F47" s="31"/>
      <c r="G47" s="31"/>
      <c r="H47" s="31"/>
      <c r="I47" s="31"/>
      <c r="J47" s="31"/>
      <c r="K47" s="31"/>
      <c r="L47" s="31"/>
      <c r="M47" s="31"/>
      <c r="N47" s="31"/>
    </row>
    <row r="48" spans="2:14" x14ac:dyDescent="0.2">
      <c r="B48" s="46" t="s">
        <v>122</v>
      </c>
      <c r="C48" s="47" t="s">
        <v>123</v>
      </c>
      <c r="D48" s="47" t="s">
        <v>124</v>
      </c>
      <c r="E48" s="47" t="s">
        <v>125</v>
      </c>
      <c r="F48" s="47" t="s">
        <v>126</v>
      </c>
      <c r="G48" s="47" t="s">
        <v>127</v>
      </c>
      <c r="H48" s="47" t="s">
        <v>104</v>
      </c>
      <c r="I48" s="31"/>
      <c r="J48" s="31"/>
      <c r="K48" s="31"/>
      <c r="L48" s="31"/>
      <c r="M48" s="31"/>
      <c r="N48" s="31"/>
    </row>
    <row r="49" spans="2:8" x14ac:dyDescent="0.2">
      <c r="B49" s="48">
        <v>1</v>
      </c>
      <c r="C49" s="49">
        <v>0.12836879044782049</v>
      </c>
      <c r="D49" s="49">
        <v>0.12836879044782049</v>
      </c>
      <c r="E49" s="49">
        <v>-5.6980288229818973E-2</v>
      </c>
      <c r="F49" s="49">
        <v>5.6980288229818973E-2</v>
      </c>
      <c r="G49" s="49">
        <v>20.334566401095465</v>
      </c>
      <c r="H49" s="49">
        <v>6.5015373211796401E-6</v>
      </c>
    </row>
    <row r="50" spans="2:8" x14ac:dyDescent="0.2">
      <c r="B50" s="48">
        <v>2</v>
      </c>
      <c r="C50" s="49">
        <v>0.14928412736103822</v>
      </c>
      <c r="D50" s="49">
        <v>0.13503069049346103</v>
      </c>
      <c r="E50" s="49">
        <v>-5.6980288229818973E-2</v>
      </c>
      <c r="F50" s="49">
        <v>5.6980288229818973E-2</v>
      </c>
      <c r="G50" s="49">
        <v>47.857613559211302</v>
      </c>
      <c r="H50" s="49">
        <v>4.0537018186626028E-11</v>
      </c>
    </row>
    <row r="51" spans="2:8" x14ac:dyDescent="0.2">
      <c r="B51" s="48">
        <v>3</v>
      </c>
      <c r="C51" s="49">
        <v>5.4115999306721438E-2</v>
      </c>
      <c r="D51" s="49">
        <v>2.0926613823342662E-2</v>
      </c>
      <c r="E51" s="49">
        <v>-5.6980288229818973E-2</v>
      </c>
      <c r="F51" s="49">
        <v>5.6980288229818973E-2</v>
      </c>
      <c r="G51" s="49">
        <v>51.477326478169402</v>
      </c>
      <c r="H51" s="49">
        <v>3.8707259619741308E-11</v>
      </c>
    </row>
    <row r="52" spans="2:8" x14ac:dyDescent="0.2">
      <c r="B52" s="48">
        <v>4</v>
      </c>
      <c r="C52" s="49">
        <v>-3.7578256085999136E-2</v>
      </c>
      <c r="D52" s="49">
        <v>-6.8311063409993322E-2</v>
      </c>
      <c r="E52" s="49">
        <v>-5.6980288229818973E-2</v>
      </c>
      <c r="F52" s="49">
        <v>5.6980288229818973E-2</v>
      </c>
      <c r="G52" s="49">
        <v>53.22415313298788</v>
      </c>
      <c r="H52" s="49">
        <v>7.6492923106741273E-11</v>
      </c>
    </row>
    <row r="53" spans="2:8" x14ac:dyDescent="0.2">
      <c r="B53" s="48">
        <v>5</v>
      </c>
      <c r="C53" s="49">
        <v>5.4452820673363017E-2</v>
      </c>
      <c r="D53" s="49">
        <v>5.7712502581386084E-2</v>
      </c>
      <c r="E53" s="49">
        <v>-5.6980288229818973E-2</v>
      </c>
      <c r="F53" s="49">
        <v>5.6980288229818973E-2</v>
      </c>
      <c r="G53" s="49">
        <v>56.895043564261989</v>
      </c>
      <c r="H53" s="49">
        <v>5.3152149348534294E-11</v>
      </c>
    </row>
    <row r="54" spans="2:8" x14ac:dyDescent="0.2">
      <c r="B54" s="48">
        <v>6</v>
      </c>
      <c r="C54" s="49">
        <v>-5.1815152515416359E-2</v>
      </c>
      <c r="D54" s="49">
        <v>-5.23150220570626E-2</v>
      </c>
      <c r="E54" s="49">
        <v>-5.6980288229818973E-2</v>
      </c>
      <c r="F54" s="49">
        <v>5.6980288229818973E-2</v>
      </c>
      <c r="G54" s="49">
        <v>60.221628392394202</v>
      </c>
      <c r="H54" s="49">
        <v>4.0577097237814996E-11</v>
      </c>
    </row>
    <row r="55" spans="2:8" x14ac:dyDescent="0.2">
      <c r="B55" s="48">
        <v>7</v>
      </c>
      <c r="C55" s="49">
        <v>-2.0577518483254242E-2</v>
      </c>
      <c r="D55" s="49">
        <v>-2.1262635406311035E-2</v>
      </c>
      <c r="E55" s="49">
        <v>-5.6980288229818973E-2</v>
      </c>
      <c r="F55" s="49">
        <v>5.6980288229818973E-2</v>
      </c>
      <c r="G55" s="49">
        <v>60.746708677796555</v>
      </c>
      <c r="H55" s="49">
        <v>1.0707323916392397E-10</v>
      </c>
    </row>
    <row r="56" spans="2:8" x14ac:dyDescent="0.2">
      <c r="B56" s="48">
        <v>8</v>
      </c>
      <c r="C56" s="49">
        <v>-1.0823326778684672E-2</v>
      </c>
      <c r="D56" s="49">
        <v>1.7409753906560631E-3</v>
      </c>
      <c r="E56" s="49">
        <v>-5.6980288229818973E-2</v>
      </c>
      <c r="F56" s="49">
        <v>5.6980288229818973E-2</v>
      </c>
      <c r="G56" s="49">
        <v>60.892092544128595</v>
      </c>
      <c r="H56" s="49">
        <v>3.1141567102821455E-10</v>
      </c>
    </row>
    <row r="57" spans="2:8" x14ac:dyDescent="0.2">
      <c r="B57" s="48">
        <v>9</v>
      </c>
      <c r="C57" s="49">
        <v>-2.9498770038682797E-2</v>
      </c>
      <c r="D57" s="49">
        <v>-1.3173894101579731E-2</v>
      </c>
      <c r="E57" s="49">
        <v>-5.6980288229818973E-2</v>
      </c>
      <c r="F57" s="49">
        <v>5.6980288229818973E-2</v>
      </c>
      <c r="G57" s="49">
        <v>61.972923414091909</v>
      </c>
      <c r="H57" s="49">
        <v>5.5769922013837459E-10</v>
      </c>
    </row>
    <row r="58" spans="2:8" x14ac:dyDescent="0.2">
      <c r="B58" s="48">
        <v>10</v>
      </c>
      <c r="C58" s="49">
        <v>-3.8595840613466262E-3</v>
      </c>
      <c r="D58" s="49">
        <v>-5.4126020149477903E-3</v>
      </c>
      <c r="E58" s="49">
        <v>-5.6980288229818973E-2</v>
      </c>
      <c r="F58" s="49">
        <v>5.6980288229818973E-2</v>
      </c>
      <c r="G58" s="49">
        <v>61.991441089794861</v>
      </c>
      <c r="H58" s="49">
        <v>1.5189134394688608E-9</v>
      </c>
    </row>
    <row r="59" spans="2:8" x14ac:dyDescent="0.2">
      <c r="B59" s="48">
        <v>11</v>
      </c>
      <c r="C59" s="49">
        <v>1.3440600477153302E-2</v>
      </c>
      <c r="D59" s="49">
        <v>2.5729396975794815E-2</v>
      </c>
      <c r="E59" s="49">
        <v>-5.6980288229818973E-2</v>
      </c>
      <c r="F59" s="49">
        <v>5.6980288229818973E-2</v>
      </c>
      <c r="G59" s="49">
        <v>62.216190542349651</v>
      </c>
      <c r="H59" s="49">
        <v>3.5835988621002457E-9</v>
      </c>
    </row>
    <row r="60" spans="2:8" x14ac:dyDescent="0.2">
      <c r="B60" s="48">
        <v>12</v>
      </c>
      <c r="C60" s="49">
        <v>-8.5009531161078858E-2</v>
      </c>
      <c r="D60" s="49">
        <v>-9.1831067014278081E-2</v>
      </c>
      <c r="E60" s="49">
        <v>-5.6980288229818973E-2</v>
      </c>
      <c r="F60" s="49">
        <v>5.6980288229818973E-2</v>
      </c>
      <c r="G60" s="49">
        <v>71.2143288832184</v>
      </c>
      <c r="H60" s="49">
        <v>1.8970103266013894E-10</v>
      </c>
    </row>
    <row r="61" spans="2:8" x14ac:dyDescent="0.2">
      <c r="B61" s="48">
        <v>13</v>
      </c>
      <c r="C61" s="49">
        <v>3.343995741848077E-2</v>
      </c>
      <c r="D61" s="49">
        <v>4.6997085096544745E-2</v>
      </c>
      <c r="E61" s="49">
        <v>-5.6980288229818973E-2</v>
      </c>
      <c r="F61" s="49">
        <v>5.6980288229818973E-2</v>
      </c>
      <c r="G61" s="49">
        <v>72.607823427487915</v>
      </c>
      <c r="H61" s="49">
        <v>2.6481594694871546E-10</v>
      </c>
    </row>
    <row r="62" spans="2:8" x14ac:dyDescent="0.2">
      <c r="B62" s="48">
        <v>14</v>
      </c>
      <c r="C62" s="49">
        <v>1.031365307688796E-2</v>
      </c>
      <c r="D62" s="49">
        <v>2.7272374396585346E-2</v>
      </c>
      <c r="E62" s="49">
        <v>-5.6980288229818973E-2</v>
      </c>
      <c r="F62" s="49">
        <v>5.6980288229818973E-2</v>
      </c>
      <c r="G62" s="49">
        <v>72.740488191544614</v>
      </c>
      <c r="H62" s="49">
        <v>6.1295291065022184E-10</v>
      </c>
    </row>
    <row r="63" spans="2:8" x14ac:dyDescent="0.2">
      <c r="B63" s="48">
        <v>15</v>
      </c>
      <c r="C63" s="49">
        <v>-1.3244072208088218E-2</v>
      </c>
      <c r="D63" s="49">
        <v>-2.4214668539976163E-2</v>
      </c>
      <c r="E63" s="49">
        <v>-5.6980288229818973E-2</v>
      </c>
      <c r="F63" s="49">
        <v>5.6980288229818973E-2</v>
      </c>
      <c r="G63" s="49">
        <v>72.959430974678583</v>
      </c>
      <c r="H63" s="49">
        <v>1.3200212034547576E-9</v>
      </c>
    </row>
    <row r="64" spans="2:8" x14ac:dyDescent="0.2">
      <c r="B64" s="48">
        <v>16</v>
      </c>
      <c r="C64" s="49">
        <v>-5.6571488720453922E-2</v>
      </c>
      <c r="D64" s="49">
        <v>-7.7373290766068428E-2</v>
      </c>
      <c r="E64" s="49">
        <v>-5.6980288229818973E-2</v>
      </c>
      <c r="F64" s="49">
        <v>5.6980288229818973E-2</v>
      </c>
      <c r="G64" s="49">
        <v>76.957405908934604</v>
      </c>
      <c r="H64" s="49">
        <v>5.853031392888397E-10</v>
      </c>
    </row>
    <row r="65" spans="2:14" x14ac:dyDescent="0.2">
      <c r="B65" s="48">
        <v>17</v>
      </c>
      <c r="C65" s="49">
        <v>-7.1221723970769202E-2</v>
      </c>
      <c r="D65" s="49">
        <v>-3.7249890910341421E-2</v>
      </c>
      <c r="E65" s="49">
        <v>-5.6980288229818973E-2</v>
      </c>
      <c r="F65" s="49">
        <v>5.6980288229818973E-2</v>
      </c>
      <c r="G65" s="49">
        <v>83.299422977235608</v>
      </c>
      <c r="H65" s="49">
        <v>9.891787389193496E-11</v>
      </c>
    </row>
    <row r="66" spans="2:14" x14ac:dyDescent="0.2">
      <c r="B66" s="48">
        <v>18</v>
      </c>
      <c r="C66" s="49">
        <v>-1.4999149885455813E-2</v>
      </c>
      <c r="D66" s="49">
        <v>6.127539315568838E-3</v>
      </c>
      <c r="E66" s="49">
        <v>-5.6980288229818973E-2</v>
      </c>
      <c r="F66" s="49">
        <v>5.6980288229818973E-2</v>
      </c>
      <c r="G66" s="49">
        <v>83.580932842359019</v>
      </c>
      <c r="H66" s="49">
        <v>2.0099111264215708E-10</v>
      </c>
    </row>
    <row r="67" spans="2:14" x14ac:dyDescent="0.2">
      <c r="B67" s="48">
        <v>19</v>
      </c>
      <c r="C67" s="49">
        <v>-3.4284486575571572E-2</v>
      </c>
      <c r="D67" s="49">
        <v>-1.6244325880556749E-2</v>
      </c>
      <c r="E67" s="49">
        <v>-5.6980288229818973E-2</v>
      </c>
      <c r="F67" s="49">
        <v>5.6980288229818973E-2</v>
      </c>
      <c r="G67" s="49">
        <v>85.05295317864271</v>
      </c>
      <c r="H67" s="49">
        <v>2.4651947150289288E-10</v>
      </c>
    </row>
    <row r="68" spans="2:14" x14ac:dyDescent="0.2">
      <c r="B68" s="48">
        <v>20</v>
      </c>
      <c r="C68" s="49">
        <v>-2.6244640912193067E-2</v>
      </c>
      <c r="D68" s="49">
        <v>-1.8860573385746853E-2</v>
      </c>
      <c r="E68" s="49">
        <v>-5.6980288229818973E-2</v>
      </c>
      <c r="F68" s="49">
        <v>5.6980288229818973E-2</v>
      </c>
      <c r="G68" s="49">
        <v>85.916246251991737</v>
      </c>
      <c r="H68" s="49">
        <v>3.8029224214142232E-10</v>
      </c>
    </row>
    <row r="69" spans="2:14" x14ac:dyDescent="0.2">
      <c r="B69" s="48"/>
      <c r="C69" s="49"/>
      <c r="D69" s="49"/>
      <c r="E69" s="49"/>
      <c r="F69" s="49"/>
      <c r="G69" s="49"/>
      <c r="H69" s="49"/>
    </row>
    <row r="71" spans="2:14" ht="123.75" customHeight="1" x14ac:dyDescent="0.2">
      <c r="B71" s="37" t="s">
        <v>128</v>
      </c>
      <c r="C71" s="37"/>
      <c r="D71" s="37"/>
      <c r="E71" s="37"/>
      <c r="F71" s="37"/>
      <c r="G71" s="37"/>
      <c r="H71" s="37"/>
      <c r="I71" s="37"/>
      <c r="J71" s="37"/>
      <c r="K71" s="37"/>
      <c r="L71" s="37"/>
      <c r="M71" s="37"/>
      <c r="N71" s="37"/>
    </row>
    <row r="73" spans="2:14" ht="14.4" thickBot="1" x14ac:dyDescent="0.3">
      <c r="B73" s="43" t="s">
        <v>129</v>
      </c>
      <c r="C73" s="43"/>
      <c r="D73" s="43"/>
      <c r="E73" s="43"/>
      <c r="F73" s="43"/>
      <c r="G73" s="43"/>
      <c r="H73" s="43"/>
      <c r="I73" s="43"/>
      <c r="J73" s="43"/>
      <c r="K73" s="43"/>
      <c r="L73" s="43"/>
      <c r="M73" s="43"/>
      <c r="N73" s="43"/>
    </row>
    <row r="74" spans="2:14" ht="12" thickTop="1" x14ac:dyDescent="0.2">
      <c r="B74" s="31"/>
      <c r="C74" s="31"/>
      <c r="D74" s="31"/>
      <c r="E74" s="31"/>
      <c r="F74" s="31"/>
      <c r="G74" s="31"/>
      <c r="H74" s="31"/>
      <c r="I74" s="31"/>
      <c r="J74" s="31"/>
      <c r="K74" s="31"/>
      <c r="L74" s="31"/>
      <c r="M74" s="31"/>
      <c r="N74" s="31"/>
    </row>
    <row r="75" spans="2:14" ht="12" x14ac:dyDescent="0.25">
      <c r="B75" s="50" t="s">
        <v>130</v>
      </c>
      <c r="C75" s="50" t="s">
        <v>131</v>
      </c>
      <c r="D75" s="50" t="s">
        <v>132</v>
      </c>
      <c r="E75" s="50" t="s">
        <v>133</v>
      </c>
      <c r="F75" s="31"/>
      <c r="G75" s="51" t="s">
        <v>134</v>
      </c>
      <c r="H75" s="31"/>
      <c r="I75" s="31"/>
      <c r="J75" s="31"/>
      <c r="K75" s="31"/>
      <c r="L75" s="31"/>
      <c r="M75" s="31"/>
      <c r="N75" s="31"/>
    </row>
    <row r="76" spans="2:14" x14ac:dyDescent="0.2">
      <c r="B76" s="52">
        <v>2</v>
      </c>
      <c r="C76" s="53">
        <v>1.0395431462656212E-2</v>
      </c>
      <c r="D76" s="54">
        <v>-1.5916622737113112E-4</v>
      </c>
      <c r="E76" s="54">
        <v>1.0554597690027343E-2</v>
      </c>
      <c r="F76" s="55"/>
    </row>
    <row r="77" spans="2:14" x14ac:dyDescent="0.2">
      <c r="B77" s="52">
        <v>3</v>
      </c>
      <c r="C77" s="53">
        <v>9.0276021339469603E-3</v>
      </c>
      <c r="D77" s="54">
        <v>1.2464545888530472E-3</v>
      </c>
      <c r="E77" s="54">
        <v>7.7811475450939131E-3</v>
      </c>
      <c r="F77" s="55"/>
    </row>
    <row r="78" spans="2:14" x14ac:dyDescent="0.2">
      <c r="B78" s="52">
        <v>4</v>
      </c>
      <c r="C78" s="53">
        <v>1.1251650135598889E-3</v>
      </c>
      <c r="D78" s="54">
        <v>1.0708609689802878E-3</v>
      </c>
      <c r="E78" s="54">
        <v>5.4304044579601106E-5</v>
      </c>
      <c r="F78" s="55"/>
    </row>
    <row r="79" spans="2:14" x14ac:dyDescent="0.2">
      <c r="B79" s="52">
        <v>5</v>
      </c>
      <c r="C79" s="53">
        <v>-6.2301458239026929E-3</v>
      </c>
      <c r="D79" s="54">
        <v>5.6394097521220675E-5</v>
      </c>
      <c r="E79" s="54">
        <v>-6.2865399214239136E-3</v>
      </c>
      <c r="F79" s="55"/>
    </row>
    <row r="80" spans="2:14" x14ac:dyDescent="0.2">
      <c r="B80" s="52">
        <v>6</v>
      </c>
      <c r="C80" s="53">
        <v>-9.3890654877080617E-3</v>
      </c>
      <c r="D80" s="54">
        <v>-8.878360254416743E-4</v>
      </c>
      <c r="E80" s="54">
        <v>-8.5012294622663874E-3</v>
      </c>
      <c r="F80" s="55"/>
    </row>
    <row r="81" spans="2:6" x14ac:dyDescent="0.2">
      <c r="B81" s="52">
        <v>7</v>
      </c>
      <c r="C81" s="53">
        <v>-1.2611915989519358E-3</v>
      </c>
      <c r="D81" s="54">
        <v>-1.2933589419434378E-3</v>
      </c>
      <c r="E81" s="54">
        <v>3.2167342991502E-5</v>
      </c>
      <c r="F81" s="55"/>
    </row>
    <row r="82" spans="2:6" x14ac:dyDescent="0.2">
      <c r="B82" s="52">
        <v>8</v>
      </c>
      <c r="C82" s="53">
        <v>-5.0409144788530679E-3</v>
      </c>
      <c r="D82" s="54">
        <v>-2.4995186765388103E-4</v>
      </c>
      <c r="E82" s="54">
        <v>-4.7909626111991869E-3</v>
      </c>
      <c r="F82" s="55"/>
    </row>
    <row r="83" spans="2:6" x14ac:dyDescent="0.2">
      <c r="B83" s="52">
        <v>9</v>
      </c>
      <c r="C83" s="53">
        <v>1.6601208029774259E-2</v>
      </c>
      <c r="D83" s="54">
        <v>-7.3516972975662051E-4</v>
      </c>
      <c r="E83" s="54">
        <v>1.7336377759530879E-2</v>
      </c>
      <c r="F83" s="55"/>
    </row>
    <row r="84" spans="2:6" x14ac:dyDescent="0.2">
      <c r="B84" s="52">
        <v>10</v>
      </c>
      <c r="C84" s="53">
        <v>2.8806497484704062E-3</v>
      </c>
      <c r="D84" s="54">
        <v>2.0431144854280757E-3</v>
      </c>
      <c r="E84" s="54">
        <v>8.3753526304233047E-4</v>
      </c>
      <c r="F84" s="55"/>
    </row>
    <row r="85" spans="2:6" x14ac:dyDescent="0.2">
      <c r="B85" s="52">
        <v>11</v>
      </c>
      <c r="C85" s="53">
        <v>2.930514031159368E-3</v>
      </c>
      <c r="D85" s="54">
        <v>2.8175256349678972E-4</v>
      </c>
      <c r="E85" s="54">
        <v>2.6487614676625783E-3</v>
      </c>
      <c r="F85" s="55"/>
    </row>
    <row r="86" spans="2:6" x14ac:dyDescent="0.2">
      <c r="B86" s="52">
        <v>12</v>
      </c>
      <c r="C86" s="53">
        <v>1.9166798914728867E-3</v>
      </c>
      <c r="D86" s="54">
        <v>2.8815383719076417E-4</v>
      </c>
      <c r="E86" s="54">
        <v>1.6285260542821226E-3</v>
      </c>
      <c r="F86" s="55"/>
    </row>
    <row r="87" spans="2:6" x14ac:dyDescent="0.2">
      <c r="B87" s="52">
        <v>13</v>
      </c>
      <c r="C87" s="53">
        <v>4.3874109428143271E-3</v>
      </c>
      <c r="D87" s="54">
        <v>1.5800396921993726E-4</v>
      </c>
      <c r="E87" s="54">
        <v>4.2294069735943898E-3</v>
      </c>
      <c r="F87" s="55"/>
    </row>
    <row r="88" spans="2:6" x14ac:dyDescent="0.2">
      <c r="B88" s="52">
        <v>14</v>
      </c>
      <c r="C88" s="53">
        <v>7.9790718062401657E-3</v>
      </c>
      <c r="D88" s="54">
        <v>4.7518141229060777E-4</v>
      </c>
      <c r="E88" s="54">
        <v>7.5038903939495579E-3</v>
      </c>
      <c r="F88" s="55"/>
    </row>
    <row r="89" spans="2:6" x14ac:dyDescent="0.2">
      <c r="B89" s="52">
        <v>15</v>
      </c>
      <c r="C89" s="53">
        <v>1.2190255831541486E-2</v>
      </c>
      <c r="D89" s="54">
        <v>9.3625701516527118E-4</v>
      </c>
      <c r="E89" s="54">
        <v>1.1253998816376214E-2</v>
      </c>
      <c r="F89" s="55"/>
    </row>
    <row r="90" spans="2:6" x14ac:dyDescent="0.2">
      <c r="B90" s="52">
        <v>16</v>
      </c>
      <c r="C90" s="53">
        <v>-3.9640467773214162E-4</v>
      </c>
      <c r="D90" s="54">
        <v>1.4768632380562378E-3</v>
      </c>
      <c r="E90" s="54">
        <v>-1.8732679157883794E-3</v>
      </c>
      <c r="F90" s="55"/>
    </row>
    <row r="91" spans="2:6" x14ac:dyDescent="0.2">
      <c r="B91" s="52">
        <v>17</v>
      </c>
      <c r="C91" s="53">
        <v>2.4200226155485288E-3</v>
      </c>
      <c r="D91" s="54">
        <v>-1.3893577615151738E-4</v>
      </c>
      <c r="E91" s="54">
        <v>2.5589583917000462E-3</v>
      </c>
      <c r="F91" s="55"/>
    </row>
    <row r="92" spans="2:6" x14ac:dyDescent="0.2">
      <c r="B92" s="52">
        <v>18</v>
      </c>
      <c r="C92" s="53">
        <v>3.4970987188657123E-3</v>
      </c>
      <c r="D92" s="54">
        <v>2.2262005040929195E-4</v>
      </c>
      <c r="E92" s="54">
        <v>3.2744786684564204E-3</v>
      </c>
      <c r="F92" s="55"/>
    </row>
    <row r="93" spans="2:6" x14ac:dyDescent="0.2">
      <c r="B93" s="52">
        <v>19</v>
      </c>
      <c r="C93" s="53">
        <v>-9.6939823318767642E-3</v>
      </c>
      <c r="D93" s="54">
        <v>3.6088853748609748E-4</v>
      </c>
      <c r="E93" s="54">
        <v>-1.0054870869362862E-2</v>
      </c>
      <c r="F93" s="55"/>
    </row>
    <row r="94" spans="2:6" x14ac:dyDescent="0.2">
      <c r="B94" s="52">
        <v>20</v>
      </c>
      <c r="C94" s="53">
        <v>-1.5790673070836373E-2</v>
      </c>
      <c r="D94" s="54">
        <v>-1.3325023140761914E-3</v>
      </c>
      <c r="E94" s="54">
        <v>-1.4458170756760182E-2</v>
      </c>
      <c r="F94" s="55"/>
    </row>
    <row r="95" spans="2:6" x14ac:dyDescent="0.2">
      <c r="B95" s="52">
        <v>21</v>
      </c>
      <c r="C95" s="53">
        <v>1.4520109205793818E-2</v>
      </c>
      <c r="D95" s="54">
        <v>-2.1151584347113995E-3</v>
      </c>
      <c r="E95" s="54">
        <v>1.6635267640505217E-2</v>
      </c>
      <c r="F95" s="55"/>
    </row>
    <row r="96" spans="2:6" x14ac:dyDescent="0.2">
      <c r="B96" s="52">
        <v>22</v>
      </c>
      <c r="C96" s="53">
        <v>-8.4034908625942387E-3</v>
      </c>
      <c r="D96" s="54">
        <v>1.7759556607518257E-3</v>
      </c>
      <c r="E96" s="54">
        <v>-1.0179446523346064E-2</v>
      </c>
      <c r="F96" s="55"/>
    </row>
    <row r="97" spans="2:6" x14ac:dyDescent="0.2">
      <c r="B97" s="52">
        <v>23</v>
      </c>
      <c r="C97" s="53">
        <v>-2.8907057078561834E-2</v>
      </c>
      <c r="D97" s="54">
        <v>-1.1668368587813664E-3</v>
      </c>
      <c r="E97" s="54">
        <v>-2.7740220219780468E-2</v>
      </c>
      <c r="F97" s="55"/>
    </row>
    <row r="98" spans="2:6" x14ac:dyDescent="0.2">
      <c r="B98" s="52">
        <v>24</v>
      </c>
      <c r="C98" s="53">
        <v>2.4656558607803773E-3</v>
      </c>
      <c r="D98" s="54">
        <v>-3.7989601336638921E-3</v>
      </c>
      <c r="E98" s="54">
        <v>6.2646159944442694E-3</v>
      </c>
      <c r="F98" s="55"/>
    </row>
    <row r="99" spans="2:6" x14ac:dyDescent="0.2">
      <c r="B99" s="52">
        <v>25</v>
      </c>
      <c r="C99" s="53">
        <v>2.6197727348617645E-5</v>
      </c>
      <c r="D99" s="54">
        <v>2.2847816921740593E-4</v>
      </c>
      <c r="E99" s="54">
        <v>-2.022804418687883E-4</v>
      </c>
      <c r="F99" s="55"/>
    </row>
    <row r="100" spans="2:6" x14ac:dyDescent="0.2">
      <c r="B100" s="52">
        <v>26</v>
      </c>
      <c r="C100" s="53">
        <v>-1.4579825760397524E-2</v>
      </c>
      <c r="D100" s="54">
        <v>-8.4684646630051388E-5</v>
      </c>
      <c r="E100" s="54">
        <v>-1.4495141113767472E-2</v>
      </c>
      <c r="F100" s="55"/>
    </row>
    <row r="101" spans="2:6" x14ac:dyDescent="0.2">
      <c r="B101" s="52">
        <v>27</v>
      </c>
      <c r="C101" s="53">
        <v>-2.5151721978591518E-3</v>
      </c>
      <c r="D101" s="54">
        <v>-1.9597172127032519E-3</v>
      </c>
      <c r="E101" s="54">
        <v>-5.5545498515589993E-4</v>
      </c>
      <c r="F101" s="55"/>
    </row>
    <row r="102" spans="2:6" x14ac:dyDescent="0.2">
      <c r="B102" s="52">
        <v>28</v>
      </c>
      <c r="C102" s="53">
        <v>5.6403302526951945E-3</v>
      </c>
      <c r="D102" s="54">
        <v>-4.1093027920769028E-4</v>
      </c>
      <c r="E102" s="54">
        <v>6.0512605319028847E-3</v>
      </c>
      <c r="F102" s="55"/>
    </row>
    <row r="103" spans="2:6" x14ac:dyDescent="0.2">
      <c r="B103" s="52">
        <v>29</v>
      </c>
      <c r="C103" s="53">
        <v>-2.9856115806500831E-3</v>
      </c>
      <c r="D103" s="54">
        <v>6.3602358200637744E-4</v>
      </c>
      <c r="E103" s="54">
        <v>-3.6216351626564606E-3</v>
      </c>
      <c r="F103" s="55"/>
    </row>
    <row r="104" spans="2:6" x14ac:dyDescent="0.2">
      <c r="B104" s="52">
        <v>30</v>
      </c>
      <c r="C104" s="53">
        <v>9.1277719220575326E-3</v>
      </c>
      <c r="D104" s="54">
        <v>-4.7132242932551062E-4</v>
      </c>
      <c r="E104" s="54">
        <v>9.5990943513830432E-3</v>
      </c>
      <c r="F104" s="55"/>
    </row>
    <row r="105" spans="2:6" x14ac:dyDescent="0.2">
      <c r="B105" s="52">
        <v>31</v>
      </c>
      <c r="C105" s="53">
        <v>-2.9144735348058145E-3</v>
      </c>
      <c r="D105" s="54">
        <v>1.0837201578622964E-3</v>
      </c>
      <c r="E105" s="54">
        <v>-3.9981936926681109E-3</v>
      </c>
      <c r="F105" s="55"/>
    </row>
    <row r="106" spans="2:6" x14ac:dyDescent="0.2">
      <c r="B106" s="52">
        <v>32</v>
      </c>
      <c r="C106" s="53">
        <v>4.1844235983940171E-3</v>
      </c>
      <c r="D106" s="54">
        <v>-4.6219015915240514E-4</v>
      </c>
      <c r="E106" s="54">
        <v>4.6466137575464223E-3</v>
      </c>
      <c r="F106" s="55"/>
    </row>
    <row r="107" spans="2:6" x14ac:dyDescent="0.2">
      <c r="B107" s="52">
        <v>33</v>
      </c>
      <c r="C107" s="53">
        <v>-3.2999526061656083E-3</v>
      </c>
      <c r="D107" s="54">
        <v>4.4912313012995548E-4</v>
      </c>
      <c r="E107" s="54">
        <v>-3.7490757362955637E-3</v>
      </c>
      <c r="F107" s="55"/>
    </row>
    <row r="108" spans="2:6" x14ac:dyDescent="0.2">
      <c r="B108" s="52">
        <v>34</v>
      </c>
      <c r="C108" s="53">
        <v>1.1143752245342212E-3</v>
      </c>
      <c r="D108" s="54">
        <v>-5.1167562060915679E-4</v>
      </c>
      <c r="E108" s="54">
        <v>1.626050845143378E-3</v>
      </c>
      <c r="F108" s="55"/>
    </row>
    <row r="109" spans="2:6" x14ac:dyDescent="0.2">
      <c r="B109" s="52">
        <v>35</v>
      </c>
      <c r="C109" s="53">
        <v>5.1600210460780128E-3</v>
      </c>
      <c r="D109" s="54">
        <v>5.5008969952368043E-5</v>
      </c>
      <c r="E109" s="54">
        <v>5.1050120761256448E-3</v>
      </c>
      <c r="F109" s="55"/>
    </row>
    <row r="110" spans="2:6" x14ac:dyDescent="0.2">
      <c r="B110" s="52">
        <v>36</v>
      </c>
      <c r="C110" s="53">
        <v>4.5528363744969623E-3</v>
      </c>
      <c r="D110" s="54">
        <v>5.7436440386336284E-4</v>
      </c>
      <c r="E110" s="54">
        <v>3.9784719706335995E-3</v>
      </c>
      <c r="F110" s="55"/>
    </row>
    <row r="111" spans="2:6" x14ac:dyDescent="0.2">
      <c r="B111" s="52">
        <v>37</v>
      </c>
      <c r="C111" s="53">
        <v>2.6102845358333724E-4</v>
      </c>
      <c r="D111" s="54">
        <v>4.9641772427667864E-4</v>
      </c>
      <c r="E111" s="54">
        <v>-2.353892706933414E-4</v>
      </c>
      <c r="F111" s="55"/>
    </row>
    <row r="112" spans="2:6" x14ac:dyDescent="0.2">
      <c r="B112" s="52">
        <v>38</v>
      </c>
      <c r="C112" s="53">
        <v>-5.0368054153372664E-3</v>
      </c>
      <c r="D112" s="54">
        <v>-5.4538504555576815E-5</v>
      </c>
      <c r="E112" s="54">
        <v>-4.9822669107816896E-3</v>
      </c>
      <c r="F112" s="55"/>
    </row>
    <row r="113" spans="2:12" x14ac:dyDescent="0.2">
      <c r="B113" s="52">
        <v>39</v>
      </c>
      <c r="C113" s="53">
        <v>-5.5040037943301099E-3</v>
      </c>
      <c r="D113" s="54">
        <v>-7.3464223314437423E-4</v>
      </c>
      <c r="E113" s="54">
        <v>-4.7693615611857356E-3</v>
      </c>
      <c r="F113" s="55"/>
    </row>
    <row r="114" spans="2:12" x14ac:dyDescent="0.2">
      <c r="B114" s="52">
        <v>40</v>
      </c>
      <c r="C114" s="53">
        <v>-2.5511758045040155E-2</v>
      </c>
      <c r="D114" s="54">
        <v>-7.946183228831824E-4</v>
      </c>
      <c r="E114" s="54">
        <v>-2.4717139722156972E-2</v>
      </c>
      <c r="F114" s="55"/>
    </row>
    <row r="115" spans="2:12" x14ac:dyDescent="0.2">
      <c r="B115" s="52">
        <v>41</v>
      </c>
      <c r="C115" s="53">
        <v>-8.1844911651650538E-3</v>
      </c>
      <c r="D115" s="54">
        <v>-3.3630922696452521E-3</v>
      </c>
      <c r="E115" s="54">
        <v>-4.8213988955198017E-3</v>
      </c>
      <c r="F115" s="55"/>
    </row>
    <row r="116" spans="2:12" x14ac:dyDescent="0.2">
      <c r="B116" s="52">
        <v>42</v>
      </c>
      <c r="C116" s="53">
        <v>-6.7746764005181667E-3</v>
      </c>
      <c r="D116" s="54">
        <v>-1.1387230080139475E-3</v>
      </c>
      <c r="E116" s="54">
        <v>-5.6359533925042192E-3</v>
      </c>
      <c r="F116" s="55"/>
    </row>
    <row r="117" spans="2:12" x14ac:dyDescent="0.2">
      <c r="B117" s="52">
        <v>43</v>
      </c>
      <c r="C117" s="53">
        <v>9.1928431108212246E-3</v>
      </c>
      <c r="D117" s="54">
        <v>-9.5773955293040024E-4</v>
      </c>
      <c r="E117" s="54">
        <v>1.0150582663751625E-2</v>
      </c>
      <c r="F117" s="55"/>
    </row>
    <row r="118" spans="2:12" x14ac:dyDescent="0.2">
      <c r="B118" s="52">
        <v>44</v>
      </c>
      <c r="C118" s="53">
        <v>3.8704994403823186E-3</v>
      </c>
      <c r="D118" s="54">
        <v>1.0920736017785938E-3</v>
      </c>
      <c r="E118" s="54">
        <v>2.7784258386037248E-3</v>
      </c>
      <c r="F118" s="55"/>
      <c r="G118" s="30" t="s">
        <v>144</v>
      </c>
      <c r="L118" s="40">
        <v>1.3949950050476223E-2</v>
      </c>
    </row>
    <row r="119" spans="2:12" x14ac:dyDescent="0.2">
      <c r="B119" s="52">
        <v>45</v>
      </c>
      <c r="C119" s="53">
        <v>-1.2002890271911352E-3</v>
      </c>
      <c r="D119" s="54">
        <v>4.0882345376404608E-4</v>
      </c>
      <c r="E119" s="54">
        <v>-1.6091124809551813E-3</v>
      </c>
      <c r="F119" s="55"/>
      <c r="G119" s="30" t="s">
        <v>145</v>
      </c>
      <c r="L119" s="40">
        <v>1.9460110641078158E-4</v>
      </c>
    </row>
    <row r="120" spans="2:12" x14ac:dyDescent="0.2">
      <c r="B120" s="52">
        <v>46</v>
      </c>
      <c r="C120" s="53">
        <v>3.7312547285588035E-4</v>
      </c>
      <c r="D120" s="54">
        <v>-2.4213356546472453E-4</v>
      </c>
      <c r="E120" s="54">
        <v>6.1525903832060488E-4</v>
      </c>
      <c r="F120" s="55"/>
      <c r="G120" s="30" t="s">
        <v>146</v>
      </c>
      <c r="L120" s="40">
        <v>8.6016451609065916E-3</v>
      </c>
    </row>
    <row r="121" spans="2:12" x14ac:dyDescent="0.2">
      <c r="B121" s="52">
        <v>47</v>
      </c>
      <c r="C121" s="53">
        <v>5.2699172500879771E-3</v>
      </c>
      <c r="D121" s="54">
        <v>-4.0148170193038749E-5</v>
      </c>
      <c r="E121" s="54">
        <v>5.3100654202810158E-3</v>
      </c>
      <c r="F121" s="55"/>
      <c r="G121" s="30" t="s">
        <v>147</v>
      </c>
      <c r="L121" s="57">
        <v>65535</v>
      </c>
    </row>
    <row r="122" spans="2:12" x14ac:dyDescent="0.2">
      <c r="B122" s="52">
        <v>48</v>
      </c>
      <c r="C122" s="53">
        <v>-2.1749564464017233E-3</v>
      </c>
      <c r="D122" s="54">
        <v>5.8847221093209605E-4</v>
      </c>
      <c r="E122" s="54">
        <v>-2.7634286573338194E-3</v>
      </c>
      <c r="F122" s="55"/>
      <c r="G122" s="30" t="s">
        <v>148</v>
      </c>
      <c r="L122" s="40">
        <v>65535</v>
      </c>
    </row>
    <row r="123" spans="2:12" x14ac:dyDescent="0.2">
      <c r="B123" s="52">
        <v>49</v>
      </c>
      <c r="C123" s="53">
        <v>-7.6566310353406311E-3</v>
      </c>
      <c r="D123" s="54">
        <v>-3.6725544779249181E-4</v>
      </c>
      <c r="E123" s="54">
        <v>-7.2893755875481393E-3</v>
      </c>
      <c r="F123" s="55"/>
      <c r="G123" s="30" t="s">
        <v>149</v>
      </c>
      <c r="L123" s="57">
        <v>1.6794495747708991</v>
      </c>
    </row>
    <row r="124" spans="2:12" x14ac:dyDescent="0.2">
      <c r="B124" s="52">
        <v>50</v>
      </c>
      <c r="C124" s="53">
        <v>-2.6062824760659685E-3</v>
      </c>
      <c r="D124" s="54">
        <v>-1.0709595312139279E-3</v>
      </c>
      <c r="E124" s="54">
        <v>-1.5353229448520406E-3</v>
      </c>
      <c r="F124" s="55"/>
      <c r="G124" s="30" t="s">
        <v>150</v>
      </c>
      <c r="L124" s="40">
        <v>5.7789202560348365E-3</v>
      </c>
    </row>
    <row r="125" spans="2:12" x14ac:dyDescent="0.2">
      <c r="B125" s="52">
        <v>51</v>
      </c>
      <c r="C125" s="53">
        <v>2.3473228109939467E-3</v>
      </c>
      <c r="D125" s="54">
        <v>-4.2262646324334446E-4</v>
      </c>
      <c r="E125" s="54">
        <v>2.7699492742372911E-3</v>
      </c>
      <c r="F125" s="55"/>
      <c r="G125" s="30" t="s">
        <v>151</v>
      </c>
      <c r="L125" s="57">
        <v>0.99215076646564859</v>
      </c>
    </row>
    <row r="126" spans="2:12" x14ac:dyDescent="0.2">
      <c r="B126" s="52">
        <v>52</v>
      </c>
      <c r="C126" s="53">
        <v>5.7968813047439942E-3</v>
      </c>
      <c r="D126" s="54">
        <v>2.1328729114039428E-4</v>
      </c>
      <c r="E126" s="54">
        <v>5.5835940136035999E-3</v>
      </c>
      <c r="F126" s="55"/>
      <c r="G126" s="30" t="s">
        <v>152</v>
      </c>
      <c r="L126" s="40">
        <v>1.414791055413602E-2</v>
      </c>
    </row>
    <row r="127" spans="2:12" x14ac:dyDescent="0.2">
      <c r="B127" s="52">
        <v>53</v>
      </c>
      <c r="C127" s="53">
        <v>7.7219034941365043E-4</v>
      </c>
      <c r="D127" s="54">
        <v>6.5612065504551008E-4</v>
      </c>
      <c r="E127" s="54">
        <v>1.1606969436814035E-4</v>
      </c>
      <c r="F127" s="55"/>
      <c r="G127" s="30" t="s">
        <v>153</v>
      </c>
      <c r="L127" s="40">
        <v>65535</v>
      </c>
    </row>
    <row r="128" spans="2:12" x14ac:dyDescent="0.2">
      <c r="B128" s="52">
        <v>54</v>
      </c>
      <c r="C128" s="53">
        <v>6.1696090290112087E-3</v>
      </c>
      <c r="D128" s="54">
        <v>1.1081354403410723E-5</v>
      </c>
      <c r="E128" s="54">
        <v>6.158527674607798E-3</v>
      </c>
      <c r="F128" s="55"/>
      <c r="G128" s="30" t="s">
        <v>154</v>
      </c>
      <c r="L128" s="40">
        <v>0.99215076646564859</v>
      </c>
    </row>
    <row r="129" spans="2:12" x14ac:dyDescent="0.2">
      <c r="B129" s="52">
        <v>55</v>
      </c>
      <c r="C129" s="53">
        <v>-1.190752171364667E-2</v>
      </c>
      <c r="D129" s="54">
        <v>7.0396917602493468E-4</v>
      </c>
      <c r="E129" s="54">
        <v>-1.2611490889671605E-2</v>
      </c>
      <c r="F129" s="55"/>
      <c r="G129" s="30" t="s">
        <v>155</v>
      </c>
      <c r="L129" s="40">
        <v>0.99170037339873862</v>
      </c>
    </row>
    <row r="130" spans="2:12" x14ac:dyDescent="0.2">
      <c r="B130" s="52">
        <v>56</v>
      </c>
      <c r="C130" s="53">
        <v>-6.4082200507887101E-3</v>
      </c>
      <c r="D130" s="54">
        <v>-1.6166630530060015E-3</v>
      </c>
      <c r="E130" s="54">
        <v>-4.7915569977827087E-3</v>
      </c>
      <c r="F130" s="55"/>
      <c r="G130" s="30" t="s">
        <v>156</v>
      </c>
      <c r="L130" s="40">
        <v>0.87872258516874724</v>
      </c>
    </row>
    <row r="131" spans="2:12" x14ac:dyDescent="0.2">
      <c r="B131" s="52">
        <v>57</v>
      </c>
      <c r="C131" s="53">
        <v>6.8167334761357525E-3</v>
      </c>
      <c r="D131" s="54">
        <v>-9.1069611291652412E-4</v>
      </c>
      <c r="E131" s="54">
        <v>7.7274295890522766E-3</v>
      </c>
      <c r="F131" s="55"/>
    </row>
    <row r="132" spans="2:12" x14ac:dyDescent="0.2">
      <c r="B132" s="52">
        <v>58</v>
      </c>
      <c r="C132" s="53">
        <v>-1.3045569796303974E-2</v>
      </c>
      <c r="D132" s="54">
        <v>7.8704308136806969E-4</v>
      </c>
      <c r="E132" s="54">
        <v>-1.3832612877672044E-2</v>
      </c>
      <c r="F132" s="55"/>
    </row>
    <row r="133" spans="2:12" x14ac:dyDescent="0.2">
      <c r="B133" s="52">
        <v>59</v>
      </c>
      <c r="C133" s="53">
        <v>3.7996686591316746E-3</v>
      </c>
      <c r="D133" s="54">
        <v>-1.7627587523953558E-3</v>
      </c>
      <c r="E133" s="54">
        <v>5.5624274115270303E-3</v>
      </c>
      <c r="F133" s="55"/>
    </row>
    <row r="134" spans="2:12" x14ac:dyDescent="0.2">
      <c r="B134" s="52">
        <v>60</v>
      </c>
      <c r="C134" s="53">
        <v>1.0497636041692921E-2</v>
      </c>
      <c r="D134" s="54">
        <v>3.9973062835288627E-4</v>
      </c>
      <c r="E134" s="54">
        <v>1.0097905413340035E-2</v>
      </c>
      <c r="F134" s="55"/>
    </row>
    <row r="135" spans="2:12" x14ac:dyDescent="0.2">
      <c r="B135" s="52">
        <v>61</v>
      </c>
      <c r="C135" s="53">
        <v>1.4819484902677591E-2</v>
      </c>
      <c r="D135" s="54">
        <v>1.2595749918331203E-3</v>
      </c>
      <c r="E135" s="54">
        <v>1.3559909910844471E-2</v>
      </c>
      <c r="F135" s="55"/>
    </row>
    <row r="136" spans="2:12" x14ac:dyDescent="0.2">
      <c r="B136" s="52">
        <v>62</v>
      </c>
      <c r="C136" s="53">
        <v>3.1768033324844199E-3</v>
      </c>
      <c r="D136" s="54">
        <v>1.8143876940577338E-3</v>
      </c>
      <c r="E136" s="54">
        <v>1.3624156384266861E-3</v>
      </c>
      <c r="F136" s="55"/>
    </row>
    <row r="137" spans="2:12" x14ac:dyDescent="0.2">
      <c r="B137" s="52">
        <v>63</v>
      </c>
      <c r="C137" s="53">
        <v>1.1452673454618841E-2</v>
      </c>
      <c r="D137" s="54">
        <v>3.1977096152630349E-4</v>
      </c>
      <c r="E137" s="54">
        <v>1.1132902493092537E-2</v>
      </c>
      <c r="F137" s="55"/>
    </row>
    <row r="138" spans="2:12" x14ac:dyDescent="0.2">
      <c r="B138" s="52">
        <v>64</v>
      </c>
      <c r="C138" s="53">
        <v>3.9003870767476316E-3</v>
      </c>
      <c r="D138" s="54">
        <v>1.3821768932032455E-3</v>
      </c>
      <c r="E138" s="54">
        <v>2.5182101835443862E-3</v>
      </c>
      <c r="F138" s="55"/>
    </row>
    <row r="139" spans="2:12" x14ac:dyDescent="0.2">
      <c r="B139" s="52">
        <v>65</v>
      </c>
      <c r="C139" s="53">
        <v>7.1810770905050853E-3</v>
      </c>
      <c r="D139" s="54">
        <v>4.1266024695795888E-4</v>
      </c>
      <c r="E139" s="54">
        <v>6.7684168435471264E-3</v>
      </c>
      <c r="F139" s="55"/>
    </row>
    <row r="140" spans="2:12" x14ac:dyDescent="0.2">
      <c r="B140" s="52">
        <v>66</v>
      </c>
      <c r="C140" s="53">
        <v>1.0578948104649316E-2</v>
      </c>
      <c r="D140" s="54">
        <v>8.3381530125094597E-4</v>
      </c>
      <c r="E140" s="54">
        <v>9.7451328033983705E-3</v>
      </c>
      <c r="F140" s="55"/>
    </row>
    <row r="141" spans="2:12" x14ac:dyDescent="0.2">
      <c r="B141" s="52">
        <v>67</v>
      </c>
      <c r="C141" s="53">
        <v>7.7668669028577546E-3</v>
      </c>
      <c r="D141" s="54">
        <v>1.2700133405175338E-3</v>
      </c>
      <c r="E141" s="54">
        <v>6.4968535623402207E-3</v>
      </c>
      <c r="F141" s="55"/>
    </row>
    <row r="142" spans="2:12" x14ac:dyDescent="0.2">
      <c r="B142" s="52">
        <v>68</v>
      </c>
      <c r="C142" s="53">
        <v>-2.7022272897807187E-3</v>
      </c>
      <c r="D142" s="54">
        <v>9.090154387802773E-4</v>
      </c>
      <c r="E142" s="54">
        <v>-3.611242728560996E-3</v>
      </c>
      <c r="F142" s="55"/>
    </row>
    <row r="143" spans="2:12" x14ac:dyDescent="0.2">
      <c r="B143" s="52">
        <v>69</v>
      </c>
      <c r="C143" s="53">
        <v>-1.1265958713614228E-2</v>
      </c>
      <c r="D143" s="54">
        <v>-4.3494327557846817E-4</v>
      </c>
      <c r="E143" s="54">
        <v>-1.083101543803576E-2</v>
      </c>
      <c r="F143" s="55"/>
    </row>
    <row r="144" spans="2:12" x14ac:dyDescent="0.2">
      <c r="B144" s="52">
        <v>70</v>
      </c>
      <c r="C144" s="53">
        <v>-5.5011805901092675E-3</v>
      </c>
      <c r="D144" s="54">
        <v>-1.5343030924556385E-3</v>
      </c>
      <c r="E144" s="54">
        <v>-3.966877497653629E-3</v>
      </c>
      <c r="F144" s="55"/>
    </row>
    <row r="145" spans="2:6" x14ac:dyDescent="0.2">
      <c r="B145" s="52">
        <v>71</v>
      </c>
      <c r="C145" s="53">
        <v>1.4379773826492307E-2</v>
      </c>
      <c r="D145" s="54">
        <v>-7.9425589707582921E-4</v>
      </c>
      <c r="E145" s="54">
        <v>1.5174029723568136E-2</v>
      </c>
      <c r="F145" s="55"/>
    </row>
    <row r="146" spans="2:6" x14ac:dyDescent="0.2">
      <c r="B146" s="52">
        <v>72</v>
      </c>
      <c r="C146" s="53">
        <v>6.4219697192681386E-3</v>
      </c>
      <c r="D146" s="54">
        <v>1.7579402572723418E-3</v>
      </c>
      <c r="E146" s="54">
        <v>4.6640294619957967E-3</v>
      </c>
      <c r="F146" s="55"/>
    </row>
    <row r="147" spans="2:6" x14ac:dyDescent="0.2">
      <c r="B147" s="52">
        <v>73</v>
      </c>
      <c r="C147" s="53">
        <v>6.5654336344496802E-3</v>
      </c>
      <c r="D147" s="54">
        <v>7.363657083888208E-4</v>
      </c>
      <c r="E147" s="54">
        <v>5.8290679260608593E-3</v>
      </c>
      <c r="F147" s="55"/>
    </row>
    <row r="148" spans="2:6" x14ac:dyDescent="0.2">
      <c r="B148" s="52">
        <v>74</v>
      </c>
      <c r="C148" s="53">
        <v>-7.0200358493406499E-3</v>
      </c>
      <c r="D148" s="54">
        <v>7.5478273429922197E-4</v>
      </c>
      <c r="E148" s="54">
        <v>-7.7748185836398719E-3</v>
      </c>
      <c r="F148" s="55"/>
    </row>
    <row r="149" spans="2:6" x14ac:dyDescent="0.2">
      <c r="B149" s="52">
        <v>75</v>
      </c>
      <c r="C149" s="53">
        <v>9.6874662201222993E-3</v>
      </c>
      <c r="D149" s="54">
        <v>-9.8923730845036813E-4</v>
      </c>
      <c r="E149" s="54">
        <v>1.0676703528572667E-2</v>
      </c>
      <c r="F149" s="55"/>
    </row>
    <row r="150" spans="2:6" x14ac:dyDescent="0.2">
      <c r="B150" s="52">
        <v>76</v>
      </c>
      <c r="C150" s="53">
        <v>-8.9832408389056411E-3</v>
      </c>
      <c r="D150" s="54">
        <v>1.1555703117934711E-3</v>
      </c>
      <c r="E150" s="54">
        <v>-1.0138811150699112E-2</v>
      </c>
      <c r="F150" s="55"/>
    </row>
    <row r="151" spans="2:6" x14ac:dyDescent="0.2">
      <c r="B151" s="52">
        <v>77</v>
      </c>
      <c r="C151" s="53">
        <v>-2.8840627566373623E-3</v>
      </c>
      <c r="D151" s="54">
        <v>-1.2412616388507685E-3</v>
      </c>
      <c r="E151" s="54">
        <v>-1.6428011177865938E-3</v>
      </c>
      <c r="F151" s="55"/>
    </row>
    <row r="152" spans="2:6" x14ac:dyDescent="0.2">
      <c r="B152" s="52">
        <v>78</v>
      </c>
      <c r="C152" s="53">
        <v>-3.0275880540646745E-3</v>
      </c>
      <c r="D152" s="54">
        <v>-4.582862081918093E-4</v>
      </c>
      <c r="E152" s="54">
        <v>-2.5693018458728652E-3</v>
      </c>
      <c r="F152" s="55"/>
    </row>
    <row r="153" spans="2:6" x14ac:dyDescent="0.2">
      <c r="B153" s="52">
        <v>79</v>
      </c>
      <c r="C153" s="53">
        <v>8.4044613058019899E-3</v>
      </c>
      <c r="D153" s="54">
        <v>-4.7671111398203507E-4</v>
      </c>
      <c r="E153" s="54">
        <v>8.8811724197840249E-3</v>
      </c>
      <c r="F153" s="55"/>
    </row>
    <row r="154" spans="2:6" x14ac:dyDescent="0.2">
      <c r="B154" s="52">
        <v>80</v>
      </c>
      <c r="C154" s="53">
        <v>-5.6832514835872022E-4</v>
      </c>
      <c r="D154" s="54">
        <v>9.9086593494505633E-4</v>
      </c>
      <c r="E154" s="54">
        <v>-1.5591910833037766E-3</v>
      </c>
      <c r="F154" s="55"/>
    </row>
    <row r="155" spans="2:6" x14ac:dyDescent="0.2">
      <c r="B155" s="52">
        <v>81</v>
      </c>
      <c r="C155" s="53">
        <v>7.0259929833014532E-5</v>
      </c>
      <c r="D155" s="54">
        <v>-1.6100588178087708E-4</v>
      </c>
      <c r="E155" s="54">
        <v>2.3126581161389163E-4</v>
      </c>
      <c r="F155" s="55"/>
    </row>
    <row r="156" spans="2:6" x14ac:dyDescent="0.2">
      <c r="B156" s="52">
        <v>82</v>
      </c>
      <c r="C156" s="53">
        <v>-8.1059859629374256E-3</v>
      </c>
      <c r="D156" s="54">
        <v>-7.9028208746018819E-5</v>
      </c>
      <c r="E156" s="54">
        <v>-8.0269577541914067E-3</v>
      </c>
      <c r="F156" s="55"/>
    </row>
    <row r="157" spans="2:6" x14ac:dyDescent="0.2">
      <c r="B157" s="52">
        <v>83</v>
      </c>
      <c r="C157" s="53">
        <v>-3.8644336769666971E-3</v>
      </c>
      <c r="D157" s="54">
        <v>-1.1286449870586569E-3</v>
      </c>
      <c r="E157" s="54">
        <v>-2.7357886899080403E-3</v>
      </c>
      <c r="F157" s="55"/>
    </row>
    <row r="158" spans="2:6" x14ac:dyDescent="0.2">
      <c r="B158" s="52">
        <v>84</v>
      </c>
      <c r="C158" s="53">
        <v>-1.7985965447739863E-3</v>
      </c>
      <c r="D158" s="54">
        <v>-5.8414027134533327E-4</v>
      </c>
      <c r="E158" s="54">
        <v>-1.214456273428653E-3</v>
      </c>
      <c r="F158" s="55"/>
    </row>
    <row r="159" spans="2:6" x14ac:dyDescent="0.2">
      <c r="B159" s="52">
        <v>85</v>
      </c>
      <c r="C159" s="53">
        <v>1.4171503418422093E-3</v>
      </c>
      <c r="D159" s="54">
        <v>-3.1894064994842687E-4</v>
      </c>
      <c r="E159" s="54">
        <v>1.7360909917906362E-3</v>
      </c>
      <c r="F159" s="55"/>
    </row>
    <row r="160" spans="2:6" x14ac:dyDescent="0.2">
      <c r="B160" s="52">
        <v>86</v>
      </c>
      <c r="C160" s="53">
        <v>7.7361726415135553E-3</v>
      </c>
      <c r="D160" s="54">
        <v>9.3877400201395483E-5</v>
      </c>
      <c r="E160" s="54">
        <v>7.6422952413121598E-3</v>
      </c>
      <c r="F160" s="55"/>
    </row>
    <row r="161" spans="2:6" x14ac:dyDescent="0.2">
      <c r="B161" s="52">
        <v>87</v>
      </c>
      <c r="C161" s="53">
        <v>-3.7414462982432784E-3</v>
      </c>
      <c r="D161" s="54">
        <v>9.0507509597169454E-4</v>
      </c>
      <c r="E161" s="54">
        <v>-4.646521394214973E-3</v>
      </c>
      <c r="F161" s="55"/>
    </row>
    <row r="162" spans="2:6" x14ac:dyDescent="0.2">
      <c r="B162" s="52">
        <v>88</v>
      </c>
      <c r="C162" s="53">
        <v>-1.650165390958018E-3</v>
      </c>
      <c r="D162" s="54">
        <v>-5.6835189879370367E-4</v>
      </c>
      <c r="E162" s="54">
        <v>-1.0818134921643143E-3</v>
      </c>
      <c r="F162" s="55"/>
    </row>
    <row r="163" spans="2:6" x14ac:dyDescent="0.2">
      <c r="B163" s="52">
        <v>89</v>
      </c>
      <c r="C163" s="53">
        <v>1.3704944529425464E-2</v>
      </c>
      <c r="D163" s="54">
        <v>-2.9988596011732739E-4</v>
      </c>
      <c r="E163" s="54">
        <v>1.4004830489542791E-2</v>
      </c>
      <c r="F163" s="55"/>
    </row>
    <row r="164" spans="2:6" x14ac:dyDescent="0.2">
      <c r="B164" s="52">
        <v>90</v>
      </c>
      <c r="C164" s="53">
        <v>-1.5454771446068265E-2</v>
      </c>
      <c r="D164" s="54">
        <v>1.6713097715961994E-3</v>
      </c>
      <c r="E164" s="54">
        <v>-1.7126081217664464E-2</v>
      </c>
      <c r="F164" s="55"/>
    </row>
    <row r="165" spans="2:6" x14ac:dyDescent="0.2">
      <c r="B165" s="52">
        <v>91</v>
      </c>
      <c r="C165" s="53">
        <v>-1.420826984383621E-2</v>
      </c>
      <c r="D165" s="54">
        <v>-2.0720374246729397E-3</v>
      </c>
      <c r="E165" s="54">
        <v>-1.213623241916327E-2</v>
      </c>
      <c r="F165" s="55"/>
    </row>
    <row r="166" spans="2:6" x14ac:dyDescent="0.2">
      <c r="B166" s="52">
        <v>92</v>
      </c>
      <c r="C166" s="53">
        <v>-3.2960641253217291E-3</v>
      </c>
      <c r="D166" s="54">
        <v>-1.9120191212785647E-3</v>
      </c>
      <c r="E166" s="54">
        <v>-1.3840450040431644E-3</v>
      </c>
      <c r="F166" s="55"/>
    </row>
    <row r="167" spans="2:6" x14ac:dyDescent="0.2">
      <c r="B167" s="52">
        <v>93</v>
      </c>
      <c r="C167" s="53">
        <v>-2.5088663015148424E-3</v>
      </c>
      <c r="D167" s="54">
        <v>-5.1117644106032619E-4</v>
      </c>
      <c r="E167" s="54">
        <v>-1.9976898604545162E-3</v>
      </c>
      <c r="F167" s="55"/>
    </row>
    <row r="168" spans="2:6" x14ac:dyDescent="0.2">
      <c r="B168" s="52">
        <v>94</v>
      </c>
      <c r="C168" s="53">
        <v>5.3459712071407895E-3</v>
      </c>
      <c r="D168" s="54">
        <v>-4.1012076654233127E-4</v>
      </c>
      <c r="E168" s="54">
        <v>5.7560919736831207E-3</v>
      </c>
      <c r="F168" s="55"/>
    </row>
    <row r="169" spans="2:6" x14ac:dyDescent="0.2">
      <c r="B169" s="52">
        <v>95</v>
      </c>
      <c r="C169" s="53">
        <v>-1.0957970394500868E-3</v>
      </c>
      <c r="D169" s="54">
        <v>5.9823555592276997E-4</v>
      </c>
      <c r="E169" s="54">
        <v>-1.6940325953728567E-3</v>
      </c>
      <c r="F169" s="55"/>
    </row>
    <row r="170" spans="2:6" x14ac:dyDescent="0.2">
      <c r="B170" s="52">
        <v>96</v>
      </c>
      <c r="C170" s="53">
        <v>3.3754034190799599E-3</v>
      </c>
      <c r="D170" s="54">
        <v>-2.2871951885083518E-4</v>
      </c>
      <c r="E170" s="54">
        <v>3.6041229379307951E-3</v>
      </c>
      <c r="F170" s="55"/>
    </row>
    <row r="171" spans="2:6" x14ac:dyDescent="0.2">
      <c r="B171" s="52">
        <v>97</v>
      </c>
      <c r="C171" s="53">
        <v>-1.2832769841536853E-3</v>
      </c>
      <c r="D171" s="54">
        <v>3.4526603417930988E-4</v>
      </c>
      <c r="E171" s="54">
        <v>-1.6285430183329952E-3</v>
      </c>
      <c r="F171" s="55"/>
    </row>
    <row r="172" spans="2:6" x14ac:dyDescent="0.2">
      <c r="B172" s="52">
        <v>98</v>
      </c>
      <c r="C172" s="53">
        <v>-1.2586864124075954E-3</v>
      </c>
      <c r="D172" s="54">
        <v>-2.5278705524085766E-4</v>
      </c>
      <c r="E172" s="54">
        <v>-1.0058993571667378E-3</v>
      </c>
      <c r="F172" s="55"/>
    </row>
    <row r="173" spans="2:6" x14ac:dyDescent="0.2">
      <c r="B173" s="52">
        <v>99</v>
      </c>
      <c r="C173" s="53">
        <v>9.6291745213285228E-3</v>
      </c>
      <c r="D173" s="54">
        <v>-2.4963026702392969E-4</v>
      </c>
      <c r="E173" s="54">
        <v>9.8788047883524525E-3</v>
      </c>
      <c r="F173" s="55"/>
    </row>
    <row r="174" spans="2:6" x14ac:dyDescent="0.2">
      <c r="B174" s="52">
        <v>100</v>
      </c>
      <c r="C174" s="53">
        <v>4.4340508661660245E-3</v>
      </c>
      <c r="D174" s="54">
        <v>1.1480871776151811E-3</v>
      </c>
      <c r="E174" s="54">
        <v>3.2859636885508433E-3</v>
      </c>
      <c r="F174" s="55"/>
    </row>
    <row r="175" spans="2:6" x14ac:dyDescent="0.2">
      <c r="B175" s="52">
        <v>101</v>
      </c>
      <c r="C175" s="53">
        <v>4.3973952608856716E-4</v>
      </c>
      <c r="D175" s="54">
        <v>4.8116876232033736E-4</v>
      </c>
      <c r="E175" s="54">
        <v>-4.1429236231770201E-5</v>
      </c>
      <c r="F175" s="55"/>
    </row>
    <row r="176" spans="2:6" x14ac:dyDescent="0.2">
      <c r="B176" s="52">
        <v>102</v>
      </c>
      <c r="C176" s="53">
        <v>1.1417014068573405E-2</v>
      </c>
      <c r="D176" s="54">
        <v>-3.1596662708868739E-5</v>
      </c>
      <c r="E176" s="54">
        <v>1.1448610731282274E-2</v>
      </c>
      <c r="F176" s="55"/>
    </row>
    <row r="177" spans="2:6" x14ac:dyDescent="0.2">
      <c r="B177" s="52">
        <v>103</v>
      </c>
      <c r="C177" s="53">
        <v>-3.0728480650403173E-3</v>
      </c>
      <c r="D177" s="54">
        <v>1.377599157847866E-3</v>
      </c>
      <c r="E177" s="54">
        <v>-4.4504472228881833E-3</v>
      </c>
      <c r="F177" s="55"/>
    </row>
    <row r="178" spans="2:6" x14ac:dyDescent="0.2">
      <c r="B178" s="52">
        <v>104</v>
      </c>
      <c r="C178" s="53">
        <v>-3.2624151520331125E-3</v>
      </c>
      <c r="D178" s="54">
        <v>-4.8252131924367671E-4</v>
      </c>
      <c r="E178" s="54">
        <v>-2.7798938327894358E-3</v>
      </c>
      <c r="F178" s="55"/>
    </row>
    <row r="179" spans="2:6" x14ac:dyDescent="0.2">
      <c r="B179" s="52">
        <v>105</v>
      </c>
      <c r="C179" s="53">
        <v>-3.2601861279947567E-3</v>
      </c>
      <c r="D179" s="54">
        <v>-5.0685679028172675E-4</v>
      </c>
      <c r="E179" s="54">
        <v>-2.75332933771303E-3</v>
      </c>
      <c r="F179" s="55"/>
    </row>
    <row r="180" spans="2:6" x14ac:dyDescent="0.2">
      <c r="B180" s="52">
        <v>106</v>
      </c>
      <c r="C180" s="53">
        <v>-1.0137241020626863E-3</v>
      </c>
      <c r="D180" s="54">
        <v>-5.065706417166513E-4</v>
      </c>
      <c r="E180" s="54">
        <v>-5.0715346034603504E-4</v>
      </c>
      <c r="F180" s="55"/>
    </row>
    <row r="181" spans="2:6" x14ac:dyDescent="0.2">
      <c r="B181" s="52">
        <v>107</v>
      </c>
      <c r="C181" s="53">
        <v>1.6782209637022645E-3</v>
      </c>
      <c r="D181" s="54">
        <v>-2.1818349372916069E-4</v>
      </c>
      <c r="E181" s="54">
        <v>1.8964044574314252E-3</v>
      </c>
      <c r="F181" s="55"/>
    </row>
    <row r="182" spans="2:6" x14ac:dyDescent="0.2">
      <c r="B182" s="52">
        <v>108</v>
      </c>
      <c r="C182" s="53">
        <v>1.6882861465958307E-3</v>
      </c>
      <c r="D182" s="54">
        <v>1.2739206067303348E-4</v>
      </c>
      <c r="E182" s="54">
        <v>1.5608940859227973E-3</v>
      </c>
      <c r="F182" s="55"/>
    </row>
    <row r="183" spans="2:6" x14ac:dyDescent="0.2">
      <c r="B183" s="52">
        <v>109</v>
      </c>
      <c r="C183" s="53">
        <v>-1.4432434241057935E-3</v>
      </c>
      <c r="D183" s="54">
        <v>1.2868416770851461E-4</v>
      </c>
      <c r="E183" s="54">
        <v>-1.5719275918143082E-3</v>
      </c>
      <c r="F183" s="55"/>
    </row>
    <row r="184" spans="2:6" x14ac:dyDescent="0.2">
      <c r="B184" s="52">
        <v>110</v>
      </c>
      <c r="C184" s="53">
        <v>-6.2803997945009319E-3</v>
      </c>
      <c r="D184" s="54">
        <v>-2.7332257503107516E-4</v>
      </c>
      <c r="E184" s="54">
        <v>-6.0070772194698568E-3</v>
      </c>
      <c r="F184" s="55"/>
    </row>
    <row r="185" spans="2:6" x14ac:dyDescent="0.2">
      <c r="B185" s="52">
        <v>111</v>
      </c>
      <c r="C185" s="53">
        <v>9.2419532969468757E-3</v>
      </c>
      <c r="D185" s="54">
        <v>-8.9428732490214914E-4</v>
      </c>
      <c r="E185" s="54">
        <v>1.0136240621849025E-2</v>
      </c>
      <c r="F185" s="55"/>
    </row>
    <row r="186" spans="2:6" x14ac:dyDescent="0.2">
      <c r="B186" s="52">
        <v>112</v>
      </c>
      <c r="C186" s="53">
        <v>-1.1665031530503033E-2</v>
      </c>
      <c r="D186" s="54">
        <v>1.0983780691367889E-3</v>
      </c>
      <c r="E186" s="54">
        <v>-1.2763409599639822E-2</v>
      </c>
      <c r="F186" s="55"/>
    </row>
    <row r="187" spans="2:6" x14ac:dyDescent="0.2">
      <c r="B187" s="52">
        <v>113</v>
      </c>
      <c r="C187" s="53">
        <v>-3.4139509859896456E-3</v>
      </c>
      <c r="D187" s="54">
        <v>-1.5855336363835492E-3</v>
      </c>
      <c r="E187" s="54">
        <v>-1.8284173496060964E-3</v>
      </c>
      <c r="F187" s="55"/>
    </row>
    <row r="188" spans="2:6" x14ac:dyDescent="0.2">
      <c r="B188" s="52">
        <v>114</v>
      </c>
      <c r="C188" s="53">
        <v>1.3891382078310959E-3</v>
      </c>
      <c r="D188" s="54">
        <v>-5.2631004008883101E-4</v>
      </c>
      <c r="E188" s="54">
        <v>1.9154482479199269E-3</v>
      </c>
      <c r="F188" s="55"/>
    </row>
    <row r="189" spans="2:6" x14ac:dyDescent="0.2">
      <c r="B189" s="52">
        <v>115</v>
      </c>
      <c r="C189" s="53">
        <v>-7.5887292662725073E-3</v>
      </c>
      <c r="D189" s="54">
        <v>9.0281372606334023E-5</v>
      </c>
      <c r="E189" s="54">
        <v>-7.6790106388788413E-3</v>
      </c>
      <c r="F189" s="55"/>
    </row>
    <row r="190" spans="2:6" x14ac:dyDescent="0.2">
      <c r="B190" s="52">
        <v>116</v>
      </c>
      <c r="C190" s="53">
        <v>-8.5373261802952077E-5</v>
      </c>
      <c r="D190" s="54">
        <v>-1.0622427145934748E-3</v>
      </c>
      <c r="E190" s="54">
        <v>9.7686945279052274E-4</v>
      </c>
      <c r="F190" s="55"/>
    </row>
    <row r="191" spans="2:6" x14ac:dyDescent="0.2">
      <c r="B191" s="52">
        <v>117</v>
      </c>
      <c r="C191" s="53">
        <v>1.3788104141314551E-2</v>
      </c>
      <c r="D191" s="54">
        <v>-9.9007452441209412E-5</v>
      </c>
      <c r="E191" s="54">
        <v>1.388711159375576E-2</v>
      </c>
      <c r="F191" s="55"/>
    </row>
    <row r="192" spans="2:6" x14ac:dyDescent="0.2">
      <c r="B192" s="52">
        <v>118</v>
      </c>
      <c r="C192" s="53">
        <v>4.2338023587120922E-3</v>
      </c>
      <c r="D192" s="54">
        <v>1.6819852973890227E-3</v>
      </c>
      <c r="E192" s="54">
        <v>2.5518170613230695E-3</v>
      </c>
      <c r="F192" s="55"/>
    </row>
    <row r="193" spans="2:6" x14ac:dyDescent="0.2">
      <c r="B193" s="52">
        <v>119</v>
      </c>
      <c r="C193" s="53">
        <v>3.3870397742249924E-3</v>
      </c>
      <c r="D193" s="54">
        <v>4.5546207541142733E-4</v>
      </c>
      <c r="E193" s="54">
        <v>2.9315776988135651E-3</v>
      </c>
      <c r="F193" s="55"/>
    </row>
    <row r="194" spans="2:6" x14ac:dyDescent="0.2">
      <c r="B194" s="52">
        <v>120</v>
      </c>
      <c r="C194" s="53">
        <v>1.3662897448332836E-2</v>
      </c>
      <c r="D194" s="54">
        <v>3.4675983876381045E-4</v>
      </c>
      <c r="E194" s="54">
        <v>1.3316137609569026E-2</v>
      </c>
      <c r="F194" s="55"/>
    </row>
    <row r="195" spans="2:6" x14ac:dyDescent="0.2">
      <c r="B195" s="52">
        <v>121</v>
      </c>
      <c r="C195" s="53">
        <v>-1.0031056491087985E-2</v>
      </c>
      <c r="D195" s="54">
        <v>1.6659120227548972E-3</v>
      </c>
      <c r="E195" s="54">
        <v>-1.1696968513842882E-2</v>
      </c>
      <c r="F195" s="55"/>
    </row>
    <row r="196" spans="2:6" x14ac:dyDescent="0.2">
      <c r="B196" s="52">
        <v>122</v>
      </c>
      <c r="C196" s="53">
        <v>6.1491108999586581E-3</v>
      </c>
      <c r="D196" s="54">
        <v>-1.3757738469634979E-3</v>
      </c>
      <c r="E196" s="54">
        <v>7.524884746922156E-3</v>
      </c>
      <c r="F196" s="55"/>
    </row>
    <row r="197" spans="2:6" x14ac:dyDescent="0.2">
      <c r="B197" s="52">
        <v>123</v>
      </c>
      <c r="C197" s="53">
        <v>-2.5176487636063053E-3</v>
      </c>
      <c r="D197" s="54">
        <v>7.0133775074006106E-4</v>
      </c>
      <c r="E197" s="54">
        <v>-3.2189865143463663E-3</v>
      </c>
      <c r="F197" s="55"/>
    </row>
    <row r="198" spans="2:6" x14ac:dyDescent="0.2">
      <c r="B198" s="52">
        <v>124</v>
      </c>
      <c r="C198" s="53">
        <v>-5.9912998384458668E-3</v>
      </c>
      <c r="D198" s="54">
        <v>-4.1124820567356446E-4</v>
      </c>
      <c r="E198" s="54">
        <v>-5.5800516327723024E-3</v>
      </c>
      <c r="F198" s="55"/>
    </row>
    <row r="199" spans="2:6" x14ac:dyDescent="0.2">
      <c r="B199" s="52">
        <v>125</v>
      </c>
      <c r="C199" s="53">
        <v>-1.4134368780164082E-3</v>
      </c>
      <c r="D199" s="54">
        <v>-8.571744287803303E-4</v>
      </c>
      <c r="E199" s="54">
        <v>-5.5626244923607788E-4</v>
      </c>
      <c r="F199" s="55"/>
    </row>
    <row r="200" spans="2:6" x14ac:dyDescent="0.2">
      <c r="B200" s="52">
        <v>126</v>
      </c>
      <c r="C200" s="53">
        <v>3.7028166354671982E-3</v>
      </c>
      <c r="D200" s="54">
        <v>-2.6949619171417593E-4</v>
      </c>
      <c r="E200" s="54">
        <v>3.9723128271813742E-3</v>
      </c>
      <c r="F200" s="55"/>
    </row>
    <row r="201" spans="2:6" x14ac:dyDescent="0.2">
      <c r="B201" s="52">
        <v>127</v>
      </c>
      <c r="C201" s="53">
        <v>-4.5003622954221415E-3</v>
      </c>
      <c r="D201" s="54">
        <v>3.8729735391557392E-4</v>
      </c>
      <c r="E201" s="54">
        <v>-4.8876596493377155E-3</v>
      </c>
      <c r="F201" s="55"/>
    </row>
    <row r="202" spans="2:6" x14ac:dyDescent="0.2">
      <c r="B202" s="52">
        <v>128</v>
      </c>
      <c r="C202" s="53">
        <v>-5.5683490815719465E-3</v>
      </c>
      <c r="D202" s="54">
        <v>-6.657769242168184E-4</v>
      </c>
      <c r="E202" s="54">
        <v>-4.9025721573551281E-3</v>
      </c>
      <c r="F202" s="55"/>
    </row>
    <row r="203" spans="2:6" x14ac:dyDescent="0.2">
      <c r="B203" s="52">
        <v>129</v>
      </c>
      <c r="C203" s="53">
        <v>7.9553212679969731E-4</v>
      </c>
      <c r="D203" s="54">
        <v>-8.0287857997184088E-4</v>
      </c>
      <c r="E203" s="54">
        <v>1.5984107067715382E-3</v>
      </c>
      <c r="F203" s="55"/>
    </row>
    <row r="204" spans="2:6" x14ac:dyDescent="0.2">
      <c r="B204" s="52">
        <v>130</v>
      </c>
      <c r="C204" s="53">
        <v>2.9566720914212426E-3</v>
      </c>
      <c r="D204" s="54">
        <v>1.4077829986623627E-5</v>
      </c>
      <c r="E204" s="54">
        <v>2.9425942614346189E-3</v>
      </c>
      <c r="F204" s="55"/>
    </row>
    <row r="205" spans="2:6" x14ac:dyDescent="0.2">
      <c r="B205" s="52">
        <v>131</v>
      </c>
      <c r="C205" s="53">
        <v>-8.7705161524403834E-4</v>
      </c>
      <c r="D205" s="54">
        <v>2.9151185006110294E-4</v>
      </c>
      <c r="E205" s="54">
        <v>-1.1685634653051413E-3</v>
      </c>
      <c r="F205" s="55"/>
    </row>
    <row r="206" spans="2:6" x14ac:dyDescent="0.2">
      <c r="B206" s="52">
        <v>132</v>
      </c>
      <c r="C206" s="53">
        <v>1.4054906701643575E-3</v>
      </c>
      <c r="D206" s="54">
        <v>-2.0063831013513388E-4</v>
      </c>
      <c r="E206" s="54">
        <v>1.6061289802994914E-3</v>
      </c>
      <c r="F206" s="55"/>
    </row>
    <row r="207" spans="2:6" x14ac:dyDescent="0.2">
      <c r="B207" s="52">
        <v>133</v>
      </c>
      <c r="C207" s="53">
        <v>-3.1037389127277757E-3</v>
      </c>
      <c r="D207" s="54">
        <v>9.2380602382054807E-5</v>
      </c>
      <c r="E207" s="54">
        <v>-3.1961195151098305E-3</v>
      </c>
      <c r="F207" s="55"/>
    </row>
    <row r="208" spans="2:6" x14ac:dyDescent="0.2">
      <c r="B208" s="52">
        <v>134</v>
      </c>
      <c r="C208" s="53">
        <v>1.1948860305644661E-3</v>
      </c>
      <c r="D208" s="54">
        <v>-4.8648689861277659E-4</v>
      </c>
      <c r="E208" s="54">
        <v>1.6813729291772427E-3</v>
      </c>
      <c r="F208" s="55"/>
    </row>
    <row r="209" spans="2:6" x14ac:dyDescent="0.2">
      <c r="B209" s="52">
        <v>135</v>
      </c>
      <c r="C209" s="53">
        <v>-2.6888860562191983E-3</v>
      </c>
      <c r="D209" s="54">
        <v>6.5344458140112385E-5</v>
      </c>
      <c r="E209" s="54">
        <v>-2.7542305143593107E-3</v>
      </c>
      <c r="F209" s="55"/>
    </row>
    <row r="210" spans="2:6" x14ac:dyDescent="0.2">
      <c r="B210" s="52">
        <v>136</v>
      </c>
      <c r="C210" s="53">
        <v>-1.1476384164773463E-2</v>
      </c>
      <c r="D210" s="54">
        <v>-4.3323060905972599E-4</v>
      </c>
      <c r="E210" s="54">
        <v>-1.1043153555713737E-2</v>
      </c>
      <c r="F210" s="55"/>
    </row>
    <row r="211" spans="2:6" x14ac:dyDescent="0.2">
      <c r="B211" s="52">
        <v>137</v>
      </c>
      <c r="C211" s="53">
        <v>6.499716169887846E-3</v>
      </c>
      <c r="D211" s="54">
        <v>-1.5613162335741115E-3</v>
      </c>
      <c r="E211" s="54">
        <v>8.0610324034619575E-3</v>
      </c>
      <c r="F211" s="55"/>
    </row>
    <row r="212" spans="2:6" x14ac:dyDescent="0.2">
      <c r="B212" s="52">
        <v>138</v>
      </c>
      <c r="C212" s="53">
        <v>-8.003930812621752E-4</v>
      </c>
      <c r="D212" s="54">
        <v>7.4634632542198173E-4</v>
      </c>
      <c r="E212" s="54">
        <v>-1.5467394066841569E-3</v>
      </c>
      <c r="F212" s="55"/>
    </row>
    <row r="213" spans="2:6" x14ac:dyDescent="0.2">
      <c r="B213" s="52">
        <v>139</v>
      </c>
      <c r="C213" s="53">
        <v>7.7814844088621255E-3</v>
      </c>
      <c r="D213" s="54">
        <v>-1.9079735323101771E-4</v>
      </c>
      <c r="E213" s="54">
        <v>7.9722817620931433E-3</v>
      </c>
      <c r="F213" s="55"/>
    </row>
    <row r="214" spans="2:6" x14ac:dyDescent="0.2">
      <c r="B214" s="52">
        <v>140</v>
      </c>
      <c r="C214" s="53">
        <v>-1.4004710587401541E-2</v>
      </c>
      <c r="D214" s="54">
        <v>9.1089194540208002E-4</v>
      </c>
      <c r="E214" s="54">
        <v>-1.4915602532803621E-2</v>
      </c>
      <c r="F214" s="55"/>
    </row>
    <row r="215" spans="2:6" x14ac:dyDescent="0.2">
      <c r="B215" s="52">
        <v>141</v>
      </c>
      <c r="C215" s="53">
        <v>9.0055743756185629E-3</v>
      </c>
      <c r="D215" s="54">
        <v>-1.8858874205277838E-3</v>
      </c>
      <c r="E215" s="54">
        <v>1.0891461796146347E-2</v>
      </c>
      <c r="F215" s="55"/>
    </row>
    <row r="216" spans="2:6" x14ac:dyDescent="0.2">
      <c r="B216" s="52">
        <v>142</v>
      </c>
      <c r="C216" s="53">
        <v>-7.3235102111360037E-3</v>
      </c>
      <c r="D216" s="54">
        <v>1.0680331791812379E-3</v>
      </c>
      <c r="E216" s="54">
        <v>-8.3915433903172416E-3</v>
      </c>
      <c r="F216" s="55"/>
    </row>
    <row r="217" spans="2:6" x14ac:dyDescent="0.2">
      <c r="B217" s="52">
        <v>143</v>
      </c>
      <c r="C217" s="53">
        <v>1.8228567702467102E-3</v>
      </c>
      <c r="D217" s="54">
        <v>-1.0281955034588824E-3</v>
      </c>
      <c r="E217" s="54">
        <v>2.8510522737055927E-3</v>
      </c>
      <c r="F217" s="55"/>
    </row>
    <row r="218" spans="2:6" x14ac:dyDescent="0.2">
      <c r="B218" s="52">
        <v>144</v>
      </c>
      <c r="C218" s="53">
        <v>-2.5293717836409229E-3</v>
      </c>
      <c r="D218" s="54">
        <v>1.4595952687755003E-4</v>
      </c>
      <c r="E218" s="54">
        <v>-2.6753313105184729E-3</v>
      </c>
      <c r="F218" s="55"/>
    </row>
    <row r="219" spans="2:6" x14ac:dyDescent="0.2">
      <c r="B219" s="52">
        <v>145</v>
      </c>
      <c r="C219" s="53">
        <v>8.8865730002342068E-3</v>
      </c>
      <c r="D219" s="54">
        <v>-4.1275313577011571E-4</v>
      </c>
      <c r="E219" s="54">
        <v>9.2993261360043225E-3</v>
      </c>
      <c r="F219" s="55"/>
    </row>
    <row r="220" spans="2:6" x14ac:dyDescent="0.2">
      <c r="B220" s="52">
        <v>146</v>
      </c>
      <c r="C220" s="53">
        <v>-6.259292226185406E-3</v>
      </c>
      <c r="D220" s="54">
        <v>1.0527565055239371E-3</v>
      </c>
      <c r="E220" s="54">
        <v>-7.3120487317093431E-3</v>
      </c>
      <c r="F220" s="55"/>
    </row>
    <row r="221" spans="2:6" x14ac:dyDescent="0.2">
      <c r="B221" s="52">
        <v>147</v>
      </c>
      <c r="C221" s="53">
        <v>-4.6776901001913508E-3</v>
      </c>
      <c r="D221" s="54">
        <v>-8.9157766350694313E-4</v>
      </c>
      <c r="E221" s="54">
        <v>-3.7861124366844077E-3</v>
      </c>
      <c r="F221" s="55"/>
    </row>
    <row r="222" spans="2:6" x14ac:dyDescent="0.2">
      <c r="B222" s="52">
        <v>148</v>
      </c>
      <c r="C222" s="53">
        <v>-3.2381087016573459E-3</v>
      </c>
      <c r="D222" s="54">
        <v>-6.8854119055470914E-4</v>
      </c>
      <c r="E222" s="54">
        <v>-2.5495675111026368E-3</v>
      </c>
      <c r="F222" s="55"/>
    </row>
    <row r="223" spans="2:6" x14ac:dyDescent="0.2">
      <c r="B223" s="52">
        <v>149</v>
      </c>
      <c r="C223" s="53">
        <v>2.4246418449333168E-3</v>
      </c>
      <c r="D223" s="54">
        <v>-5.0373647584032923E-4</v>
      </c>
      <c r="E223" s="54">
        <v>2.9283783207736461E-3</v>
      </c>
      <c r="F223" s="55"/>
    </row>
    <row r="224" spans="2:6" x14ac:dyDescent="0.2">
      <c r="B224" s="52">
        <v>150</v>
      </c>
      <c r="C224" s="53">
        <v>-2.0431432084394231E-3</v>
      </c>
      <c r="D224" s="54">
        <v>2.2321303901662272E-4</v>
      </c>
      <c r="E224" s="54">
        <v>-2.2663562474560459E-3</v>
      </c>
      <c r="F224" s="55"/>
    </row>
    <row r="225" spans="2:6" x14ac:dyDescent="0.2">
      <c r="B225" s="52">
        <v>151</v>
      </c>
      <c r="C225" s="53">
        <v>3.0729857729167344E-3</v>
      </c>
      <c r="D225" s="54">
        <v>-3.5033406504747381E-4</v>
      </c>
      <c r="E225" s="54">
        <v>3.4233198379642082E-3</v>
      </c>
      <c r="F225" s="55"/>
    </row>
    <row r="226" spans="2:6" x14ac:dyDescent="0.2">
      <c r="B226" s="52">
        <v>152</v>
      </c>
      <c r="C226" s="53">
        <v>2.1546439585286882E-3</v>
      </c>
      <c r="D226" s="54">
        <v>3.0644349390426687E-4</v>
      </c>
      <c r="E226" s="54">
        <v>1.8482004646244213E-3</v>
      </c>
      <c r="F226" s="55"/>
    </row>
    <row r="227" spans="2:6" x14ac:dyDescent="0.2">
      <c r="B227" s="52">
        <v>153</v>
      </c>
      <c r="C227" s="53">
        <v>3.0178546508022991E-3</v>
      </c>
      <c r="D227" s="54">
        <v>1.8855235055447285E-4</v>
      </c>
      <c r="E227" s="54">
        <v>2.8293023002478263E-3</v>
      </c>
      <c r="F227" s="55"/>
    </row>
    <row r="228" spans="2:6" x14ac:dyDescent="0.2">
      <c r="B228" s="52">
        <v>154</v>
      </c>
      <c r="C228" s="53">
        <v>1.8831722346705528E-3</v>
      </c>
      <c r="D228" s="54">
        <v>2.9936609536006698E-4</v>
      </c>
      <c r="E228" s="54">
        <v>1.5838061393104858E-3</v>
      </c>
      <c r="F228" s="55"/>
    </row>
    <row r="229" spans="2:6" x14ac:dyDescent="0.2">
      <c r="B229" s="52">
        <v>155</v>
      </c>
      <c r="C229" s="53">
        <v>-9.9653176142971717E-4</v>
      </c>
      <c r="D229" s="54">
        <v>1.537024597933717E-4</v>
      </c>
      <c r="E229" s="54">
        <v>-1.1502342212230889E-3</v>
      </c>
      <c r="F229" s="55"/>
    </row>
    <row r="230" spans="2:6" x14ac:dyDescent="0.2">
      <c r="B230" s="52">
        <v>156</v>
      </c>
      <c r="C230" s="53">
        <v>2.6942090836915419E-3</v>
      </c>
      <c r="D230" s="54">
        <v>-2.1597644547945161E-4</v>
      </c>
      <c r="E230" s="54">
        <v>2.9101855291709935E-3</v>
      </c>
      <c r="F230" s="55"/>
    </row>
    <row r="231" spans="2:6" x14ac:dyDescent="0.2">
      <c r="B231" s="52">
        <v>157</v>
      </c>
      <c r="C231" s="53">
        <v>3.6457799332797573E-3</v>
      </c>
      <c r="D231" s="54">
        <v>2.5781844355004342E-4</v>
      </c>
      <c r="E231" s="54">
        <v>3.3879614897297139E-3</v>
      </c>
      <c r="F231" s="55"/>
    </row>
    <row r="232" spans="2:6" x14ac:dyDescent="0.2">
      <c r="B232" s="52">
        <v>158</v>
      </c>
      <c r="C232" s="53">
        <v>2.5544945485550257E-3</v>
      </c>
      <c r="D232" s="54">
        <v>3.7997532857769961E-4</v>
      </c>
      <c r="E232" s="54">
        <v>2.174519219977326E-3</v>
      </c>
      <c r="F232" s="55"/>
    </row>
    <row r="233" spans="2:6" x14ac:dyDescent="0.2">
      <c r="B233" s="52">
        <v>159</v>
      </c>
      <c r="C233" s="53">
        <v>-2.9690023265106927E-3</v>
      </c>
      <c r="D233" s="54">
        <v>2.3988274027293135E-4</v>
      </c>
      <c r="E233" s="54">
        <v>-3.2088850667836241E-3</v>
      </c>
      <c r="F233" s="55"/>
    </row>
    <row r="234" spans="2:6" x14ac:dyDescent="0.2">
      <c r="B234" s="52">
        <v>160</v>
      </c>
      <c r="C234" s="53">
        <v>-1.9907343433163602E-3</v>
      </c>
      <c r="D234" s="54">
        <v>-4.691902341776885E-4</v>
      </c>
      <c r="E234" s="54">
        <v>-1.5215441091386717E-3</v>
      </c>
      <c r="F234" s="55"/>
    </row>
    <row r="235" spans="2:6" x14ac:dyDescent="0.2">
      <c r="B235" s="52">
        <v>161</v>
      </c>
      <c r="C235" s="53">
        <v>1.4010601050370669E-3</v>
      </c>
      <c r="D235" s="54">
        <v>-3.4360613331854543E-4</v>
      </c>
      <c r="E235" s="54">
        <v>1.7446662383556123E-3</v>
      </c>
      <c r="F235" s="55"/>
    </row>
    <row r="236" spans="2:6" x14ac:dyDescent="0.2">
      <c r="B236" s="52">
        <v>162</v>
      </c>
      <c r="C236" s="53">
        <v>-4.2937060310635801E-3</v>
      </c>
      <c r="D236" s="54">
        <v>9.1811833345996179E-5</v>
      </c>
      <c r="E236" s="54">
        <v>-4.3855178644095763E-3</v>
      </c>
      <c r="F236" s="55"/>
    </row>
    <row r="237" spans="2:6" x14ac:dyDescent="0.2">
      <c r="B237" s="52">
        <v>163</v>
      </c>
      <c r="C237" s="53">
        <v>-3.7958630283110913E-3</v>
      </c>
      <c r="D237" s="54">
        <v>-6.3924764840260278E-4</v>
      </c>
      <c r="E237" s="54">
        <v>-3.1566153799084886E-3</v>
      </c>
      <c r="F237" s="55"/>
    </row>
    <row r="238" spans="2:6" x14ac:dyDescent="0.2">
      <c r="B238" s="52">
        <v>164</v>
      </c>
      <c r="C238" s="53">
        <v>-1.4082515375071967E-2</v>
      </c>
      <c r="D238" s="54">
        <v>-5.7533758802677699E-4</v>
      </c>
      <c r="E238" s="54">
        <v>-1.350717778704519E-2</v>
      </c>
      <c r="F238" s="55"/>
    </row>
    <row r="239" spans="2:6" x14ac:dyDescent="0.2">
      <c r="B239" s="52">
        <v>165</v>
      </c>
      <c r="C239" s="53">
        <v>-1.5884907005366031E-2</v>
      </c>
      <c r="D239" s="54">
        <v>-1.8958755265171285E-3</v>
      </c>
      <c r="E239" s="54">
        <v>-1.3989031478848902E-2</v>
      </c>
      <c r="F239" s="55"/>
    </row>
    <row r="240" spans="2:6" x14ac:dyDescent="0.2">
      <c r="B240" s="52">
        <v>166</v>
      </c>
      <c r="C240" s="53">
        <v>-6.2545373528343547E-3</v>
      </c>
      <c r="D240" s="54">
        <v>-2.1272556147700628E-3</v>
      </c>
      <c r="E240" s="54">
        <v>-4.127281738064292E-3</v>
      </c>
      <c r="F240" s="55"/>
    </row>
    <row r="241" spans="2:6" x14ac:dyDescent="0.2">
      <c r="B241" s="52">
        <v>167</v>
      </c>
      <c r="C241" s="53">
        <v>-2.7750373169002874E-3</v>
      </c>
      <c r="D241" s="54">
        <v>-8.9096726175123906E-4</v>
      </c>
      <c r="E241" s="54">
        <v>-1.8840700551490484E-3</v>
      </c>
      <c r="F241" s="55"/>
    </row>
    <row r="242" spans="2:6" x14ac:dyDescent="0.2">
      <c r="B242" s="52">
        <v>168</v>
      </c>
      <c r="C242" s="53">
        <v>5.934212876966544E-3</v>
      </c>
      <c r="D242" s="54">
        <v>-4.4429018455067418E-4</v>
      </c>
      <c r="E242" s="54">
        <v>6.3785030615172182E-3</v>
      </c>
      <c r="F242" s="55"/>
    </row>
    <row r="243" spans="2:6" x14ac:dyDescent="0.2">
      <c r="B243" s="52">
        <v>169</v>
      </c>
      <c r="C243" s="53">
        <v>1.993412603034642E-2</v>
      </c>
      <c r="D243" s="54">
        <v>6.7375044801985112E-4</v>
      </c>
      <c r="E243" s="54">
        <v>1.9260375582326569E-2</v>
      </c>
      <c r="F243" s="55"/>
    </row>
    <row r="244" spans="2:6" x14ac:dyDescent="0.2">
      <c r="B244" s="52">
        <v>170</v>
      </c>
      <c r="C244" s="53">
        <v>-6.0232144881753186E-3</v>
      </c>
      <c r="D244" s="54">
        <v>2.4709742513915715E-3</v>
      </c>
      <c r="E244" s="54">
        <v>-8.4941887395668901E-3</v>
      </c>
      <c r="F244" s="55"/>
    </row>
    <row r="245" spans="2:6" x14ac:dyDescent="0.2">
      <c r="B245" s="52">
        <v>171</v>
      </c>
      <c r="C245" s="53">
        <v>-2.0669981221823519E-3</v>
      </c>
      <c r="D245" s="54">
        <v>-8.6127143763614546E-4</v>
      </c>
      <c r="E245" s="54">
        <v>-1.2057266845462065E-3</v>
      </c>
      <c r="F245" s="55"/>
    </row>
    <row r="246" spans="2:6" x14ac:dyDescent="0.2">
      <c r="B246" s="52">
        <v>172</v>
      </c>
      <c r="C246" s="53">
        <v>-1.877332601969942E-3</v>
      </c>
      <c r="D246" s="54">
        <v>-3.5339641395896126E-4</v>
      </c>
      <c r="E246" s="54">
        <v>-1.5239361880109807E-3</v>
      </c>
      <c r="F246" s="55"/>
    </row>
    <row r="247" spans="2:6" x14ac:dyDescent="0.2">
      <c r="B247" s="52">
        <v>173</v>
      </c>
      <c r="C247" s="53">
        <v>9.484106296676037E-3</v>
      </c>
      <c r="D247" s="54">
        <v>-3.2904830666214378E-4</v>
      </c>
      <c r="E247" s="54">
        <v>9.8131546033381808E-3</v>
      </c>
      <c r="F247" s="55"/>
    </row>
    <row r="248" spans="2:6" x14ac:dyDescent="0.2">
      <c r="B248" s="52">
        <v>174</v>
      </c>
      <c r="C248" s="53">
        <v>-2.6664206188362349E-3</v>
      </c>
      <c r="D248" s="54">
        <v>1.1294642002008257E-3</v>
      </c>
      <c r="E248" s="54">
        <v>-3.7958848190370606E-3</v>
      </c>
      <c r="F248" s="55"/>
    </row>
    <row r="249" spans="2:6" x14ac:dyDescent="0.2">
      <c r="B249" s="52">
        <v>175</v>
      </c>
      <c r="C249" s="53">
        <v>-1.3217686055654357E-2</v>
      </c>
      <c r="D249" s="54">
        <v>-4.3034663268248091E-4</v>
      </c>
      <c r="E249" s="54">
        <v>-1.2787339422971876E-2</v>
      </c>
      <c r="F249" s="55"/>
    </row>
    <row r="250" spans="2:6" x14ac:dyDescent="0.2">
      <c r="B250" s="52">
        <v>176</v>
      </c>
      <c r="C250" s="53">
        <v>-1.9334091611376677E-3</v>
      </c>
      <c r="D250" s="54">
        <v>-1.7848539921916922E-3</v>
      </c>
      <c r="E250" s="54">
        <v>-1.4855516894597557E-4</v>
      </c>
      <c r="F250" s="55"/>
    </row>
    <row r="251" spans="2:6" x14ac:dyDescent="0.2">
      <c r="B251" s="52">
        <v>177</v>
      </c>
      <c r="C251" s="53">
        <v>6.2783369049009266E-3</v>
      </c>
      <c r="D251" s="54">
        <v>-3.3624707467186463E-4</v>
      </c>
      <c r="E251" s="54">
        <v>6.6145839795727912E-3</v>
      </c>
      <c r="F251" s="55"/>
    </row>
    <row r="252" spans="2:6" x14ac:dyDescent="0.2">
      <c r="B252" s="52">
        <v>178</v>
      </c>
      <c r="C252" s="53">
        <v>-2.5025760059536866E-3</v>
      </c>
      <c r="D252" s="54">
        <v>7.1792700022699826E-4</v>
      </c>
      <c r="E252" s="54">
        <v>-3.2205030061806849E-3</v>
      </c>
      <c r="F252" s="55"/>
    </row>
    <row r="253" spans="2:6" x14ac:dyDescent="0.2">
      <c r="B253" s="52">
        <v>179</v>
      </c>
      <c r="C253" s="53">
        <v>-1.0283399266915231E-3</v>
      </c>
      <c r="D253" s="54">
        <v>-4.0931325661074103E-4</v>
      </c>
      <c r="E253" s="54">
        <v>-6.1902667008078205E-4</v>
      </c>
      <c r="F253" s="55"/>
    </row>
    <row r="254" spans="2:6" x14ac:dyDescent="0.2">
      <c r="B254" s="52">
        <v>180</v>
      </c>
      <c r="C254" s="53">
        <v>7.4165976550498395E-3</v>
      </c>
      <c r="D254" s="54">
        <v>-2.2005978450618646E-4</v>
      </c>
      <c r="E254" s="54">
        <v>7.6366574395560259E-3</v>
      </c>
      <c r="F254" s="55"/>
    </row>
    <row r="255" spans="2:6" x14ac:dyDescent="0.2">
      <c r="B255" s="52">
        <v>181</v>
      </c>
      <c r="C255" s="53">
        <v>5.2792703691660163E-3</v>
      </c>
      <c r="D255" s="54">
        <v>8.6405000057700448E-4</v>
      </c>
      <c r="E255" s="54">
        <v>4.4152203685890118E-3</v>
      </c>
      <c r="F255" s="55"/>
    </row>
    <row r="256" spans="2:6" x14ac:dyDescent="0.2">
      <c r="B256" s="52">
        <v>182</v>
      </c>
      <c r="C256" s="53">
        <v>4.5709974124595303E-3</v>
      </c>
      <c r="D256" s="54">
        <v>5.8967290754061499E-4</v>
      </c>
      <c r="E256" s="54">
        <v>3.9813245049189153E-3</v>
      </c>
      <c r="F256" s="55"/>
    </row>
    <row r="257" spans="2:6" x14ac:dyDescent="0.2">
      <c r="B257" s="52">
        <v>183</v>
      </c>
      <c r="C257" s="53">
        <v>-6.8101202337094368E-4</v>
      </c>
      <c r="D257" s="54">
        <v>4.9874912800487844E-4</v>
      </c>
      <c r="E257" s="54">
        <v>-1.1797611513758221E-3</v>
      </c>
      <c r="F257" s="55"/>
    </row>
    <row r="258" spans="2:6" x14ac:dyDescent="0.2">
      <c r="B258" s="52">
        <v>184</v>
      </c>
      <c r="C258" s="53">
        <v>8.5090081362214423E-3</v>
      </c>
      <c r="D258" s="54">
        <v>-1.7547193823999434E-4</v>
      </c>
      <c r="E258" s="54">
        <v>8.6844800744614366E-3</v>
      </c>
      <c r="F258" s="55"/>
    </row>
    <row r="259" spans="2:6" x14ac:dyDescent="0.2">
      <c r="B259" s="52">
        <v>185</v>
      </c>
      <c r="C259" s="53">
        <v>-4.9306198725775977E-3</v>
      </c>
      <c r="D259" s="54">
        <v>1.0042870219288385E-3</v>
      </c>
      <c r="E259" s="54">
        <v>-5.9349068945064361E-3</v>
      </c>
      <c r="F259" s="55"/>
    </row>
    <row r="260" spans="2:6" x14ac:dyDescent="0.2">
      <c r="B260" s="52">
        <v>186</v>
      </c>
      <c r="C260" s="53">
        <v>-1.4852464836861952E-2</v>
      </c>
      <c r="D260" s="54">
        <v>-7.2101077822527351E-4</v>
      </c>
      <c r="E260" s="54">
        <v>-1.4131454058636679E-2</v>
      </c>
      <c r="F260" s="55"/>
    </row>
    <row r="261" spans="2:6" x14ac:dyDescent="0.2">
      <c r="B261" s="52">
        <v>187</v>
      </c>
      <c r="C261" s="53">
        <v>-6.597007298640164E-3</v>
      </c>
      <c r="D261" s="54">
        <v>-1.9947169611004663E-3</v>
      </c>
      <c r="E261" s="54">
        <v>-4.6022903375396978E-3</v>
      </c>
      <c r="F261" s="55"/>
    </row>
    <row r="262" spans="2:6" x14ac:dyDescent="0.2">
      <c r="B262" s="52">
        <v>188</v>
      </c>
      <c r="C262" s="53">
        <v>8.307928873276197E-3</v>
      </c>
      <c r="D262" s="54">
        <v>-9.3493147294300936E-4</v>
      </c>
      <c r="E262" s="54">
        <v>9.2428603462192064E-3</v>
      </c>
      <c r="F262" s="55"/>
    </row>
    <row r="263" spans="2:6" x14ac:dyDescent="0.2">
      <c r="B263" s="52">
        <v>189</v>
      </c>
      <c r="C263" s="53">
        <v>-1.1957284843006375E-2</v>
      </c>
      <c r="D263" s="54">
        <v>9.7847368767666268E-4</v>
      </c>
      <c r="E263" s="54">
        <v>-1.2935758530683038E-2</v>
      </c>
      <c r="F263" s="55"/>
    </row>
    <row r="264" spans="2:6" x14ac:dyDescent="0.2">
      <c r="B264" s="52">
        <v>190</v>
      </c>
      <c r="C264" s="53">
        <v>-1.3457267024769666E-2</v>
      </c>
      <c r="D264" s="54">
        <v>-1.6230513412500563E-3</v>
      </c>
      <c r="E264" s="54">
        <v>-1.1834215683519609E-2</v>
      </c>
      <c r="F264" s="55"/>
    </row>
    <row r="265" spans="2:6" x14ac:dyDescent="0.2">
      <c r="B265" s="52">
        <v>191</v>
      </c>
      <c r="C265" s="53">
        <v>1.8749919955160302E-3</v>
      </c>
      <c r="D265" s="54">
        <v>-1.8156099415902027E-3</v>
      </c>
      <c r="E265" s="54">
        <v>3.6906019371062328E-3</v>
      </c>
      <c r="F265" s="55"/>
    </row>
    <row r="266" spans="2:6" x14ac:dyDescent="0.2">
      <c r="B266" s="52">
        <v>192</v>
      </c>
      <c r="C266" s="53">
        <v>1.1082065471581077E-2</v>
      </c>
      <c r="D266" s="54">
        <v>1.5265233038437402E-4</v>
      </c>
      <c r="E266" s="54">
        <v>1.0929413141196703E-2</v>
      </c>
      <c r="F266" s="55"/>
    </row>
    <row r="267" spans="2:6" x14ac:dyDescent="0.2">
      <c r="B267" s="52">
        <v>193</v>
      </c>
      <c r="C267" s="53">
        <v>-1.8136666066373109E-3</v>
      </c>
      <c r="D267" s="54">
        <v>1.334600491725766E-3</v>
      </c>
      <c r="E267" s="54">
        <v>-3.148267098363077E-3</v>
      </c>
      <c r="F267" s="55"/>
    </row>
    <row r="268" spans="2:6" x14ac:dyDescent="0.2">
      <c r="B268" s="52">
        <v>194</v>
      </c>
      <c r="C268" s="53">
        <v>-1.0260201187717564E-2</v>
      </c>
      <c r="D268" s="54">
        <v>-3.2087525294219668E-4</v>
      </c>
      <c r="E268" s="54">
        <v>-9.9393259347753671E-3</v>
      </c>
      <c r="F268" s="55"/>
    </row>
    <row r="269" spans="2:6" x14ac:dyDescent="0.2">
      <c r="B269" s="52">
        <v>195</v>
      </c>
      <c r="C269" s="53">
        <v>-6.0954870846469719E-3</v>
      </c>
      <c r="D269" s="54">
        <v>-1.4051900510989963E-3</v>
      </c>
      <c r="E269" s="54">
        <v>-4.6902970335479756E-3</v>
      </c>
      <c r="F269" s="55"/>
    </row>
    <row r="270" spans="2:6" x14ac:dyDescent="0.2">
      <c r="B270" s="52">
        <v>196</v>
      </c>
      <c r="C270" s="53">
        <v>-8.2966224877734536E-3</v>
      </c>
      <c r="D270" s="54">
        <v>-8.7054935452657821E-4</v>
      </c>
      <c r="E270" s="54">
        <v>-7.4260731332468754E-3</v>
      </c>
      <c r="F270" s="55"/>
    </row>
    <row r="271" spans="2:6" x14ac:dyDescent="0.2">
      <c r="B271" s="52">
        <v>197</v>
      </c>
      <c r="C271" s="53">
        <v>-4.5089629253930903E-3</v>
      </c>
      <c r="D271" s="54">
        <v>-1.1531177460303551E-3</v>
      </c>
      <c r="E271" s="54">
        <v>-3.3558451793627353E-3</v>
      </c>
      <c r="F271" s="55"/>
    </row>
    <row r="272" spans="2:6" x14ac:dyDescent="0.2">
      <c r="B272" s="52">
        <v>198</v>
      </c>
      <c r="C272" s="53">
        <v>-1.5397947845859208E-2</v>
      </c>
      <c r="D272" s="54">
        <v>-6.6688102084502127E-4</v>
      </c>
      <c r="E272" s="54">
        <v>-1.4731066825014186E-2</v>
      </c>
      <c r="F272" s="55"/>
    </row>
    <row r="273" spans="2:6" x14ac:dyDescent="0.2">
      <c r="B273" s="52">
        <v>199</v>
      </c>
      <c r="C273" s="53">
        <v>-1.1754448814794432E-2</v>
      </c>
      <c r="D273" s="54">
        <v>-2.064742756072489E-3</v>
      </c>
      <c r="E273" s="54">
        <v>-9.6897060587219433E-3</v>
      </c>
      <c r="F273" s="55"/>
    </row>
    <row r="274" spans="2:6" x14ac:dyDescent="0.2">
      <c r="B274" s="52">
        <v>200</v>
      </c>
      <c r="C274" s="53">
        <v>1.2031541273632882E-3</v>
      </c>
      <c r="D274" s="54">
        <v>-1.597012484145013E-3</v>
      </c>
      <c r="E274" s="54">
        <v>2.8001666115083012E-3</v>
      </c>
      <c r="F274" s="55"/>
    </row>
    <row r="275" spans="2:6" x14ac:dyDescent="0.2">
      <c r="B275" s="52">
        <v>201</v>
      </c>
      <c r="C275" s="53">
        <v>-3.3767951130269139E-3</v>
      </c>
      <c r="D275" s="54">
        <v>6.6405866179764048E-5</v>
      </c>
      <c r="E275" s="54">
        <v>-3.443200979206678E-3</v>
      </c>
      <c r="F275" s="55"/>
    </row>
    <row r="276" spans="2:6" x14ac:dyDescent="0.2">
      <c r="B276" s="52">
        <v>202</v>
      </c>
      <c r="C276" s="53">
        <v>1.7650988660983945E-3</v>
      </c>
      <c r="D276" s="54">
        <v>-5.2154019483392983E-4</v>
      </c>
      <c r="E276" s="54">
        <v>2.2866390609323243E-3</v>
      </c>
      <c r="F276" s="55"/>
    </row>
    <row r="277" spans="2:6" x14ac:dyDescent="0.2">
      <c r="B277" s="52">
        <v>203</v>
      </c>
      <c r="C277" s="53">
        <v>-1.9662020614440159E-3</v>
      </c>
      <c r="D277" s="54">
        <v>1.3854491801312601E-4</v>
      </c>
      <c r="E277" s="54">
        <v>-2.1047469794571419E-3</v>
      </c>
      <c r="F277" s="55"/>
    </row>
    <row r="278" spans="2:6" x14ac:dyDescent="0.2">
      <c r="B278" s="52">
        <v>204</v>
      </c>
      <c r="C278" s="53">
        <v>-6.6013500031565173E-3</v>
      </c>
      <c r="D278" s="54">
        <v>-3.404568280015079E-4</v>
      </c>
      <c r="E278" s="54">
        <v>-6.2608931751550094E-3</v>
      </c>
      <c r="F278" s="55"/>
    </row>
    <row r="279" spans="2:6" x14ac:dyDescent="0.2">
      <c r="B279" s="52">
        <v>205</v>
      </c>
      <c r="C279" s="53">
        <v>5.7318315968640466E-3</v>
      </c>
      <c r="D279" s="54">
        <v>-9.3548896296757455E-4</v>
      </c>
      <c r="E279" s="54">
        <v>6.6673205598316212E-3</v>
      </c>
      <c r="F279" s="55"/>
    </row>
    <row r="280" spans="2:6" x14ac:dyDescent="0.2">
      <c r="B280" s="52">
        <v>206</v>
      </c>
      <c r="C280" s="53">
        <v>7.6773059763326178E-3</v>
      </c>
      <c r="D280" s="54">
        <v>6.4776996871457413E-4</v>
      </c>
      <c r="E280" s="54">
        <v>7.0295360076180436E-3</v>
      </c>
      <c r="F280" s="55"/>
    </row>
    <row r="281" spans="2:6" x14ac:dyDescent="0.2">
      <c r="B281" s="52">
        <v>207</v>
      </c>
      <c r="C281" s="53">
        <v>1.5229205902254647E-2</v>
      </c>
      <c r="D281" s="54">
        <v>8.9751815110145072E-4</v>
      </c>
      <c r="E281" s="54">
        <v>1.4331687751153196E-2</v>
      </c>
      <c r="F281" s="55"/>
    </row>
    <row r="282" spans="2:6" x14ac:dyDescent="0.2">
      <c r="B282" s="52">
        <v>208</v>
      </c>
      <c r="C282" s="53">
        <v>1.2358857817122357E-3</v>
      </c>
      <c r="D282" s="54">
        <v>1.8669851869931359E-3</v>
      </c>
      <c r="E282" s="54">
        <v>-6.3109940528090019E-4</v>
      </c>
      <c r="F282" s="55"/>
    </row>
    <row r="283" spans="2:6" x14ac:dyDescent="0.2">
      <c r="B283" s="52">
        <v>209</v>
      </c>
      <c r="C283" s="53">
        <v>-3.5502538283361325E-3</v>
      </c>
      <c r="D283" s="54">
        <v>7.0607757125456388E-5</v>
      </c>
      <c r="E283" s="54">
        <v>-3.6208615854615889E-3</v>
      </c>
      <c r="F283" s="55"/>
    </row>
    <row r="284" spans="2:6" x14ac:dyDescent="0.2">
      <c r="B284" s="52">
        <v>210</v>
      </c>
      <c r="C284" s="53">
        <v>-2.3183620767633875E-2</v>
      </c>
      <c r="D284" s="54">
        <v>-5.4380777097105468E-4</v>
      </c>
      <c r="E284" s="54">
        <v>-2.263981299666282E-2</v>
      </c>
      <c r="F284" s="55"/>
    </row>
    <row r="285" spans="2:6" x14ac:dyDescent="0.2">
      <c r="B285" s="52">
        <v>211</v>
      </c>
      <c r="C285" s="53">
        <v>1.0140358254292447E-2</v>
      </c>
      <c r="D285" s="54">
        <v>-3.0642201490377434E-3</v>
      </c>
      <c r="E285" s="54">
        <v>1.320457840333019E-2</v>
      </c>
      <c r="F285" s="55"/>
    </row>
    <row r="286" spans="2:6" x14ac:dyDescent="0.2">
      <c r="B286" s="52">
        <v>212</v>
      </c>
      <c r="C286" s="53">
        <v>1.7996080458388013E-2</v>
      </c>
      <c r="D286" s="54">
        <v>1.2137098398927251E-3</v>
      </c>
      <c r="E286" s="54">
        <v>1.6782370618495288E-2</v>
      </c>
      <c r="F286" s="55"/>
    </row>
    <row r="287" spans="2:6" x14ac:dyDescent="0.2">
      <c r="B287" s="52">
        <v>213</v>
      </c>
      <c r="C287" s="53">
        <v>6.9417079851129253E-3</v>
      </c>
      <c r="D287" s="54">
        <v>2.2221797341840186E-3</v>
      </c>
      <c r="E287" s="54">
        <v>4.7195282509289067E-3</v>
      </c>
      <c r="F287" s="55"/>
    </row>
    <row r="288" spans="2:6" x14ac:dyDescent="0.2">
      <c r="B288" s="52">
        <v>214</v>
      </c>
      <c r="C288" s="53">
        <v>-9.6574514833127675E-3</v>
      </c>
      <c r="D288" s="54">
        <v>8.0308654963017444E-4</v>
      </c>
      <c r="E288" s="54">
        <v>-1.0460538032942942E-2</v>
      </c>
      <c r="F288" s="55"/>
    </row>
    <row r="289" spans="2:6" x14ac:dyDescent="0.2">
      <c r="B289" s="52">
        <v>215</v>
      </c>
      <c r="C289" s="53">
        <v>-2.407372874621087E-2</v>
      </c>
      <c r="D289" s="54">
        <v>-1.3278127056566766E-3</v>
      </c>
      <c r="E289" s="54">
        <v>-2.2745916040554193E-2</v>
      </c>
      <c r="F289" s="55"/>
    </row>
    <row r="290" spans="2:6" x14ac:dyDescent="0.2">
      <c r="B290" s="52">
        <v>216</v>
      </c>
      <c r="C290" s="53">
        <v>6.8359342526673635E-4</v>
      </c>
      <c r="D290" s="54">
        <v>-3.178486804062203E-3</v>
      </c>
      <c r="E290" s="54">
        <v>3.8620802293289395E-3</v>
      </c>
      <c r="F290" s="55"/>
    </row>
    <row r="291" spans="2:6" x14ac:dyDescent="0.2">
      <c r="B291" s="52">
        <v>217</v>
      </c>
      <c r="C291" s="53">
        <v>-1.3604513901475249E-3</v>
      </c>
      <c r="D291" s="54">
        <v>-2.9218050626232499E-7</v>
      </c>
      <c r="E291" s="54">
        <v>-1.3601592096412626E-3</v>
      </c>
      <c r="F291" s="55"/>
    </row>
    <row r="292" spans="2:6" x14ac:dyDescent="0.2">
      <c r="B292" s="52">
        <v>218</v>
      </c>
      <c r="C292" s="53">
        <v>-1.2605224147426439E-2</v>
      </c>
      <c r="D292" s="54">
        <v>-2.6269423666003093E-4</v>
      </c>
      <c r="E292" s="54">
        <v>-1.2342529910766408E-2</v>
      </c>
      <c r="F292" s="55"/>
    </row>
    <row r="293" spans="2:6" x14ac:dyDescent="0.2">
      <c r="B293" s="52">
        <v>219</v>
      </c>
      <c r="C293" s="53">
        <v>1.6544727747123549E-2</v>
      </c>
      <c r="D293" s="54">
        <v>-1.706229853022663E-3</v>
      </c>
      <c r="E293" s="54">
        <v>1.8250957600146212E-2</v>
      </c>
      <c r="F293" s="55"/>
    </row>
    <row r="294" spans="2:6" x14ac:dyDescent="0.2">
      <c r="B294" s="52">
        <v>220</v>
      </c>
      <c r="C294" s="53">
        <v>-7.569219264429182E-3</v>
      </c>
      <c r="D294" s="54">
        <v>2.0358638898501664E-3</v>
      </c>
      <c r="E294" s="54">
        <v>-9.6050831542793483E-3</v>
      </c>
      <c r="F294" s="55"/>
    </row>
    <row r="295" spans="2:6" x14ac:dyDescent="0.2">
      <c r="B295" s="52">
        <v>221</v>
      </c>
      <c r="C295" s="53">
        <v>1.3437366564604057E-3</v>
      </c>
      <c r="D295" s="54">
        <v>-1.0597381390770055E-3</v>
      </c>
      <c r="E295" s="54">
        <v>2.4034747955374112E-3</v>
      </c>
      <c r="F295" s="55"/>
    </row>
    <row r="296" spans="2:6" x14ac:dyDescent="0.2">
      <c r="B296" s="52">
        <v>222</v>
      </c>
      <c r="C296" s="53">
        <v>1.2049367783834542E-3</v>
      </c>
      <c r="D296" s="54">
        <v>8.4452997248612082E-5</v>
      </c>
      <c r="E296" s="54">
        <v>1.1204837811348422E-3</v>
      </c>
      <c r="F296" s="55"/>
    </row>
    <row r="297" spans="2:6" x14ac:dyDescent="0.2">
      <c r="B297" s="52">
        <v>223</v>
      </c>
      <c r="C297" s="53">
        <v>-5.4663120018132363E-3</v>
      </c>
      <c r="D297" s="54">
        <v>6.663471208841025E-5</v>
      </c>
      <c r="E297" s="54">
        <v>-5.5329467139016465E-3</v>
      </c>
      <c r="F297" s="55"/>
    </row>
    <row r="298" spans="2:6" x14ac:dyDescent="0.2">
      <c r="B298" s="52">
        <v>224</v>
      </c>
      <c r="C298" s="53">
        <v>1.893874943806971E-2</v>
      </c>
      <c r="D298" s="54">
        <v>-7.8977967953154649E-4</v>
      </c>
      <c r="E298" s="54">
        <v>1.9728529117601257E-2</v>
      </c>
      <c r="F298" s="55"/>
    </row>
    <row r="299" spans="2:6" x14ac:dyDescent="0.2">
      <c r="B299" s="52">
        <v>225</v>
      </c>
      <c r="C299" s="53">
        <v>-4.2062999579624595E-3</v>
      </c>
      <c r="D299" s="54">
        <v>2.3431938512305274E-3</v>
      </c>
      <c r="E299" s="54">
        <v>-6.5494938091929869E-3</v>
      </c>
      <c r="F299" s="55"/>
    </row>
    <row r="300" spans="2:6" x14ac:dyDescent="0.2">
      <c r="B300" s="52">
        <v>226</v>
      </c>
      <c r="C300" s="53">
        <v>6.1963362221377424E-3</v>
      </c>
      <c r="D300" s="54">
        <v>-6.2802698771595705E-4</v>
      </c>
      <c r="E300" s="54">
        <v>6.8243632098536995E-3</v>
      </c>
      <c r="F300" s="55"/>
    </row>
    <row r="301" spans="2:6" x14ac:dyDescent="0.2">
      <c r="B301" s="52">
        <v>227</v>
      </c>
      <c r="C301" s="53">
        <v>-1.3157661386562578E-2</v>
      </c>
      <c r="D301" s="54">
        <v>7.074002507150446E-4</v>
      </c>
      <c r="E301" s="54">
        <v>-1.3865061637277623E-2</v>
      </c>
      <c r="F301" s="55"/>
    </row>
    <row r="302" spans="2:6" x14ac:dyDescent="0.2">
      <c r="B302" s="52">
        <v>228</v>
      </c>
      <c r="C302" s="53">
        <v>-5.4464597475465766E-3</v>
      </c>
      <c r="D302" s="54">
        <v>-1.7771483898140648E-3</v>
      </c>
      <c r="E302" s="54">
        <v>-3.6693113577325118E-3</v>
      </c>
      <c r="F302" s="55"/>
    </row>
    <row r="303" spans="2:6" x14ac:dyDescent="0.2">
      <c r="B303" s="52">
        <v>229</v>
      </c>
      <c r="C303" s="53">
        <v>-3.928281393483511E-3</v>
      </c>
      <c r="D303" s="54">
        <v>-7.8723116772809899E-4</v>
      </c>
      <c r="E303" s="54">
        <v>-3.141050225755412E-3</v>
      </c>
      <c r="F303" s="55"/>
    </row>
    <row r="304" spans="2:6" x14ac:dyDescent="0.2">
      <c r="B304" s="52">
        <v>230</v>
      </c>
      <c r="C304" s="53">
        <v>-2.675995459554699E-3</v>
      </c>
      <c r="D304" s="54">
        <v>-5.9233665332697775E-4</v>
      </c>
      <c r="E304" s="54">
        <v>-2.0836588062277213E-3</v>
      </c>
      <c r="F304" s="55"/>
    </row>
    <row r="305" spans="2:6" x14ac:dyDescent="0.2">
      <c r="B305" s="52">
        <v>231</v>
      </c>
      <c r="C305" s="53">
        <v>6.8422357854218689E-4</v>
      </c>
      <c r="D305" s="54">
        <v>-4.3157579256827383E-4</v>
      </c>
      <c r="E305" s="54">
        <v>1.1157993711104607E-3</v>
      </c>
      <c r="F305" s="55"/>
    </row>
    <row r="306" spans="2:6" x14ac:dyDescent="0.2">
      <c r="B306" s="52">
        <v>232</v>
      </c>
      <c r="C306" s="53">
        <v>-6.526428094716044E-3</v>
      </c>
      <c r="D306" s="54">
        <v>-2.1128525684154659E-7</v>
      </c>
      <c r="E306" s="54">
        <v>-6.5262168094592024E-3</v>
      </c>
      <c r="F306" s="55"/>
    </row>
    <row r="307" spans="2:6" x14ac:dyDescent="0.2">
      <c r="B307" s="52">
        <v>233</v>
      </c>
      <c r="C307" s="53">
        <v>-4.4335879661096481E-3</v>
      </c>
      <c r="D307" s="54">
        <v>-9.2587094350073638E-4</v>
      </c>
      <c r="E307" s="54">
        <v>-3.5077170226089117E-3</v>
      </c>
      <c r="F307" s="55"/>
    </row>
    <row r="308" spans="2:6" x14ac:dyDescent="0.2">
      <c r="B308" s="52">
        <v>234</v>
      </c>
      <c r="C308" s="53">
        <v>-1.7566640334281611E-2</v>
      </c>
      <c r="D308" s="54">
        <v>-6.5720484146317495E-4</v>
      </c>
      <c r="E308" s="54">
        <v>-1.6909435492818436E-2</v>
      </c>
      <c r="F308" s="55"/>
    </row>
    <row r="309" spans="2:6" x14ac:dyDescent="0.2">
      <c r="B309" s="52">
        <v>235</v>
      </c>
      <c r="C309" s="53">
        <v>3.7428231803286722E-4</v>
      </c>
      <c r="D309" s="54">
        <v>-2.3431463232721343E-3</v>
      </c>
      <c r="E309" s="54">
        <v>2.7174286413050013E-3</v>
      </c>
      <c r="F309" s="55"/>
    </row>
    <row r="310" spans="2:6" x14ac:dyDescent="0.2">
      <c r="B310" s="52">
        <v>236</v>
      </c>
      <c r="C310" s="53">
        <v>-2.8405596786117591E-3</v>
      </c>
      <c r="D310" s="54">
        <v>-3.9999661436868582E-5</v>
      </c>
      <c r="E310" s="54">
        <v>-2.8005600171748905E-3</v>
      </c>
      <c r="F310" s="55"/>
    </row>
    <row r="311" spans="2:6" x14ac:dyDescent="0.2">
      <c r="B311" s="52">
        <v>237</v>
      </c>
      <c r="C311" s="53">
        <v>-2.5834668774003811E-2</v>
      </c>
      <c r="D311" s="54">
        <v>-4.527015473092047E-4</v>
      </c>
      <c r="E311" s="54">
        <v>-2.5381967226694606E-2</v>
      </c>
      <c r="F311" s="55"/>
    </row>
    <row r="312" spans="2:6" x14ac:dyDescent="0.2">
      <c r="B312" s="52">
        <v>238</v>
      </c>
      <c r="C312" s="53">
        <v>2.6843795323596496E-3</v>
      </c>
      <c r="D312" s="54">
        <v>-3.4045455873979763E-3</v>
      </c>
      <c r="E312" s="54">
        <v>6.0889251197576259E-3</v>
      </c>
      <c r="F312" s="55"/>
    </row>
    <row r="313" spans="2:6" x14ac:dyDescent="0.2">
      <c r="B313" s="52">
        <v>239</v>
      </c>
      <c r="C313" s="53">
        <v>-1.9973420053646574E-4</v>
      </c>
      <c r="D313" s="54">
        <v>2.5655658546302573E-4</v>
      </c>
      <c r="E313" s="54">
        <v>-4.5629078599949144E-4</v>
      </c>
      <c r="F313" s="55"/>
    </row>
    <row r="314" spans="2:6" x14ac:dyDescent="0.2">
      <c r="B314" s="52">
        <v>240</v>
      </c>
      <c r="C314" s="53">
        <v>2.0945363256593123E-2</v>
      </c>
      <c r="D314" s="54">
        <v>-1.1368841503119412E-4</v>
      </c>
      <c r="E314" s="54">
        <v>2.1059051671624317E-2</v>
      </c>
      <c r="F314" s="55"/>
    </row>
    <row r="315" spans="2:6" x14ac:dyDescent="0.2">
      <c r="B315" s="52">
        <v>241</v>
      </c>
      <c r="C315" s="53">
        <v>-3.1347279393899646E-3</v>
      </c>
      <c r="D315" s="54">
        <v>2.600790743390838E-3</v>
      </c>
      <c r="E315" s="54">
        <v>-5.7355186827808026E-3</v>
      </c>
      <c r="F315" s="55"/>
    </row>
    <row r="316" spans="2:6" x14ac:dyDescent="0.2">
      <c r="B316" s="52">
        <v>242</v>
      </c>
      <c r="C316" s="53">
        <v>7.0918778340927236E-4</v>
      </c>
      <c r="D316" s="54">
        <v>-4.9046508160223044E-4</v>
      </c>
      <c r="E316" s="54">
        <v>1.1996528650115028E-3</v>
      </c>
      <c r="F316" s="55"/>
    </row>
    <row r="317" spans="2:6" x14ac:dyDescent="0.2">
      <c r="B317" s="52">
        <v>243</v>
      </c>
      <c r="C317" s="53">
        <v>5.1678924071378047E-3</v>
      </c>
      <c r="D317" s="54">
        <v>2.9934677103970672E-6</v>
      </c>
      <c r="E317" s="54">
        <v>5.1648989394274076E-3</v>
      </c>
      <c r="F317" s="55"/>
    </row>
    <row r="318" spans="2:6" x14ac:dyDescent="0.2">
      <c r="B318" s="52">
        <v>244</v>
      </c>
      <c r="C318" s="53">
        <v>1.1733117860792406E-2</v>
      </c>
      <c r="D318" s="54">
        <v>5.7537488137894555E-4</v>
      </c>
      <c r="E318" s="54">
        <v>1.115774297941346E-2</v>
      </c>
      <c r="F318" s="55"/>
    </row>
    <row r="319" spans="2:6" x14ac:dyDescent="0.2">
      <c r="B319" s="52">
        <v>245</v>
      </c>
      <c r="C319" s="53">
        <v>6.0770236701433826E-3</v>
      </c>
      <c r="D319" s="54">
        <v>1.418178642412375E-3</v>
      </c>
      <c r="E319" s="54">
        <v>4.6588450277310076E-3</v>
      </c>
      <c r="F319" s="55"/>
    </row>
    <row r="320" spans="2:6" x14ac:dyDescent="0.2">
      <c r="B320" s="52">
        <v>246</v>
      </c>
      <c r="C320" s="53">
        <v>8.4331084479219304E-3</v>
      </c>
      <c r="D320" s="54">
        <v>6.9208363009490119E-4</v>
      </c>
      <c r="E320" s="54">
        <v>7.7410248178270292E-3</v>
      </c>
      <c r="F320" s="55"/>
    </row>
    <row r="321" spans="2:6" x14ac:dyDescent="0.2">
      <c r="B321" s="52">
        <v>247</v>
      </c>
      <c r="C321" s="53">
        <v>6.8248712568452401E-3</v>
      </c>
      <c r="D321" s="54">
        <v>9.9454348102355483E-4</v>
      </c>
      <c r="E321" s="54">
        <v>5.8303277758216853E-3</v>
      </c>
      <c r="F321" s="55"/>
    </row>
    <row r="322" spans="2:6" x14ac:dyDescent="0.2">
      <c r="B322" s="52">
        <v>248</v>
      </c>
      <c r="C322" s="53">
        <v>4.6783202849900079E-3</v>
      </c>
      <c r="D322" s="54">
        <v>7.880877602198218E-4</v>
      </c>
      <c r="E322" s="54">
        <v>3.8902325247701861E-3</v>
      </c>
      <c r="F322" s="55"/>
    </row>
    <row r="323" spans="2:6" x14ac:dyDescent="0.2">
      <c r="B323" s="52">
        <v>249</v>
      </c>
      <c r="C323" s="53">
        <v>3.1091658800210986E-3</v>
      </c>
      <c r="D323" s="54">
        <v>5.1252658641085707E-4</v>
      </c>
      <c r="E323" s="54">
        <v>2.5966392936102416E-3</v>
      </c>
      <c r="F323" s="55"/>
    </row>
    <row r="324" spans="2:6" x14ac:dyDescent="0.2">
      <c r="B324" s="52">
        <v>250</v>
      </c>
      <c r="C324" s="53">
        <v>3.4656596785536948E-3</v>
      </c>
      <c r="D324" s="54">
        <v>3.1108807626589394E-4</v>
      </c>
      <c r="E324" s="54">
        <v>3.1545716022878009E-3</v>
      </c>
      <c r="F324" s="55"/>
    </row>
    <row r="325" spans="2:6" x14ac:dyDescent="0.2">
      <c r="B325" s="52">
        <v>251</v>
      </c>
      <c r="C325" s="53">
        <v>-7.8958041020376981E-5</v>
      </c>
      <c r="D325" s="54">
        <v>3.5685258447804014E-4</v>
      </c>
      <c r="E325" s="54">
        <v>-4.3581062549841713E-4</v>
      </c>
      <c r="F325" s="55"/>
    </row>
    <row r="326" spans="2:6" x14ac:dyDescent="0.2">
      <c r="B326" s="52">
        <v>252</v>
      </c>
      <c r="C326" s="53">
        <v>-1.2569899264266964E-3</v>
      </c>
      <c r="D326" s="54">
        <v>-9.8183905368594499E-5</v>
      </c>
      <c r="E326" s="54">
        <v>-1.1588060210581019E-3</v>
      </c>
      <c r="F326" s="55"/>
    </row>
    <row r="327" spans="2:6" x14ac:dyDescent="0.2">
      <c r="B327" s="52">
        <v>253</v>
      </c>
      <c r="C327" s="53">
        <v>5.7496873623500676E-5</v>
      </c>
      <c r="D327" s="54">
        <v>-2.4941248245958678E-4</v>
      </c>
      <c r="E327" s="54">
        <v>3.0690935608308745E-4</v>
      </c>
      <c r="F327" s="55"/>
    </row>
    <row r="328" spans="2:6" x14ac:dyDescent="0.2">
      <c r="B328" s="52">
        <v>254</v>
      </c>
      <c r="C328" s="53">
        <v>1.0989919831001669E-3</v>
      </c>
      <c r="D328" s="54">
        <v>-8.0666652368648105E-5</v>
      </c>
      <c r="E328" s="54">
        <v>1.179658635468815E-3</v>
      </c>
      <c r="F328" s="55"/>
    </row>
    <row r="329" spans="2:6" x14ac:dyDescent="0.2">
      <c r="B329" s="52">
        <v>255</v>
      </c>
      <c r="C329" s="53">
        <v>4.291006587667962E-3</v>
      </c>
      <c r="D329" s="54">
        <v>5.3034162867823809E-5</v>
      </c>
      <c r="E329" s="54">
        <v>4.2379724248001382E-3</v>
      </c>
      <c r="F329" s="55"/>
    </row>
    <row r="330" spans="2:6" x14ac:dyDescent="0.2">
      <c r="B330" s="52">
        <v>256</v>
      </c>
      <c r="C330" s="53">
        <v>3.5677626610628112E-3</v>
      </c>
      <c r="D330" s="54">
        <v>4.6280560681813453E-4</v>
      </c>
      <c r="E330" s="54">
        <v>3.1049570542446767E-3</v>
      </c>
      <c r="F330" s="55"/>
    </row>
    <row r="331" spans="2:6" x14ac:dyDescent="0.2">
      <c r="B331" s="52">
        <v>257</v>
      </c>
      <c r="C331" s="53">
        <v>1.8359988932357633E-3</v>
      </c>
      <c r="D331" s="54">
        <v>3.6995994511308306E-4</v>
      </c>
      <c r="E331" s="54">
        <v>1.4660389481226802E-3</v>
      </c>
      <c r="F331" s="55"/>
    </row>
    <row r="332" spans="2:6" x14ac:dyDescent="0.2">
      <c r="B332" s="52">
        <v>258</v>
      </c>
      <c r="C332" s="53">
        <v>7.2540059100579509E-3</v>
      </c>
      <c r="D332" s="54">
        <v>1.4764663279056515E-4</v>
      </c>
      <c r="E332" s="54">
        <v>7.1063592772673857E-3</v>
      </c>
      <c r="F332" s="55"/>
    </row>
    <row r="333" spans="2:6" x14ac:dyDescent="0.2">
      <c r="B333" s="52">
        <v>259</v>
      </c>
      <c r="C333" s="53">
        <v>6.1290094508436302E-3</v>
      </c>
      <c r="D333" s="54">
        <v>8.4317746007409218E-4</v>
      </c>
      <c r="E333" s="54">
        <v>5.285831990769538E-3</v>
      </c>
      <c r="F333" s="55"/>
    </row>
    <row r="334" spans="2:6" x14ac:dyDescent="0.2">
      <c r="B334" s="52">
        <v>260</v>
      </c>
      <c r="C334" s="53">
        <v>3.2987265743533532E-3</v>
      </c>
      <c r="D334" s="54">
        <v>6.9875724881579906E-4</v>
      </c>
      <c r="E334" s="54">
        <v>2.5999693255375541E-3</v>
      </c>
      <c r="F334" s="55"/>
    </row>
    <row r="335" spans="2:6" x14ac:dyDescent="0.2">
      <c r="B335" s="52">
        <v>261</v>
      </c>
      <c r="C335" s="53">
        <v>5.0703999995367465E-3</v>
      </c>
      <c r="D335" s="54">
        <v>3.3542272665301829E-4</v>
      </c>
      <c r="E335" s="54">
        <v>4.7349772728837282E-3</v>
      </c>
      <c r="F335" s="55"/>
    </row>
    <row r="336" spans="2:6" x14ac:dyDescent="0.2">
      <c r="B336" s="52">
        <v>262</v>
      </c>
      <c r="C336" s="53">
        <v>8.4514375097199338E-3</v>
      </c>
      <c r="D336" s="54">
        <v>5.628593983420839E-4</v>
      </c>
      <c r="E336" s="54">
        <v>7.8885781113778499E-3</v>
      </c>
      <c r="F336" s="55"/>
    </row>
    <row r="337" spans="2:6" x14ac:dyDescent="0.2">
      <c r="B337" s="52">
        <v>263</v>
      </c>
      <c r="C337" s="53">
        <v>-1.8227895099621851E-3</v>
      </c>
      <c r="D337" s="54">
        <v>9.9689645463102981E-4</v>
      </c>
      <c r="E337" s="54">
        <v>-2.8196859645932149E-3</v>
      </c>
      <c r="F337" s="55"/>
    </row>
    <row r="338" spans="2:6" x14ac:dyDescent="0.2">
      <c r="B338" s="52">
        <v>264</v>
      </c>
      <c r="C338" s="53">
        <v>1.032652247739756E-2</v>
      </c>
      <c r="D338" s="54">
        <v>-3.2204639585084981E-4</v>
      </c>
      <c r="E338" s="54">
        <v>1.064856887324841E-2</v>
      </c>
      <c r="F338" s="55"/>
    </row>
    <row r="339" spans="2:6" x14ac:dyDescent="0.2">
      <c r="B339" s="52">
        <v>265</v>
      </c>
      <c r="C339" s="53">
        <v>8.7914300454115524E-3</v>
      </c>
      <c r="D339" s="54">
        <v>1.237608471936733E-3</v>
      </c>
      <c r="E339" s="54">
        <v>7.5538215734748193E-3</v>
      </c>
      <c r="F339" s="55"/>
    </row>
    <row r="340" spans="2:6" x14ac:dyDescent="0.2">
      <c r="B340" s="52">
        <v>266</v>
      </c>
      <c r="C340" s="53">
        <v>1.2431392469097509E-2</v>
      </c>
      <c r="D340" s="54">
        <v>1.0405426309622132E-3</v>
      </c>
      <c r="E340" s="54">
        <v>1.1390849838135295E-2</v>
      </c>
      <c r="F340" s="55"/>
    </row>
    <row r="341" spans="2:6" x14ac:dyDescent="0.2">
      <c r="B341" s="52">
        <v>267</v>
      </c>
      <c r="C341" s="53">
        <v>-3.0111111880402812E-3</v>
      </c>
      <c r="D341" s="54">
        <v>1.5078188947187277E-3</v>
      </c>
      <c r="E341" s="54">
        <v>-4.5189300827590088E-3</v>
      </c>
      <c r="F341" s="55"/>
    </row>
    <row r="342" spans="2:6" x14ac:dyDescent="0.2">
      <c r="B342" s="52">
        <v>268</v>
      </c>
      <c r="C342" s="53">
        <v>-1.1340846503831225E-2</v>
      </c>
      <c r="D342" s="54">
        <v>-4.7459591401617998E-4</v>
      </c>
      <c r="E342" s="54">
        <v>-1.0866250589815045E-2</v>
      </c>
      <c r="F342" s="55"/>
    </row>
    <row r="343" spans="2:6" x14ac:dyDescent="0.2">
      <c r="B343" s="52">
        <v>269</v>
      </c>
      <c r="C343" s="53">
        <v>-2.2714299366387303E-3</v>
      </c>
      <c r="D343" s="54">
        <v>-1.5439167320322098E-3</v>
      </c>
      <c r="E343" s="54">
        <v>-7.2751320460652047E-4</v>
      </c>
      <c r="F343" s="55"/>
    </row>
    <row r="344" spans="2:6" x14ac:dyDescent="0.2">
      <c r="B344" s="52">
        <v>270</v>
      </c>
      <c r="C344" s="53">
        <v>-2.3832302415339107E-4</v>
      </c>
      <c r="D344" s="54">
        <v>-3.7964012840791656E-4</v>
      </c>
      <c r="E344" s="54">
        <v>1.4131710425452549E-4</v>
      </c>
      <c r="F344" s="55"/>
    </row>
    <row r="345" spans="2:6" x14ac:dyDescent="0.2">
      <c r="B345" s="52">
        <v>271</v>
      </c>
      <c r="C345" s="53">
        <v>3.6096091398836929E-3</v>
      </c>
      <c r="D345" s="54">
        <v>-1.1864221378613199E-4</v>
      </c>
      <c r="E345" s="54">
        <v>3.7282513536698249E-3</v>
      </c>
      <c r="F345" s="55"/>
    </row>
    <row r="346" spans="2:6" x14ac:dyDescent="0.2">
      <c r="B346" s="52">
        <v>272</v>
      </c>
      <c r="C346" s="53">
        <v>-7.8742834058831619E-4</v>
      </c>
      <c r="D346" s="54">
        <v>3.7533194185336441E-4</v>
      </c>
      <c r="E346" s="54">
        <v>-1.1627602824416806E-3</v>
      </c>
      <c r="F346" s="55"/>
    </row>
    <row r="347" spans="2:6" x14ac:dyDescent="0.2">
      <c r="B347" s="52">
        <v>273</v>
      </c>
      <c r="C347" s="53">
        <v>2.8616397318682704E-3</v>
      </c>
      <c r="D347" s="54">
        <v>-1.8913301858205752E-4</v>
      </c>
      <c r="E347" s="54">
        <v>3.050772750450328E-3</v>
      </c>
      <c r="F347" s="55"/>
    </row>
    <row r="348" spans="2:6" x14ac:dyDescent="0.2">
      <c r="B348" s="52">
        <v>274</v>
      </c>
      <c r="C348" s="53">
        <v>8.1264799147351598E-3</v>
      </c>
      <c r="D348" s="54">
        <v>2.7931217304825312E-4</v>
      </c>
      <c r="E348" s="54">
        <v>7.8471677416869067E-3</v>
      </c>
      <c r="F348" s="55"/>
    </row>
    <row r="349" spans="2:6" x14ac:dyDescent="0.2">
      <c r="B349" s="52">
        <v>275</v>
      </c>
      <c r="C349" s="53">
        <v>-4.1392876942315665E-3</v>
      </c>
      <c r="D349" s="54">
        <v>9.5518037265290151E-4</v>
      </c>
      <c r="E349" s="54">
        <v>-5.094468066884468E-3</v>
      </c>
      <c r="F349" s="55"/>
    </row>
    <row r="350" spans="2:6" x14ac:dyDescent="0.2">
      <c r="B350" s="52">
        <v>276</v>
      </c>
      <c r="C350" s="53">
        <v>-3.3305778224729829E-3</v>
      </c>
      <c r="D350" s="54">
        <v>-6.1942436038709336E-4</v>
      </c>
      <c r="E350" s="54">
        <v>-2.7111534620858895E-3</v>
      </c>
      <c r="F350" s="55"/>
    </row>
    <row r="351" spans="2:6" x14ac:dyDescent="0.2">
      <c r="B351" s="52">
        <v>277</v>
      </c>
      <c r="C351" s="53">
        <v>5.9531864834919189E-4</v>
      </c>
      <c r="D351" s="54">
        <v>-5.1560709983535001E-4</v>
      </c>
      <c r="E351" s="54">
        <v>1.1109257481845419E-3</v>
      </c>
      <c r="F351" s="55"/>
    </row>
    <row r="352" spans="2:6" x14ac:dyDescent="0.2">
      <c r="B352" s="52">
        <v>278</v>
      </c>
      <c r="C352" s="53">
        <v>-1.0144971653509127E-4</v>
      </c>
      <c r="D352" s="54">
        <v>-1.1624360111622131E-5</v>
      </c>
      <c r="E352" s="54">
        <v>-8.9825356423469137E-5</v>
      </c>
      <c r="F352" s="55"/>
    </row>
    <row r="353" spans="2:6" x14ac:dyDescent="0.2">
      <c r="B353" s="52">
        <v>279</v>
      </c>
      <c r="C353" s="53">
        <v>8.9219271857173404E-3</v>
      </c>
      <c r="D353" s="54">
        <v>-1.0107125003780068E-4</v>
      </c>
      <c r="E353" s="54">
        <v>9.0229984357551411E-3</v>
      </c>
      <c r="F353" s="55"/>
    </row>
    <row r="354" spans="2:6" x14ac:dyDescent="0.2">
      <c r="B354" s="52">
        <v>280</v>
      </c>
      <c r="C354" s="53">
        <v>1.2086953608763955E-2</v>
      </c>
      <c r="D354" s="54">
        <v>1.0572950610851731E-3</v>
      </c>
      <c r="E354" s="54">
        <v>1.1029658547678782E-2</v>
      </c>
      <c r="F354" s="55"/>
    </row>
    <row r="355" spans="2:6" x14ac:dyDescent="0.2">
      <c r="B355" s="52">
        <v>281</v>
      </c>
      <c r="C355" s="53">
        <v>6.6472621100652808E-3</v>
      </c>
      <c r="D355" s="54">
        <v>1.463601926240731E-3</v>
      </c>
      <c r="E355" s="54">
        <v>5.1836601838245499E-3</v>
      </c>
      <c r="F355" s="55"/>
    </row>
    <row r="356" spans="2:6" x14ac:dyDescent="0.2">
      <c r="B356" s="52">
        <v>282</v>
      </c>
      <c r="C356" s="53">
        <v>-2.1800778577047829E-3</v>
      </c>
      <c r="D356" s="54">
        <v>7.6528737690369957E-4</v>
      </c>
      <c r="E356" s="54">
        <v>-2.9453652346084825E-3</v>
      </c>
      <c r="F356" s="55"/>
    </row>
    <row r="357" spans="2:6" x14ac:dyDescent="0.2">
      <c r="B357" s="52">
        <v>283</v>
      </c>
      <c r="C357" s="53">
        <v>-5.5340630706516934E-3</v>
      </c>
      <c r="D357" s="54">
        <v>-3.6791290346381393E-4</v>
      </c>
      <c r="E357" s="54">
        <v>-5.1661501671878794E-3</v>
      </c>
      <c r="F357" s="55"/>
    </row>
    <row r="358" spans="2:6" x14ac:dyDescent="0.2">
      <c r="B358" s="52">
        <v>284</v>
      </c>
      <c r="C358" s="53">
        <v>4.6831367299721765E-3</v>
      </c>
      <c r="D358" s="54">
        <v>-7.9847715017199519E-4</v>
      </c>
      <c r="E358" s="54">
        <v>5.4816138801441717E-3</v>
      </c>
      <c r="F358" s="55"/>
    </row>
    <row r="359" spans="2:6" x14ac:dyDescent="0.2">
      <c r="B359" s="52">
        <v>285</v>
      </c>
      <c r="C359" s="53">
        <v>1.0882649844800925E-3</v>
      </c>
      <c r="D359" s="54">
        <v>5.1314489235852604E-4</v>
      </c>
      <c r="E359" s="54">
        <v>5.7512009212156649E-4</v>
      </c>
      <c r="F359" s="55"/>
    </row>
    <row r="360" spans="2:6" x14ac:dyDescent="0.2">
      <c r="B360" s="52">
        <v>286</v>
      </c>
      <c r="C360" s="53">
        <v>7.9730895990721051E-4</v>
      </c>
      <c r="D360" s="54">
        <v>5.1657095949799847E-5</v>
      </c>
      <c r="E360" s="54">
        <v>7.4565186395741067E-4</v>
      </c>
      <c r="F360" s="55"/>
    </row>
    <row r="361" spans="2:6" x14ac:dyDescent="0.2">
      <c r="B361" s="52">
        <v>287</v>
      </c>
      <c r="C361" s="53">
        <v>9.0812257160500232E-3</v>
      </c>
      <c r="D361" s="54">
        <v>1.4305929026986464E-5</v>
      </c>
      <c r="E361" s="54">
        <v>9.0669197870230367E-3</v>
      </c>
      <c r="F361" s="55"/>
    </row>
    <row r="362" spans="2:6" x14ac:dyDescent="0.2">
      <c r="B362" s="52">
        <v>288</v>
      </c>
      <c r="C362" s="53">
        <v>-9.324963468611459E-3</v>
      </c>
      <c r="D362" s="54">
        <v>1.0777448386958943E-3</v>
      </c>
      <c r="E362" s="54">
        <v>-1.0402708307307353E-2</v>
      </c>
      <c r="F362" s="55"/>
    </row>
    <row r="363" spans="2:6" x14ac:dyDescent="0.2">
      <c r="B363" s="52">
        <v>289</v>
      </c>
      <c r="C363" s="53">
        <v>-9.8185074650903384E-3</v>
      </c>
      <c r="D363" s="54">
        <v>-1.2851299141414477E-3</v>
      </c>
      <c r="E363" s="54">
        <v>-8.5333775509488907E-3</v>
      </c>
      <c r="F363" s="55"/>
    </row>
    <row r="364" spans="2:6" x14ac:dyDescent="0.2">
      <c r="B364" s="52">
        <v>290</v>
      </c>
      <c r="C364" s="53">
        <v>1.5042544604946717E-2</v>
      </c>
      <c r="D364" s="54">
        <v>-1.3484880942076522E-3</v>
      </c>
      <c r="E364" s="54">
        <v>1.639103269915437E-2</v>
      </c>
      <c r="F364" s="55"/>
    </row>
    <row r="365" spans="2:6" x14ac:dyDescent="0.2">
      <c r="B365" s="52">
        <v>291</v>
      </c>
      <c r="C365" s="53">
        <v>4.9425756194863184E-3</v>
      </c>
      <c r="D365" s="54">
        <v>1.8430227435826162E-3</v>
      </c>
      <c r="E365" s="54">
        <v>3.0995528759037022E-3</v>
      </c>
      <c r="F365" s="55"/>
    </row>
    <row r="366" spans="2:6" x14ac:dyDescent="0.2">
      <c r="B366" s="52">
        <v>292</v>
      </c>
      <c r="C366" s="53">
        <v>1.7487314317280744E-2</v>
      </c>
      <c r="D366" s="54">
        <v>5.4645008094411293E-4</v>
      </c>
      <c r="E366" s="54">
        <v>1.6940864236336631E-2</v>
      </c>
      <c r="F366" s="55"/>
    </row>
    <row r="367" spans="2:6" x14ac:dyDescent="0.2">
      <c r="B367" s="52">
        <v>293</v>
      </c>
      <c r="C367" s="53">
        <v>9.3829124582852242E-3</v>
      </c>
      <c r="D367" s="54">
        <v>2.1568674276625441E-3</v>
      </c>
      <c r="E367" s="54">
        <v>7.2260450306226801E-3</v>
      </c>
      <c r="F367" s="55"/>
    </row>
    <row r="368" spans="2:6" x14ac:dyDescent="0.2">
      <c r="B368" s="52">
        <v>294</v>
      </c>
      <c r="C368" s="53">
        <v>2.9225050358852867E-3</v>
      </c>
      <c r="D368" s="54">
        <v>1.1164735499647842E-3</v>
      </c>
      <c r="E368" s="54">
        <v>1.8060314859205024E-3</v>
      </c>
      <c r="F368" s="55"/>
    </row>
    <row r="369" spans="2:6" x14ac:dyDescent="0.2">
      <c r="B369" s="52">
        <v>295</v>
      </c>
      <c r="C369" s="53">
        <v>1.6729358897547807E-2</v>
      </c>
      <c r="D369" s="54">
        <v>2.8712569103085672E-4</v>
      </c>
      <c r="E369" s="54">
        <v>1.644223320651695E-2</v>
      </c>
      <c r="F369" s="55"/>
    </row>
    <row r="370" spans="2:6" x14ac:dyDescent="0.2">
      <c r="B370" s="52">
        <v>296</v>
      </c>
      <c r="C370" s="53">
        <v>4.5589008425983126E-3</v>
      </c>
      <c r="D370" s="54">
        <v>2.0595657153365814E-3</v>
      </c>
      <c r="E370" s="54">
        <v>2.4993351272617312E-3</v>
      </c>
      <c r="F370" s="55"/>
    </row>
    <row r="371" spans="2:6" x14ac:dyDescent="0.2">
      <c r="B371" s="52">
        <v>297</v>
      </c>
      <c r="C371" s="53">
        <v>8.9515177008728675E-3</v>
      </c>
      <c r="D371" s="54">
        <v>4.9719624385084586E-4</v>
      </c>
      <c r="E371" s="54">
        <v>8.4543214570220217E-3</v>
      </c>
      <c r="F371" s="55"/>
    </row>
    <row r="372" spans="2:6" x14ac:dyDescent="0.2">
      <c r="B372" s="52">
        <v>298</v>
      </c>
      <c r="C372" s="53">
        <v>1.8898493745661247E-3</v>
      </c>
      <c r="D372" s="54">
        <v>1.0610937116631387E-3</v>
      </c>
      <c r="E372" s="54">
        <v>8.2875566290298601E-4</v>
      </c>
      <c r="F372" s="55"/>
    </row>
    <row r="373" spans="2:6" x14ac:dyDescent="0.2">
      <c r="B373" s="52">
        <v>299</v>
      </c>
      <c r="C373" s="53">
        <v>-2.1131407729464646E-2</v>
      </c>
      <c r="D373" s="54">
        <v>1.5455963045059654E-4</v>
      </c>
      <c r="E373" s="54">
        <v>-2.1285967359915243E-2</v>
      </c>
      <c r="F373" s="55"/>
    </row>
    <row r="374" spans="2:6" x14ac:dyDescent="0.2">
      <c r="B374" s="52">
        <v>300</v>
      </c>
      <c r="C374" s="53">
        <v>6.1419196765427194E-3</v>
      </c>
      <c r="D374" s="54">
        <v>-2.8007695060673536E-3</v>
      </c>
      <c r="E374" s="54">
        <v>8.9426891826100731E-3</v>
      </c>
      <c r="F374" s="55"/>
    </row>
    <row r="375" spans="2:6" x14ac:dyDescent="0.2">
      <c r="B375" s="52">
        <v>301</v>
      </c>
      <c r="C375" s="53">
        <v>-2.1606584457048168E-2</v>
      </c>
      <c r="D375" s="54">
        <v>7.0041458516346966E-4</v>
      </c>
      <c r="E375" s="54">
        <v>-2.2306999042211638E-2</v>
      </c>
      <c r="F375" s="55"/>
    </row>
    <row r="376" spans="2:6" x14ac:dyDescent="0.2">
      <c r="B376" s="52">
        <v>302</v>
      </c>
      <c r="C376" s="53">
        <v>-1.7628775738287442E-3</v>
      </c>
      <c r="D376" s="54">
        <v>-2.8617698077310263E-3</v>
      </c>
      <c r="E376" s="54">
        <v>1.0988922339022821E-3</v>
      </c>
      <c r="F376" s="55"/>
    </row>
    <row r="377" spans="2:6" x14ac:dyDescent="0.2">
      <c r="B377" s="52">
        <v>303</v>
      </c>
      <c r="C377" s="53">
        <v>1.1293328584039678E-2</v>
      </c>
      <c r="D377" s="54">
        <v>-3.1435526544557925E-4</v>
      </c>
      <c r="E377" s="54">
        <v>1.1607683849485257E-2</v>
      </c>
      <c r="F377" s="55"/>
    </row>
    <row r="378" spans="2:6" x14ac:dyDescent="0.2">
      <c r="B378" s="52">
        <v>304</v>
      </c>
      <c r="C378" s="53">
        <v>-3.6849652379638922E-3</v>
      </c>
      <c r="D378" s="54">
        <v>1.3617211667131912E-3</v>
      </c>
      <c r="E378" s="54">
        <v>-5.0466864046770834E-3</v>
      </c>
      <c r="F378" s="55"/>
    </row>
    <row r="379" spans="2:6" x14ac:dyDescent="0.2">
      <c r="B379" s="52">
        <v>305</v>
      </c>
      <c r="C379" s="53">
        <v>-1.5119838649931463E-3</v>
      </c>
      <c r="D379" s="54">
        <v>-5.6110120338854835E-4</v>
      </c>
      <c r="E379" s="54">
        <v>-9.5088266160459794E-4</v>
      </c>
      <c r="F379" s="55"/>
    </row>
    <row r="380" spans="2:6" x14ac:dyDescent="0.2">
      <c r="B380" s="52">
        <v>306</v>
      </c>
      <c r="C380" s="53">
        <v>7.0217786102851707E-3</v>
      </c>
      <c r="D380" s="54">
        <v>-2.8214705524488241E-4</v>
      </c>
      <c r="E380" s="54">
        <v>7.3039256655300531E-3</v>
      </c>
      <c r="F380" s="55"/>
    </row>
    <row r="381" spans="2:6" x14ac:dyDescent="0.2">
      <c r="B381" s="52">
        <v>307</v>
      </c>
      <c r="C381" s="53">
        <v>-3.0809956260942296E-4</v>
      </c>
      <c r="D381" s="54">
        <v>8.1336553007339666E-4</v>
      </c>
      <c r="E381" s="54">
        <v>-1.1214650926828196E-3</v>
      </c>
      <c r="F381" s="55"/>
    </row>
    <row r="382" spans="2:6" x14ac:dyDescent="0.2">
      <c r="B382" s="52">
        <v>308</v>
      </c>
      <c r="C382" s="53">
        <v>6.0690221957250875E-3</v>
      </c>
      <c r="D382" s="54">
        <v>-1.2759970191167716E-4</v>
      </c>
      <c r="E382" s="54">
        <v>6.1966218976367646E-3</v>
      </c>
      <c r="F382" s="55"/>
    </row>
    <row r="383" spans="2:6" x14ac:dyDescent="0.2">
      <c r="B383" s="52">
        <v>309</v>
      </c>
      <c r="C383" s="53">
        <v>1.0273147205552089E-2</v>
      </c>
      <c r="D383" s="54">
        <v>6.9105644941677181E-4</v>
      </c>
      <c r="E383" s="54">
        <v>9.5820907561353173E-3</v>
      </c>
      <c r="F383" s="55"/>
    </row>
    <row r="384" spans="2:6" x14ac:dyDescent="0.2">
      <c r="B384" s="52">
        <v>310</v>
      </c>
      <c r="C384" s="53">
        <v>3.1194527651131209E-3</v>
      </c>
      <c r="D384" s="54">
        <v>1.2307564787835501E-3</v>
      </c>
      <c r="E384" s="54">
        <v>1.8886962863295708E-3</v>
      </c>
      <c r="F384" s="55"/>
    </row>
    <row r="385" spans="2:6" x14ac:dyDescent="0.2">
      <c r="B385" s="52">
        <v>311</v>
      </c>
      <c r="C385" s="53">
        <v>2.3470646298853867E-3</v>
      </c>
      <c r="D385" s="54">
        <v>3.1240864408280718E-4</v>
      </c>
      <c r="E385" s="54">
        <v>2.0346559858025796E-3</v>
      </c>
      <c r="F385" s="55"/>
    </row>
    <row r="386" spans="2:6" x14ac:dyDescent="0.2">
      <c r="B386" s="52">
        <v>312</v>
      </c>
      <c r="C386" s="53">
        <v>-8.4095638663000318E-3</v>
      </c>
      <c r="D386" s="54">
        <v>2.1325414741808768E-4</v>
      </c>
      <c r="E386" s="54">
        <v>-8.6228180137181195E-3</v>
      </c>
      <c r="F386" s="55"/>
    </row>
    <row r="387" spans="2:6" x14ac:dyDescent="0.2">
      <c r="B387" s="52">
        <v>313</v>
      </c>
      <c r="C387" s="53">
        <v>-4.1224095165508408E-3</v>
      </c>
      <c r="D387" s="54">
        <v>-1.1676164741045774E-3</v>
      </c>
      <c r="E387" s="54">
        <v>-2.9547930424462633E-3</v>
      </c>
      <c r="F387" s="55"/>
    </row>
    <row r="388" spans="2:6" x14ac:dyDescent="0.2">
      <c r="B388" s="52">
        <v>314</v>
      </c>
      <c r="C388" s="53">
        <v>-2.027938535050228E-2</v>
      </c>
      <c r="D388" s="54">
        <v>-6.1725764246870277E-4</v>
      </c>
      <c r="E388" s="54">
        <v>-1.9662127708033578E-2</v>
      </c>
      <c r="F388" s="55"/>
    </row>
    <row r="389" spans="2:6" x14ac:dyDescent="0.2">
      <c r="B389" s="52">
        <v>315</v>
      </c>
      <c r="C389" s="53">
        <v>5.5038215391890986E-3</v>
      </c>
      <c r="D389" s="54">
        <v>-2.6913920489574222E-3</v>
      </c>
      <c r="E389" s="54">
        <v>8.1952135881465209E-3</v>
      </c>
      <c r="F389" s="55"/>
    </row>
    <row r="390" spans="2:6" x14ac:dyDescent="0.2">
      <c r="B390" s="52">
        <v>316</v>
      </c>
      <c r="C390" s="53">
        <v>-4.5124199594453662E-3</v>
      </c>
      <c r="D390" s="54">
        <v>6.1849942263531889E-4</v>
      </c>
      <c r="E390" s="54">
        <v>-5.1309193820806851E-3</v>
      </c>
      <c r="F390" s="55"/>
    </row>
    <row r="391" spans="2:6" x14ac:dyDescent="0.2">
      <c r="B391" s="52">
        <v>317</v>
      </c>
      <c r="C391" s="53">
        <v>1.0658798300671575E-2</v>
      </c>
      <c r="D391" s="54">
        <v>-6.6732481387571721E-4</v>
      </c>
      <c r="E391" s="54">
        <v>1.1326123114547292E-2</v>
      </c>
      <c r="F391" s="55"/>
    </row>
    <row r="392" spans="2:6" x14ac:dyDescent="0.2">
      <c r="B392" s="52">
        <v>318</v>
      </c>
      <c r="C392" s="53">
        <v>2.4103959947288441E-3</v>
      </c>
      <c r="D392" s="54">
        <v>1.2802640236055536E-3</v>
      </c>
      <c r="E392" s="54">
        <v>1.1301319711232904E-3</v>
      </c>
      <c r="F392" s="55"/>
    </row>
    <row r="393" spans="2:6" x14ac:dyDescent="0.2">
      <c r="B393" s="52">
        <v>319</v>
      </c>
      <c r="C393" s="53">
        <v>3.223598258458154E-3</v>
      </c>
      <c r="D393" s="54">
        <v>2.2138424330866036E-4</v>
      </c>
      <c r="E393" s="54">
        <v>3.0022140151494936E-3</v>
      </c>
      <c r="F393" s="55"/>
    </row>
    <row r="394" spans="2:6" x14ac:dyDescent="0.2">
      <c r="B394" s="52">
        <v>320</v>
      </c>
      <c r="C394" s="53">
        <v>-2.2500140720805377E-4</v>
      </c>
      <c r="D394" s="54">
        <v>3.2577820985103464E-4</v>
      </c>
      <c r="E394" s="54">
        <v>-5.5077961705908844E-4</v>
      </c>
      <c r="F394" s="55"/>
    </row>
    <row r="395" spans="2:6" x14ac:dyDescent="0.2">
      <c r="B395" s="52">
        <v>321</v>
      </c>
      <c r="C395" s="53">
        <v>-1.288482646141902E-3</v>
      </c>
      <c r="D395" s="54">
        <v>-1.169320655294067E-4</v>
      </c>
      <c r="E395" s="54">
        <v>-1.1715505806124953E-3</v>
      </c>
      <c r="F395" s="55"/>
    </row>
    <row r="396" spans="2:6" x14ac:dyDescent="0.2">
      <c r="B396" s="52">
        <v>322</v>
      </c>
      <c r="C396" s="53">
        <v>-4.6234081598694153E-3</v>
      </c>
      <c r="D396" s="54">
        <v>-2.5345532650333097E-4</v>
      </c>
      <c r="E396" s="54">
        <v>-4.3699528333660843E-3</v>
      </c>
      <c r="F396" s="55"/>
    </row>
    <row r="397" spans="2:6" x14ac:dyDescent="0.2">
      <c r="B397" s="52">
        <v>323</v>
      </c>
      <c r="C397" s="53">
        <v>-1.058157419830311E-2</v>
      </c>
      <c r="D397" s="54">
        <v>-6.8157280481038508E-4</v>
      </c>
      <c r="E397" s="54">
        <v>-9.9000013934927248E-3</v>
      </c>
      <c r="F397" s="55"/>
    </row>
    <row r="398" spans="2:6" x14ac:dyDescent="0.2">
      <c r="B398" s="52">
        <v>324</v>
      </c>
      <c r="C398" s="53">
        <v>-7.4115517572479342E-3</v>
      </c>
      <c r="D398" s="54">
        <v>-1.4464459659077342E-3</v>
      </c>
      <c r="E398" s="54">
        <v>-5.9651057913402E-3</v>
      </c>
      <c r="F398" s="55"/>
    </row>
    <row r="399" spans="2:6" x14ac:dyDescent="0.2">
      <c r="B399" s="52">
        <v>325</v>
      </c>
      <c r="C399" s="53">
        <v>-4.2599666654979341E-3</v>
      </c>
      <c r="D399" s="54">
        <v>-1.0394977423102579E-3</v>
      </c>
      <c r="E399" s="54">
        <v>-3.2204689231876762E-3</v>
      </c>
      <c r="F399" s="55"/>
    </row>
    <row r="400" spans="2:6" x14ac:dyDescent="0.2">
      <c r="B400" s="52">
        <v>326</v>
      </c>
      <c r="C400" s="53">
        <v>-4.0070402201616709E-3</v>
      </c>
      <c r="D400" s="54">
        <v>-6.3491639361259707E-4</v>
      </c>
      <c r="E400" s="54">
        <v>-3.3721238265490739E-3</v>
      </c>
      <c r="F400" s="55"/>
    </row>
    <row r="401" spans="2:6" x14ac:dyDescent="0.2">
      <c r="B401" s="52">
        <v>327</v>
      </c>
      <c r="C401" s="53">
        <v>-9.013100743881803E-3</v>
      </c>
      <c r="D401" s="54">
        <v>-6.0244723304849791E-4</v>
      </c>
      <c r="E401" s="54">
        <v>-8.410653510833305E-3</v>
      </c>
      <c r="F401" s="55"/>
    </row>
    <row r="402" spans="2:6" x14ac:dyDescent="0.2">
      <c r="B402" s="52">
        <v>328</v>
      </c>
      <c r="C402" s="53">
        <v>2.6345162689271457E-3</v>
      </c>
      <c r="D402" s="54">
        <v>-1.2450948720574059E-3</v>
      </c>
      <c r="E402" s="54">
        <v>3.8796111409845515E-3</v>
      </c>
      <c r="F402" s="55"/>
    </row>
    <row r="403" spans="2:6" x14ac:dyDescent="0.2">
      <c r="B403" s="52">
        <v>329</v>
      </c>
      <c r="C403" s="53">
        <v>2.1155925707082371E-3</v>
      </c>
      <c r="D403" s="54">
        <v>2.5015544261500341E-4</v>
      </c>
      <c r="E403" s="54">
        <v>1.8654371280932337E-3</v>
      </c>
      <c r="F403" s="55"/>
    </row>
    <row r="404" spans="2:6" x14ac:dyDescent="0.2">
      <c r="B404" s="52">
        <v>330</v>
      </c>
      <c r="C404" s="53">
        <v>5.0502055314318841E-3</v>
      </c>
      <c r="D404" s="54">
        <v>1.8353917061709069E-4</v>
      </c>
      <c r="E404" s="54">
        <v>4.8666663608147934E-3</v>
      </c>
      <c r="F404" s="55"/>
    </row>
    <row r="405" spans="2:6" x14ac:dyDescent="0.2">
      <c r="B405" s="52">
        <v>331</v>
      </c>
      <c r="C405" s="53">
        <v>-2.2550112623920687E-2</v>
      </c>
      <c r="D405" s="54">
        <v>5.6026695520498479E-4</v>
      </c>
      <c r="E405" s="54">
        <v>-2.3110379579125671E-2</v>
      </c>
      <c r="F405" s="55"/>
    </row>
    <row r="406" spans="2:6" x14ac:dyDescent="0.2">
      <c r="B406" s="52">
        <v>332</v>
      </c>
      <c r="C406" s="53">
        <v>-4.4298764639205367E-3</v>
      </c>
      <c r="D406" s="54">
        <v>-2.982894222009667E-3</v>
      </c>
      <c r="E406" s="54">
        <v>-1.4469822419108697E-3</v>
      </c>
      <c r="F406" s="55"/>
    </row>
    <row r="407" spans="2:6" x14ac:dyDescent="0.2">
      <c r="B407" s="52">
        <v>333</v>
      </c>
      <c r="C407" s="53">
        <v>-5.0221651664042206E-3</v>
      </c>
      <c r="D407" s="54">
        <v>-6.5672838135892586E-4</v>
      </c>
      <c r="E407" s="54">
        <v>-4.3654367850452947E-3</v>
      </c>
      <c r="F407" s="55"/>
    </row>
    <row r="408" spans="2:6" x14ac:dyDescent="0.2">
      <c r="B408" s="52">
        <v>334</v>
      </c>
      <c r="C408" s="53">
        <v>1.0051222136154767E-3</v>
      </c>
      <c r="D408" s="54">
        <v>-7.327628069235476E-4</v>
      </c>
      <c r="E408" s="54">
        <v>1.7378850205390243E-3</v>
      </c>
      <c r="F408" s="55"/>
    </row>
    <row r="409" spans="2:6" x14ac:dyDescent="0.2">
      <c r="B409" s="52">
        <v>335</v>
      </c>
      <c r="C409" s="53">
        <v>-2.0045892477751613E-3</v>
      </c>
      <c r="D409" s="54">
        <v>4.0983732105389411E-5</v>
      </c>
      <c r="E409" s="54">
        <v>-2.0455729798805507E-3</v>
      </c>
      <c r="F409" s="55"/>
    </row>
    <row r="410" spans="2:6" x14ac:dyDescent="0.2">
      <c r="B410" s="52">
        <v>336</v>
      </c>
      <c r="C410" s="53">
        <v>-1.1606713397255067E-2</v>
      </c>
      <c r="D410" s="54">
        <v>-3.4538474178661197E-4</v>
      </c>
      <c r="E410" s="54">
        <v>-1.1261328655468455E-2</v>
      </c>
      <c r="F410" s="55"/>
    </row>
    <row r="411" spans="2:6" x14ac:dyDescent="0.2">
      <c r="B411" s="52">
        <v>337</v>
      </c>
      <c r="C411" s="53">
        <v>7.1703682379830151E-3</v>
      </c>
      <c r="D411" s="54">
        <v>-1.578047108710616E-3</v>
      </c>
      <c r="E411" s="54">
        <v>8.7484153466936311E-3</v>
      </c>
      <c r="F411" s="55"/>
    </row>
    <row r="412" spans="2:6" x14ac:dyDescent="0.2">
      <c r="B412" s="52">
        <v>338</v>
      </c>
      <c r="C412" s="53">
        <v>-2.6685992959314753E-3</v>
      </c>
      <c r="D412" s="54">
        <v>8.3244056381874803E-4</v>
      </c>
      <c r="E412" s="54">
        <v>-3.5010398597502233E-3</v>
      </c>
      <c r="F412" s="55"/>
    </row>
    <row r="413" spans="2:6" x14ac:dyDescent="0.2">
      <c r="B413" s="52">
        <v>339</v>
      </c>
      <c r="C413" s="53">
        <v>-1.1669579141827134E-2</v>
      </c>
      <c r="D413" s="54">
        <v>-4.3062631801284862E-4</v>
      </c>
      <c r="E413" s="54">
        <v>-1.1238952823814286E-2</v>
      </c>
      <c r="F413" s="55"/>
    </row>
    <row r="414" spans="2:6" x14ac:dyDescent="0.2">
      <c r="B414" s="52">
        <v>340</v>
      </c>
      <c r="C414" s="53">
        <v>1.1656151096010434E-2</v>
      </c>
      <c r="D414" s="54">
        <v>-1.5861174310993174E-3</v>
      </c>
      <c r="E414" s="54">
        <v>1.3242268527109751E-2</v>
      </c>
      <c r="F414" s="55"/>
    </row>
    <row r="415" spans="2:6" x14ac:dyDescent="0.2">
      <c r="B415" s="52">
        <v>341</v>
      </c>
      <c r="C415" s="53">
        <v>-6.3312238749805693E-3</v>
      </c>
      <c r="D415" s="54">
        <v>1.408298116710594E-3</v>
      </c>
      <c r="E415" s="54">
        <v>-7.7395219916911633E-3</v>
      </c>
      <c r="F415" s="55"/>
    </row>
    <row r="416" spans="2:6" x14ac:dyDescent="0.2">
      <c r="B416" s="52">
        <v>342</v>
      </c>
      <c r="C416" s="53">
        <v>-1.130001593888736E-2</v>
      </c>
      <c r="D416" s="54">
        <v>-9.0081181160587068E-4</v>
      </c>
      <c r="E416" s="54">
        <v>-1.039920412728149E-2</v>
      </c>
      <c r="F416" s="55"/>
    </row>
    <row r="417" spans="2:6" x14ac:dyDescent="0.2">
      <c r="B417" s="52">
        <v>343</v>
      </c>
      <c r="C417" s="53">
        <v>1.2454746579431939E-2</v>
      </c>
      <c r="D417" s="54">
        <v>-1.538675152143943E-3</v>
      </c>
      <c r="E417" s="54">
        <v>1.3993421731575882E-2</v>
      </c>
      <c r="F417" s="55"/>
    </row>
    <row r="418" spans="2:6" x14ac:dyDescent="0.2">
      <c r="B418" s="52">
        <v>344</v>
      </c>
      <c r="C418" s="53">
        <v>3.5974412108698427E-3</v>
      </c>
      <c r="D418" s="54">
        <v>1.5108169535309338E-3</v>
      </c>
      <c r="E418" s="54">
        <v>2.0866242573389089E-3</v>
      </c>
      <c r="F418" s="55"/>
    </row>
    <row r="419" spans="2:6" x14ac:dyDescent="0.2">
      <c r="B419" s="52">
        <v>345</v>
      </c>
      <c r="C419" s="53">
        <v>-4.0348883350076734E-5</v>
      </c>
      <c r="D419" s="54">
        <v>3.7376989704481146E-4</v>
      </c>
      <c r="E419" s="54">
        <v>-4.1411878039488819E-4</v>
      </c>
      <c r="F419" s="55"/>
    </row>
    <row r="420" spans="2:6" x14ac:dyDescent="0.2">
      <c r="B420" s="52">
        <v>346</v>
      </c>
      <c r="C420" s="53">
        <v>6.9362115674976516E-3</v>
      </c>
      <c r="D420" s="54">
        <v>-9.3227496251411038E-5</v>
      </c>
      <c r="E420" s="54">
        <v>7.0294390637490626E-3</v>
      </c>
      <c r="F420" s="55"/>
    </row>
    <row r="421" spans="2:6" x14ac:dyDescent="0.2">
      <c r="B421" s="52">
        <v>347</v>
      </c>
      <c r="C421" s="53">
        <v>-9.3466462759730449E-3</v>
      </c>
      <c r="D421" s="54">
        <v>8.0238095292659364E-4</v>
      </c>
      <c r="E421" s="54">
        <v>-1.0149027228899639E-2</v>
      </c>
      <c r="F421" s="55"/>
    </row>
    <row r="422" spans="2:6" x14ac:dyDescent="0.2">
      <c r="B422" s="52">
        <v>348</v>
      </c>
      <c r="C422" s="53">
        <v>4.4191757559075432E-3</v>
      </c>
      <c r="D422" s="54">
        <v>-1.2879134212309016E-3</v>
      </c>
      <c r="E422" s="54">
        <v>5.7070891771384448E-3</v>
      </c>
      <c r="F422" s="55"/>
    </row>
    <row r="423" spans="2:6" x14ac:dyDescent="0.2">
      <c r="B423" s="52">
        <v>349</v>
      </c>
      <c r="C423" s="53">
        <v>1.3221029897853207E-2</v>
      </c>
      <c r="D423" s="54">
        <v>4.7925918602929711E-4</v>
      </c>
      <c r="E423" s="54">
        <v>1.274177071182391E-2</v>
      </c>
      <c r="F423" s="55"/>
    </row>
    <row r="424" spans="2:6" x14ac:dyDescent="0.2">
      <c r="B424" s="52">
        <v>350</v>
      </c>
      <c r="C424" s="53">
        <v>-7.0854871737023213E-3</v>
      </c>
      <c r="D424" s="54">
        <v>1.6091877508998369E-3</v>
      </c>
      <c r="E424" s="54">
        <v>-8.6946749246021582E-3</v>
      </c>
      <c r="F424" s="55"/>
    </row>
    <row r="425" spans="2:6" x14ac:dyDescent="0.2">
      <c r="B425" s="52">
        <v>351</v>
      </c>
      <c r="C425" s="53">
        <v>1.3785646571704578E-2</v>
      </c>
      <c r="D425" s="54">
        <v>-9.9763955186546981E-4</v>
      </c>
      <c r="E425" s="54">
        <v>1.4783286123570048E-2</v>
      </c>
      <c r="F425" s="55"/>
    </row>
    <row r="426" spans="2:6" x14ac:dyDescent="0.2">
      <c r="B426" s="52">
        <v>352</v>
      </c>
      <c r="C426" s="53">
        <v>-4.4904184410067679E-3</v>
      </c>
      <c r="D426" s="54">
        <v>1.681669809531842E-3</v>
      </c>
      <c r="E426" s="54">
        <v>-6.1720882505386099E-3</v>
      </c>
      <c r="F426" s="55"/>
    </row>
    <row r="427" spans="2:6" x14ac:dyDescent="0.2">
      <c r="B427" s="52">
        <v>353</v>
      </c>
      <c r="C427" s="53">
        <v>5.6213799444844552E-3</v>
      </c>
      <c r="D427" s="54">
        <v>-6.6450039259431659E-4</v>
      </c>
      <c r="E427" s="54">
        <v>6.2858803370787718E-3</v>
      </c>
      <c r="F427" s="55"/>
    </row>
    <row r="428" spans="2:6" x14ac:dyDescent="0.2">
      <c r="B428" s="52">
        <v>354</v>
      </c>
      <c r="C428" s="53">
        <v>3.0642565929989278E-3</v>
      </c>
      <c r="D428" s="54">
        <v>6.3359085655840955E-4</v>
      </c>
      <c r="E428" s="54">
        <v>2.4306657364405182E-3</v>
      </c>
      <c r="F428" s="55"/>
    </row>
    <row r="429" spans="2:6" x14ac:dyDescent="0.2">
      <c r="B429" s="52">
        <v>355</v>
      </c>
      <c r="C429" s="53">
        <v>-5.3011143471075623E-3</v>
      </c>
      <c r="D429" s="54">
        <v>3.0532289481480668E-4</v>
      </c>
      <c r="E429" s="54">
        <v>-5.606437241922369E-3</v>
      </c>
      <c r="F429" s="55"/>
    </row>
    <row r="430" spans="2:6" x14ac:dyDescent="0.2">
      <c r="B430" s="52">
        <v>356</v>
      </c>
      <c r="C430" s="53">
        <v>1.2774624820327738E-2</v>
      </c>
      <c r="D430" s="54">
        <v>-7.6857260817006848E-4</v>
      </c>
      <c r="E430" s="54">
        <v>1.3543197428497807E-2</v>
      </c>
      <c r="F430" s="55"/>
    </row>
    <row r="431" spans="2:6" x14ac:dyDescent="0.2">
      <c r="B431" s="52">
        <v>357</v>
      </c>
      <c r="C431" s="53">
        <v>5.4668510531464985E-3</v>
      </c>
      <c r="D431" s="54">
        <v>1.5518809788873924E-3</v>
      </c>
      <c r="E431" s="54">
        <v>3.9149700742591061E-3</v>
      </c>
      <c r="F431" s="55"/>
    </row>
    <row r="432" spans="2:6" x14ac:dyDescent="0.2">
      <c r="B432" s="52">
        <v>358</v>
      </c>
      <c r="C432" s="53">
        <v>5.4371270159667643E-3</v>
      </c>
      <c r="D432" s="54">
        <v>6.1375337622702857E-4</v>
      </c>
      <c r="E432" s="54">
        <v>4.8233736397397357E-3</v>
      </c>
      <c r="F432" s="55"/>
    </row>
    <row r="433" spans="2:6" x14ac:dyDescent="0.2">
      <c r="B433" s="52">
        <v>359</v>
      </c>
      <c r="C433" s="53">
        <v>3.544304256731644E-3</v>
      </c>
      <c r="D433" s="54">
        <v>6.0993758490272094E-4</v>
      </c>
      <c r="E433" s="54">
        <v>2.9343666718289231E-3</v>
      </c>
      <c r="F433" s="55"/>
    </row>
    <row r="434" spans="2:6" x14ac:dyDescent="0.2">
      <c r="B434" s="52">
        <v>360</v>
      </c>
      <c r="C434" s="53">
        <v>-1.4945240991589576E-3</v>
      </c>
      <c r="D434" s="54">
        <v>3.6694849767114558E-4</v>
      </c>
      <c r="E434" s="54">
        <v>-1.8614725968301032E-3</v>
      </c>
      <c r="F434" s="55"/>
    </row>
    <row r="435" spans="2:6" x14ac:dyDescent="0.2">
      <c r="B435" s="52">
        <v>361</v>
      </c>
      <c r="C435" s="53">
        <v>-5.2388151661258318E-3</v>
      </c>
      <c r="D435" s="54">
        <v>-2.7990567657240617E-4</v>
      </c>
      <c r="E435" s="54">
        <v>-4.9589094895534256E-3</v>
      </c>
      <c r="F435" s="55"/>
    </row>
    <row r="436" spans="2:6" x14ac:dyDescent="0.2">
      <c r="B436" s="52">
        <v>362</v>
      </c>
      <c r="C436" s="53">
        <v>-1.3107727363503769E-3</v>
      </c>
      <c r="D436" s="54">
        <v>-7.6057501777330961E-4</v>
      </c>
      <c r="E436" s="54">
        <v>-5.5019771857706731E-4</v>
      </c>
      <c r="F436" s="55"/>
    </row>
    <row r="437" spans="2:6" x14ac:dyDescent="0.2">
      <c r="B437" s="52">
        <v>363</v>
      </c>
      <c r="C437" s="53">
        <v>8.3315308032208676E-4</v>
      </c>
      <c r="D437" s="54">
        <v>-2.5631679287552102E-4</v>
      </c>
      <c r="E437" s="54">
        <v>1.0894698731976078E-3</v>
      </c>
      <c r="F437" s="55"/>
    </row>
    <row r="438" spans="2:6" x14ac:dyDescent="0.2">
      <c r="B438" s="52">
        <v>364</v>
      </c>
      <c r="C438" s="53">
        <v>-3.3756506895709399E-3</v>
      </c>
      <c r="D438" s="54">
        <v>1.8907379458482729E-5</v>
      </c>
      <c r="E438" s="54">
        <v>-3.3945580690294226E-3</v>
      </c>
      <c r="F438" s="55"/>
    </row>
    <row r="439" spans="2:6" x14ac:dyDescent="0.2">
      <c r="B439" s="52">
        <v>365</v>
      </c>
      <c r="C439" s="53">
        <v>1.2846598856714464E-2</v>
      </c>
      <c r="D439" s="54">
        <v>-5.2139328070284312E-4</v>
      </c>
      <c r="E439" s="54">
        <v>1.3367992137417307E-2</v>
      </c>
      <c r="F439" s="55"/>
    </row>
    <row r="440" spans="2:6" x14ac:dyDescent="0.2">
      <c r="B440" s="52">
        <v>366</v>
      </c>
      <c r="C440" s="53">
        <v>1.4314564955474776E-3</v>
      </c>
      <c r="D440" s="54">
        <v>1.561120568447827E-3</v>
      </c>
      <c r="E440" s="54">
        <v>-1.2966407290034942E-4</v>
      </c>
      <c r="F440" s="55"/>
    </row>
    <row r="441" spans="2:6" x14ac:dyDescent="0.2">
      <c r="B441" s="52">
        <v>367</v>
      </c>
      <c r="C441" s="53">
        <v>8.4130028986433916E-3</v>
      </c>
      <c r="D441" s="54">
        <v>9.5713937306455416E-5</v>
      </c>
      <c r="E441" s="54">
        <v>8.3172889613369362E-3</v>
      </c>
      <c r="F441" s="55"/>
    </row>
    <row r="442" spans="2:6" x14ac:dyDescent="0.2">
      <c r="B442" s="52">
        <v>368</v>
      </c>
      <c r="C442" s="53">
        <v>1.1961004757999466E-3</v>
      </c>
      <c r="D442" s="54">
        <v>9.9196245274520926E-4</v>
      </c>
      <c r="E442" s="54">
        <v>2.0413802305473735E-4</v>
      </c>
      <c r="F442" s="55"/>
    </row>
    <row r="443" spans="2:6" x14ac:dyDescent="0.2">
      <c r="B443" s="52">
        <v>369</v>
      </c>
      <c r="C443" s="53">
        <v>4.9337950795155803E-3</v>
      </c>
      <c r="D443" s="54">
        <v>6.5500361241880613E-5</v>
      </c>
      <c r="E443" s="54">
        <v>4.8682947182736996E-3</v>
      </c>
      <c r="F443" s="55"/>
    </row>
    <row r="444" spans="2:6" x14ac:dyDescent="0.2">
      <c r="B444" s="52">
        <v>370</v>
      </c>
      <c r="C444" s="53">
        <v>7.53026465656958E-3</v>
      </c>
      <c r="D444" s="54">
        <v>5.453228885630608E-4</v>
      </c>
      <c r="E444" s="54">
        <v>6.9849417680065192E-3</v>
      </c>
      <c r="F444" s="55"/>
    </row>
    <row r="445" spans="2:6" x14ac:dyDescent="0.2">
      <c r="B445" s="52">
        <v>371</v>
      </c>
      <c r="C445" s="53">
        <v>-2.5613714097323361E-4</v>
      </c>
      <c r="D445" s="54">
        <v>8.7864187972304364E-4</v>
      </c>
      <c r="E445" s="54">
        <v>-1.1347790206962772E-3</v>
      </c>
      <c r="F445" s="55"/>
    </row>
    <row r="446" spans="2:6" x14ac:dyDescent="0.2">
      <c r="B446" s="52">
        <v>372</v>
      </c>
      <c r="C446" s="53">
        <v>2.9011297312021333E-3</v>
      </c>
      <c r="D446" s="54">
        <v>-1.2092908188552015E-4</v>
      </c>
      <c r="E446" s="54">
        <v>3.0220588130876534E-3</v>
      </c>
      <c r="F446" s="55"/>
    </row>
    <row r="447" spans="2:6" x14ac:dyDescent="0.2">
      <c r="B447" s="52">
        <v>373</v>
      </c>
      <c r="C447" s="53">
        <v>-8.7223066818360498E-5</v>
      </c>
      <c r="D447" s="54">
        <v>2.8438165926723136E-4</v>
      </c>
      <c r="E447" s="54">
        <v>-3.7160472608559187E-4</v>
      </c>
      <c r="F447" s="55"/>
    </row>
    <row r="448" spans="2:6" x14ac:dyDescent="0.2">
      <c r="B448" s="52">
        <v>374</v>
      </c>
      <c r="C448" s="53">
        <v>9.0615667355404064E-3</v>
      </c>
      <c r="D448" s="54">
        <v>-9.9244919171815119E-5</v>
      </c>
      <c r="E448" s="54">
        <v>9.1608116547122215E-3</v>
      </c>
      <c r="F448" s="55"/>
    </row>
    <row r="449" spans="2:6" x14ac:dyDescent="0.2">
      <c r="B449" s="52">
        <v>375</v>
      </c>
      <c r="C449" s="53">
        <v>-7.6793534803385353E-3</v>
      </c>
      <c r="D449" s="54">
        <v>1.0752211382032686E-3</v>
      </c>
      <c r="E449" s="54">
        <v>-8.7545746185418039E-3</v>
      </c>
      <c r="F449" s="55"/>
    </row>
    <row r="450" spans="2:6" x14ac:dyDescent="0.2">
      <c r="B450" s="52">
        <v>376</v>
      </c>
      <c r="C450" s="53">
        <v>-1.2691963909650361E-2</v>
      </c>
      <c r="D450" s="54">
        <v>-1.0738765006674984E-3</v>
      </c>
      <c r="E450" s="54">
        <v>-1.1618087408982862E-2</v>
      </c>
      <c r="F450" s="55"/>
    </row>
    <row r="451" spans="2:6" x14ac:dyDescent="0.2">
      <c r="B451" s="52">
        <v>377</v>
      </c>
      <c r="C451" s="53">
        <v>8.4271131058146834E-3</v>
      </c>
      <c r="D451" s="54">
        <v>-1.7173649767666249E-3</v>
      </c>
      <c r="E451" s="54">
        <v>1.0144478082581308E-2</v>
      </c>
      <c r="F451" s="55"/>
    </row>
    <row r="452" spans="2:6" x14ac:dyDescent="0.2">
      <c r="B452" s="52">
        <v>378</v>
      </c>
      <c r="C452" s="53">
        <v>-3.7247721344510457E-3</v>
      </c>
      <c r="D452" s="54">
        <v>9.9377383542458139E-4</v>
      </c>
      <c r="E452" s="54">
        <v>-4.7185459698756271E-3</v>
      </c>
      <c r="F452" s="55"/>
    </row>
    <row r="453" spans="2:6" x14ac:dyDescent="0.2">
      <c r="B453" s="52">
        <v>379</v>
      </c>
      <c r="C453" s="53">
        <v>4.8238998125973449E-3</v>
      </c>
      <c r="D453" s="54">
        <v>-5.662113709389658E-4</v>
      </c>
      <c r="E453" s="54">
        <v>5.3901111835363107E-3</v>
      </c>
      <c r="F453" s="55"/>
    </row>
    <row r="454" spans="2:6" x14ac:dyDescent="0.2">
      <c r="B454" s="52">
        <v>380</v>
      </c>
      <c r="C454" s="53">
        <v>-5.9095093194654318E-3</v>
      </c>
      <c r="D454" s="54">
        <v>5.3121520179247143E-4</v>
      </c>
      <c r="E454" s="54">
        <v>-6.4407245212579033E-3</v>
      </c>
      <c r="F454" s="55"/>
    </row>
    <row r="455" spans="2:6" x14ac:dyDescent="0.2">
      <c r="B455" s="52">
        <v>381</v>
      </c>
      <c r="C455" s="53">
        <v>1.7313957740642039E-3</v>
      </c>
      <c r="D455" s="54">
        <v>-8.4667465881809465E-4</v>
      </c>
      <c r="E455" s="54">
        <v>2.5780704328822986E-3</v>
      </c>
      <c r="F455" s="55"/>
    </row>
    <row r="456" spans="2:6" x14ac:dyDescent="0.2">
      <c r="B456" s="52">
        <v>382</v>
      </c>
      <c r="C456" s="53">
        <v>-9.3891490532634209E-3</v>
      </c>
      <c r="D456" s="54">
        <v>1.3421831979873282E-4</v>
      </c>
      <c r="E456" s="54">
        <v>-9.5233673730621537E-3</v>
      </c>
      <c r="F456" s="55"/>
    </row>
    <row r="457" spans="2:6" x14ac:dyDescent="0.2">
      <c r="B457" s="52">
        <v>383</v>
      </c>
      <c r="C457" s="53">
        <v>2.9692171083832695E-3</v>
      </c>
      <c r="D457" s="54">
        <v>-1.2933696695817871E-3</v>
      </c>
      <c r="E457" s="54">
        <v>4.2625867779650566E-3</v>
      </c>
      <c r="F457" s="55"/>
    </row>
    <row r="458" spans="2:6" x14ac:dyDescent="0.2">
      <c r="B458" s="52">
        <v>384</v>
      </c>
      <c r="C458" s="53">
        <v>-1.0909245229155356E-2</v>
      </c>
      <c r="D458" s="54">
        <v>2.9312230312969305E-4</v>
      </c>
      <c r="E458" s="54">
        <v>-1.1202367532285049E-2</v>
      </c>
      <c r="F458" s="55"/>
    </row>
    <row r="459" spans="2:6" x14ac:dyDescent="0.2">
      <c r="B459" s="52">
        <v>385</v>
      </c>
      <c r="C459" s="53">
        <v>-3.7889119153676487E-3</v>
      </c>
      <c r="D459" s="54">
        <v>-1.4885103822988343E-3</v>
      </c>
      <c r="E459" s="54">
        <v>-2.3004015330688144E-3</v>
      </c>
      <c r="F459" s="55"/>
    </row>
    <row r="460" spans="2:6" x14ac:dyDescent="0.2">
      <c r="B460" s="52">
        <v>386</v>
      </c>
      <c r="C460" s="53">
        <v>-1.5840522721656286E-2</v>
      </c>
      <c r="D460" s="54">
        <v>-5.7444524637400955E-4</v>
      </c>
      <c r="E460" s="54">
        <v>-1.5266077475282277E-2</v>
      </c>
      <c r="F460" s="55"/>
    </row>
    <row r="461" spans="2:6" x14ac:dyDescent="0.2">
      <c r="B461" s="52">
        <v>387</v>
      </c>
      <c r="C461" s="53">
        <v>3.7650646886638701E-3</v>
      </c>
      <c r="D461" s="54">
        <v>-2.1215578300549133E-3</v>
      </c>
      <c r="E461" s="54">
        <v>5.8866225187187834E-3</v>
      </c>
      <c r="F461" s="55"/>
    </row>
    <row r="462" spans="2:6" x14ac:dyDescent="0.2">
      <c r="B462" s="52">
        <v>388</v>
      </c>
      <c r="C462" s="53">
        <v>-2.6511705783042679E-2</v>
      </c>
      <c r="D462" s="54">
        <v>3.9528838083787918E-4</v>
      </c>
      <c r="E462" s="54">
        <v>-2.6906994163880558E-2</v>
      </c>
      <c r="F462" s="55"/>
    </row>
    <row r="463" spans="2:6" x14ac:dyDescent="0.2">
      <c r="B463" s="52">
        <v>389</v>
      </c>
      <c r="C463" s="53">
        <v>6.518958172012374E-3</v>
      </c>
      <c r="D463" s="54">
        <v>-3.4914594857255879E-3</v>
      </c>
      <c r="E463" s="54">
        <v>1.0010417657737962E-2</v>
      </c>
      <c r="F463" s="55"/>
    </row>
    <row r="464" spans="2:6" x14ac:dyDescent="0.2">
      <c r="B464" s="52">
        <v>390</v>
      </c>
      <c r="C464" s="53">
        <v>2.1326590505998805E-2</v>
      </c>
      <c r="D464" s="54">
        <v>7.4881649676260612E-4</v>
      </c>
      <c r="E464" s="54">
        <v>2.0577774009236199E-2</v>
      </c>
      <c r="F464" s="55"/>
    </row>
    <row r="465" spans="2:6" x14ac:dyDescent="0.2">
      <c r="B465" s="52">
        <v>391</v>
      </c>
      <c r="C465" s="53">
        <v>-4.9558358329054039E-3</v>
      </c>
      <c r="D465" s="54">
        <v>2.649730381774267E-3</v>
      </c>
      <c r="E465" s="54">
        <v>-7.605566214679671E-3</v>
      </c>
      <c r="F465" s="55"/>
    </row>
    <row r="466" spans="2:6" x14ac:dyDescent="0.2">
      <c r="B466" s="52">
        <v>392</v>
      </c>
      <c r="C466" s="53">
        <v>-4.3010818993905854E-3</v>
      </c>
      <c r="D466" s="54">
        <v>-7.2424785002918497E-4</v>
      </c>
      <c r="E466" s="54">
        <v>-3.5768340493614005E-3</v>
      </c>
      <c r="F466" s="55"/>
    </row>
    <row r="467" spans="2:6" x14ac:dyDescent="0.2">
      <c r="B467" s="52">
        <v>393</v>
      </c>
      <c r="C467" s="53">
        <v>1.5160103553905182E-2</v>
      </c>
      <c r="D467" s="54">
        <v>-6.4019451757118921E-4</v>
      </c>
      <c r="E467" s="54">
        <v>1.5800298071476371E-2</v>
      </c>
      <c r="F467" s="55"/>
    </row>
    <row r="468" spans="2:6" x14ac:dyDescent="0.2">
      <c r="B468" s="52">
        <v>394</v>
      </c>
      <c r="C468" s="53">
        <v>-2.5268492874666329E-2</v>
      </c>
      <c r="D468" s="54">
        <v>1.8581142472978741E-3</v>
      </c>
      <c r="E468" s="54">
        <v>-2.7126607121964203E-2</v>
      </c>
      <c r="F468" s="55"/>
    </row>
    <row r="469" spans="2:6" x14ac:dyDescent="0.2">
      <c r="B469" s="52">
        <v>395</v>
      </c>
      <c r="C469" s="53">
        <v>5.519769013776021E-3</v>
      </c>
      <c r="D469" s="54">
        <v>-3.3318633648701124E-3</v>
      </c>
      <c r="E469" s="54">
        <v>8.8516323786461334E-3</v>
      </c>
      <c r="F469" s="55"/>
    </row>
    <row r="470" spans="2:6" x14ac:dyDescent="0.2">
      <c r="B470" s="52">
        <v>396</v>
      </c>
      <c r="C470" s="53">
        <v>1.2142307642907016E-2</v>
      </c>
      <c r="D470" s="54">
        <v>6.2054666254440088E-4</v>
      </c>
      <c r="E470" s="54">
        <v>1.1521760980362615E-2</v>
      </c>
      <c r="F470" s="55"/>
    </row>
    <row r="471" spans="2:6" x14ac:dyDescent="0.2">
      <c r="B471" s="52">
        <v>397</v>
      </c>
      <c r="C471" s="53">
        <v>3.6554595952181619E-3</v>
      </c>
      <c r="D471" s="54">
        <v>1.4707079408770108E-3</v>
      </c>
      <c r="E471" s="54">
        <v>2.1847516543411511E-3</v>
      </c>
      <c r="F471" s="55"/>
    </row>
    <row r="472" spans="2:6" x14ac:dyDescent="0.2">
      <c r="B472" s="52">
        <v>398</v>
      </c>
      <c r="C472" s="53">
        <v>-4.4659979342854235E-3</v>
      </c>
      <c r="D472" s="54">
        <v>3.812179447749359E-4</v>
      </c>
      <c r="E472" s="54">
        <v>-4.8472158790603594E-3</v>
      </c>
      <c r="F472" s="55"/>
    </row>
    <row r="473" spans="2:6" x14ac:dyDescent="0.2">
      <c r="B473" s="52">
        <v>399</v>
      </c>
      <c r="C473" s="53">
        <v>-9.5160599739074203E-3</v>
      </c>
      <c r="D473" s="54">
        <v>-6.6136543629214881E-4</v>
      </c>
      <c r="E473" s="54">
        <v>-8.8546945376152715E-3</v>
      </c>
      <c r="F473" s="55"/>
    </row>
    <row r="474" spans="2:6" x14ac:dyDescent="0.2">
      <c r="B474" s="52">
        <v>400</v>
      </c>
      <c r="C474" s="53">
        <v>-1.4293260071292429E-2</v>
      </c>
      <c r="D474" s="54">
        <v>-1.3096617226102843E-3</v>
      </c>
      <c r="E474" s="54">
        <v>-1.2983598348682145E-2</v>
      </c>
      <c r="F474" s="55"/>
    </row>
    <row r="475" spans="2:6" x14ac:dyDescent="0.2">
      <c r="B475" s="52">
        <v>401</v>
      </c>
      <c r="C475" s="53">
        <v>9.1193177863927322E-3</v>
      </c>
      <c r="D475" s="54">
        <v>-1.9229296503771986E-3</v>
      </c>
      <c r="E475" s="54">
        <v>1.1042247436769931E-2</v>
      </c>
      <c r="F475" s="55"/>
    </row>
    <row r="476" spans="2:6" x14ac:dyDescent="0.2">
      <c r="B476" s="52">
        <v>402</v>
      </c>
      <c r="C476" s="53">
        <v>8.1492883609719843E-3</v>
      </c>
      <c r="D476" s="54">
        <v>1.082634867283187E-3</v>
      </c>
      <c r="E476" s="54">
        <v>7.0666534936887973E-3</v>
      </c>
      <c r="F476" s="55"/>
    </row>
    <row r="477" spans="2:6" x14ac:dyDescent="0.2">
      <c r="B477" s="52">
        <v>403</v>
      </c>
      <c r="C477" s="53">
        <v>3.3765757913727088E-3</v>
      </c>
      <c r="D477" s="54">
        <v>9.5810838242308023E-4</v>
      </c>
      <c r="E477" s="54">
        <v>2.4184674089496286E-3</v>
      </c>
      <c r="F477" s="55"/>
    </row>
    <row r="478" spans="2:6" x14ac:dyDescent="0.2">
      <c r="B478" s="52">
        <v>404</v>
      </c>
      <c r="C478" s="53">
        <v>3.6829583209590602E-3</v>
      </c>
      <c r="D478" s="54">
        <v>3.454165362122767E-4</v>
      </c>
      <c r="E478" s="54">
        <v>3.3375417847467835E-3</v>
      </c>
      <c r="F478" s="55"/>
    </row>
    <row r="479" spans="2:6" x14ac:dyDescent="0.2">
      <c r="B479" s="52">
        <v>405</v>
      </c>
      <c r="C479" s="53">
        <v>1.1064370678859094E-2</v>
      </c>
      <c r="D479" s="54">
        <v>3.8474806413514064E-4</v>
      </c>
      <c r="E479" s="54">
        <v>1.0679622614723954E-2</v>
      </c>
      <c r="F479" s="55"/>
    </row>
    <row r="480" spans="2:6" x14ac:dyDescent="0.2">
      <c r="B480" s="52">
        <v>406</v>
      </c>
      <c r="C480" s="53">
        <v>8.2683567026115002E-4</v>
      </c>
      <c r="D480" s="54">
        <v>1.332328941729186E-3</v>
      </c>
      <c r="E480" s="54">
        <v>-5.0549327146803596E-4</v>
      </c>
      <c r="F480" s="55"/>
    </row>
    <row r="481" spans="2:6" x14ac:dyDescent="0.2">
      <c r="B481" s="52">
        <v>407</v>
      </c>
      <c r="C481" s="53">
        <v>4.355763448427201E-4</v>
      </c>
      <c r="D481" s="54">
        <v>1.8096388732127052E-5</v>
      </c>
      <c r="E481" s="54">
        <v>4.1747995611059305E-4</v>
      </c>
      <c r="F481" s="55"/>
    </row>
    <row r="482" spans="2:6" x14ac:dyDescent="0.2">
      <c r="B482" s="52">
        <v>408</v>
      </c>
      <c r="C482" s="53">
        <v>2.8138588231641512E-3</v>
      </c>
      <c r="D482" s="54">
        <v>-3.2131106626542578E-5</v>
      </c>
      <c r="E482" s="54">
        <v>2.8459899297906938E-3</v>
      </c>
      <c r="F482" s="55"/>
    </row>
    <row r="483" spans="2:6" x14ac:dyDescent="0.2">
      <c r="B483" s="52">
        <v>409</v>
      </c>
      <c r="C483" s="53">
        <v>9.3194272106142373E-4</v>
      </c>
      <c r="D483" s="54">
        <v>2.7317835025028505E-4</v>
      </c>
      <c r="E483" s="54">
        <v>6.5876437081113868E-4</v>
      </c>
      <c r="F483" s="55"/>
    </row>
    <row r="484" spans="2:6" x14ac:dyDescent="0.2">
      <c r="B484" s="52">
        <v>410</v>
      </c>
      <c r="C484" s="53">
        <v>1.1483693168350203E-4</v>
      </c>
      <c r="D484" s="54">
        <v>3.158939340514872E-5</v>
      </c>
      <c r="E484" s="54">
        <v>8.3247538278353312E-5</v>
      </c>
      <c r="F484" s="55"/>
    </row>
    <row r="485" spans="2:6" x14ac:dyDescent="0.2">
      <c r="B485" s="52">
        <v>411</v>
      </c>
      <c r="C485" s="53">
        <v>5.8646344638475668E-3</v>
      </c>
      <c r="D485" s="54">
        <v>-7.3305684046693492E-5</v>
      </c>
      <c r="E485" s="54">
        <v>5.9379401478942603E-3</v>
      </c>
      <c r="F485" s="55"/>
    </row>
    <row r="486" spans="2:6" x14ac:dyDescent="0.2">
      <c r="B486" s="52">
        <v>412</v>
      </c>
      <c r="C486" s="53">
        <v>-2.5019380835837454E-3</v>
      </c>
      <c r="D486" s="54">
        <v>6.6481839402149617E-4</v>
      </c>
      <c r="E486" s="54">
        <v>-3.1667564776052416E-3</v>
      </c>
      <c r="F486" s="55"/>
    </row>
    <row r="487" spans="2:6" x14ac:dyDescent="0.2">
      <c r="B487" s="52">
        <v>413</v>
      </c>
      <c r="C487" s="53">
        <v>8.1747343820461303E-3</v>
      </c>
      <c r="D487" s="54">
        <v>-4.0923136401216538E-4</v>
      </c>
      <c r="E487" s="54">
        <v>8.5839657460582957E-3</v>
      </c>
      <c r="F487" s="55"/>
    </row>
    <row r="488" spans="2:6" x14ac:dyDescent="0.2">
      <c r="B488" s="52">
        <v>414</v>
      </c>
      <c r="C488" s="53">
        <v>1.2226712474897494E-3</v>
      </c>
      <c r="D488" s="54">
        <v>9.6137498802802385E-4</v>
      </c>
      <c r="E488" s="54">
        <v>2.612962594617256E-4</v>
      </c>
      <c r="F488" s="55"/>
    </row>
    <row r="489" spans="2:6" x14ac:dyDescent="0.2">
      <c r="B489" s="52">
        <v>415</v>
      </c>
      <c r="C489" s="53">
        <v>-4.4567123188377668E-3</v>
      </c>
      <c r="D489" s="54">
        <v>6.8911355498179998E-5</v>
      </c>
      <c r="E489" s="54">
        <v>-4.5256236743359468E-3</v>
      </c>
      <c r="F489" s="55"/>
    </row>
    <row r="490" spans="2:6" x14ac:dyDescent="0.2">
      <c r="B490" s="52">
        <v>416</v>
      </c>
      <c r="C490" s="53">
        <v>1.2592779957809394E-2</v>
      </c>
      <c r="D490" s="54">
        <v>-6.6017340538962466E-4</v>
      </c>
      <c r="E490" s="54">
        <v>1.3252953363199019E-2</v>
      </c>
      <c r="F490" s="55"/>
    </row>
    <row r="491" spans="2:6" x14ac:dyDescent="0.2">
      <c r="B491" s="52">
        <v>417</v>
      </c>
      <c r="C491" s="53">
        <v>-1.6820020410351268E-3</v>
      </c>
      <c r="D491" s="54">
        <v>1.5285368401160792E-3</v>
      </c>
      <c r="E491" s="54">
        <v>-3.210538881151206E-3</v>
      </c>
      <c r="F491" s="55"/>
    </row>
    <row r="492" spans="2:6" x14ac:dyDescent="0.2">
      <c r="B492" s="52">
        <v>418</v>
      </c>
      <c r="C492" s="53">
        <v>-3.6303320900711025E-4</v>
      </c>
      <c r="D492" s="54">
        <v>-3.0397295585161017E-4</v>
      </c>
      <c r="E492" s="54">
        <v>-5.9060253155500083E-5</v>
      </c>
      <c r="F492" s="55"/>
    </row>
    <row r="493" spans="2:6" x14ac:dyDescent="0.2">
      <c r="B493" s="52">
        <v>419</v>
      </c>
      <c r="C493" s="53">
        <v>-2.042952839041148E-3</v>
      </c>
      <c r="D493" s="54">
        <v>-1.346517497229948E-4</v>
      </c>
      <c r="E493" s="54">
        <v>-1.9083010893181532E-3</v>
      </c>
      <c r="F493" s="55"/>
    </row>
    <row r="494" spans="2:6" x14ac:dyDescent="0.2">
      <c r="B494" s="52">
        <v>420</v>
      </c>
      <c r="C494" s="53">
        <v>7.5274752883520594E-5</v>
      </c>
      <c r="D494" s="54">
        <v>-3.5030962658058737E-4</v>
      </c>
      <c r="E494" s="54">
        <v>4.2558437946410793E-4</v>
      </c>
      <c r="F494" s="55"/>
    </row>
    <row r="495" spans="2:6" x14ac:dyDescent="0.2">
      <c r="B495" s="52">
        <v>421</v>
      </c>
      <c r="C495" s="53">
        <v>1.8362025232060422E-3</v>
      </c>
      <c r="D495" s="54">
        <v>-7.838443622705288E-5</v>
      </c>
      <c r="E495" s="54">
        <v>1.9145869594330951E-3</v>
      </c>
      <c r="F495" s="55"/>
    </row>
    <row r="496" spans="2:6" x14ac:dyDescent="0.2">
      <c r="B496" s="52">
        <v>422</v>
      </c>
      <c r="C496" s="53">
        <v>-3.8014749817206388E-3</v>
      </c>
      <c r="D496" s="54">
        <v>1.4767277356912949E-4</v>
      </c>
      <c r="E496" s="54">
        <v>-3.9491477552897683E-3</v>
      </c>
      <c r="F496" s="55"/>
    </row>
    <row r="497" spans="2:6" x14ac:dyDescent="0.2">
      <c r="B497" s="52">
        <v>423</v>
      </c>
      <c r="C497" s="53">
        <v>3.3004572790528036E-3</v>
      </c>
      <c r="D497" s="54">
        <v>-5.760580165137647E-4</v>
      </c>
      <c r="E497" s="54">
        <v>3.8765152955665683E-3</v>
      </c>
      <c r="F497" s="55"/>
    </row>
    <row r="498" spans="2:6" x14ac:dyDescent="0.2">
      <c r="B498" s="52">
        <v>424</v>
      </c>
      <c r="C498" s="53">
        <v>3.1772068581318613E-3</v>
      </c>
      <c r="D498" s="54">
        <v>3.3564490400857629E-4</v>
      </c>
      <c r="E498" s="54">
        <v>2.841561954123285E-3</v>
      </c>
      <c r="F498" s="55"/>
    </row>
    <row r="499" spans="2:6" x14ac:dyDescent="0.2">
      <c r="B499" s="52">
        <v>425</v>
      </c>
      <c r="C499" s="53">
        <v>-1.0318881927941271E-2</v>
      </c>
      <c r="D499" s="54">
        <v>3.1982276369756785E-4</v>
      </c>
      <c r="E499" s="54">
        <v>-1.0638704691638839E-2</v>
      </c>
      <c r="F499" s="55"/>
    </row>
    <row r="500" spans="2:6" x14ac:dyDescent="0.2">
      <c r="B500" s="52">
        <v>426</v>
      </c>
      <c r="C500" s="53">
        <v>-4.4452246011322484E-3</v>
      </c>
      <c r="D500" s="54">
        <v>-1.4127231280526955E-3</v>
      </c>
      <c r="E500" s="54">
        <v>-3.0325014730795529E-3</v>
      </c>
      <c r="F500" s="55"/>
    </row>
    <row r="501" spans="2:6" x14ac:dyDescent="0.2">
      <c r="B501" s="52">
        <v>427</v>
      </c>
      <c r="C501" s="53">
        <v>2.8224472758173491E-3</v>
      </c>
      <c r="D501" s="54">
        <v>-6.586986819766584E-4</v>
      </c>
      <c r="E501" s="54">
        <v>3.4811459577940075E-3</v>
      </c>
      <c r="F501" s="55"/>
    </row>
    <row r="502" spans="2:6" x14ac:dyDescent="0.2">
      <c r="B502" s="52">
        <v>428</v>
      </c>
      <c r="C502" s="53">
        <v>-4.8079908916655667E-3</v>
      </c>
      <c r="D502" s="54">
        <v>2.742808836284109E-4</v>
      </c>
      <c r="E502" s="54">
        <v>-5.0822717752939776E-3</v>
      </c>
      <c r="F502" s="55"/>
    </row>
    <row r="503" spans="2:6" x14ac:dyDescent="0.2">
      <c r="B503" s="52">
        <v>429</v>
      </c>
      <c r="C503" s="53">
        <v>8.7183848951732385E-3</v>
      </c>
      <c r="D503" s="54">
        <v>-7.0526841460745969E-4</v>
      </c>
      <c r="E503" s="54">
        <v>9.4236533097806982E-3</v>
      </c>
      <c r="F503" s="55"/>
    </row>
    <row r="504" spans="2:6" x14ac:dyDescent="0.2">
      <c r="B504" s="52">
        <v>430</v>
      </c>
      <c r="C504" s="53">
        <v>2.7847029155937423E-3</v>
      </c>
      <c r="D504" s="54">
        <v>1.0311655383123594E-3</v>
      </c>
      <c r="E504" s="54">
        <v>1.7535373772813829E-3</v>
      </c>
      <c r="F504" s="55"/>
    </row>
    <row r="505" spans="2:6" x14ac:dyDescent="0.2">
      <c r="B505" s="52">
        <v>431</v>
      </c>
      <c r="C505" s="53">
        <v>2.4388803276423178E-3</v>
      </c>
      <c r="D505" s="54">
        <v>2.6943549195392524E-4</v>
      </c>
      <c r="E505" s="54">
        <v>2.1694448356883926E-3</v>
      </c>
      <c r="F505" s="55"/>
    </row>
    <row r="506" spans="2:6" x14ac:dyDescent="0.2">
      <c r="B506" s="52">
        <v>432</v>
      </c>
      <c r="C506" s="53">
        <v>-4.4244666335137694E-3</v>
      </c>
      <c r="D506" s="54">
        <v>2.2504088893027241E-4</v>
      </c>
      <c r="E506" s="54">
        <v>-4.6495075224440418E-3</v>
      </c>
      <c r="F506" s="55"/>
    </row>
    <row r="507" spans="2:6" x14ac:dyDescent="0.2">
      <c r="B507" s="52">
        <v>433</v>
      </c>
      <c r="C507" s="53">
        <v>-3.6487166987591441E-4</v>
      </c>
      <c r="D507" s="54">
        <v>-6.5603390019516991E-4</v>
      </c>
      <c r="E507" s="54">
        <v>2.911622303192555E-4</v>
      </c>
      <c r="F507" s="55"/>
    </row>
    <row r="508" spans="2:6" x14ac:dyDescent="0.2">
      <c r="B508" s="52">
        <v>434</v>
      </c>
      <c r="C508" s="53">
        <v>-3.7002642487725598E-3</v>
      </c>
      <c r="D508" s="54">
        <v>-1.3488776016097256E-4</v>
      </c>
      <c r="E508" s="54">
        <v>-3.5653764886115873E-3</v>
      </c>
      <c r="F508" s="55"/>
    </row>
    <row r="509" spans="2:6" x14ac:dyDescent="0.2">
      <c r="B509" s="52">
        <v>435</v>
      </c>
      <c r="C509" s="53">
        <v>4.6750549818066226E-3</v>
      </c>
      <c r="D509" s="54">
        <v>-5.6306519745709296E-4</v>
      </c>
      <c r="E509" s="54">
        <v>5.2381201792637156E-3</v>
      </c>
      <c r="F509" s="55"/>
    </row>
    <row r="510" spans="2:6" x14ac:dyDescent="0.2">
      <c r="B510" s="52">
        <v>436</v>
      </c>
      <c r="C510" s="53">
        <v>-7.5526820098391076E-3</v>
      </c>
      <c r="D510" s="54">
        <v>5.1210740662437516E-4</v>
      </c>
      <c r="E510" s="54">
        <v>-8.0647894164634828E-3</v>
      </c>
      <c r="F510" s="55"/>
    </row>
    <row r="511" spans="2:6" x14ac:dyDescent="0.2">
      <c r="B511" s="52">
        <v>437</v>
      </c>
      <c r="C511" s="53">
        <v>3.92603855093608E-4</v>
      </c>
      <c r="D511" s="54">
        <v>-1.0576151867939393E-3</v>
      </c>
      <c r="E511" s="54">
        <v>1.4502190418875472E-3</v>
      </c>
      <c r="F511" s="55"/>
    </row>
    <row r="512" spans="2:6" x14ac:dyDescent="0.2">
      <c r="B512" s="52">
        <v>438</v>
      </c>
      <c r="C512" s="53">
        <v>-5.5729006489585453E-4</v>
      </c>
      <c r="D512" s="54">
        <v>-3.7647653809451702E-5</v>
      </c>
      <c r="E512" s="54">
        <v>-5.1964241108640283E-4</v>
      </c>
      <c r="F512" s="55"/>
    </row>
    <row r="513" spans="2:6" x14ac:dyDescent="0.2">
      <c r="B513" s="52">
        <v>439</v>
      </c>
      <c r="C513" s="53">
        <v>-1.2669293433821227E-5</v>
      </c>
      <c r="D513" s="54">
        <v>-1.595892648023019E-4</v>
      </c>
      <c r="E513" s="54">
        <v>1.4691997136848068E-4</v>
      </c>
      <c r="F513" s="55"/>
    </row>
    <row r="514" spans="2:6" x14ac:dyDescent="0.2">
      <c r="B514" s="52">
        <v>440</v>
      </c>
      <c r="C514" s="53">
        <v>1.1932752250615226E-2</v>
      </c>
      <c r="D514" s="54">
        <v>-8.9674158647095117E-5</v>
      </c>
      <c r="E514" s="54">
        <v>1.2022426409262321E-2</v>
      </c>
      <c r="F514" s="55"/>
    </row>
    <row r="515" spans="2:6" x14ac:dyDescent="0.2">
      <c r="B515" s="52">
        <v>441</v>
      </c>
      <c r="C515" s="53">
        <v>9.8786843761918906E-3</v>
      </c>
      <c r="D515" s="54">
        <v>1.44380649263047E-3</v>
      </c>
      <c r="E515" s="54">
        <v>8.4348778835614206E-3</v>
      </c>
      <c r="F515" s="55"/>
    </row>
    <row r="516" spans="2:6" x14ac:dyDescent="0.2">
      <c r="B516" s="52">
        <v>442</v>
      </c>
      <c r="C516" s="53">
        <v>-6.1982062411122647E-5</v>
      </c>
      <c r="D516" s="54">
        <v>1.1801177370496163E-3</v>
      </c>
      <c r="E516" s="54">
        <v>-1.2420997994607389E-3</v>
      </c>
    </row>
    <row r="517" spans="2:6" x14ac:dyDescent="0.2">
      <c r="B517" s="52">
        <v>443</v>
      </c>
      <c r="C517" s="53">
        <v>1.6907326508429309E-3</v>
      </c>
      <c r="D517" s="54">
        <v>-9.6004632361124847E-5</v>
      </c>
      <c r="E517" s="54">
        <v>1.7867372832040557E-3</v>
      </c>
    </row>
    <row r="518" spans="2:6" x14ac:dyDescent="0.2">
      <c r="B518" s="52">
        <v>444</v>
      </c>
      <c r="C518" s="53">
        <v>7.7051481495210824E-3</v>
      </c>
      <c r="D518" s="54">
        <v>1.2899823506163071E-4</v>
      </c>
      <c r="E518" s="54">
        <v>7.5761499144594516E-3</v>
      </c>
    </row>
    <row r="519" spans="2:6" x14ac:dyDescent="0.2">
      <c r="B519" s="52">
        <v>445</v>
      </c>
      <c r="C519" s="53">
        <v>-4.0300926706126035E-3</v>
      </c>
      <c r="D519" s="54">
        <v>9.0109236015858529E-4</v>
      </c>
      <c r="E519" s="54">
        <v>-4.9311850307711888E-3</v>
      </c>
    </row>
    <row r="520" spans="2:6" x14ac:dyDescent="0.2">
      <c r="B520" s="52">
        <v>446</v>
      </c>
      <c r="C520" s="53">
        <v>6.9303071609026845E-3</v>
      </c>
      <c r="D520" s="54">
        <v>-6.0540656659739678E-4</v>
      </c>
      <c r="E520" s="54">
        <v>7.5357137275000813E-3</v>
      </c>
    </row>
    <row r="521" spans="2:6" x14ac:dyDescent="0.2">
      <c r="B521" s="52">
        <v>447</v>
      </c>
      <c r="C521" s="53">
        <v>3.9177277680331522E-4</v>
      </c>
      <c r="D521" s="54">
        <v>8.0162298107626763E-4</v>
      </c>
      <c r="E521" s="54">
        <v>-4.0985020427295241E-4</v>
      </c>
    </row>
    <row r="522" spans="2:6" x14ac:dyDescent="0.2">
      <c r="B522" s="52">
        <v>448</v>
      </c>
      <c r="C522" s="53">
        <v>-4.7137038034518073E-4</v>
      </c>
      <c r="D522" s="54">
        <v>-3.7754342591690292E-5</v>
      </c>
      <c r="E522" s="54">
        <v>-4.3361603775349044E-4</v>
      </c>
    </row>
    <row r="523" spans="2:6" x14ac:dyDescent="0.2">
      <c r="B523" s="52">
        <v>449</v>
      </c>
      <c r="C523" s="53">
        <v>7.7645303369488876E-3</v>
      </c>
      <c r="D523" s="54">
        <v>-1.4855941764818636E-4</v>
      </c>
      <c r="E523" s="54">
        <v>7.9130897545970739E-3</v>
      </c>
    </row>
    <row r="524" spans="2:6" x14ac:dyDescent="0.2">
      <c r="B524" s="52">
        <v>450</v>
      </c>
      <c r="C524" s="53">
        <v>1.1964256413353443E-2</v>
      </c>
      <c r="D524" s="54">
        <v>9.0871548464316505E-4</v>
      </c>
      <c r="E524" s="54">
        <v>1.1055540928710278E-2</v>
      </c>
    </row>
    <row r="525" spans="2:6" x14ac:dyDescent="0.2">
      <c r="B525" s="52">
        <v>451</v>
      </c>
      <c r="C525" s="53">
        <v>-5.1401926083407545E-3</v>
      </c>
      <c r="D525" s="54">
        <v>1.447850805659995E-3</v>
      </c>
      <c r="E525" s="54">
        <v>-6.5880434140007495E-3</v>
      </c>
    </row>
    <row r="526" spans="2:6" x14ac:dyDescent="0.2">
      <c r="B526" s="52">
        <v>452</v>
      </c>
      <c r="C526" s="53">
        <v>-8.5726020076946799E-4</v>
      </c>
      <c r="D526" s="54">
        <v>-7.4791445292130888E-4</v>
      </c>
      <c r="E526" s="54">
        <v>-1.0934574784815911E-4</v>
      </c>
    </row>
    <row r="527" spans="2:6" x14ac:dyDescent="0.2">
      <c r="B527" s="52">
        <v>453</v>
      </c>
      <c r="C527" s="53">
        <v>-1.1847184095550583E-2</v>
      </c>
      <c r="D527" s="54">
        <v>-1.9809760857460341E-4</v>
      </c>
      <c r="E527" s="54">
        <v>-1.164908648697598E-2</v>
      </c>
    </row>
    <row r="528" spans="2:6" x14ac:dyDescent="0.2">
      <c r="B528" s="52">
        <v>454</v>
      </c>
      <c r="C528" s="53">
        <v>-2.5763037274383663E-3</v>
      </c>
      <c r="D528" s="54">
        <v>-1.6089172761363172E-3</v>
      </c>
      <c r="E528" s="54">
        <v>-9.673864513020491E-4</v>
      </c>
    </row>
    <row r="529" spans="2:5" x14ac:dyDescent="0.2">
      <c r="B529" s="52">
        <v>455</v>
      </c>
      <c r="C529" s="53">
        <v>-4.7661839215323715E-3</v>
      </c>
      <c r="D529" s="54">
        <v>-4.1877797361069159E-4</v>
      </c>
      <c r="E529" s="54">
        <v>-4.3474059479216799E-3</v>
      </c>
    </row>
    <row r="530" spans="2:5" x14ac:dyDescent="0.2">
      <c r="B530" s="52">
        <v>456</v>
      </c>
      <c r="C530" s="53">
        <v>-6.3987173876132574E-3</v>
      </c>
      <c r="D530" s="54">
        <v>-6.999014897524948E-4</v>
      </c>
      <c r="E530" s="54">
        <v>-5.6988158978607626E-3</v>
      </c>
    </row>
    <row r="531" spans="2:5" x14ac:dyDescent="0.2">
      <c r="B531" s="52">
        <v>457</v>
      </c>
      <c r="C531" s="53">
        <v>8.2378634107198121E-3</v>
      </c>
      <c r="D531" s="54">
        <v>-9.0947621874523654E-4</v>
      </c>
      <c r="E531" s="54">
        <v>9.1473396294650487E-3</v>
      </c>
    </row>
    <row r="532" spans="2:5" x14ac:dyDescent="0.2">
      <c r="B532" s="52">
        <v>458</v>
      </c>
      <c r="C532" s="53">
        <v>-2.7753949365844186E-3</v>
      </c>
      <c r="D532" s="54">
        <v>9.6947910923028202E-4</v>
      </c>
      <c r="E532" s="54">
        <v>-3.7448740458147006E-3</v>
      </c>
    </row>
    <row r="533" spans="2:5" x14ac:dyDescent="0.2">
      <c r="B533" s="52">
        <v>459</v>
      </c>
      <c r="C533" s="53">
        <v>-9.3861359239529006E-3</v>
      </c>
      <c r="D533" s="54">
        <v>-4.4433609359324083E-4</v>
      </c>
      <c r="E533" s="54">
        <v>-8.9417998303596598E-3</v>
      </c>
    </row>
    <row r="534" spans="2:5" x14ac:dyDescent="0.2">
      <c r="B534" s="52">
        <v>460</v>
      </c>
      <c r="C534" s="53">
        <v>-4.4201102490458982E-3</v>
      </c>
      <c r="D534" s="54">
        <v>-1.2929828623451868E-3</v>
      </c>
      <c r="E534" s="54">
        <v>-3.1271273867007113E-3</v>
      </c>
    </row>
    <row r="535" spans="2:5" x14ac:dyDescent="0.2">
      <c r="B535" s="52">
        <v>461</v>
      </c>
      <c r="C535" s="53">
        <v>-4.9997188699677571E-4</v>
      </c>
      <c r="D535" s="54">
        <v>-6.5547465402153156E-4</v>
      </c>
      <c r="E535" s="54">
        <v>1.5550276702475585E-4</v>
      </c>
    </row>
    <row r="536" spans="2:5" x14ac:dyDescent="0.2">
      <c r="B536" s="52">
        <v>462</v>
      </c>
      <c r="C536" s="53">
        <v>8.8065718701785724E-3</v>
      </c>
      <c r="D536" s="54">
        <v>-1.5223110532248778E-4</v>
      </c>
      <c r="E536" s="54">
        <v>8.9588029755010602E-3</v>
      </c>
    </row>
    <row r="537" spans="2:5" x14ac:dyDescent="0.2">
      <c r="B537" s="52">
        <v>463</v>
      </c>
      <c r="C537" s="53">
        <v>-8.1066811995214889E-3</v>
      </c>
      <c r="D537" s="54">
        <v>1.0424864464416133E-3</v>
      </c>
      <c r="E537" s="54">
        <v>-9.1491676459631022E-3</v>
      </c>
    </row>
    <row r="538" spans="2:5" x14ac:dyDescent="0.2">
      <c r="B538" s="52">
        <v>464</v>
      </c>
      <c r="C538" s="53">
        <v>-2.5958037637837518E-3</v>
      </c>
      <c r="D538" s="54">
        <v>-1.1287342373078667E-3</v>
      </c>
      <c r="E538" s="54">
        <v>-1.4670695264758851E-3</v>
      </c>
    </row>
    <row r="539" spans="2:5" x14ac:dyDescent="0.2">
      <c r="B539" s="52">
        <v>465</v>
      </c>
      <c r="C539" s="53">
        <v>-5.8605879442973578E-3</v>
      </c>
      <c r="D539" s="54">
        <v>-4.2128126981707398E-4</v>
      </c>
      <c r="E539" s="54">
        <v>-5.4393066744802838E-3</v>
      </c>
    </row>
    <row r="540" spans="2:5" x14ac:dyDescent="0.2">
      <c r="B540" s="52">
        <v>466</v>
      </c>
      <c r="C540" s="53">
        <v>1.0160325835452578E-2</v>
      </c>
      <c r="D540" s="54">
        <v>-8.4039442986363726E-4</v>
      </c>
      <c r="E540" s="54">
        <v>1.1000720265316215E-2</v>
      </c>
    </row>
    <row r="541" spans="2:5" x14ac:dyDescent="0.2">
      <c r="B541" s="52">
        <v>467</v>
      </c>
      <c r="C541" s="53">
        <v>5.2123297895655292E-3</v>
      </c>
      <c r="D541" s="54">
        <v>1.2162731566621628E-3</v>
      </c>
      <c r="E541" s="54">
        <v>3.9960566329033664E-3</v>
      </c>
    </row>
    <row r="542" spans="2:5" x14ac:dyDescent="0.2">
      <c r="B542" s="52">
        <v>468</v>
      </c>
      <c r="C542" s="53">
        <v>-8.4666809019917164E-3</v>
      </c>
      <c r="D542" s="54">
        <v>5.8107948258494246E-4</v>
      </c>
      <c r="E542" s="54">
        <v>-9.0477603845766589E-3</v>
      </c>
    </row>
    <row r="543" spans="2:5" x14ac:dyDescent="0.2">
      <c r="B543" s="52">
        <v>469</v>
      </c>
      <c r="C543" s="53">
        <v>-5.2882129868555812E-3</v>
      </c>
      <c r="D543" s="54">
        <v>-1.1749488121697137E-3</v>
      </c>
      <c r="E543" s="54">
        <v>-4.1132641746858675E-3</v>
      </c>
    </row>
    <row r="544" spans="2:5" x14ac:dyDescent="0.2">
      <c r="B544" s="52">
        <v>470</v>
      </c>
      <c r="C544" s="53">
        <v>1.387896182861002E-2</v>
      </c>
      <c r="D544" s="54">
        <v>-7.6691640991464333E-4</v>
      </c>
      <c r="E544" s="54">
        <v>1.4645878238524663E-2</v>
      </c>
    </row>
    <row r="545" spans="2:5" x14ac:dyDescent="0.2">
      <c r="B545" s="52">
        <v>471</v>
      </c>
      <c r="C545" s="53">
        <v>1.6238700010134358E-3</v>
      </c>
      <c r="D545" s="54">
        <v>1.6936490553379284E-3</v>
      </c>
      <c r="E545" s="54">
        <v>-6.9779054324492669E-5</v>
      </c>
    </row>
    <row r="546" spans="2:5" x14ac:dyDescent="0.2">
      <c r="B546" s="52">
        <v>472</v>
      </c>
      <c r="C546" s="53">
        <v>-1.9030445148138727E-3</v>
      </c>
      <c r="D546" s="54">
        <v>1.2041481425654793E-4</v>
      </c>
      <c r="E546" s="54">
        <v>-2.0234593290704207E-3</v>
      </c>
    </row>
    <row r="547" spans="2:5" x14ac:dyDescent="0.2">
      <c r="B547" s="52">
        <v>473</v>
      </c>
      <c r="C547" s="53">
        <v>-3.9291071430183127E-3</v>
      </c>
      <c r="D547" s="54">
        <v>-3.3234904583724157E-4</v>
      </c>
      <c r="E547" s="54">
        <v>-3.5967580971810712E-3</v>
      </c>
    </row>
    <row r="548" spans="2:5" x14ac:dyDescent="0.2">
      <c r="B548" s="52">
        <v>474</v>
      </c>
      <c r="C548" s="53">
        <v>-1.5023582365040675E-3</v>
      </c>
      <c r="D548" s="54">
        <v>-5.9244265803595753E-4</v>
      </c>
      <c r="E548" s="54">
        <v>-9.0991557846810997E-4</v>
      </c>
    </row>
    <row r="549" spans="2:5" x14ac:dyDescent="0.2">
      <c r="B549" s="52">
        <v>475</v>
      </c>
      <c r="C549" s="53">
        <v>1.4836705482639083E-3</v>
      </c>
      <c r="D549" s="54">
        <v>-2.8091137553362569E-4</v>
      </c>
      <c r="E549" s="54">
        <v>1.764581923797534E-3</v>
      </c>
    </row>
    <row r="550" spans="2:5" x14ac:dyDescent="0.2">
      <c r="B550" s="52">
        <v>476</v>
      </c>
      <c r="C550" s="53">
        <v>8.2137514033310457E-3</v>
      </c>
      <c r="D550" s="54">
        <v>1.0241686020207551E-4</v>
      </c>
      <c r="E550" s="54">
        <v>8.1113345431289702E-3</v>
      </c>
    </row>
    <row r="551" spans="2:5" x14ac:dyDescent="0.2">
      <c r="B551" s="52">
        <v>477</v>
      </c>
      <c r="C551" s="53">
        <v>7.5338269035527461E-3</v>
      </c>
      <c r="D551" s="54">
        <v>9.6638375619834561E-4</v>
      </c>
      <c r="E551" s="54">
        <v>6.5674431473544004E-3</v>
      </c>
    </row>
    <row r="552" spans="2:5" x14ac:dyDescent="0.2">
      <c r="B552" s="52">
        <v>478</v>
      </c>
      <c r="C552" s="53">
        <v>7.3556457895391071E-4</v>
      </c>
      <c r="D552" s="54">
        <v>8.7909917935065525E-4</v>
      </c>
      <c r="E552" s="54">
        <v>-1.4353460039674454E-4</v>
      </c>
    </row>
    <row r="553" spans="2:5" x14ac:dyDescent="0.2">
      <c r="B553" s="52">
        <v>479</v>
      </c>
      <c r="C553" s="53">
        <v>-4.2922869329954363E-3</v>
      </c>
      <c r="D553" s="54">
        <v>6.379560487554739E-6</v>
      </c>
      <c r="E553" s="54">
        <v>-4.298666493482991E-3</v>
      </c>
    </row>
    <row r="554" spans="2:5" x14ac:dyDescent="0.2">
      <c r="B554" s="52">
        <v>480</v>
      </c>
      <c r="C554" s="53">
        <v>6.5752182767683034E-3</v>
      </c>
      <c r="D554" s="54">
        <v>-6.3906547321341059E-4</v>
      </c>
      <c r="E554" s="54">
        <v>7.214283749981714E-3</v>
      </c>
    </row>
    <row r="555" spans="2:5" x14ac:dyDescent="0.2">
      <c r="B555" s="52">
        <v>481</v>
      </c>
      <c r="C555" s="53">
        <v>6.6962427854995264E-3</v>
      </c>
      <c r="D555" s="54">
        <v>7.5603882723993161E-4</v>
      </c>
      <c r="E555" s="54">
        <v>5.9402039582595947E-3</v>
      </c>
    </row>
    <row r="556" spans="2:5" x14ac:dyDescent="0.2">
      <c r="B556" s="52">
        <v>482</v>
      </c>
      <c r="C556" s="53">
        <v>-2.3468052283740853E-3</v>
      </c>
      <c r="D556" s="54">
        <v>7.7157521846608814E-4</v>
      </c>
      <c r="E556" s="54">
        <v>-3.1183804468401734E-3</v>
      </c>
    </row>
    <row r="557" spans="2:5" x14ac:dyDescent="0.2">
      <c r="B557" s="52">
        <v>483</v>
      </c>
      <c r="C557" s="53">
        <v>1.3410521725045362E-2</v>
      </c>
      <c r="D557" s="54">
        <v>-3.8931635046791924E-4</v>
      </c>
      <c r="E557" s="54">
        <v>1.3799838075513281E-2</v>
      </c>
    </row>
    <row r="558" spans="2:5" x14ac:dyDescent="0.2">
      <c r="B558" s="52">
        <v>484</v>
      </c>
      <c r="C558" s="53">
        <v>9.4847620612436938E-4</v>
      </c>
      <c r="D558" s="54">
        <v>1.6335135605418721E-3</v>
      </c>
      <c r="E558" s="54">
        <v>-6.8503735441750272E-4</v>
      </c>
    </row>
    <row r="559" spans="2:5" x14ac:dyDescent="0.2">
      <c r="B559" s="52">
        <v>485</v>
      </c>
      <c r="C559" s="53">
        <v>-4.046288261398411E-3</v>
      </c>
      <c r="D559" s="54">
        <v>3.3711861779221405E-5</v>
      </c>
      <c r="E559" s="54">
        <v>-4.0800001231776324E-3</v>
      </c>
    </row>
    <row r="560" spans="2:5" x14ac:dyDescent="0.2">
      <c r="B560" s="52">
        <v>486</v>
      </c>
      <c r="C560" s="53">
        <v>7.9491738852080713E-4</v>
      </c>
      <c r="D560" s="54">
        <v>-6.0748565815682532E-4</v>
      </c>
      <c r="E560" s="54">
        <v>1.4024030466776324E-3</v>
      </c>
    </row>
    <row r="561" spans="2:5" x14ac:dyDescent="0.2">
      <c r="B561" s="52">
        <v>487</v>
      </c>
      <c r="C561" s="53">
        <v>7.2811958819580733E-4</v>
      </c>
      <c r="D561" s="54">
        <v>1.3998913620817438E-5</v>
      </c>
      <c r="E561" s="54">
        <v>7.1412067457498989E-4</v>
      </c>
    </row>
    <row r="562" spans="2:5" x14ac:dyDescent="0.2">
      <c r="B562" s="52">
        <v>488</v>
      </c>
      <c r="C562" s="53">
        <v>-2.1980082256673724E-3</v>
      </c>
      <c r="D562" s="54">
        <v>5.4238178011710263E-6</v>
      </c>
      <c r="E562" s="54">
        <v>-2.2034320434685434E-3</v>
      </c>
    </row>
    <row r="563" spans="2:5" x14ac:dyDescent="0.2">
      <c r="B563" s="52">
        <v>489</v>
      </c>
      <c r="C563" s="53">
        <v>1.06259582350876E-2</v>
      </c>
      <c r="D563" s="54">
        <v>-3.7021469517869998E-4</v>
      </c>
      <c r="E563" s="54">
        <v>1.09961729302663E-2</v>
      </c>
    </row>
    <row r="564" spans="2:5" x14ac:dyDescent="0.2">
      <c r="B564" s="52">
        <v>490</v>
      </c>
      <c r="C564" s="53">
        <v>-7.5801483802852912E-3</v>
      </c>
      <c r="D564" s="54">
        <v>1.276048215484089E-3</v>
      </c>
      <c r="E564" s="54">
        <v>-8.8561965957693802E-3</v>
      </c>
    </row>
    <row r="565" spans="2:5" x14ac:dyDescent="0.2">
      <c r="B565" s="52">
        <v>491</v>
      </c>
      <c r="C565" s="53">
        <v>-4.1375755774552998E-3</v>
      </c>
      <c r="D565" s="54">
        <v>-1.0611411525779622E-3</v>
      </c>
      <c r="E565" s="54">
        <v>-3.0764344248773376E-3</v>
      </c>
    </row>
    <row r="566" spans="2:5" x14ac:dyDescent="0.2">
      <c r="B566" s="52">
        <v>492</v>
      </c>
      <c r="C566" s="53">
        <v>-2.0661538841036651E-3</v>
      </c>
      <c r="D566" s="54">
        <v>-6.1920456923619501E-4</v>
      </c>
      <c r="E566" s="54">
        <v>-1.4469493148674701E-3</v>
      </c>
    </row>
    <row r="567" spans="2:5" x14ac:dyDescent="0.2">
      <c r="B567" s="52">
        <v>493</v>
      </c>
      <c r="C567" s="53">
        <v>8.4026760513714895E-4</v>
      </c>
      <c r="D567" s="54">
        <v>-3.5328803580303241E-4</v>
      </c>
      <c r="E567" s="54">
        <v>1.1935556409401814E-3</v>
      </c>
    </row>
    <row r="568" spans="2:5" x14ac:dyDescent="0.2">
      <c r="B568" s="52">
        <v>494</v>
      </c>
      <c r="C568" s="53">
        <v>-1.8144105423400817E-3</v>
      </c>
      <c r="D568" s="54">
        <v>1.9820698934626792E-5</v>
      </c>
      <c r="E568" s="54">
        <v>-1.8342312412747085E-3</v>
      </c>
    </row>
    <row r="569" spans="2:5" x14ac:dyDescent="0.2">
      <c r="B569" s="52">
        <v>495</v>
      </c>
      <c r="C569" s="53">
        <v>7.5640451276893182E-4</v>
      </c>
      <c r="D569" s="54">
        <v>-3.2097075488842712E-4</v>
      </c>
      <c r="E569" s="54">
        <v>1.0773752676573589E-3</v>
      </c>
    </row>
    <row r="570" spans="2:5" x14ac:dyDescent="0.2">
      <c r="B570" s="30">
        <v>496</v>
      </c>
      <c r="C570" s="40">
        <v>-2.6650853458646774E-3</v>
      </c>
      <c r="D570" s="30">
        <v>9.0548645914232881E-6</v>
      </c>
      <c r="E570" s="30">
        <v>-2.6741402104561007E-3</v>
      </c>
    </row>
    <row r="571" spans="2:5" x14ac:dyDescent="0.2">
      <c r="B571" s="30">
        <v>497</v>
      </c>
      <c r="C571" s="40">
        <v>-5.9455558722613651E-4</v>
      </c>
      <c r="D571" s="30">
        <v>-4.301752184499648E-4</v>
      </c>
      <c r="E571" s="30">
        <v>-1.643803687761717E-4</v>
      </c>
    </row>
    <row r="572" spans="2:5" x14ac:dyDescent="0.2">
      <c r="B572" s="30">
        <v>498</v>
      </c>
      <c r="C572" s="40">
        <v>4.988145361369857E-3</v>
      </c>
      <c r="D572" s="30">
        <v>-1.64373186176907E-4</v>
      </c>
      <c r="E572" s="30">
        <v>5.152518547546764E-3</v>
      </c>
    </row>
    <row r="573" spans="2:5" x14ac:dyDescent="0.2">
      <c r="B573" s="30">
        <v>499</v>
      </c>
      <c r="C573" s="40">
        <v>1.9925069728192769E-4</v>
      </c>
      <c r="D573" s="30">
        <v>5.5230004757814285E-4</v>
      </c>
      <c r="E573" s="30">
        <v>-3.5304935029621513E-4</v>
      </c>
    </row>
    <row r="574" spans="2:5" x14ac:dyDescent="0.2">
      <c r="B574" s="30">
        <v>500</v>
      </c>
      <c r="C574" s="40">
        <v>-1.7463031463293727E-3</v>
      </c>
      <c r="D574" s="30">
        <v>-6.2469157619448419E-5</v>
      </c>
      <c r="E574" s="30">
        <v>-1.6838339887099243E-3</v>
      </c>
    </row>
    <row r="575" spans="2:5" x14ac:dyDescent="0.2">
      <c r="B575" s="30">
        <v>501</v>
      </c>
      <c r="C575" s="40">
        <v>-1.888711879195456E-3</v>
      </c>
      <c r="D575" s="30">
        <v>-3.122275411302361E-4</v>
      </c>
      <c r="E575" s="30">
        <v>-1.5764843380652199E-3</v>
      </c>
    </row>
    <row r="576" spans="2:5" x14ac:dyDescent="0.2">
      <c r="B576" s="30">
        <v>502</v>
      </c>
      <c r="C576" s="40">
        <v>-1.3217971086591797E-3</v>
      </c>
      <c r="D576" s="30">
        <v>-3.3050910914504466E-4</v>
      </c>
      <c r="E576" s="30">
        <v>-9.9128799951413507E-4</v>
      </c>
    </row>
    <row r="577" spans="2:5" x14ac:dyDescent="0.2">
      <c r="B577" s="30">
        <v>503</v>
      </c>
      <c r="C577" s="40">
        <v>-1.638304782963662E-4</v>
      </c>
      <c r="D577" s="30">
        <v>-2.5773203482120619E-4</v>
      </c>
      <c r="E577" s="30">
        <v>9.3901556524839987E-5</v>
      </c>
    </row>
    <row r="578" spans="2:5" x14ac:dyDescent="0.2">
      <c r="B578" s="30">
        <v>504</v>
      </c>
      <c r="C578" s="40">
        <v>-1.4634049683068051E-2</v>
      </c>
      <c r="D578" s="30">
        <v>-1.090793132794473E-4</v>
      </c>
      <c r="E578" s="30">
        <v>-1.4524970369788604E-2</v>
      </c>
    </row>
    <row r="579" spans="2:5" x14ac:dyDescent="0.2">
      <c r="B579" s="30">
        <v>505</v>
      </c>
      <c r="C579" s="40">
        <v>4.2479445820294378E-4</v>
      </c>
      <c r="D579" s="30">
        <v>-1.9666781504939358E-3</v>
      </c>
      <c r="E579" s="30">
        <v>2.3914726086968797E-3</v>
      </c>
    </row>
    <row r="580" spans="2:5" x14ac:dyDescent="0.2">
      <c r="B580" s="30">
        <v>506</v>
      </c>
      <c r="C580" s="40">
        <v>5.6161474864494798E-3</v>
      </c>
      <c r="D580" s="30">
        <v>-3.3515219735100361E-5</v>
      </c>
      <c r="E580" s="30">
        <v>5.6496627061845802E-3</v>
      </c>
    </row>
    <row r="581" spans="2:5" x14ac:dyDescent="0.2">
      <c r="B581" s="30">
        <v>507</v>
      </c>
      <c r="C581" s="40">
        <v>2.6528457226015888E-3</v>
      </c>
      <c r="D581" s="30">
        <v>6.3291914538223448E-4</v>
      </c>
      <c r="E581" s="30">
        <v>2.0199265772193544E-3</v>
      </c>
    </row>
    <row r="582" spans="2:5" x14ac:dyDescent="0.2">
      <c r="B582" s="30">
        <v>508</v>
      </c>
      <c r="C582" s="40">
        <v>-8.7799998724925297E-3</v>
      </c>
      <c r="D582" s="30">
        <v>2.5250846652919573E-4</v>
      </c>
      <c r="E582" s="30">
        <v>-9.0325083390217255E-3</v>
      </c>
    </row>
    <row r="583" spans="2:5" x14ac:dyDescent="0.2">
      <c r="B583" s="30">
        <v>509</v>
      </c>
      <c r="C583" s="40">
        <v>8.3102242079420433E-4</v>
      </c>
      <c r="D583" s="30">
        <v>-1.2151707982393941E-3</v>
      </c>
      <c r="E583" s="30">
        <v>2.0461932190335985E-3</v>
      </c>
    </row>
    <row r="584" spans="2:5" x14ac:dyDescent="0.2">
      <c r="B584" s="30">
        <v>510</v>
      </c>
      <c r="C584" s="40">
        <v>1.146505477146594E-2</v>
      </c>
      <c r="D584" s="30">
        <v>1.8633858331713535E-5</v>
      </c>
      <c r="E584" s="30">
        <v>1.1446420913134227E-2</v>
      </c>
    </row>
    <row r="585" spans="2:5" x14ac:dyDescent="0.2">
      <c r="B585" s="30">
        <v>511</v>
      </c>
      <c r="C585" s="40">
        <v>7.5025653264938364E-3</v>
      </c>
      <c r="D585" s="30">
        <v>1.383766331445534E-3</v>
      </c>
      <c r="E585" s="30">
        <v>6.1187989950483024E-3</v>
      </c>
    </row>
    <row r="586" spans="2:5" x14ac:dyDescent="0.2">
      <c r="B586" s="30">
        <v>512</v>
      </c>
      <c r="C586" s="40">
        <v>-1.4137864637608145E-3</v>
      </c>
      <c r="D586" s="30">
        <v>8.750860079969711E-4</v>
      </c>
      <c r="E586" s="30">
        <v>-2.2888724717577856E-3</v>
      </c>
    </row>
    <row r="587" spans="2:5" x14ac:dyDescent="0.2">
      <c r="B587" s="30">
        <v>513</v>
      </c>
      <c r="C587" s="40">
        <v>4.4731100345069648E-4</v>
      </c>
      <c r="D587" s="30">
        <v>-2.6954106940836424E-4</v>
      </c>
      <c r="E587" s="30">
        <v>7.1685207285906072E-4</v>
      </c>
    </row>
    <row r="588" spans="2:5" x14ac:dyDescent="0.2">
      <c r="B588" s="30">
        <v>514</v>
      </c>
      <c r="C588" s="40">
        <v>-6.9924205495632196E-3</v>
      </c>
      <c r="D588" s="30">
        <v>-3.0624682440646457E-5</v>
      </c>
      <c r="E588" s="30">
        <v>-6.9617958671225732E-3</v>
      </c>
    </row>
    <row r="589" spans="2:5" x14ac:dyDescent="0.2">
      <c r="B589" s="30">
        <v>515</v>
      </c>
      <c r="C589" s="40">
        <v>1.2468109108510943E-3</v>
      </c>
      <c r="D589" s="30">
        <v>-9.8569222402352134E-4</v>
      </c>
      <c r="E589" s="30">
        <v>2.2325031348746156E-3</v>
      </c>
    </row>
    <row r="590" spans="2:5" x14ac:dyDescent="0.2">
      <c r="B590" s="30">
        <v>516</v>
      </c>
      <c r="C590" s="40">
        <v>8.6663416561310481E-3</v>
      </c>
      <c r="D590" s="30">
        <v>7.2010258835870228E-5</v>
      </c>
      <c r="E590" s="30">
        <v>8.5943313972951779E-3</v>
      </c>
    </row>
    <row r="591" spans="2:5" x14ac:dyDescent="0.2">
      <c r="B591" s="30">
        <v>517</v>
      </c>
      <c r="C591" s="40">
        <v>2.1248363955695625E-3</v>
      </c>
      <c r="D591" s="30">
        <v>1.0244845434385728E-3</v>
      </c>
      <c r="E591" s="30">
        <v>1.1003518521309897E-3</v>
      </c>
    </row>
    <row r="592" spans="2:5" x14ac:dyDescent="0.2">
      <c r="B592" s="30">
        <v>518</v>
      </c>
      <c r="C592" s="40">
        <v>7.9940619799917306E-4</v>
      </c>
      <c r="D592" s="30">
        <v>1.8472583669801323E-4</v>
      </c>
      <c r="E592" s="30">
        <v>6.1468036130115982E-4</v>
      </c>
    </row>
    <row r="593" spans="2:5" x14ac:dyDescent="0.2">
      <c r="B593" s="30">
        <v>519</v>
      </c>
      <c r="C593" s="40">
        <v>5.9463211143703527E-4</v>
      </c>
      <c r="D593" s="30">
        <v>1.4575159712842088E-5</v>
      </c>
      <c r="E593" s="30">
        <v>5.8005695172419318E-4</v>
      </c>
    </row>
    <row r="594" spans="2:5" x14ac:dyDescent="0.2">
      <c r="B594" s="30">
        <v>520</v>
      </c>
      <c r="C594" s="40">
        <v>-1.8013960820222743E-5</v>
      </c>
      <c r="D594" s="30">
        <v>-1.1712493549801586E-5</v>
      </c>
      <c r="E594" s="30">
        <v>-6.3014672704211573E-6</v>
      </c>
    </row>
    <row r="595" spans="2:5" x14ac:dyDescent="0.2">
      <c r="B595" s="30">
        <v>521</v>
      </c>
      <c r="C595" s="40">
        <v>6.5417018407368712E-3</v>
      </c>
      <c r="D595" s="30">
        <v>-9.0360274578151281E-5</v>
      </c>
      <c r="E595" s="30">
        <v>6.6320621153150225E-3</v>
      </c>
    </row>
    <row r="596" spans="2:5" x14ac:dyDescent="0.2">
      <c r="B596" s="30">
        <v>522</v>
      </c>
      <c r="C596" s="40">
        <v>-3.9989413371489882E-3</v>
      </c>
      <c r="D596" s="30">
        <v>7.5173619078926657E-4</v>
      </c>
      <c r="E596" s="30">
        <v>-4.7506775279382548E-3</v>
      </c>
    </row>
    <row r="597" spans="2:5" x14ac:dyDescent="0.2">
      <c r="B597" s="30">
        <v>523</v>
      </c>
      <c r="C597" s="40">
        <v>-2.3114886843426073E-2</v>
      </c>
      <c r="D597" s="30">
        <v>-6.0140754764676299E-4</v>
      </c>
      <c r="E597" s="30">
        <v>-2.251347929577931E-2</v>
      </c>
    </row>
    <row r="598" spans="2:5" x14ac:dyDescent="0.2">
      <c r="B598" s="30">
        <v>524</v>
      </c>
      <c r="C598" s="40">
        <v>-5.4024119521311207E-3</v>
      </c>
      <c r="D598" s="30">
        <v>-3.055396505395669E-3</v>
      </c>
      <c r="E598" s="30">
        <v>-2.3470154467354516E-3</v>
      </c>
    </row>
    <row r="599" spans="2:5" x14ac:dyDescent="0.2">
      <c r="B599" s="30">
        <v>525</v>
      </c>
      <c r="C599" s="40">
        <v>-6.2934114752004793E-3</v>
      </c>
      <c r="D599" s="30">
        <v>-7.8157657933605653E-4</v>
      </c>
      <c r="E599" s="30">
        <v>-5.5118348958644228E-3</v>
      </c>
    </row>
    <row r="600" spans="2:5" x14ac:dyDescent="0.2">
      <c r="B600" s="30">
        <v>526</v>
      </c>
      <c r="C600" s="40">
        <v>-1.4202885661716621E-2</v>
      </c>
      <c r="D600" s="30">
        <v>-8.9595768542645449E-4</v>
      </c>
      <c r="E600" s="30">
        <v>-1.3306927976290166E-2</v>
      </c>
    </row>
    <row r="601" spans="2:5" x14ac:dyDescent="0.2">
      <c r="B601" s="30">
        <v>527</v>
      </c>
      <c r="C601" s="40">
        <v>-2.1008708654659723E-2</v>
      </c>
      <c r="D601" s="30">
        <v>-1.9113279326861063E-3</v>
      </c>
      <c r="E601" s="30">
        <v>-1.9097380721973617E-2</v>
      </c>
    </row>
    <row r="602" spans="2:5" x14ac:dyDescent="0.2">
      <c r="B602" s="30">
        <v>528</v>
      </c>
      <c r="C602" s="40">
        <v>-4.5584858256278032E-3</v>
      </c>
      <c r="D602" s="30">
        <v>-2.7850181442213798E-3</v>
      </c>
      <c r="E602" s="30">
        <v>-1.7734676814064234E-3</v>
      </c>
    </row>
    <row r="603" spans="2:5" x14ac:dyDescent="0.2">
      <c r="B603" s="30">
        <v>529</v>
      </c>
      <c r="C603" s="40">
        <v>-8.5092004605664927E-3</v>
      </c>
      <c r="D603" s="30">
        <v>-6.7323846993336441E-4</v>
      </c>
      <c r="E603" s="30">
        <v>-7.8359619906331283E-3</v>
      </c>
    </row>
    <row r="604" spans="2:5" x14ac:dyDescent="0.2">
      <c r="B604" s="30">
        <v>530</v>
      </c>
      <c r="C604" s="40">
        <v>-1.5657450356438757E-2</v>
      </c>
      <c r="D604" s="30">
        <v>-1.1804072147999466E-3</v>
      </c>
      <c r="E604" s="30">
        <v>-1.447704314163881E-2</v>
      </c>
    </row>
    <row r="605" spans="2:5" x14ac:dyDescent="0.2">
      <c r="B605" s="30">
        <v>531</v>
      </c>
      <c r="C605" s="40">
        <v>2.0883021398508887E-2</v>
      </c>
      <c r="D605" s="30">
        <v>-2.0980561119439654E-3</v>
      </c>
      <c r="E605" s="30">
        <v>2.2981077510452853E-2</v>
      </c>
    </row>
    <row r="606" spans="2:5" x14ac:dyDescent="0.2">
      <c r="B606" s="30">
        <v>532</v>
      </c>
      <c r="C606" s="40">
        <v>1.3781102663414204E-3</v>
      </c>
      <c r="D606" s="30">
        <v>2.5927876743669161E-3</v>
      </c>
      <c r="E606" s="30">
        <v>-1.2146774080254957E-3</v>
      </c>
    </row>
    <row r="607" spans="2:5" x14ac:dyDescent="0.2">
      <c r="B607" s="30">
        <v>533</v>
      </c>
      <c r="C607" s="40">
        <v>-2.8741115870851642E-2</v>
      </c>
      <c r="D607" s="30">
        <v>8.8865672470891943E-5</v>
      </c>
      <c r="E607" s="30">
        <v>-2.8829981543322534E-2</v>
      </c>
    </row>
    <row r="608" spans="2:5" x14ac:dyDescent="0.2">
      <c r="B608" s="30">
        <v>534</v>
      </c>
      <c r="C608" s="40">
        <v>-0.11126008029228629</v>
      </c>
      <c r="D608" s="30">
        <v>-3.7776576094846609E-3</v>
      </c>
      <c r="E608" s="30">
        <v>-0.10748242268280163</v>
      </c>
    </row>
    <row r="609" spans="2:5" x14ac:dyDescent="0.2">
      <c r="B609" s="30">
        <v>535</v>
      </c>
      <c r="C609" s="40">
        <v>1.1542528539597793E-2</v>
      </c>
      <c r="D609" s="30">
        <v>-1.4370940972244846E-2</v>
      </c>
      <c r="E609" s="30">
        <v>2.5913469511842639E-2</v>
      </c>
    </row>
    <row r="610" spans="2:5" x14ac:dyDescent="0.2">
      <c r="B610" s="30">
        <v>536</v>
      </c>
      <c r="C610" s="40">
        <v>-4.8773255158656471E-2</v>
      </c>
      <c r="D610" s="30">
        <v>1.3937119431574052E-3</v>
      </c>
      <c r="E610" s="30">
        <v>-5.0166967101813877E-2</v>
      </c>
    </row>
    <row r="611" spans="2:5" x14ac:dyDescent="0.2">
      <c r="B611" s="30">
        <v>537</v>
      </c>
      <c r="C611" s="40">
        <v>-9.8185103369612989E-2</v>
      </c>
      <c r="D611" s="30">
        <v>-6.3492619591737076E-3</v>
      </c>
      <c r="E611" s="30">
        <v>-9.1835841410439281E-2</v>
      </c>
    </row>
    <row r="612" spans="2:5" x14ac:dyDescent="0.2">
      <c r="B612" s="30">
        <v>538</v>
      </c>
      <c r="C612" s="40">
        <v>0</v>
      </c>
      <c r="D612" s="30">
        <v>-1.2692454863329854E-2</v>
      </c>
      <c r="E612" s="30">
        <v>1.2692454863329854E-2</v>
      </c>
    </row>
    <row r="613" spans="2:5" x14ac:dyDescent="0.2">
      <c r="B613" s="30">
        <v>539</v>
      </c>
      <c r="C613" s="40">
        <v>-0.16290320891722671</v>
      </c>
      <c r="D613" s="30">
        <v>-8.8047751720027323E-5</v>
      </c>
      <c r="E613" s="30">
        <v>-0.16281516116550668</v>
      </c>
    </row>
    <row r="614" spans="2:5" x14ac:dyDescent="0.2">
      <c r="B614" s="30">
        <v>540</v>
      </c>
      <c r="C614" s="40">
        <v>2.7223428947500653E-3</v>
      </c>
      <c r="D614" s="30">
        <v>-2.1000572101272465E-2</v>
      </c>
      <c r="E614" s="30">
        <v>2.372291499602253E-2</v>
      </c>
    </row>
    <row r="615" spans="2:5" x14ac:dyDescent="0.2">
      <c r="B615" s="30">
        <v>541</v>
      </c>
      <c r="C615" s="40">
        <v>-0.11251582236631923</v>
      </c>
      <c r="D615" s="30">
        <v>2.6143009130527584E-4</v>
      </c>
      <c r="E615" s="30">
        <v>-0.1127772524576245</v>
      </c>
    </row>
    <row r="616" spans="2:5" x14ac:dyDescent="0.2">
      <c r="B616" s="30">
        <v>542</v>
      </c>
      <c r="C616" s="40">
        <v>6.3776153016712753E-3</v>
      </c>
      <c r="D616" s="30">
        <v>-1.4532145511274613E-2</v>
      </c>
      <c r="E616" s="30">
        <v>2.0909760812945887E-2</v>
      </c>
    </row>
    <row r="617" spans="2:5" x14ac:dyDescent="0.2">
      <c r="B617" s="30">
        <v>543</v>
      </c>
      <c r="C617" s="40">
        <v>2.1810971577589877E-2</v>
      </c>
      <c r="D617" s="30">
        <v>7.306717577038116E-4</v>
      </c>
      <c r="E617" s="30">
        <v>2.1080299819886066E-2</v>
      </c>
    </row>
    <row r="618" spans="2:5" x14ac:dyDescent="0.2">
      <c r="B618" s="30">
        <v>544</v>
      </c>
      <c r="C618" s="40">
        <v>4.2753656859256832E-3</v>
      </c>
      <c r="D618" s="30">
        <v>2.7119122812066933E-3</v>
      </c>
      <c r="E618" s="30">
        <v>1.5634534047189899E-3</v>
      </c>
    </row>
    <row r="619" spans="2:5" x14ac:dyDescent="0.2">
      <c r="B619" s="30">
        <v>545</v>
      </c>
      <c r="C619" s="40">
        <v>0.12469742972745629</v>
      </c>
      <c r="D619" s="30">
        <v>4.6079772286847231E-4</v>
      </c>
      <c r="E619" s="30">
        <v>0.12423663200458782</v>
      </c>
    </row>
    <row r="620" spans="2:5" x14ac:dyDescent="0.2">
      <c r="B620" s="30">
        <v>546</v>
      </c>
      <c r="C620" s="40">
        <v>0.10932519367020339</v>
      </c>
      <c r="D620" s="30">
        <v>1.5919850759518406E-2</v>
      </c>
      <c r="E620" s="30">
        <v>9.3405342910684988E-2</v>
      </c>
    </row>
    <row r="621" spans="2:5" x14ac:dyDescent="0.2">
      <c r="B621" s="30">
        <v>547</v>
      </c>
      <c r="C621" s="40">
        <v>-1.6850107905355113E-2</v>
      </c>
      <c r="D621" s="30">
        <v>1.3946456478392159E-2</v>
      </c>
      <c r="E621" s="30">
        <v>-3.0796564383747272E-2</v>
      </c>
    </row>
    <row r="622" spans="2:5" x14ac:dyDescent="0.2">
      <c r="B622" s="30">
        <v>548</v>
      </c>
      <c r="C622" s="40">
        <v>-1.6128815146747705E-2</v>
      </c>
      <c r="D622" s="30">
        <v>-2.2511622428677807E-3</v>
      </c>
      <c r="E622" s="30">
        <v>-1.3877652903879925E-2</v>
      </c>
    </row>
    <row r="623" spans="2:5" x14ac:dyDescent="0.2">
      <c r="B623" s="30">
        <v>549</v>
      </c>
      <c r="C623" s="40">
        <v>-4.7314149773763923E-3</v>
      </c>
      <c r="D623" s="30">
        <v>-2.1585670602572429E-3</v>
      </c>
      <c r="E623" s="30">
        <v>-2.5728479171191494E-3</v>
      </c>
    </row>
    <row r="624" spans="2:5" x14ac:dyDescent="0.2">
      <c r="B624" s="30">
        <v>550</v>
      </c>
      <c r="C624" s="40">
        <v>-5.5636969633951545E-2</v>
      </c>
      <c r="D624" s="30">
        <v>-6.9543806391758611E-4</v>
      </c>
      <c r="E624" s="30">
        <v>-5.4941531570033959E-2</v>
      </c>
    </row>
    <row r="625" spans="2:5" x14ac:dyDescent="0.2">
      <c r="B625" s="30">
        <v>551</v>
      </c>
      <c r="C625" s="40">
        <v>4.7219742462231248E-2</v>
      </c>
      <c r="D625" s="30">
        <v>-7.2303839275317319E-3</v>
      </c>
      <c r="E625" s="30">
        <v>5.445012638976298E-2</v>
      </c>
    </row>
    <row r="626" spans="2:5" x14ac:dyDescent="0.2">
      <c r="B626" s="30">
        <v>552</v>
      </c>
      <c r="C626" s="40">
        <v>1.1704073872471708E-2</v>
      </c>
      <c r="D626" s="30">
        <v>5.9737359331106521E-3</v>
      </c>
      <c r="E626" s="30">
        <v>5.7303379393610562E-3</v>
      </c>
    </row>
    <row r="627" spans="2:5" x14ac:dyDescent="0.2">
      <c r="B627" s="30">
        <v>553</v>
      </c>
      <c r="C627" s="40">
        <v>2.8476310734280787E-2</v>
      </c>
      <c r="D627" s="30">
        <v>1.4144501516294011E-3</v>
      </c>
      <c r="E627" s="30">
        <v>2.7061860582651386E-2</v>
      </c>
    </row>
    <row r="628" spans="2:5" x14ac:dyDescent="0.2">
      <c r="B628" s="30">
        <v>554</v>
      </c>
      <c r="C628" s="40">
        <v>2.8490906062073919E-3</v>
      </c>
      <c r="D628" s="30">
        <v>3.5675680312610061E-3</v>
      </c>
      <c r="E628" s="30">
        <v>-7.1847742505361419E-4</v>
      </c>
    </row>
    <row r="629" spans="2:5" x14ac:dyDescent="0.2">
      <c r="B629" s="30">
        <v>555</v>
      </c>
      <c r="C629" s="40">
        <v>2.0166090778546759E-2</v>
      </c>
      <c r="D629" s="30">
        <v>2.777011925298653E-4</v>
      </c>
      <c r="E629" s="30">
        <v>1.9888389586016894E-2</v>
      </c>
    </row>
    <row r="630" spans="2:5" x14ac:dyDescent="0.2">
      <c r="B630" s="30">
        <v>556</v>
      </c>
      <c r="C630" s="40">
        <v>5.75363498287456E-3</v>
      </c>
      <c r="D630" s="30">
        <v>2.5007524766163559E-3</v>
      </c>
      <c r="E630" s="30">
        <v>3.2528825062582041E-3</v>
      </c>
    </row>
    <row r="631" spans="2:5" x14ac:dyDescent="0.2">
      <c r="B631" s="30">
        <v>557</v>
      </c>
      <c r="C631" s="40">
        <v>1.4203744762133633E-2</v>
      </c>
      <c r="D631" s="30">
        <v>6.5056895495848102E-4</v>
      </c>
      <c r="E631" s="30">
        <v>1.3553175807175152E-2</v>
      </c>
    </row>
    <row r="632" spans="2:5" x14ac:dyDescent="0.2">
      <c r="B632" s="30">
        <v>558</v>
      </c>
      <c r="C632" s="40">
        <v>-5.8383566735156454E-3</v>
      </c>
      <c r="D632" s="30">
        <v>1.7353427153387127E-3</v>
      </c>
      <c r="E632" s="30">
        <v>-7.5736993888543581E-3</v>
      </c>
    </row>
    <row r="633" spans="2:5" x14ac:dyDescent="0.2">
      <c r="B633" s="30">
        <v>559</v>
      </c>
      <c r="C633" s="40">
        <v>-1.2216660221705605E-3</v>
      </c>
      <c r="D633" s="30">
        <v>-8.3754051437213691E-4</v>
      </c>
      <c r="E633" s="30">
        <v>-3.8412550779842356E-4</v>
      </c>
    </row>
    <row r="634" spans="2:5" x14ac:dyDescent="0.2">
      <c r="B634" s="30">
        <v>560</v>
      </c>
      <c r="C634" s="40">
        <v>-8.736305992739845E-3</v>
      </c>
      <c r="D634" s="30">
        <v>-2.4487781421831875E-4</v>
      </c>
      <c r="E634" s="30">
        <v>-8.4914281785215262E-3</v>
      </c>
    </row>
    <row r="635" spans="2:5" x14ac:dyDescent="0.2">
      <c r="B635" s="30">
        <v>561</v>
      </c>
      <c r="C635" s="40">
        <v>-1.0524282526083636E-2</v>
      </c>
      <c r="D635" s="30">
        <v>-1.2095616433901567E-3</v>
      </c>
      <c r="E635" s="30">
        <v>-9.3147208826934794E-3</v>
      </c>
    </row>
    <row r="636" spans="2:5" x14ac:dyDescent="0.2">
      <c r="B636" s="30">
        <v>562</v>
      </c>
      <c r="C636" s="40">
        <v>-4.1816823436081924E-2</v>
      </c>
      <c r="D636" s="30">
        <v>-1.4390912090660526E-3</v>
      </c>
      <c r="E636" s="30">
        <v>-4.0377732227015871E-2</v>
      </c>
    </row>
    <row r="637" spans="2:5" x14ac:dyDescent="0.2">
      <c r="B637" s="30">
        <v>563</v>
      </c>
      <c r="C637" s="40">
        <v>1.3162139113266906E-3</v>
      </c>
      <c r="D637" s="30">
        <v>-5.4562375138525795E-3</v>
      </c>
      <c r="E637" s="30">
        <v>6.7724514251792699E-3</v>
      </c>
    </row>
    <row r="638" spans="2:5" x14ac:dyDescent="0.2">
      <c r="B638" s="30">
        <v>564</v>
      </c>
      <c r="C638" s="40">
        <v>1.6633783379731645E-2</v>
      </c>
      <c r="D638" s="30">
        <v>8.0919794424670621E-5</v>
      </c>
      <c r="E638" s="30">
        <v>1.6552863585306974E-2</v>
      </c>
    </row>
    <row r="639" spans="2:5" x14ac:dyDescent="0.2">
      <c r="B639" s="30">
        <v>565</v>
      </c>
      <c r="C639" s="40">
        <v>-2.5866050804116709E-2</v>
      </c>
      <c r="D639" s="30">
        <v>2.0472963109655039E-3</v>
      </c>
      <c r="E639" s="30">
        <v>-2.7913347115082213E-2</v>
      </c>
    </row>
    <row r="640" spans="2:5" x14ac:dyDescent="0.2">
      <c r="B640" s="30">
        <v>566</v>
      </c>
      <c r="C640" s="40">
        <v>-5.5393389026187475E-3</v>
      </c>
      <c r="D640" s="30">
        <v>-3.4085742217829979E-3</v>
      </c>
      <c r="E640" s="30">
        <v>-2.1307646808357496E-3</v>
      </c>
    </row>
    <row r="641" spans="2:5" x14ac:dyDescent="0.2">
      <c r="B641" s="30">
        <v>567</v>
      </c>
      <c r="C641" s="40">
        <v>2.5798354051503294E-2</v>
      </c>
      <c r="D641" s="30">
        <v>-7.9915442943008161E-4</v>
      </c>
      <c r="E641" s="30">
        <v>2.6597508480933375E-2</v>
      </c>
    </row>
    <row r="642" spans="2:5" x14ac:dyDescent="0.2">
      <c r="B642" s="30">
        <v>568</v>
      </c>
      <c r="C642" s="40">
        <v>4.8009148847063843E-4</v>
      </c>
      <c r="D642" s="30">
        <v>3.2237882204895264E-3</v>
      </c>
      <c r="E642" s="30">
        <v>-2.7436967320188881E-3</v>
      </c>
    </row>
    <row r="643" spans="2:5" x14ac:dyDescent="0.2">
      <c r="B643" s="30">
        <v>569</v>
      </c>
      <c r="C643" s="40">
        <v>-3.3654907570836727E-3</v>
      </c>
      <c r="D643" s="30">
        <v>-2.641652291005079E-5</v>
      </c>
      <c r="E643" s="30">
        <v>-3.3390742341736219E-3</v>
      </c>
    </row>
    <row r="644" spans="2:5" x14ac:dyDescent="0.2">
      <c r="B644" s="30">
        <v>570</v>
      </c>
      <c r="C644" s="40">
        <v>-3.2581737344344497E-2</v>
      </c>
      <c r="D644" s="30">
        <v>-5.200890102901104E-4</v>
      </c>
      <c r="E644" s="30">
        <v>-3.2061648334054386E-2</v>
      </c>
    </row>
    <row r="645" spans="2:5" x14ac:dyDescent="0.2">
      <c r="B645" s="30">
        <v>571</v>
      </c>
      <c r="C645" s="40">
        <v>-5.5789795043888644E-3</v>
      </c>
      <c r="D645" s="30">
        <v>-4.2706932630833788E-3</v>
      </c>
      <c r="E645" s="30">
        <v>-1.3082862413054857E-3</v>
      </c>
    </row>
    <row r="646" spans="2:5" x14ac:dyDescent="0.2">
      <c r="B646" s="30">
        <v>572</v>
      </c>
      <c r="C646" s="40">
        <v>-8.083306180342217E-3</v>
      </c>
      <c r="D646" s="30">
        <v>-8.0424324907493912E-4</v>
      </c>
      <c r="E646" s="30">
        <v>-7.2790629312672779E-3</v>
      </c>
    </row>
    <row r="647" spans="2:5" x14ac:dyDescent="0.2">
      <c r="B647" s="30">
        <v>573</v>
      </c>
      <c r="C647" s="40">
        <v>2.0819338048879567E-2</v>
      </c>
      <c r="D647" s="30">
        <v>-1.1257334943451797E-3</v>
      </c>
      <c r="E647" s="30">
        <v>2.1945071543224746E-2</v>
      </c>
    </row>
    <row r="648" spans="2:5" x14ac:dyDescent="0.2">
      <c r="B648" s="30">
        <v>574</v>
      </c>
      <c r="C648" s="40">
        <v>-2.7972297799974104E-3</v>
      </c>
      <c r="D648" s="30">
        <v>2.5846123928077846E-3</v>
      </c>
      <c r="E648" s="30">
        <v>-5.381842172805195E-3</v>
      </c>
    </row>
    <row r="649" spans="2:5" x14ac:dyDescent="0.2">
      <c r="B649" s="30">
        <v>575</v>
      </c>
      <c r="C649" s="40">
        <v>-5.572755858604255E-3</v>
      </c>
      <c r="D649" s="30">
        <v>-4.4713911814737821E-4</v>
      </c>
      <c r="E649" s="30">
        <v>-5.1256167404568767E-3</v>
      </c>
    </row>
    <row r="650" spans="2:5" x14ac:dyDescent="0.2">
      <c r="B650" s="30">
        <v>576</v>
      </c>
      <c r="C650" s="40">
        <v>-1.3495358414665863E-2</v>
      </c>
      <c r="D650" s="30">
        <v>-8.0344429523677464E-4</v>
      </c>
      <c r="E650" s="30">
        <v>-1.2691914119429088E-2</v>
      </c>
    </row>
    <row r="651" spans="2:5" x14ac:dyDescent="0.2">
      <c r="B651" s="30">
        <v>577</v>
      </c>
      <c r="C651" s="40">
        <v>-3.1729449501009983E-2</v>
      </c>
      <c r="D651" s="30">
        <v>-1.8204998828259059E-3</v>
      </c>
      <c r="E651" s="30">
        <v>-2.9908949618184077E-2</v>
      </c>
    </row>
    <row r="652" spans="2:5" x14ac:dyDescent="0.2">
      <c r="B652" s="30">
        <v>578</v>
      </c>
      <c r="C652" s="40">
        <v>-2.8849367577295868E-3</v>
      </c>
      <c r="D652" s="30">
        <v>-4.1612817272700057E-3</v>
      </c>
      <c r="E652" s="30">
        <v>1.2763449695404189E-3</v>
      </c>
    </row>
    <row r="653" spans="2:5" x14ac:dyDescent="0.2">
      <c r="B653" s="30">
        <v>579</v>
      </c>
      <c r="C653" s="40">
        <v>1.4435087360161372E-3</v>
      </c>
      <c r="D653" s="30">
        <v>-4.5839840714261069E-4</v>
      </c>
      <c r="E653" s="30">
        <v>1.9019071431587479E-3</v>
      </c>
    </row>
    <row r="654" spans="2:5" x14ac:dyDescent="0.2">
      <c r="B654" s="30">
        <v>580</v>
      </c>
      <c r="C654" s="40">
        <v>2.7342802561465627E-2</v>
      </c>
      <c r="D654" s="30">
        <v>9.7261130722364753E-5</v>
      </c>
      <c r="E654" s="30">
        <v>2.7245541430743262E-2</v>
      </c>
    </row>
    <row r="655" spans="2:5" x14ac:dyDescent="0.2">
      <c r="B655" s="30">
        <v>581</v>
      </c>
      <c r="C655" s="40">
        <v>-1.4238061423607846E-2</v>
      </c>
      <c r="D655" s="30">
        <v>3.4220551379179516E-3</v>
      </c>
      <c r="E655" s="30">
        <v>-1.7660116561525798E-2</v>
      </c>
    </row>
    <row r="656" spans="2:5" x14ac:dyDescent="0.2">
      <c r="B656" s="30">
        <v>582</v>
      </c>
      <c r="C656" s="40">
        <v>4.3365769803004849E-3</v>
      </c>
      <c r="D656" s="30">
        <v>-1.9158435833105097E-3</v>
      </c>
      <c r="E656" s="30">
        <v>6.2524205636109945E-3</v>
      </c>
    </row>
    <row r="657" spans="2:5" x14ac:dyDescent="0.2">
      <c r="B657" s="30">
        <v>583</v>
      </c>
      <c r="C657" s="40">
        <v>-5.7800385386699822E-3</v>
      </c>
      <c r="D657" s="30">
        <v>4.686556569913668E-4</v>
      </c>
      <c r="E657" s="30">
        <v>-6.2486941956613491E-3</v>
      </c>
    </row>
    <row r="658" spans="2:5" x14ac:dyDescent="0.2">
      <c r="B658" s="30">
        <v>584</v>
      </c>
      <c r="C658" s="40">
        <v>-7.9575891834402501E-3</v>
      </c>
      <c r="D658" s="30">
        <v>-8.3005398649410068E-4</v>
      </c>
      <c r="E658" s="30">
        <v>-7.1275351969461494E-3</v>
      </c>
    </row>
    <row r="659" spans="2:5" x14ac:dyDescent="0.2">
      <c r="B659" s="30">
        <v>585</v>
      </c>
      <c r="C659" s="40">
        <v>1.4194489277698452E-2</v>
      </c>
      <c r="D659" s="30">
        <v>-1.1095947099937845E-3</v>
      </c>
      <c r="E659" s="30">
        <v>1.5304083987692237E-2</v>
      </c>
    </row>
    <row r="660" spans="2:5" x14ac:dyDescent="0.2">
      <c r="B660" s="30">
        <v>586</v>
      </c>
      <c r="C660" s="40">
        <v>1.4473693347657223E-2</v>
      </c>
      <c r="D660" s="30">
        <v>1.7341545524725294E-3</v>
      </c>
      <c r="E660" s="30">
        <v>1.2739538795184694E-2</v>
      </c>
    </row>
    <row r="661" spans="2:5" x14ac:dyDescent="0.2">
      <c r="B661" s="30">
        <v>587</v>
      </c>
      <c r="C661" s="40">
        <v>-2.6403323572225883E-3</v>
      </c>
      <c r="D661" s="30">
        <v>1.7699970748532505E-3</v>
      </c>
      <c r="E661" s="30">
        <v>-4.4103294320758388E-3</v>
      </c>
    </row>
    <row r="662" spans="2:5" x14ac:dyDescent="0.2">
      <c r="B662" s="30">
        <v>588</v>
      </c>
      <c r="C662" s="40">
        <v>9.4344214693486018E-3</v>
      </c>
      <c r="D662" s="30">
        <v>-4.2699758013858662E-4</v>
      </c>
      <c r="E662" s="30">
        <v>9.8614190494871884E-3</v>
      </c>
    </row>
    <row r="663" spans="2:5" x14ac:dyDescent="0.2">
      <c r="B663" s="30">
        <v>589</v>
      </c>
      <c r="C663" s="40">
        <v>1.9143232562265682E-2</v>
      </c>
      <c r="D663" s="30">
        <v>1.1230859638960006E-3</v>
      </c>
      <c r="E663" s="30">
        <v>1.8020146598369681E-2</v>
      </c>
    </row>
    <row r="664" spans="2:5" x14ac:dyDescent="0.2">
      <c r="B664" s="30">
        <v>590</v>
      </c>
      <c r="C664" s="40">
        <v>5.9963039506275354E-4</v>
      </c>
      <c r="D664" s="30">
        <v>2.3694441525121536E-3</v>
      </c>
      <c r="E664" s="30">
        <v>-1.7698137574493999E-3</v>
      </c>
    </row>
    <row r="665" spans="2:5" x14ac:dyDescent="0.2">
      <c r="B665" s="30">
        <v>591</v>
      </c>
      <c r="C665" s="40">
        <v>3.5473500686797582E-2</v>
      </c>
      <c r="D665" s="30">
        <v>-1.1070844261718005E-5</v>
      </c>
      <c r="E665" s="30">
        <v>3.54845715310593E-2</v>
      </c>
    </row>
    <row r="666" spans="2:5" x14ac:dyDescent="0.2">
      <c r="B666" s="30">
        <v>592</v>
      </c>
      <c r="C666" s="40">
        <v>4.9873267049031431E-3</v>
      </c>
      <c r="D666" s="30">
        <v>4.4658247705423237E-3</v>
      </c>
      <c r="E666" s="30">
        <v>5.2150193436081935E-4</v>
      </c>
    </row>
    <row r="667" spans="2:5" x14ac:dyDescent="0.2">
      <c r="B667" s="30">
        <v>593</v>
      </c>
      <c r="C667" s="40">
        <v>3.3151740346880718E-2</v>
      </c>
      <c r="D667" s="30">
        <v>5.5219495343415692E-4</v>
      </c>
      <c r="E667" s="30">
        <v>3.2599545393446561E-2</v>
      </c>
    </row>
    <row r="668" spans="2:5" x14ac:dyDescent="0.2">
      <c r="B668" s="30">
        <v>594</v>
      </c>
      <c r="C668" s="40">
        <v>2.0705627205138757E-2</v>
      </c>
      <c r="D668" s="30">
        <v>4.167771282430819E-3</v>
      </c>
      <c r="E668" s="30">
        <v>1.6537855922707938E-2</v>
      </c>
    </row>
    <row r="669" spans="2:5" x14ac:dyDescent="0.2">
      <c r="B669" s="30">
        <v>595</v>
      </c>
      <c r="C669" s="40">
        <v>-1.4970155256817573E-2</v>
      </c>
      <c r="D669" s="30">
        <v>2.5700148854637395E-3</v>
      </c>
      <c r="E669" s="30">
        <v>-1.7540170142281312E-2</v>
      </c>
    </row>
    <row r="670" spans="2:5" x14ac:dyDescent="0.2">
      <c r="B670" s="30">
        <v>596</v>
      </c>
      <c r="C670" s="40">
        <v>-2.6802498882671819E-2</v>
      </c>
      <c r="D670" s="30">
        <v>-2.0098253422636721E-3</v>
      </c>
      <c r="E670" s="30">
        <v>-2.4792673540408146E-2</v>
      </c>
    </row>
    <row r="671" spans="2:5" x14ac:dyDescent="0.2">
      <c r="B671" s="30">
        <v>597</v>
      </c>
      <c r="C671" s="40">
        <v>-4.9097939097120041E-2</v>
      </c>
      <c r="D671" s="30">
        <v>-3.528789737333865E-3</v>
      </c>
      <c r="E671" s="30">
        <v>-4.5569149359786176E-2</v>
      </c>
    </row>
    <row r="672" spans="2:5" x14ac:dyDescent="0.2">
      <c r="B672" s="30">
        <v>598</v>
      </c>
      <c r="C672" s="40">
        <v>1.90584569963799E-2</v>
      </c>
      <c r="D672" s="30">
        <v>-6.3909429107900685E-3</v>
      </c>
      <c r="E672" s="30">
        <v>2.5449399907169969E-2</v>
      </c>
    </row>
    <row r="673" spans="2:5" x14ac:dyDescent="0.2">
      <c r="B673" s="30">
        <v>599</v>
      </c>
      <c r="C673" s="40">
        <v>1.00098322032904E-2</v>
      </c>
      <c r="D673" s="30">
        <v>2.3585611803618976E-3</v>
      </c>
      <c r="E673" s="30">
        <v>7.6512710229285023E-3</v>
      </c>
    </row>
    <row r="674" spans="2:5" x14ac:dyDescent="0.2">
      <c r="B674" s="30">
        <v>600</v>
      </c>
      <c r="C674" s="40">
        <v>-1.3365907609634395E-2</v>
      </c>
      <c r="D674" s="30">
        <v>1.1969536983902056E-3</v>
      </c>
      <c r="E674" s="30">
        <v>-1.45628613080246E-2</v>
      </c>
    </row>
    <row r="675" spans="2:5" x14ac:dyDescent="0.2">
      <c r="B675" s="30">
        <v>601</v>
      </c>
      <c r="C675" s="40">
        <v>-2.633542568879407E-4</v>
      </c>
      <c r="D675" s="30">
        <v>-1.8038817748691411E-3</v>
      </c>
      <c r="E675" s="30">
        <v>1.5405275179812003E-3</v>
      </c>
    </row>
    <row r="676" spans="2:5" x14ac:dyDescent="0.2">
      <c r="B676" s="30">
        <v>602</v>
      </c>
      <c r="C676" s="40">
        <v>1.9484099751615393E-2</v>
      </c>
      <c r="D676" s="30">
        <v>-1.2185557138381237E-4</v>
      </c>
      <c r="E676" s="30">
        <v>1.9605955322999205E-2</v>
      </c>
    </row>
    <row r="677" spans="2:5" x14ac:dyDescent="0.2">
      <c r="B677" s="30">
        <v>603</v>
      </c>
      <c r="C677" s="40">
        <v>-1.5733460025258175E-2</v>
      </c>
      <c r="D677" s="30">
        <v>2.4132026115665818E-3</v>
      </c>
      <c r="E677" s="30">
        <v>-1.8146662636824757E-2</v>
      </c>
    </row>
    <row r="678" spans="2:5" x14ac:dyDescent="0.2">
      <c r="B678" s="30">
        <v>604</v>
      </c>
      <c r="C678" s="40">
        <v>-1.5691712864691863E-2</v>
      </c>
      <c r="D678" s="30">
        <v>-2.107813771480279E-3</v>
      </c>
      <c r="E678" s="30">
        <v>-1.3583899093211584E-2</v>
      </c>
    </row>
    <row r="679" spans="2:5" x14ac:dyDescent="0.2">
      <c r="B679" s="30">
        <v>605</v>
      </c>
      <c r="C679" s="40">
        <v>-3.9990935920948491E-4</v>
      </c>
      <c r="D679" s="30">
        <v>-2.1024545246141764E-3</v>
      </c>
      <c r="E679" s="30">
        <v>1.7025451654046914E-3</v>
      </c>
    </row>
    <row r="680" spans="2:5" x14ac:dyDescent="0.2">
      <c r="B680" s="30">
        <v>606</v>
      </c>
      <c r="C680" s="40">
        <v>-1.286427244600632E-2</v>
      </c>
      <c r="D680" s="30">
        <v>-1.3938568586919359E-4</v>
      </c>
      <c r="E680" s="30">
        <v>-1.2724886760137126E-2</v>
      </c>
    </row>
    <row r="681" spans="2:5" x14ac:dyDescent="0.2">
      <c r="B681" s="30">
        <v>607</v>
      </c>
      <c r="C681" s="40">
        <v>1.0348940157375575E-3</v>
      </c>
      <c r="D681" s="30">
        <v>-1.7394848999168855E-3</v>
      </c>
      <c r="E681" s="30">
        <v>2.774378915654443E-3</v>
      </c>
    </row>
    <row r="682" spans="2:5" x14ac:dyDescent="0.2">
      <c r="B682" s="30">
        <v>608</v>
      </c>
      <c r="C682" s="40">
        <v>-1.7013925813187804E-3</v>
      </c>
      <c r="D682" s="30">
        <v>4.4805655202830984E-5</v>
      </c>
      <c r="E682" s="30">
        <v>-1.7461982365216113E-3</v>
      </c>
    </row>
    <row r="683" spans="2:5" x14ac:dyDescent="0.2">
      <c r="B683" s="30">
        <v>609</v>
      </c>
      <c r="C683" s="40">
        <v>8.129688363015395E-3</v>
      </c>
      <c r="D683" s="30">
        <v>-3.0646219561875944E-4</v>
      </c>
      <c r="E683" s="30">
        <v>8.4361505586341545E-3</v>
      </c>
    </row>
    <row r="684" spans="2:5" x14ac:dyDescent="0.2">
      <c r="B684" s="30">
        <v>610</v>
      </c>
      <c r="C684" s="40">
        <v>5.6055007465072191E-3</v>
      </c>
      <c r="D684" s="30">
        <v>9.5559225375230292E-4</v>
      </c>
      <c r="E684" s="30">
        <v>4.6499084927549162E-3</v>
      </c>
    </row>
    <row r="685" spans="2:5" x14ac:dyDescent="0.2">
      <c r="B685" s="30">
        <v>611</v>
      </c>
      <c r="C685" s="40">
        <v>3.7343760827839734E-3</v>
      </c>
      <c r="D685" s="30">
        <v>6.3155238158570928E-4</v>
      </c>
      <c r="E685" s="30">
        <v>3.1028237011982642E-3</v>
      </c>
    </row>
    <row r="686" spans="2:5" x14ac:dyDescent="0.2">
      <c r="B686" s="30">
        <v>612</v>
      </c>
      <c r="C686" s="40">
        <v>2.0961308867588177E-3</v>
      </c>
      <c r="D686" s="30">
        <v>3.9134876404344843E-4</v>
      </c>
      <c r="E686" s="30">
        <v>1.7047821227153693E-3</v>
      </c>
    </row>
    <row r="687" spans="2:5" x14ac:dyDescent="0.2">
      <c r="B687" s="30">
        <v>613</v>
      </c>
      <c r="C687" s="40">
        <v>1.8990848065244599E-2</v>
      </c>
      <c r="D687" s="30">
        <v>1.8104079785831798E-4</v>
      </c>
      <c r="E687" s="30">
        <v>1.8809807267386281E-2</v>
      </c>
    </row>
    <row r="688" spans="2:5" x14ac:dyDescent="0.2">
      <c r="B688" s="30">
        <v>614</v>
      </c>
      <c r="C688" s="40">
        <v>-9.091605050627569E-3</v>
      </c>
      <c r="D688" s="30">
        <v>2.349881956496316E-3</v>
      </c>
      <c r="E688" s="30">
        <v>-1.1441487007123885E-2</v>
      </c>
    </row>
    <row r="689" spans="2:5" x14ac:dyDescent="0.2">
      <c r="B689" s="30">
        <v>615</v>
      </c>
      <c r="C689" s="40">
        <v>4.0857718522799456E-3</v>
      </c>
      <c r="D689" s="30">
        <v>-1.2551727780561748E-3</v>
      </c>
      <c r="E689" s="30">
        <v>5.3409446303361204E-3</v>
      </c>
    </row>
    <row r="690" spans="2:5" x14ac:dyDescent="0.2">
      <c r="B690" s="30">
        <v>616</v>
      </c>
      <c r="C690" s="40">
        <v>-2.285276666849783E-3</v>
      </c>
      <c r="D690" s="30">
        <v>4.36458818257593E-4</v>
      </c>
      <c r="E690" s="30">
        <v>-2.721735485107376E-3</v>
      </c>
    </row>
    <row r="691" spans="2:5" x14ac:dyDescent="0.2">
      <c r="B691" s="30">
        <v>617</v>
      </c>
      <c r="C691" s="40">
        <v>-5.5029284828802595E-4</v>
      </c>
      <c r="D691" s="30">
        <v>-3.8141768751571444E-4</v>
      </c>
      <c r="E691" s="30">
        <v>-1.688751607723115E-4</v>
      </c>
    </row>
    <row r="692" spans="2:5" x14ac:dyDescent="0.2">
      <c r="B692" s="30">
        <v>618</v>
      </c>
      <c r="C692" s="40">
        <v>2.795516708312296E-4</v>
      </c>
      <c r="D692" s="30">
        <v>-1.586910046411736E-4</v>
      </c>
      <c r="E692" s="30">
        <v>4.382426754724032E-4</v>
      </c>
    </row>
    <row r="693" spans="2:5" x14ac:dyDescent="0.2">
      <c r="B693" s="30">
        <v>619</v>
      </c>
      <c r="C693" s="40">
        <v>7.2237041709755844E-3</v>
      </c>
      <c r="D693" s="30">
        <v>-5.2160606450908469E-5</v>
      </c>
      <c r="E693" s="30">
        <v>7.2758647774264929E-3</v>
      </c>
    </row>
    <row r="694" spans="2:5" x14ac:dyDescent="0.2">
      <c r="B694" s="30">
        <v>620</v>
      </c>
      <c r="C694" s="40">
        <v>2.6068407485938033E-3</v>
      </c>
      <c r="D694" s="30">
        <v>8.3928750688897283E-4</v>
      </c>
      <c r="E694" s="30">
        <v>1.7675532417048305E-3</v>
      </c>
    </row>
    <row r="695" spans="2:5" x14ac:dyDescent="0.2">
      <c r="B695" s="30">
        <v>621</v>
      </c>
      <c r="C695" s="40">
        <v>8.9979382419183573E-3</v>
      </c>
      <c r="D695" s="30">
        <v>2.4660262743901942E-4</v>
      </c>
      <c r="E695" s="30">
        <v>8.7513356144793379E-3</v>
      </c>
    </row>
    <row r="696" spans="2:5" x14ac:dyDescent="0.2">
      <c r="B696" s="30">
        <v>622</v>
      </c>
      <c r="C696" s="40">
        <v>1.6358835918757525E-3</v>
      </c>
      <c r="D696" s="30">
        <v>1.0670528987251104E-3</v>
      </c>
      <c r="E696" s="30">
        <v>5.6883069315064212E-4</v>
      </c>
    </row>
    <row r="697" spans="2:5" x14ac:dyDescent="0.2">
      <c r="B697" s="30">
        <v>623</v>
      </c>
      <c r="C697" s="40">
        <v>1.1283785638021212E-2</v>
      </c>
      <c r="D697" s="30">
        <v>1.2195704607078674E-4</v>
      </c>
      <c r="E697" s="30">
        <v>1.1161828591950425E-2</v>
      </c>
    </row>
    <row r="698" spans="2:5" x14ac:dyDescent="0.2">
      <c r="B698" s="30">
        <v>624</v>
      </c>
      <c r="C698" s="40">
        <v>-6.6646820336498363E-3</v>
      </c>
      <c r="D698" s="30">
        <v>1.3604961012752288E-3</v>
      </c>
      <c r="E698" s="30">
        <v>-8.025178134925065E-3</v>
      </c>
    </row>
    <row r="699" spans="2:5" x14ac:dyDescent="0.2">
      <c r="B699" s="30">
        <v>625</v>
      </c>
      <c r="C699" s="40">
        <v>5.7757968487108739E-3</v>
      </c>
      <c r="D699" s="30">
        <v>-9.4361914431023361E-4</v>
      </c>
      <c r="E699" s="30">
        <v>6.7194159930211075E-3</v>
      </c>
    </row>
    <row r="700" spans="2:5" x14ac:dyDescent="0.2">
      <c r="B700" s="30">
        <v>626</v>
      </c>
      <c r="C700" s="40">
        <v>-8.2833463945478185E-3</v>
      </c>
      <c r="D700" s="30">
        <v>6.534139606647147E-4</v>
      </c>
      <c r="E700" s="30">
        <v>-8.9367603552125332E-3</v>
      </c>
    </row>
    <row r="701" spans="2:5" x14ac:dyDescent="0.2">
      <c r="B701" s="30">
        <v>627</v>
      </c>
      <c r="C701" s="40">
        <v>3.3420040483708112E-3</v>
      </c>
      <c r="D701" s="30">
        <v>-1.1514134418322158E-3</v>
      </c>
      <c r="E701" s="30">
        <v>4.493417490203027E-3</v>
      </c>
    </row>
    <row r="702" spans="2:5" x14ac:dyDescent="0.2">
      <c r="B702" s="30">
        <v>628</v>
      </c>
      <c r="C702" s="40">
        <v>-8.7623499889196588E-3</v>
      </c>
      <c r="D702" s="30">
        <v>3.4097842586356709E-4</v>
      </c>
      <c r="E702" s="30">
        <v>-9.1033284147832259E-3</v>
      </c>
    </row>
    <row r="703" spans="2:5" x14ac:dyDescent="0.2">
      <c r="B703" s="30">
        <v>629</v>
      </c>
      <c r="C703" s="40">
        <v>-2.6378214928324119E-2</v>
      </c>
      <c r="D703" s="30">
        <v>-1.2129050134065608E-3</v>
      </c>
      <c r="E703" s="30">
        <v>-2.5165309914917559E-2</v>
      </c>
    </row>
    <row r="704" spans="2:5" x14ac:dyDescent="0.2">
      <c r="B704" s="30">
        <v>630</v>
      </c>
      <c r="C704" s="40">
        <v>-1.0937445962100885E-3</v>
      </c>
      <c r="D704" s="30">
        <v>-3.4743227407326577E-3</v>
      </c>
      <c r="E704" s="30">
        <v>2.3805781445225692E-3</v>
      </c>
    </row>
    <row r="705" spans="2:5" x14ac:dyDescent="0.2">
      <c r="B705" s="30">
        <v>631</v>
      </c>
      <c r="C705" s="40">
        <v>-4.1476771923113628E-3</v>
      </c>
      <c r="D705" s="30">
        <v>-2.2845603865595272E-4</v>
      </c>
      <c r="E705" s="30">
        <v>-3.9192211536554101E-3</v>
      </c>
    </row>
    <row r="706" spans="2:5" x14ac:dyDescent="0.2">
      <c r="B706" s="30">
        <v>632</v>
      </c>
      <c r="C706" s="40">
        <v>8.4715607996798878E-3</v>
      </c>
      <c r="D706" s="30">
        <v>-6.2050135318570364E-4</v>
      </c>
      <c r="E706" s="30">
        <v>9.0920621528655914E-3</v>
      </c>
    </row>
    <row r="707" spans="2:5" x14ac:dyDescent="0.2">
      <c r="B707" s="30">
        <v>633</v>
      </c>
      <c r="C707" s="40">
        <v>3.6575940152811532E-3</v>
      </c>
      <c r="D707" s="30">
        <v>9.9947976035028334E-4</v>
      </c>
      <c r="E707" s="30">
        <v>2.6581142549308699E-3</v>
      </c>
    </row>
    <row r="708" spans="2:5" x14ac:dyDescent="0.2">
      <c r="B708" s="30">
        <v>634</v>
      </c>
      <c r="C708" s="40">
        <v>1.1550174536656091E-3</v>
      </c>
      <c r="D708" s="30">
        <v>3.8149194865635819E-4</v>
      </c>
      <c r="E708" s="30">
        <v>7.7352550500925095E-4</v>
      </c>
    </row>
    <row r="709" spans="2:5" x14ac:dyDescent="0.2">
      <c r="B709" s="30">
        <v>635</v>
      </c>
      <c r="C709" s="40">
        <v>-7.9810424911045449E-3</v>
      </c>
      <c r="D709" s="30">
        <v>6.0226372433138178E-5</v>
      </c>
      <c r="E709" s="30">
        <v>-8.0412688635376831E-3</v>
      </c>
    </row>
    <row r="710" spans="2:5" x14ac:dyDescent="0.2">
      <c r="B710" s="30">
        <v>636</v>
      </c>
      <c r="C710" s="40">
        <v>6.47575620252958E-3</v>
      </c>
      <c r="D710" s="30">
        <v>-1.1126055031565911E-3</v>
      </c>
      <c r="E710" s="30">
        <v>7.588361705686171E-3</v>
      </c>
    </row>
    <row r="711" spans="2:5" x14ac:dyDescent="0.2">
      <c r="B711" s="30">
        <v>637</v>
      </c>
      <c r="C711" s="40">
        <v>7.1474068862425154E-3</v>
      </c>
      <c r="D711" s="30">
        <v>7.4327049036554144E-4</v>
      </c>
      <c r="E711" s="30">
        <v>6.4041363958769739E-3</v>
      </c>
    </row>
    <row r="712" spans="2:5" x14ac:dyDescent="0.2">
      <c r="B712" s="30">
        <v>638</v>
      </c>
      <c r="C712" s="40">
        <v>2.8742014793601374E-3</v>
      </c>
      <c r="D712" s="30">
        <v>8.2949292496888472E-4</v>
      </c>
      <c r="E712" s="30">
        <v>2.0447085543912526E-3</v>
      </c>
    </row>
    <row r="713" spans="2:5" x14ac:dyDescent="0.2">
      <c r="B713" s="30">
        <v>639</v>
      </c>
      <c r="C713" s="40">
        <v>1.3076585931856928E-2</v>
      </c>
      <c r="D713" s="30">
        <v>2.8092477388062809E-4</v>
      </c>
      <c r="E713" s="30">
        <v>1.27956611579763E-2</v>
      </c>
    </row>
    <row r="714" spans="2:5" x14ac:dyDescent="0.2">
      <c r="B714" s="30">
        <v>640</v>
      </c>
      <c r="C714" s="40">
        <v>-5.7849769517399827E-3</v>
      </c>
      <c r="D714" s="30">
        <v>1.5906449120194933E-3</v>
      </c>
      <c r="E714" s="30">
        <v>-7.375621863759476E-3</v>
      </c>
    </row>
    <row r="715" spans="2:5" x14ac:dyDescent="0.2">
      <c r="B715" s="30">
        <v>641</v>
      </c>
      <c r="C715" s="40">
        <v>1.0617265295266418E-2</v>
      </c>
      <c r="D715" s="30">
        <v>-8.3068794996394787E-4</v>
      </c>
      <c r="E715" s="30">
        <v>1.1447953245230366E-2</v>
      </c>
    </row>
    <row r="716" spans="2:5" x14ac:dyDescent="0.2">
      <c r="B716" s="30">
        <v>642</v>
      </c>
      <c r="C716" s="40">
        <v>1.0311859245346892E-2</v>
      </c>
      <c r="D716" s="30">
        <v>1.274932268678081E-3</v>
      </c>
      <c r="E716" s="30">
        <v>9.0369269766688107E-3</v>
      </c>
    </row>
    <row r="717" spans="2:5" x14ac:dyDescent="0.2">
      <c r="B717" s="30">
        <v>643</v>
      </c>
      <c r="C717" s="40">
        <v>1.5798143301801012E-2</v>
      </c>
      <c r="D717" s="30">
        <v>1.2357260952828852E-3</v>
      </c>
      <c r="E717" s="30">
        <v>1.4562417206518127E-2</v>
      </c>
    </row>
    <row r="718" spans="2:5" x14ac:dyDescent="0.2">
      <c r="B718" s="30">
        <v>644</v>
      </c>
      <c r="C718" s="40">
        <v>2.0840416946348892E-2</v>
      </c>
      <c r="D718" s="30">
        <v>1.9400219141421371E-3</v>
      </c>
      <c r="E718" s="30">
        <v>1.8900395032206755E-2</v>
      </c>
    </row>
    <row r="719" spans="2:5" x14ac:dyDescent="0.2">
      <c r="B719" s="30">
        <v>645</v>
      </c>
      <c r="C719" s="40">
        <v>-2.644567771393427E-3</v>
      </c>
      <c r="D719" s="30">
        <v>2.5873183736139279E-3</v>
      </c>
      <c r="E719" s="30">
        <v>-5.2318861450073549E-3</v>
      </c>
    </row>
    <row r="720" spans="2:5" x14ac:dyDescent="0.2">
      <c r="B720" s="30">
        <v>646</v>
      </c>
      <c r="C720" s="40">
        <v>-1.7043628464715737E-3</v>
      </c>
      <c r="D720" s="30">
        <v>-4.2754129688036689E-4</v>
      </c>
      <c r="E720" s="30">
        <v>-1.2768215495912068E-3</v>
      </c>
    </row>
    <row r="721" spans="2:5" x14ac:dyDescent="0.2">
      <c r="B721" s="30">
        <v>647</v>
      </c>
      <c r="C721" s="40">
        <v>8.0769188091870791E-4</v>
      </c>
      <c r="D721" s="30">
        <v>-3.068435002151833E-4</v>
      </c>
      <c r="E721" s="30">
        <v>1.1145353811338912E-3</v>
      </c>
    </row>
    <row r="722" spans="2:5" x14ac:dyDescent="0.2">
      <c r="B722" s="30">
        <v>648</v>
      </c>
      <c r="C722" s="40">
        <v>-8.3366572973788619E-3</v>
      </c>
      <c r="D722" s="30">
        <v>1.5638825351837332E-5</v>
      </c>
      <c r="E722" s="30">
        <v>-8.3522961227306992E-3</v>
      </c>
    </row>
    <row r="723" spans="2:5" x14ac:dyDescent="0.2">
      <c r="B723" s="30">
        <v>649</v>
      </c>
      <c r="C723" s="40">
        <v>3.214951269253298E-2</v>
      </c>
      <c r="D723" s="30">
        <v>-1.1582571716823586E-3</v>
      </c>
      <c r="E723" s="30">
        <v>3.3307769864215339E-2</v>
      </c>
    </row>
    <row r="724" spans="2:5" x14ac:dyDescent="0.2">
      <c r="B724" s="30">
        <v>650</v>
      </c>
      <c r="C724" s="40">
        <v>1.909369215518467E-3</v>
      </c>
      <c r="D724" s="30">
        <v>4.0391113845402163E-3</v>
      </c>
      <c r="E724" s="30">
        <v>-2.1297421690217493E-3</v>
      </c>
    </row>
    <row r="725" spans="2:5" x14ac:dyDescent="0.2">
      <c r="B725" s="30">
        <v>651</v>
      </c>
      <c r="C725" s="40">
        <v>-9.0540263528178823E-3</v>
      </c>
      <c r="D725" s="30">
        <v>1.5706546905210929E-4</v>
      </c>
      <c r="E725" s="30">
        <v>-9.2110918218699916E-3</v>
      </c>
    </row>
    <row r="726" spans="2:5" x14ac:dyDescent="0.2">
      <c r="B726" s="30">
        <v>652</v>
      </c>
      <c r="C726" s="40">
        <v>-5.2914005715454099E-3</v>
      </c>
      <c r="D726" s="30">
        <v>-1.2503486531160153E-3</v>
      </c>
      <c r="E726" s="30">
        <v>-4.0410519184293945E-3</v>
      </c>
    </row>
    <row r="727" spans="2:5" x14ac:dyDescent="0.2">
      <c r="B727" s="30">
        <v>653</v>
      </c>
      <c r="C727" s="40">
        <v>2.2068130185715429E-3</v>
      </c>
      <c r="D727" s="30">
        <v>-7.6732561267305044E-4</v>
      </c>
      <c r="E727" s="30">
        <v>2.9741386312445934E-3</v>
      </c>
    </row>
    <row r="728" spans="2:5" x14ac:dyDescent="0.2">
      <c r="B728" s="30">
        <v>654</v>
      </c>
      <c r="C728" s="40">
        <v>-8.5969212310660192E-3</v>
      </c>
      <c r="D728" s="30">
        <v>1.9524949756398284E-4</v>
      </c>
      <c r="E728" s="30">
        <v>-8.792170728630002E-3</v>
      </c>
    </row>
    <row r="729" spans="2:5" x14ac:dyDescent="0.2">
      <c r="B729" s="30">
        <v>655</v>
      </c>
      <c r="C729" s="40">
        <v>6.1401253471147828E-3</v>
      </c>
      <c r="D729" s="30">
        <v>-1.1916682744268631E-3</v>
      </c>
      <c r="E729" s="30">
        <v>7.3317936215416459E-3</v>
      </c>
    </row>
    <row r="730" spans="2:5" x14ac:dyDescent="0.2">
      <c r="B730" s="30">
        <v>656</v>
      </c>
      <c r="C730" s="40">
        <v>-1.6474596058209594E-2</v>
      </c>
      <c r="D730" s="30">
        <v>7.001842400517766E-4</v>
      </c>
      <c r="E730" s="30">
        <v>-1.7174780298261371E-2</v>
      </c>
    </row>
    <row r="731" spans="2:5" x14ac:dyDescent="0.2">
      <c r="B731" s="30">
        <v>657</v>
      </c>
      <c r="C731" s="40">
        <v>-5.9372244865543928E-3</v>
      </c>
      <c r="D731" s="30">
        <v>-2.2029563131063467E-3</v>
      </c>
      <c r="E731" s="30">
        <v>-3.7342681734480461E-3</v>
      </c>
    </row>
    <row r="732" spans="2:5" x14ac:dyDescent="0.2">
      <c r="B732" s="30">
        <v>658</v>
      </c>
      <c r="C732" s="40">
        <v>-1.0613258281532735E-2</v>
      </c>
      <c r="D732" s="30">
        <v>-8.5023256360371689E-4</v>
      </c>
      <c r="E732" s="30">
        <v>-9.7630257179290181E-3</v>
      </c>
    </row>
    <row r="733" spans="2:5" x14ac:dyDescent="0.2">
      <c r="B733" s="30">
        <v>659</v>
      </c>
      <c r="C733" s="40">
        <v>-4.9637431862941568E-3</v>
      </c>
      <c r="D733" s="30">
        <v>-1.4505133760369573E-3</v>
      </c>
      <c r="E733" s="30">
        <v>-3.5132298102571995E-3</v>
      </c>
    </row>
    <row r="734" spans="2:5" x14ac:dyDescent="0.2">
      <c r="B734" s="30">
        <v>660</v>
      </c>
      <c r="C734" s="40">
        <v>1.874744236477913E-3</v>
      </c>
      <c r="D734" s="30">
        <v>-7.2526294802131115E-4</v>
      </c>
      <c r="E734" s="30">
        <v>2.6000071844992242E-3</v>
      </c>
    </row>
    <row r="735" spans="2:5" x14ac:dyDescent="0.2">
      <c r="B735" s="30">
        <v>661</v>
      </c>
      <c r="C735" s="40">
        <v>-2.8637479378513381E-3</v>
      </c>
      <c r="D735" s="30">
        <v>1.5262052458415694E-4</v>
      </c>
      <c r="E735" s="30">
        <v>-3.016368462435495E-3</v>
      </c>
    </row>
    <row r="736" spans="2:5" x14ac:dyDescent="0.2">
      <c r="B736" s="30">
        <v>662</v>
      </c>
      <c r="C736" s="40">
        <v>1.1687946715767445E-2</v>
      </c>
      <c r="D736" s="30">
        <v>-4.5567831516537226E-4</v>
      </c>
      <c r="E736" s="30">
        <v>1.2143625030932817E-2</v>
      </c>
    </row>
    <row r="737" spans="2:5" x14ac:dyDescent="0.2">
      <c r="B737" s="30">
        <v>663</v>
      </c>
      <c r="C737" s="40">
        <v>-7.4872443276747247E-3</v>
      </c>
      <c r="D737" s="30">
        <v>1.4123798452216358E-3</v>
      </c>
      <c r="E737" s="30">
        <v>-8.8996241728963605E-3</v>
      </c>
    </row>
    <row r="738" spans="2:5" x14ac:dyDescent="0.2">
      <c r="B738" s="30">
        <v>664</v>
      </c>
      <c r="C738" s="40">
        <v>-8.2338807018979537E-3</v>
      </c>
      <c r="D738" s="30">
        <v>-1.0492146946812497E-3</v>
      </c>
      <c r="E738" s="30">
        <v>-7.1846660072167039E-3</v>
      </c>
    </row>
    <row r="739" spans="2:5" x14ac:dyDescent="0.2">
      <c r="B739" s="30">
        <v>665</v>
      </c>
      <c r="C739" s="40">
        <v>-7.0550457174782316E-3</v>
      </c>
      <c r="D739" s="30">
        <v>-1.1450633367060892E-3</v>
      </c>
      <c r="E739" s="30">
        <v>-5.9099823807721424E-3</v>
      </c>
    </row>
    <row r="740" spans="2:5" x14ac:dyDescent="0.2">
      <c r="B740" s="30">
        <v>666</v>
      </c>
      <c r="C740" s="40">
        <v>9.4072985533940722E-4</v>
      </c>
      <c r="D740" s="30">
        <v>-9.9373166264245553E-4</v>
      </c>
      <c r="E740" s="30">
        <v>1.9344615179818629E-3</v>
      </c>
    </row>
    <row r="741" spans="2:5" x14ac:dyDescent="0.2">
      <c r="B741" s="30">
        <v>667</v>
      </c>
      <c r="C741" s="40">
        <v>-7.7726767260248956E-3</v>
      </c>
      <c r="D741" s="30">
        <v>3.2717432323304575E-5</v>
      </c>
      <c r="E741" s="30">
        <v>-7.8053941583482002E-3</v>
      </c>
    </row>
    <row r="742" spans="2:5" x14ac:dyDescent="0.2">
      <c r="B742" s="30">
        <v>668</v>
      </c>
      <c r="C742" s="40">
        <v>4.522986744009287E-3</v>
      </c>
      <c r="D742" s="30">
        <v>-1.0858567720247484E-3</v>
      </c>
      <c r="E742" s="30">
        <v>5.6088435160340355E-3</v>
      </c>
    </row>
    <row r="743" spans="2:5" x14ac:dyDescent="0.2">
      <c r="B743" s="30">
        <v>669</v>
      </c>
      <c r="C743" s="40">
        <v>-9.315259832372691E-3</v>
      </c>
      <c r="D743" s="30">
        <v>4.9258581004645724E-4</v>
      </c>
      <c r="E743" s="30">
        <v>-9.8078456424191482E-3</v>
      </c>
    </row>
    <row r="744" spans="2:5" x14ac:dyDescent="0.2">
      <c r="B744" s="30">
        <v>670</v>
      </c>
      <c r="C744" s="40">
        <v>5.2787727330843122E-3</v>
      </c>
      <c r="D744" s="30">
        <v>-1.2838842202691709E-3</v>
      </c>
      <c r="E744" s="30">
        <v>6.562656953353483E-3</v>
      </c>
    </row>
    <row r="745" spans="2:5" x14ac:dyDescent="0.2">
      <c r="B745" s="30">
        <v>671</v>
      </c>
      <c r="C745" s="40">
        <v>-8.1910083198178298E-3</v>
      </c>
      <c r="D745" s="30">
        <v>5.8960902404350639E-4</v>
      </c>
      <c r="E745" s="30">
        <v>-8.7806173438613362E-3</v>
      </c>
    </row>
    <row r="746" spans="2:5" x14ac:dyDescent="0.2">
      <c r="B746" s="30">
        <v>672</v>
      </c>
      <c r="C746" s="40">
        <v>2.2772495522515607E-3</v>
      </c>
      <c r="D746" s="30">
        <v>-1.1395596407375863E-3</v>
      </c>
      <c r="E746" s="30">
        <v>3.4168091929891471E-3</v>
      </c>
    </row>
    <row r="747" spans="2:5" x14ac:dyDescent="0.2">
      <c r="B747" s="30">
        <v>673</v>
      </c>
      <c r="C747" s="40">
        <v>2.597459723165765E-3</v>
      </c>
      <c r="D747" s="30">
        <v>2.0429171186701596E-4</v>
      </c>
      <c r="E747" s="30">
        <v>2.393168011298749E-3</v>
      </c>
    </row>
    <row r="748" spans="2:5" x14ac:dyDescent="0.2">
      <c r="B748" s="30">
        <v>674</v>
      </c>
      <c r="C748" s="40">
        <v>7.6167006254011956E-4</v>
      </c>
      <c r="D748" s="30">
        <v>2.4539834838281465E-4</v>
      </c>
      <c r="E748" s="30">
        <v>5.1627171415730491E-4</v>
      </c>
    </row>
    <row r="749" spans="2:5" x14ac:dyDescent="0.2">
      <c r="B749" s="30">
        <v>675</v>
      </c>
      <c r="C749" s="40">
        <v>4.745210361678737E-3</v>
      </c>
      <c r="D749" s="30">
        <v>9.7308238836664798E-6</v>
      </c>
      <c r="E749" s="30">
        <v>4.7354795377950705E-3</v>
      </c>
    </row>
    <row r="750" spans="2:5" x14ac:dyDescent="0.2">
      <c r="B750" s="30">
        <v>676</v>
      </c>
      <c r="C750" s="40">
        <v>1.0106358601135524E-2</v>
      </c>
      <c r="D750" s="30">
        <v>5.2111352810951458E-4</v>
      </c>
      <c r="E750" s="30">
        <v>9.5852450730260098E-3</v>
      </c>
    </row>
    <row r="751" spans="2:5" x14ac:dyDescent="0.2">
      <c r="B751" s="30">
        <v>677</v>
      </c>
      <c r="C751" s="40">
        <v>3.0213410291427423E-3</v>
      </c>
      <c r="D751" s="30">
        <v>1.2093451709629562E-3</v>
      </c>
      <c r="E751" s="30">
        <v>1.8119958581797862E-3</v>
      </c>
    </row>
    <row r="752" spans="2:5" x14ac:dyDescent="0.2">
      <c r="B752" s="30">
        <v>678</v>
      </c>
      <c r="C752" s="40">
        <v>-1.634276629589165E-2</v>
      </c>
      <c r="D752" s="30">
        <v>2.9981365543221491E-4</v>
      </c>
      <c r="E752" s="30">
        <v>-1.6642579951323865E-2</v>
      </c>
    </row>
    <row r="753" spans="2:5" x14ac:dyDescent="0.2">
      <c r="B753" s="30">
        <v>679</v>
      </c>
      <c r="C753" s="40">
        <v>5.46522762612696E-4</v>
      </c>
      <c r="D753" s="30">
        <v>-2.1860328090649345E-3</v>
      </c>
      <c r="E753" s="30">
        <v>2.7325555716776304E-3</v>
      </c>
    </row>
    <row r="754" spans="2:5" x14ac:dyDescent="0.2">
      <c r="B754" s="30">
        <v>680</v>
      </c>
      <c r="C754" s="40">
        <v>-4.577802695340214E-3</v>
      </c>
      <c r="D754" s="30">
        <v>-1.7888479495182033E-5</v>
      </c>
      <c r="E754" s="30">
        <v>-4.5599142158450319E-3</v>
      </c>
    </row>
    <row r="755" spans="2:5" x14ac:dyDescent="0.2">
      <c r="B755" s="30">
        <v>681</v>
      </c>
      <c r="C755" s="40">
        <v>4.953363907695984E-3</v>
      </c>
      <c r="D755" s="30">
        <v>-6.7571825232011409E-4</v>
      </c>
      <c r="E755" s="30">
        <v>5.6290821600160981E-3</v>
      </c>
    </row>
    <row r="756" spans="2:5" x14ac:dyDescent="0.2">
      <c r="B756" s="30">
        <v>682</v>
      </c>
      <c r="C756" s="40">
        <v>2.6760543339822244E-3</v>
      </c>
      <c r="D756" s="30">
        <v>5.4783501584732344E-4</v>
      </c>
      <c r="E756" s="30">
        <v>2.128219318134901E-3</v>
      </c>
    </row>
    <row r="757" spans="2:5" x14ac:dyDescent="0.2">
      <c r="B757" s="30">
        <v>683</v>
      </c>
      <c r="C757" s="40">
        <v>1.0540538594608916E-2</v>
      </c>
      <c r="D757" s="30">
        <v>2.5548784706959544E-4</v>
      </c>
      <c r="E757" s="30">
        <v>1.0285050747539321E-2</v>
      </c>
    </row>
    <row r="758" spans="2:5" x14ac:dyDescent="0.2">
      <c r="B758" s="30">
        <v>684</v>
      </c>
      <c r="C758" s="40">
        <v>-8.007449848622894E-3</v>
      </c>
      <c r="D758" s="30">
        <v>1.2650825609502488E-3</v>
      </c>
      <c r="E758" s="30">
        <v>-9.2725324095731428E-3</v>
      </c>
    </row>
    <row r="759" spans="2:5" x14ac:dyDescent="0.2">
      <c r="B759" s="30">
        <v>685</v>
      </c>
      <c r="C759" s="40">
        <v>-2.5468946987720334E-5</v>
      </c>
      <c r="D759" s="30">
        <v>-1.1159955192942745E-3</v>
      </c>
      <c r="E759" s="30">
        <v>1.0905265723065542E-3</v>
      </c>
    </row>
    <row r="760" spans="2:5" x14ac:dyDescent="0.2">
      <c r="B760" s="30">
        <v>686</v>
      </c>
      <c r="C760" s="40">
        <v>-2.1757430328569242E-3</v>
      </c>
      <c r="D760" s="30">
        <v>-9.1317300414472426E-5</v>
      </c>
      <c r="E760" s="30">
        <v>-2.0844257324424517E-3</v>
      </c>
    </row>
    <row r="761" spans="2:5" x14ac:dyDescent="0.2">
      <c r="B761" s="30">
        <v>687</v>
      </c>
      <c r="C761" s="40">
        <v>1.496331716604846E-3</v>
      </c>
      <c r="D761" s="30">
        <v>-3.6735642498322168E-4</v>
      </c>
      <c r="E761" s="30">
        <v>1.8636881415880677E-3</v>
      </c>
    </row>
    <row r="762" spans="2:5" x14ac:dyDescent="0.2">
      <c r="B762" s="30">
        <v>688</v>
      </c>
      <c r="C762" s="40">
        <v>-1.2403617629399507E-2</v>
      </c>
      <c r="D762" s="30">
        <v>1.0404222407908899E-4</v>
      </c>
      <c r="E762" s="30">
        <v>-1.2507659853478596E-2</v>
      </c>
    </row>
    <row r="763" spans="2:5" x14ac:dyDescent="0.2">
      <c r="B763" s="30">
        <v>689</v>
      </c>
      <c r="C763" s="40">
        <v>-3.6982685421925877E-2</v>
      </c>
      <c r="D763" s="30">
        <v>-1.6803488329660901E-3</v>
      </c>
      <c r="E763" s="30">
        <v>-3.5302336588959787E-2</v>
      </c>
    </row>
    <row r="764" spans="2:5" x14ac:dyDescent="0.2">
      <c r="B764" s="30">
        <v>690</v>
      </c>
      <c r="C764" s="40">
        <v>9.6819075397740605E-3</v>
      </c>
      <c r="D764" s="30">
        <v>-4.8356602422194427E-3</v>
      </c>
      <c r="E764" s="30">
        <v>1.4517567781993503E-2</v>
      </c>
    </row>
    <row r="765" spans="2:5" x14ac:dyDescent="0.2">
      <c r="B765" s="30">
        <v>691</v>
      </c>
      <c r="C765" s="40">
        <v>4.8324182892546131E-3</v>
      </c>
      <c r="D765" s="30">
        <v>1.1548567221784682E-3</v>
      </c>
      <c r="E765" s="30">
        <v>3.6775615670761449E-3</v>
      </c>
    </row>
    <row r="766" spans="2:5" x14ac:dyDescent="0.2">
      <c r="B766" s="30">
        <v>692</v>
      </c>
      <c r="C766" s="40">
        <v>1.2779223960042911E-2</v>
      </c>
      <c r="D766" s="30">
        <v>5.323087520773314E-4</v>
      </c>
      <c r="E766" s="30">
        <v>1.2246915207965579E-2</v>
      </c>
    </row>
    <row r="767" spans="2:5" x14ac:dyDescent="0.2">
      <c r="B767" s="30">
        <v>693</v>
      </c>
      <c r="C767" s="40">
        <v>4.3678409664457919E-3</v>
      </c>
      <c r="D767" s="30">
        <v>1.5524713885049788E-3</v>
      </c>
      <c r="E767" s="30">
        <v>2.8153695779408131E-3</v>
      </c>
    </row>
    <row r="768" spans="2:5" x14ac:dyDescent="0.2">
      <c r="B768" s="30">
        <v>694</v>
      </c>
      <c r="C768" s="40">
        <v>5.7082899111969877E-3</v>
      </c>
      <c r="D768" s="30">
        <v>4.7266913760892794E-4</v>
      </c>
      <c r="E768" s="30">
        <v>5.2356207735880598E-3</v>
      </c>
    </row>
    <row r="769" spans="2:5" x14ac:dyDescent="0.2">
      <c r="B769" s="30">
        <v>695</v>
      </c>
      <c r="C769" s="40">
        <v>7.9730829116691198E-3</v>
      </c>
      <c r="D769" s="30">
        <v>6.4474783012065558E-4</v>
      </c>
      <c r="E769" s="30">
        <v>7.3283350815484642E-3</v>
      </c>
    </row>
    <row r="770" spans="2:5" x14ac:dyDescent="0.2">
      <c r="B770" s="30">
        <v>696</v>
      </c>
      <c r="C770" s="40">
        <v>3.4663554355545197E-2</v>
      </c>
      <c r="D770" s="30">
        <v>9.3548819726183008E-4</v>
      </c>
      <c r="E770" s="30">
        <v>3.3728066158283367E-2</v>
      </c>
    </row>
    <row r="771" spans="2:5" x14ac:dyDescent="0.2">
      <c r="B771" s="30">
        <v>697</v>
      </c>
      <c r="C771" s="40">
        <v>-2.4721064120492183E-4</v>
      </c>
      <c r="D771" s="30">
        <v>4.361848780832062E-3</v>
      </c>
      <c r="E771" s="30">
        <v>-4.6090594220369839E-3</v>
      </c>
    </row>
    <row r="772" spans="2:5" x14ac:dyDescent="0.2">
      <c r="B772" s="30">
        <v>698</v>
      </c>
      <c r="C772" s="40">
        <v>5.4819426770432471E-3</v>
      </c>
      <c r="D772" s="30">
        <v>-1.1978315207233914E-4</v>
      </c>
      <c r="E772" s="30">
        <v>5.6017258291155862E-3</v>
      </c>
    </row>
    <row r="773" spans="2:5" x14ac:dyDescent="0.2">
      <c r="B773" s="30">
        <v>699</v>
      </c>
      <c r="C773" s="40">
        <v>-1.0588125794984185E-2</v>
      </c>
      <c r="D773" s="30">
        <v>6.1569074722366349E-4</v>
      </c>
      <c r="E773" s="30">
        <v>-1.1203816542207848E-2</v>
      </c>
    </row>
    <row r="774" spans="2:5" x14ac:dyDescent="0.2">
      <c r="B774" s="30">
        <v>700</v>
      </c>
      <c r="C774" s="40">
        <v>2.2010037515064972E-3</v>
      </c>
      <c r="D774" s="30">
        <v>-1.447287020089737E-3</v>
      </c>
      <c r="E774" s="30">
        <v>3.6482907715962342E-3</v>
      </c>
    </row>
    <row r="775" spans="2:5" x14ac:dyDescent="0.2">
      <c r="B775" s="30">
        <v>701</v>
      </c>
      <c r="C775" s="40">
        <v>1.7094573449982425E-2</v>
      </c>
      <c r="D775" s="30">
        <v>1.9450373914855004E-4</v>
      </c>
      <c r="E775" s="30">
        <v>1.6900069710833875E-2</v>
      </c>
    </row>
    <row r="776" spans="2:5" x14ac:dyDescent="0.2">
      <c r="B776" s="30">
        <v>702</v>
      </c>
      <c r="C776" s="40">
        <v>3.1071420249465958E-3</v>
      </c>
      <c r="D776" s="30">
        <v>2.1064497409574675E-3</v>
      </c>
      <c r="E776" s="30">
        <v>1.0006922839891283E-3</v>
      </c>
    </row>
    <row r="777" spans="2:5" x14ac:dyDescent="0.2">
      <c r="B777" s="30">
        <v>703</v>
      </c>
      <c r="C777" s="40">
        <v>-3.0421420655487191E-3</v>
      </c>
      <c r="D777" s="30">
        <v>3.1082826604602893E-4</v>
      </c>
      <c r="E777" s="30">
        <v>-3.352970331594748E-3</v>
      </c>
    </row>
    <row r="778" spans="2:5" x14ac:dyDescent="0.2">
      <c r="B778" s="30">
        <v>704</v>
      </c>
      <c r="C778" s="40">
        <v>7.2291909825836333E-3</v>
      </c>
      <c r="D778" s="30">
        <v>-4.7857946956303844E-4</v>
      </c>
      <c r="E778" s="30">
        <v>7.7077704521466717E-3</v>
      </c>
    </row>
    <row r="779" spans="2:5" x14ac:dyDescent="0.2">
      <c r="B779" s="30">
        <v>705</v>
      </c>
      <c r="C779" s="40">
        <v>6.5925116562194899E-3</v>
      </c>
      <c r="D779" s="30">
        <v>8.3999187043170154E-4</v>
      </c>
      <c r="E779" s="30">
        <v>5.7525197857877883E-3</v>
      </c>
    </row>
    <row r="780" spans="2:5" x14ac:dyDescent="0.2">
      <c r="B780" s="30">
        <v>706</v>
      </c>
      <c r="C780" s="40">
        <v>1.8002908248395632E-2</v>
      </c>
      <c r="D780" s="30">
        <v>7.5825884623932985E-4</v>
      </c>
      <c r="E780" s="30">
        <v>1.7244649402156302E-2</v>
      </c>
    </row>
    <row r="781" spans="2:5" x14ac:dyDescent="0.2">
      <c r="B781" s="30">
        <v>707</v>
      </c>
      <c r="C781" s="40">
        <v>-5.4927414698666471E-3</v>
      </c>
      <c r="D781" s="30">
        <v>2.2230562443874514E-3</v>
      </c>
      <c r="E781" s="30">
        <v>-7.7157977142540985E-3</v>
      </c>
    </row>
    <row r="782" spans="2:5" x14ac:dyDescent="0.2">
      <c r="B782" s="30">
        <v>708</v>
      </c>
      <c r="C782" s="40">
        <v>-4.8284515461050737E-4</v>
      </c>
      <c r="D782" s="30">
        <v>-7.9317253408540305E-4</v>
      </c>
      <c r="E782" s="30">
        <v>3.1032737947489568E-4</v>
      </c>
    </row>
    <row r="783" spans="2:5" x14ac:dyDescent="0.2">
      <c r="B783" s="30">
        <v>709</v>
      </c>
      <c r="C783" s="40">
        <v>-1.0297927858146311E-3</v>
      </c>
      <c r="D783" s="30">
        <v>-1.5003247946093019E-4</v>
      </c>
      <c r="E783" s="30">
        <v>-8.7976030635370092E-4</v>
      </c>
    </row>
    <row r="784" spans="2:5" x14ac:dyDescent="0.2">
      <c r="B784" s="30">
        <v>710</v>
      </c>
      <c r="C784" s="40">
        <v>-2.9685624282818246E-3</v>
      </c>
      <c r="D784" s="30">
        <v>-2.2024629373452185E-4</v>
      </c>
      <c r="E784" s="30">
        <v>-2.7483161345473028E-3</v>
      </c>
    </row>
    <row r="785" spans="2:5" x14ac:dyDescent="0.2">
      <c r="B785" s="30">
        <v>711</v>
      </c>
      <c r="C785" s="40">
        <v>2.1328940922814291E-2</v>
      </c>
      <c r="D785" s="30">
        <v>-4.6913376271537702E-4</v>
      </c>
      <c r="E785" s="30">
        <v>2.1798074685529668E-2</v>
      </c>
    </row>
    <row r="786" spans="2:5" x14ac:dyDescent="0.2">
      <c r="B786" s="30">
        <v>712</v>
      </c>
      <c r="C786" s="40">
        <v>2.6188909167437517E-3</v>
      </c>
      <c r="D786" s="30">
        <v>2.650032114006628E-3</v>
      </c>
      <c r="E786" s="30">
        <v>-3.1141197262876327E-5</v>
      </c>
    </row>
    <row r="787" spans="2:5" x14ac:dyDescent="0.2">
      <c r="B787" s="30">
        <v>713</v>
      </c>
      <c r="C787" s="40">
        <v>7.4537772322109345E-3</v>
      </c>
      <c r="D787" s="30">
        <v>2.4814955482324336E-4</v>
      </c>
      <c r="E787" s="30">
        <v>7.2056276773876911E-3</v>
      </c>
    </row>
    <row r="788" spans="2:5" x14ac:dyDescent="0.2">
      <c r="B788" s="30">
        <v>714</v>
      </c>
      <c r="C788" s="40">
        <v>3.2662336038389063E-2</v>
      </c>
      <c r="D788" s="30">
        <v>8.6882288883289444E-4</v>
      </c>
      <c r="E788" s="30">
        <v>3.1793513149556168E-2</v>
      </c>
    </row>
    <row r="789" spans="2:5" x14ac:dyDescent="0.2">
      <c r="B789" s="30">
        <v>715</v>
      </c>
      <c r="C789" s="40">
        <v>1.6643822027579004E-2</v>
      </c>
      <c r="D789" s="30">
        <v>4.1049445303604649E-3</v>
      </c>
      <c r="E789" s="30">
        <v>1.2538877497218539E-2</v>
      </c>
    </row>
    <row r="790" spans="2:5" x14ac:dyDescent="0.2">
      <c r="B790" s="30">
        <v>716</v>
      </c>
      <c r="C790" s="40">
        <v>1.4450645116366663E-2</v>
      </c>
      <c r="D790" s="30">
        <v>2.0485850115929492E-3</v>
      </c>
      <c r="E790" s="30">
        <v>1.2402060104773713E-2</v>
      </c>
    </row>
    <row r="791" spans="2:5" x14ac:dyDescent="0.2">
      <c r="B791" s="30">
        <v>717</v>
      </c>
      <c r="C791" s="40">
        <v>-1.0973628331188451E-2</v>
      </c>
      <c r="D791" s="30">
        <v>1.7670382829345285E-3</v>
      </c>
      <c r="E791" s="30">
        <v>-1.2740666614122979E-2</v>
      </c>
    </row>
    <row r="792" spans="2:5" x14ac:dyDescent="0.2">
      <c r="B792" s="30">
        <v>718</v>
      </c>
      <c r="C792" s="40">
        <v>6.685724207358087E-3</v>
      </c>
      <c r="D792" s="30">
        <v>-1.4967754938206767E-3</v>
      </c>
      <c r="E792" s="30">
        <v>8.1824997011787637E-3</v>
      </c>
    </row>
    <row r="793" spans="2:5" x14ac:dyDescent="0.2">
      <c r="B793" s="30">
        <v>719</v>
      </c>
      <c r="C793" s="40">
        <v>8.413554607682748E-3</v>
      </c>
      <c r="D793" s="30">
        <v>7.7022490730298959E-4</v>
      </c>
      <c r="E793" s="30">
        <v>7.6433297003797585E-3</v>
      </c>
    </row>
    <row r="794" spans="2:5" x14ac:dyDescent="0.2">
      <c r="B794" s="30">
        <v>720</v>
      </c>
      <c r="C794" s="40">
        <v>1.3377241164216706E-2</v>
      </c>
      <c r="D794" s="30">
        <v>9.9203327780013686E-4</v>
      </c>
      <c r="E794" s="30">
        <v>1.2385207886416569E-2</v>
      </c>
    </row>
    <row r="795" spans="2:5" x14ac:dyDescent="0.2">
      <c r="B795" s="30">
        <v>721</v>
      </c>
      <c r="C795" s="40">
        <v>9.507085238681226E-3</v>
      </c>
      <c r="D795" s="30">
        <v>1.6292412043168343E-3</v>
      </c>
      <c r="E795" s="30">
        <v>7.8778440343643917E-3</v>
      </c>
    </row>
    <row r="796" spans="2:5" x14ac:dyDescent="0.2">
      <c r="B796" s="30">
        <v>722</v>
      </c>
      <c r="C796" s="40">
        <v>1.5441519216772923E-2</v>
      </c>
      <c r="D796" s="30">
        <v>1.1324140971820124E-3</v>
      </c>
      <c r="E796" s="30">
        <v>1.4309105119590911E-2</v>
      </c>
    </row>
    <row r="797" spans="2:5" x14ac:dyDescent="0.2">
      <c r="B797" s="30">
        <v>723</v>
      </c>
      <c r="C797" s="40">
        <v>-1.193020567981877E-2</v>
      </c>
      <c r="D797" s="30">
        <v>1.8942406805411705E-3</v>
      </c>
      <c r="E797" s="30">
        <v>-1.382444636035994E-2</v>
      </c>
    </row>
    <row r="798" spans="2:5" x14ac:dyDescent="0.2">
      <c r="B798" s="30">
        <v>724</v>
      </c>
      <c r="C798" s="40">
        <v>-3.5019717043366858E-2</v>
      </c>
      <c r="D798" s="30">
        <v>-1.6195750827816685E-3</v>
      </c>
      <c r="E798" s="30">
        <v>-3.3400141960585189E-2</v>
      </c>
    </row>
    <row r="799" spans="2:5" x14ac:dyDescent="0.2">
      <c r="B799" s="30">
        <v>725</v>
      </c>
      <c r="C799" s="40">
        <v>1.6938881550019904E-2</v>
      </c>
      <c r="D799" s="30">
        <v>-4.5836662865026134E-3</v>
      </c>
      <c r="E799" s="30">
        <v>2.1522547836522517E-2</v>
      </c>
    </row>
    <row r="800" spans="2:5" x14ac:dyDescent="0.2">
      <c r="B800" s="30">
        <v>726</v>
      </c>
      <c r="C800" s="40">
        <v>1.1151727086462624E-2</v>
      </c>
      <c r="D800" s="30">
        <v>2.0864629606439592E-3</v>
      </c>
      <c r="E800" s="30">
        <v>9.0652641258186645E-3</v>
      </c>
    </row>
    <row r="801" spans="2:5" x14ac:dyDescent="0.2">
      <c r="B801" s="30">
        <v>727</v>
      </c>
      <c r="C801" s="40">
        <v>3.9382472532529939E-3</v>
      </c>
      <c r="D801" s="30">
        <v>1.3435432266609608E-3</v>
      </c>
      <c r="E801" s="30">
        <v>2.594704026592033E-3</v>
      </c>
    </row>
    <row r="802" spans="2:5" x14ac:dyDescent="0.2">
      <c r="B802" s="30">
        <v>728</v>
      </c>
      <c r="C802" s="40">
        <v>6.1964407624579667E-3</v>
      </c>
      <c r="D802" s="30">
        <v>4.1752050642313021E-4</v>
      </c>
      <c r="E802" s="30">
        <v>5.7789202560348365E-3</v>
      </c>
    </row>
    <row r="803" spans="2:5" x14ac:dyDescent="0.2">
      <c r="B803" s="30">
        <v>729</v>
      </c>
      <c r="C803" s="40">
        <v>1.3651544350725457E-2</v>
      </c>
      <c r="D803" s="30">
        <v>7.0741367096628996E-4</v>
      </c>
      <c r="E803" s="30">
        <v>1.2944130679759167E-2</v>
      </c>
    </row>
    <row r="804" spans="2:5" x14ac:dyDescent="0.2">
      <c r="B804" s="30">
        <v>730</v>
      </c>
      <c r="C804" s="40">
        <v>-8.8832236747836777E-3</v>
      </c>
      <c r="D804" s="30">
        <v>1.664454581052334E-3</v>
      </c>
      <c r="E804" s="30">
        <v>-1.0547678255836012E-2</v>
      </c>
    </row>
    <row r="805" spans="2:5" x14ac:dyDescent="0.2">
      <c r="B805" s="30">
        <v>731</v>
      </c>
      <c r="C805" s="40">
        <v>-1.3922280969578352E-2</v>
      </c>
      <c r="D805" s="30">
        <v>-1.2284220429092507E-3</v>
      </c>
      <c r="E805" s="30">
        <v>-1.2693858926669101E-2</v>
      </c>
    </row>
    <row r="806" spans="2:5" x14ac:dyDescent="0.2">
      <c r="B806" s="30">
        <v>732</v>
      </c>
      <c r="C806" s="40">
        <v>9.6290230038615504E-3</v>
      </c>
      <c r="D806" s="30">
        <v>-1.8753056069385401E-3</v>
      </c>
      <c r="E806" s="30">
        <v>1.150432861080009E-2</v>
      </c>
    </row>
    <row r="807" spans="2:5" x14ac:dyDescent="0.2">
      <c r="B807" s="30">
        <v>733</v>
      </c>
      <c r="C807" s="40">
        <v>2.9988584976048645E-3</v>
      </c>
      <c r="D807" s="30">
        <v>1.1480677267232157E-3</v>
      </c>
      <c r="E807" s="30">
        <v>1.8507907708816488E-3</v>
      </c>
    </row>
    <row r="808" spans="2:5" x14ac:dyDescent="0.2">
      <c r="B808" s="30">
        <v>734</v>
      </c>
      <c r="C808" s="40">
        <v>-2.0196603557088062E-4</v>
      </c>
      <c r="D808" s="30">
        <v>2.9692748461120793E-4</v>
      </c>
      <c r="E808" s="30">
        <v>-4.9889352018208852E-4</v>
      </c>
    </row>
    <row r="809" spans="2:5" x14ac:dyDescent="0.2">
      <c r="B809" s="30">
        <v>735</v>
      </c>
      <c r="C809" s="40">
        <v>1.2032573190306716E-2</v>
      </c>
      <c r="D809" s="30">
        <v>-1.1397492445486788E-4</v>
      </c>
      <c r="E809" s="30">
        <v>1.2146548114761584E-2</v>
      </c>
    </row>
    <row r="810" spans="2:5" x14ac:dyDescent="0.2">
      <c r="B810" s="30">
        <v>736</v>
      </c>
      <c r="C810" s="40">
        <v>5.9076968223875717E-3</v>
      </c>
      <c r="D810" s="30">
        <v>1.4566208984716361E-3</v>
      </c>
      <c r="E810" s="30">
        <v>4.4510759239159356E-3</v>
      </c>
    </row>
    <row r="811" spans="2:5" x14ac:dyDescent="0.2">
      <c r="B811" s="30">
        <v>737</v>
      </c>
      <c r="C811" s="40">
        <v>-3.9071117920057826E-3</v>
      </c>
      <c r="D811" s="30">
        <v>6.7034647801384167E-4</v>
      </c>
      <c r="E811" s="30">
        <v>-4.5774582700196242E-3</v>
      </c>
    </row>
    <row r="812" spans="2:5" x14ac:dyDescent="0.2">
      <c r="B812" s="30">
        <v>738</v>
      </c>
      <c r="C812" s="40">
        <v>7.58774144861157E-3</v>
      </c>
      <c r="D812" s="30">
        <v>-5.8961902849124885E-4</v>
      </c>
      <c r="E812" s="30">
        <v>8.1773604771028189E-3</v>
      </c>
    </row>
    <row r="813" spans="2:5" x14ac:dyDescent="0.2">
      <c r="B813" s="30">
        <v>739</v>
      </c>
      <c r="C813" s="40">
        <v>-9.9600097265527387E-3</v>
      </c>
      <c r="D813" s="30">
        <v>8.8602040112296943E-4</v>
      </c>
      <c r="E813" s="30">
        <v>-1.0846030127675708E-2</v>
      </c>
    </row>
    <row r="814" spans="2:5" x14ac:dyDescent="0.2">
      <c r="B814" s="30">
        <v>740</v>
      </c>
      <c r="C814" s="40">
        <v>1.3209132732294887E-3</v>
      </c>
      <c r="D814" s="30">
        <v>-1.3666532949303258E-3</v>
      </c>
      <c r="E814" s="30">
        <v>2.6875665681598145E-3</v>
      </c>
    </row>
    <row r="815" spans="2:5" x14ac:dyDescent="0.2">
      <c r="B815" s="30">
        <v>741</v>
      </c>
      <c r="C815" s="40">
        <v>3.3700455038005702E-3</v>
      </c>
      <c r="D815" s="30">
        <v>8.1523069957871973E-5</v>
      </c>
      <c r="E815" s="30">
        <v>3.2885224338426982E-3</v>
      </c>
    </row>
    <row r="816" spans="2:5" x14ac:dyDescent="0.2">
      <c r="B816" s="30">
        <v>742</v>
      </c>
      <c r="C816" s="40">
        <v>3.0144625921074876E-4</v>
      </c>
      <c r="D816" s="30">
        <v>3.4457821756423015E-4</v>
      </c>
      <c r="E816" s="30">
        <v>-4.3131958353481389E-5</v>
      </c>
    </row>
    <row r="817" spans="2:5" x14ac:dyDescent="0.2">
      <c r="B817" s="30">
        <v>743</v>
      </c>
      <c r="C817" s="40">
        <v>-9.3735201537622978E-3</v>
      </c>
      <c r="D817" s="30">
        <v>-4.9349912200909174E-5</v>
      </c>
      <c r="E817" s="30">
        <v>-9.3241702415613886E-3</v>
      </c>
    </row>
    <row r="818" spans="2:5" x14ac:dyDescent="0.2">
      <c r="B818" s="30">
        <v>744</v>
      </c>
      <c r="C818" s="40">
        <v>-1.9021866916489095E-2</v>
      </c>
      <c r="D818" s="30">
        <v>-1.291363326406926E-3</v>
      </c>
      <c r="E818" s="30">
        <v>-1.7730503590082169E-2</v>
      </c>
    </row>
    <row r="819" spans="2:5" x14ac:dyDescent="0.2">
      <c r="B819" s="30">
        <v>745</v>
      </c>
      <c r="C819" s="40">
        <v>-1.5146048832760786E-2</v>
      </c>
      <c r="D819" s="30">
        <v>-2.5299594716244982E-3</v>
      </c>
      <c r="E819" s="30">
        <v>-1.2616089361136288E-2</v>
      </c>
    </row>
    <row r="820" spans="2:5" x14ac:dyDescent="0.2">
      <c r="B820" s="30">
        <v>746</v>
      </c>
      <c r="C820" s="40">
        <v>3.2858345931908563E-3</v>
      </c>
      <c r="D820" s="30">
        <v>-2.0324054910175957E-3</v>
      </c>
      <c r="E820" s="30">
        <v>5.318240084208452E-3</v>
      </c>
    </row>
    <row r="821" spans="2:5" x14ac:dyDescent="0.2">
      <c r="B821" s="30">
        <v>747</v>
      </c>
      <c r="C821" s="40">
        <v>-1.9733455147711593E-2</v>
      </c>
      <c r="D821" s="30">
        <v>3.337677324281238E-4</v>
      </c>
      <c r="E821" s="30">
        <v>-2.0067222880139717E-2</v>
      </c>
    </row>
    <row r="822" spans="2:5" x14ac:dyDescent="0.2">
      <c r="B822" s="30">
        <v>748</v>
      </c>
      <c r="C822" s="40">
        <v>-5.5797814393535082E-3</v>
      </c>
      <c r="D822" s="30">
        <v>-2.6213088459628316E-3</v>
      </c>
      <c r="E822" s="30">
        <v>-2.9584725933906766E-3</v>
      </c>
    </row>
    <row r="823" spans="2:5" x14ac:dyDescent="0.2">
      <c r="B823" s="30">
        <v>749</v>
      </c>
      <c r="C823" s="40">
        <v>-1.4053823519729296E-2</v>
      </c>
      <c r="D823" s="30">
        <v>-8.0434619661407143E-4</v>
      </c>
      <c r="E823" s="30">
        <v>-1.3249477323115225E-2</v>
      </c>
    </row>
    <row r="824" spans="2:5" x14ac:dyDescent="0.2">
      <c r="B824" s="30">
        <v>750</v>
      </c>
      <c r="C824" s="40">
        <v>6.6832517508366371E-3</v>
      </c>
      <c r="D824" s="30">
        <v>-1.8921922404267211E-3</v>
      </c>
      <c r="E824" s="30">
        <v>8.5754439912633582E-3</v>
      </c>
    </row>
    <row r="825" spans="2:5" x14ac:dyDescent="0.2">
      <c r="B825" s="30">
        <v>751</v>
      </c>
      <c r="C825" s="40">
        <v>8.1748123532758912E-3</v>
      </c>
      <c r="D825" s="30">
        <v>7.6990750835454792E-4</v>
      </c>
      <c r="E825" s="30">
        <v>7.4049048449213433E-3</v>
      </c>
    </row>
    <row r="826" spans="2:5" x14ac:dyDescent="0.2">
      <c r="B826" s="30">
        <v>752</v>
      </c>
      <c r="C826" s="40">
        <v>-6.7978834230835372E-3</v>
      </c>
      <c r="D826" s="30">
        <v>9.6138499750083716E-4</v>
      </c>
      <c r="E826" s="30">
        <v>-7.7592684205843743E-3</v>
      </c>
    </row>
    <row r="827" spans="2:5" x14ac:dyDescent="0.2">
      <c r="B827" s="30">
        <v>753</v>
      </c>
      <c r="C827" s="40">
        <v>4.4139392917216992E-4</v>
      </c>
      <c r="D827" s="30">
        <v>-9.6071872950834886E-4</v>
      </c>
      <c r="E827" s="30">
        <v>1.4021126586805188E-3</v>
      </c>
    </row>
    <row r="828" spans="2:5" x14ac:dyDescent="0.2">
      <c r="B828" s="30">
        <v>754</v>
      </c>
      <c r="C828" s="40">
        <v>7.9338459967446314E-3</v>
      </c>
      <c r="D828" s="30">
        <v>-3.1384280491233291E-5</v>
      </c>
      <c r="E828" s="30">
        <v>7.9652302772358647E-3</v>
      </c>
    </row>
    <row r="829" spans="2:5" x14ac:dyDescent="0.2">
      <c r="B829" s="30">
        <v>755</v>
      </c>
      <c r="C829" s="40">
        <v>9.3833300387855794E-3</v>
      </c>
      <c r="D829" s="30">
        <v>9.3045120048187643E-4</v>
      </c>
      <c r="E829" s="30">
        <v>8.452878838303703E-3</v>
      </c>
    </row>
    <row r="830" spans="2:5" x14ac:dyDescent="0.2">
      <c r="B830" s="30">
        <v>756</v>
      </c>
      <c r="C830" s="40">
        <v>-2.2361579259489255E-3</v>
      </c>
      <c r="D830" s="30">
        <v>1.1165271564126844E-3</v>
      </c>
      <c r="E830" s="30">
        <v>-3.3526850823616099E-3</v>
      </c>
    </row>
    <row r="831" spans="2:5" x14ac:dyDescent="0.2">
      <c r="B831" s="30">
        <v>757</v>
      </c>
      <c r="C831" s="40">
        <v>-4.4218784044585992E-3</v>
      </c>
      <c r="D831" s="30">
        <v>-3.7511212194744816E-4</v>
      </c>
      <c r="E831" s="30">
        <v>-4.046766282511151E-3</v>
      </c>
    </row>
    <row r="832" spans="2:5" x14ac:dyDescent="0.2">
      <c r="B832" s="30">
        <v>758</v>
      </c>
      <c r="C832" s="40">
        <v>-4.6754449700872084E-3</v>
      </c>
      <c r="D832" s="30">
        <v>-6.5570163907214922E-4</v>
      </c>
      <c r="E832" s="30">
        <v>-4.0197433310150592E-3</v>
      </c>
    </row>
    <row r="833" spans="2:5" x14ac:dyDescent="0.2">
      <c r="B833" s="30">
        <v>759</v>
      </c>
      <c r="C833" s="40">
        <v>-1.3461413871507526E-3</v>
      </c>
      <c r="D833" s="30">
        <v>-6.8825297439075003E-4</v>
      </c>
      <c r="E833" s="30">
        <v>-6.5788841276000253E-4</v>
      </c>
    </row>
    <row r="834" spans="2:5" x14ac:dyDescent="0.2">
      <c r="B834" s="30">
        <v>760</v>
      </c>
      <c r="C834" s="40">
        <v>2.5152279523274514E-3</v>
      </c>
      <c r="D834" s="30">
        <v>-2.6085720540631107E-4</v>
      </c>
      <c r="E834" s="30">
        <v>2.7760851577337624E-3</v>
      </c>
    </row>
    <row r="835" spans="2:5" x14ac:dyDescent="0.2">
      <c r="B835" s="30">
        <v>761</v>
      </c>
      <c r="C835" s="40">
        <v>-4.5525154014259116E-3</v>
      </c>
      <c r="D835" s="30">
        <v>2.3484193318759963E-4</v>
      </c>
      <c r="E835" s="30">
        <v>-4.7873573346135113E-3</v>
      </c>
    </row>
    <row r="836" spans="2:5" x14ac:dyDescent="0.2">
      <c r="B836" s="30">
        <v>762</v>
      </c>
      <c r="C836" s="40">
        <v>2.2861674902037309E-3</v>
      </c>
      <c r="D836" s="30">
        <v>-6.7247202314370865E-4</v>
      </c>
      <c r="E836" s="30">
        <v>2.9586395133474395E-3</v>
      </c>
    </row>
    <row r="837" spans="2:5" x14ac:dyDescent="0.2">
      <c r="B837" s="30">
        <v>763</v>
      </c>
      <c r="C837" s="40">
        <v>-9.272227520471887E-3</v>
      </c>
      <c r="D837" s="30">
        <v>2.0543654256625216E-4</v>
      </c>
      <c r="E837" s="30">
        <v>-9.4776640630381392E-3</v>
      </c>
    </row>
    <row r="838" spans="2:5" x14ac:dyDescent="0.2">
      <c r="B838" s="30">
        <v>764</v>
      </c>
      <c r="C838" s="40">
        <v>-8.2032337163692986E-4</v>
      </c>
      <c r="D838" s="30">
        <v>-1.278359993481838E-3</v>
      </c>
      <c r="E838" s="30">
        <v>4.5803662184490813E-4</v>
      </c>
    </row>
    <row r="839" spans="2:5" x14ac:dyDescent="0.2">
      <c r="B839" s="30">
        <v>765</v>
      </c>
      <c r="C839" s="40">
        <v>-2.6619540378562955E-4</v>
      </c>
      <c r="D839" s="30">
        <v>-1.9335588283596512E-4</v>
      </c>
      <c r="E839" s="30">
        <v>-7.2839520949664427E-5</v>
      </c>
    </row>
    <row r="840" spans="2:5" x14ac:dyDescent="0.2">
      <c r="B840" s="30">
        <v>766</v>
      </c>
      <c r="C840" s="40">
        <v>2.238269415861428E-3</v>
      </c>
      <c r="D840" s="30">
        <v>-1.2222030056301906E-4</v>
      </c>
      <c r="E840" s="30">
        <v>2.360489716424447E-3</v>
      </c>
    </row>
    <row r="841" spans="2:5" x14ac:dyDescent="0.2">
      <c r="B841" s="30">
        <v>767</v>
      </c>
      <c r="C841" s="40">
        <v>1.1379474883347788E-2</v>
      </c>
      <c r="D841" s="30">
        <v>1.9928767875541757E-4</v>
      </c>
      <c r="E841" s="30">
        <v>1.118018720459237E-2</v>
      </c>
    </row>
    <row r="842" spans="2:5" x14ac:dyDescent="0.2">
      <c r="B842" s="30">
        <v>768</v>
      </c>
      <c r="C842" s="40">
        <v>-2.583515817126501E-2</v>
      </c>
      <c r="D842" s="30">
        <v>1.3727801052932156E-3</v>
      </c>
      <c r="E842" s="30">
        <v>-2.7207938276558225E-2</v>
      </c>
    </row>
    <row r="843" spans="2:5" x14ac:dyDescent="0.2">
      <c r="B843" s="30">
        <v>769</v>
      </c>
      <c r="C843" s="40">
        <v>1.7579396560504765E-2</v>
      </c>
      <c r="D843" s="30">
        <v>-3.404608413245358E-3</v>
      </c>
      <c r="E843" s="30">
        <v>2.0984004973750123E-2</v>
      </c>
    </row>
    <row r="844" spans="2:5" x14ac:dyDescent="0.2">
      <c r="B844" s="30">
        <v>770</v>
      </c>
      <c r="C844" s="40">
        <v>-2.7843475880537831E-3</v>
      </c>
      <c r="D844" s="30">
        <v>2.1686883866625737E-3</v>
      </c>
      <c r="E844" s="30">
        <v>-4.9530359747163568E-3</v>
      </c>
    </row>
    <row r="845" spans="2:5" x14ac:dyDescent="0.2">
      <c r="B845" s="30">
        <v>771</v>
      </c>
      <c r="C845" s="40">
        <v>-4.1837044621878018E-3</v>
      </c>
      <c r="D845" s="30">
        <v>-4.4548538060293482E-4</v>
      </c>
      <c r="E845" s="30">
        <v>-3.738219081584867E-3</v>
      </c>
    </row>
    <row r="846" spans="2:5" x14ac:dyDescent="0.2">
      <c r="B846" s="30">
        <v>772</v>
      </c>
      <c r="C846" s="40">
        <v>-2.0910116395877983E-3</v>
      </c>
      <c r="D846" s="30">
        <v>-6.2512631523247136E-4</v>
      </c>
      <c r="E846" s="30">
        <v>-1.465885324355327E-3</v>
      </c>
    </row>
    <row r="847" spans="2:5" x14ac:dyDescent="0.2">
      <c r="B847" s="30">
        <v>773</v>
      </c>
      <c r="C847" s="40">
        <v>-7.5251627304421158E-3</v>
      </c>
      <c r="D847" s="30">
        <v>-3.5647912344515063E-4</v>
      </c>
      <c r="E847" s="30">
        <v>-7.1686836069969652E-3</v>
      </c>
    </row>
    <row r="848" spans="2:5" x14ac:dyDescent="0.2">
      <c r="B848" s="30">
        <v>774</v>
      </c>
      <c r="C848" s="40">
        <v>5.667765672012855E-3</v>
      </c>
      <c r="D848" s="30">
        <v>-1.0540824288802252E-3</v>
      </c>
      <c r="E848" s="30">
        <v>6.7218481008930802E-3</v>
      </c>
    </row>
    <row r="849" spans="2:5" x14ac:dyDescent="0.2">
      <c r="B849" s="30">
        <v>775</v>
      </c>
      <c r="C849" s="40">
        <v>-5.7724737982068602E-3</v>
      </c>
      <c r="D849" s="30">
        <v>6.3954557447254336E-4</v>
      </c>
      <c r="E849" s="30">
        <v>-6.4120193726794035E-3</v>
      </c>
    </row>
    <row r="850" spans="2:5" x14ac:dyDescent="0.2">
      <c r="B850" s="30">
        <v>776</v>
      </c>
      <c r="C850" s="40">
        <v>3.5464869124467954E-3</v>
      </c>
      <c r="D850" s="30">
        <v>-8.290828710680472E-4</v>
      </c>
      <c r="E850" s="30">
        <v>4.3755697835148426E-3</v>
      </c>
    </row>
    <row r="851" spans="2:5" x14ac:dyDescent="0.2">
      <c r="B851" s="30">
        <v>777</v>
      </c>
      <c r="C851" s="40">
        <v>4.2689340451044309E-3</v>
      </c>
      <c r="D851" s="30">
        <v>3.6722869375256824E-4</v>
      </c>
      <c r="E851" s="30">
        <v>3.9017053513518626E-3</v>
      </c>
    </row>
    <row r="852" spans="2:5" x14ac:dyDescent="0.2">
      <c r="B852" s="30">
        <v>778</v>
      </c>
      <c r="C852" s="40">
        <v>2.1350580053770807E-3</v>
      </c>
      <c r="D852" s="30">
        <v>4.5997206789103492E-4</v>
      </c>
      <c r="E852" s="30">
        <v>1.6750859374860458E-3</v>
      </c>
    </row>
    <row r="853" spans="2:5" x14ac:dyDescent="0.2">
      <c r="B853" s="30">
        <v>779</v>
      </c>
      <c r="C853" s="40">
        <v>2.4629916705110823E-3</v>
      </c>
      <c r="D853" s="30">
        <v>1.8603802487043852E-4</v>
      </c>
      <c r="E853" s="30">
        <v>2.2769536456406438E-3</v>
      </c>
    </row>
    <row r="854" spans="2:5" x14ac:dyDescent="0.2">
      <c r="B854" s="30">
        <v>780</v>
      </c>
      <c r="C854" s="40">
        <v>2.4348325723716159E-3</v>
      </c>
      <c r="D854" s="30">
        <v>2.2813615665516832E-4</v>
      </c>
      <c r="E854" s="30">
        <v>2.2066964157164476E-3</v>
      </c>
    </row>
    <row r="855" spans="2:5" x14ac:dyDescent="0.2">
      <c r="B855" s="30">
        <v>781</v>
      </c>
      <c r="C855" s="40">
        <v>-5.053351573421269E-3</v>
      </c>
      <c r="D855" s="30">
        <v>2.2452126269809341E-4</v>
      </c>
      <c r="E855" s="30">
        <v>-5.2778728361193624E-3</v>
      </c>
    </row>
    <row r="856" spans="2:5" x14ac:dyDescent="0.2">
      <c r="B856" s="30">
        <v>782</v>
      </c>
      <c r="C856" s="40">
        <v>-4.8854832294506455E-3</v>
      </c>
      <c r="D856" s="30">
        <v>-7.3676632840390371E-4</v>
      </c>
      <c r="E856" s="30">
        <v>-4.1487169010467418E-3</v>
      </c>
    </row>
    <row r="857" spans="2:5" x14ac:dyDescent="0.2">
      <c r="B857" s="30">
        <v>783</v>
      </c>
      <c r="C857" s="40">
        <v>-1.3465164199744022E-2</v>
      </c>
      <c r="D857" s="30">
        <v>-7.1521641017860751E-4</v>
      </c>
      <c r="E857" s="30">
        <v>-1.2749947789565414E-2</v>
      </c>
    </row>
    <row r="858" spans="2:5" x14ac:dyDescent="0.2">
      <c r="B858" s="30">
        <v>784</v>
      </c>
      <c r="C858" s="40">
        <v>-7.9241399851555209E-4</v>
      </c>
      <c r="D858" s="30">
        <v>-1.8166237329393211E-3</v>
      </c>
      <c r="E858" s="30">
        <v>1.0242097344237691E-3</v>
      </c>
    </row>
    <row r="859" spans="2:5" x14ac:dyDescent="0.2">
      <c r="B859" s="30">
        <v>785</v>
      </c>
      <c r="C859" s="40">
        <v>-3.5698656859245582E-3</v>
      </c>
      <c r="D859" s="30">
        <v>-1.8977304705967242E-4</v>
      </c>
      <c r="E859" s="30">
        <v>-3.3800926388648858E-3</v>
      </c>
    </row>
    <row r="860" spans="2:5" x14ac:dyDescent="0.2">
      <c r="B860" s="30">
        <v>786</v>
      </c>
      <c r="C860" s="40">
        <v>4.1661213689619505E-3</v>
      </c>
      <c r="D860" s="30">
        <v>-5.4632542210932174E-4</v>
      </c>
      <c r="E860" s="30">
        <v>4.7124467910712722E-3</v>
      </c>
    </row>
    <row r="861" spans="2:5" x14ac:dyDescent="0.2">
      <c r="B861" s="30">
        <v>787</v>
      </c>
      <c r="C861" s="40">
        <v>-3.9464185729282961E-3</v>
      </c>
      <c r="D861" s="30">
        <v>4.467736010986172E-4</v>
      </c>
      <c r="E861" s="30">
        <v>-4.3931921740269133E-3</v>
      </c>
    </row>
    <row r="862" spans="2:5" x14ac:dyDescent="0.2">
      <c r="B862" s="30">
        <v>788</v>
      </c>
      <c r="C862" s="40">
        <v>-4.2891315560057318E-3</v>
      </c>
      <c r="D862" s="30">
        <v>-5.9466499424360147E-4</v>
      </c>
      <c r="E862" s="30">
        <v>-3.6944665617621303E-3</v>
      </c>
    </row>
    <row r="863" spans="2:5" x14ac:dyDescent="0.2">
      <c r="B863" s="30">
        <v>789</v>
      </c>
      <c r="C863" s="40">
        <v>4.8343919692211794E-3</v>
      </c>
      <c r="D863" s="30">
        <v>-6.3866040508388927E-4</v>
      </c>
      <c r="E863" s="30">
        <v>5.4730523743050687E-3</v>
      </c>
    </row>
    <row r="864" spans="2:5" x14ac:dyDescent="0.2">
      <c r="B864" s="30">
        <v>790</v>
      </c>
      <c r="C864" s="40">
        <v>4.9015448472271139E-3</v>
      </c>
      <c r="D864" s="30">
        <v>5.3256212112164601E-4</v>
      </c>
      <c r="E864" s="30">
        <v>4.3689827261054678E-3</v>
      </c>
    </row>
    <row r="865" spans="2:5" x14ac:dyDescent="0.2">
      <c r="B865" s="30">
        <v>791</v>
      </c>
      <c r="C865" s="40">
        <v>-7.9497266405141077E-3</v>
      </c>
      <c r="D865" s="30">
        <v>5.4118279965693038E-4</v>
      </c>
      <c r="E865" s="30">
        <v>-8.4909094401710381E-3</v>
      </c>
    </row>
    <row r="866" spans="2:5" x14ac:dyDescent="0.2">
      <c r="B866" s="30">
        <v>792</v>
      </c>
      <c r="C866" s="40">
        <v>5.4226535683225066E-3</v>
      </c>
      <c r="D866" s="30">
        <v>-1.1085853644966321E-3</v>
      </c>
      <c r="E866" s="30">
        <v>6.5312389328191387E-3</v>
      </c>
    </row>
    <row r="867" spans="2:5" x14ac:dyDescent="0.2">
      <c r="B867" s="30">
        <v>793</v>
      </c>
      <c r="C867" s="40">
        <v>2.869743857297389E-4</v>
      </c>
      <c r="D867" s="30">
        <v>6.0807957161805733E-4</v>
      </c>
      <c r="E867" s="30">
        <v>-3.2110518588831843E-4</v>
      </c>
    </row>
    <row r="868" spans="2:5" x14ac:dyDescent="0.2">
      <c r="B868" s="30">
        <v>794</v>
      </c>
      <c r="C868" s="40">
        <v>8.6759633618093447E-3</v>
      </c>
      <c r="D868" s="30">
        <v>-5.1207723404058172E-5</v>
      </c>
      <c r="E868" s="30">
        <v>8.7271710852134029E-3</v>
      </c>
    </row>
    <row r="869" spans="2:5" x14ac:dyDescent="0.2">
      <c r="B869" s="30">
        <v>795</v>
      </c>
      <c r="C869" s="40">
        <v>-7.4836363720700259E-3</v>
      </c>
      <c r="D869" s="30">
        <v>1.0257197195632124E-3</v>
      </c>
      <c r="E869" s="30">
        <v>-8.5093560916332384E-3</v>
      </c>
    </row>
    <row r="870" spans="2:5" x14ac:dyDescent="0.2">
      <c r="B870" s="30">
        <v>796</v>
      </c>
      <c r="C870" s="40">
        <v>-2.8851547936164772E-3</v>
      </c>
      <c r="D870" s="30">
        <v>-1.0487515272584787E-3</v>
      </c>
      <c r="E870" s="30">
        <v>-1.8364032663579985E-3</v>
      </c>
    </row>
    <row r="871" spans="2:5" x14ac:dyDescent="0.2">
      <c r="B871" s="30">
        <v>797</v>
      </c>
      <c r="C871" s="40">
        <v>-3.2956198124540958E-3</v>
      </c>
      <c r="D871" s="30">
        <v>-4.5842639726523596E-4</v>
      </c>
      <c r="E871" s="30">
        <v>-2.8371934151888599E-3</v>
      </c>
    </row>
    <row r="872" spans="2:5" x14ac:dyDescent="0.2">
      <c r="B872" s="30">
        <v>798</v>
      </c>
      <c r="C872" s="40">
        <v>-3.9615154211010946E-3</v>
      </c>
      <c r="D872" s="30">
        <v>-5.1111940287350971E-4</v>
      </c>
      <c r="E872" s="30">
        <v>-3.4503960182275849E-3</v>
      </c>
    </row>
    <row r="873" spans="2:5" x14ac:dyDescent="0.2">
      <c r="B873" s="30">
        <v>799</v>
      </c>
      <c r="C873" s="40">
        <v>6.3869349947649531E-3</v>
      </c>
      <c r="D873" s="30">
        <v>-5.9660303590105927E-4</v>
      </c>
      <c r="E873" s="30">
        <v>6.9835380306660123E-3</v>
      </c>
    </row>
    <row r="874" spans="2:5" x14ac:dyDescent="0.2">
      <c r="B874" s="30">
        <v>800</v>
      </c>
      <c r="C874" s="40">
        <v>6.3569906331845485E-4</v>
      </c>
      <c r="D874" s="30">
        <v>7.3186816328751436E-4</v>
      </c>
      <c r="E874" s="30">
        <v>-9.6169099969059513E-5</v>
      </c>
    </row>
    <row r="875" spans="2:5" x14ac:dyDescent="0.2">
      <c r="B875" s="30">
        <v>801</v>
      </c>
      <c r="C875" s="40">
        <v>-3.5772790225066559E-3</v>
      </c>
      <c r="D875" s="30">
        <v>-6.4405677425052703E-6</v>
      </c>
      <c r="E875" s="30">
        <v>-3.5708384547641506E-3</v>
      </c>
    </row>
    <row r="876" spans="2:5" x14ac:dyDescent="0.2">
      <c r="B876" s="30">
        <v>802</v>
      </c>
      <c r="C876" s="40">
        <v>-3.3920251559754959E-3</v>
      </c>
      <c r="D876" s="30">
        <v>-5.4727710122488317E-4</v>
      </c>
      <c r="E876" s="30">
        <v>-2.8447480547506127E-3</v>
      </c>
    </row>
    <row r="877" spans="2:5" x14ac:dyDescent="0.2">
      <c r="B877" s="30">
        <v>803</v>
      </c>
      <c r="C877" s="40">
        <v>-9.3749649588754534E-4</v>
      </c>
      <c r="D877" s="30">
        <v>-5.2349533522756577E-4</v>
      </c>
      <c r="E877" s="30">
        <v>-4.1400116065997956E-4</v>
      </c>
    </row>
    <row r="878" spans="2:5" x14ac:dyDescent="0.2">
      <c r="B878" s="30">
        <v>804</v>
      </c>
      <c r="C878" s="40">
        <v>-4.7773286657569079E-3</v>
      </c>
      <c r="D878" s="30">
        <v>-2.0839785671905326E-4</v>
      </c>
      <c r="E878" s="30">
        <v>-4.5689308090378546E-3</v>
      </c>
    </row>
    <row r="879" spans="2:5" x14ac:dyDescent="0.2">
      <c r="B879" s="30">
        <v>805</v>
      </c>
      <c r="C879" s="40">
        <v>-6.973705896940908E-3</v>
      </c>
      <c r="D879" s="30">
        <v>-7.0133218431348097E-4</v>
      </c>
      <c r="E879" s="30">
        <v>-6.272373712627427E-3</v>
      </c>
    </row>
    <row r="880" spans="2:5" x14ac:dyDescent="0.2">
      <c r="B880" s="30">
        <v>806</v>
      </c>
      <c r="C880" s="40">
        <v>-1.0751457181235588E-2</v>
      </c>
      <c r="D880" s="30">
        <v>-9.8328975060842441E-4</v>
      </c>
      <c r="E880" s="30">
        <v>-9.7681674306271636E-3</v>
      </c>
    </row>
    <row r="881" spans="2:5" x14ac:dyDescent="0.2">
      <c r="B881" s="30">
        <v>807</v>
      </c>
      <c r="C881" s="40">
        <v>3.3946108166741807E-3</v>
      </c>
      <c r="D881" s="30">
        <v>-1.4682545112443416E-3</v>
      </c>
      <c r="E881" s="30">
        <v>4.8628653279185223E-3</v>
      </c>
    </row>
    <row r="882" spans="2:5" x14ac:dyDescent="0.2">
      <c r="B882" s="30">
        <v>808</v>
      </c>
      <c r="C882" s="40">
        <v>5.1013398893205017E-3</v>
      </c>
      <c r="D882" s="30">
        <v>3.477317632005518E-4</v>
      </c>
      <c r="E882" s="30">
        <v>4.7536081261199499E-3</v>
      </c>
    </row>
    <row r="883" spans="2:5" x14ac:dyDescent="0.2">
      <c r="B883" s="30">
        <v>809</v>
      </c>
      <c r="C883" s="40">
        <v>-5.4200674693392556E-3</v>
      </c>
      <c r="D883" s="30">
        <v>5.6683127343758362E-4</v>
      </c>
      <c r="E883" s="30">
        <v>-5.9868987427768392E-3</v>
      </c>
    </row>
    <row r="884" spans="2:5" x14ac:dyDescent="0.2">
      <c r="B884" s="30">
        <v>810</v>
      </c>
      <c r="C884" s="40">
        <v>-6.3646789172244894E-3</v>
      </c>
      <c r="D884" s="30">
        <v>-7.8384308738076083E-4</v>
      </c>
      <c r="E884" s="30">
        <v>-5.5808358298437286E-3</v>
      </c>
    </row>
    <row r="885" spans="2:5" x14ac:dyDescent="0.2">
      <c r="B885" s="30">
        <v>811</v>
      </c>
      <c r="C885" s="40">
        <v>-2.1632939794282144E-2</v>
      </c>
      <c r="D885" s="30">
        <v>-9.0510656669505474E-4</v>
      </c>
      <c r="E885" s="30">
        <v>-2.0727833227587089E-2</v>
      </c>
    </row>
    <row r="886" spans="2:5" x14ac:dyDescent="0.2">
      <c r="B886" s="30">
        <v>812</v>
      </c>
      <c r="C886" s="40">
        <v>-2.7586894134770539E-2</v>
      </c>
      <c r="D886" s="30">
        <v>-2.8651531458206182E-3</v>
      </c>
      <c r="E886" s="30">
        <v>-2.4721740988949921E-2</v>
      </c>
    </row>
    <row r="887" spans="2:5" x14ac:dyDescent="0.2">
      <c r="B887" s="30">
        <v>813</v>
      </c>
      <c r="C887" s="40">
        <v>8.6267459104581116E-4</v>
      </c>
      <c r="D887" s="30">
        <v>-3.629485634721148E-3</v>
      </c>
      <c r="E887" s="30">
        <v>4.4921602257669592E-3</v>
      </c>
    </row>
    <row r="888" spans="2:5" x14ac:dyDescent="0.2">
      <c r="B888" s="30">
        <v>814</v>
      </c>
      <c r="C888" s="40">
        <v>1.8204440543845464E-2</v>
      </c>
      <c r="D888" s="30">
        <v>2.2697171666682947E-5</v>
      </c>
      <c r="E888" s="30">
        <v>1.8181743372178781E-2</v>
      </c>
    </row>
    <row r="889" spans="2:5" x14ac:dyDescent="0.2">
      <c r="B889" s="30">
        <v>815</v>
      </c>
      <c r="C889" s="40">
        <v>2.1160926830827799E-2</v>
      </c>
      <c r="D889" s="30">
        <v>2.2489277362004664E-3</v>
      </c>
      <c r="E889" s="30">
        <v>1.8911999094627333E-2</v>
      </c>
    </row>
    <row r="890" spans="2:5" x14ac:dyDescent="0.2">
      <c r="B890" s="30">
        <v>816</v>
      </c>
      <c r="C890" s="40">
        <v>1.2062190831628423E-2</v>
      </c>
      <c r="D890" s="30">
        <v>2.6284634855364506E-3</v>
      </c>
      <c r="E890" s="30">
        <v>9.4337273460919722E-3</v>
      </c>
    </row>
    <row r="891" spans="2:5" x14ac:dyDescent="0.2">
      <c r="B891" s="30">
        <v>817</v>
      </c>
      <c r="C891" s="40">
        <v>2.2980121837113343E-2</v>
      </c>
      <c r="D891" s="30">
        <v>1.4604230313420286E-3</v>
      </c>
      <c r="E891" s="30">
        <v>2.1519698805771315E-2</v>
      </c>
    </row>
    <row r="892" spans="2:5" x14ac:dyDescent="0.2">
      <c r="B892" s="30">
        <v>818</v>
      </c>
      <c r="C892" s="40">
        <v>-1.5047118037640339E-2</v>
      </c>
      <c r="D892" s="30">
        <v>2.8620006891213173E-3</v>
      </c>
      <c r="E892" s="30">
        <v>-1.7909118726761656E-2</v>
      </c>
    </row>
    <row r="893" spans="2:5" x14ac:dyDescent="0.2">
      <c r="B893" s="30">
        <v>819</v>
      </c>
      <c r="C893" s="40">
        <v>-5.2842639072795171E-3</v>
      </c>
      <c r="D893" s="30">
        <v>-2.0197053565289736E-3</v>
      </c>
      <c r="E893" s="30">
        <v>-3.2645585507505436E-3</v>
      </c>
    </row>
    <row r="894" spans="2:5" x14ac:dyDescent="0.2">
      <c r="B894" s="30">
        <v>820</v>
      </c>
      <c r="C894" s="40">
        <v>-1.8087963017588478E-2</v>
      </c>
      <c r="D894" s="30">
        <v>-7.6640945106870237E-4</v>
      </c>
      <c r="E894" s="30">
        <v>-1.7321553566519775E-2</v>
      </c>
    </row>
    <row r="895" spans="2:5" x14ac:dyDescent="0.2">
      <c r="B895" s="30">
        <v>821</v>
      </c>
      <c r="C895" s="40">
        <v>2.1520869444379906E-2</v>
      </c>
      <c r="D895" s="30">
        <v>-2.4100705624021841E-3</v>
      </c>
      <c r="E895" s="30">
        <v>2.393094000678209E-2</v>
      </c>
    </row>
    <row r="896" spans="2:5" x14ac:dyDescent="0.2">
      <c r="B896" s="30">
        <v>822</v>
      </c>
      <c r="C896" s="40">
        <v>-1.6897141127696674E-2</v>
      </c>
      <c r="D896" s="30">
        <v>2.6746707316697947E-3</v>
      </c>
      <c r="E896" s="30">
        <v>-1.9571811859366468E-2</v>
      </c>
    </row>
    <row r="897" spans="2:5" x14ac:dyDescent="0.2">
      <c r="B897" s="30">
        <v>823</v>
      </c>
      <c r="C897" s="40">
        <v>-1.9733369205393418E-3</v>
      </c>
      <c r="D897" s="30">
        <v>-2.2572000822326001E-3</v>
      </c>
      <c r="E897" s="30">
        <v>2.8386316169325826E-4</v>
      </c>
    </row>
    <row r="898" spans="2:5" x14ac:dyDescent="0.2">
      <c r="B898" s="30">
        <v>824</v>
      </c>
      <c r="C898" s="40">
        <v>-8.7451852050582646E-3</v>
      </c>
      <c r="D898" s="30">
        <v>-3.4137275786902573E-4</v>
      </c>
      <c r="E898" s="30">
        <v>-8.4038124471892389E-3</v>
      </c>
    </row>
    <row r="899" spans="2:5" x14ac:dyDescent="0.2">
      <c r="B899" s="30">
        <v>825</v>
      </c>
      <c r="C899" s="40">
        <v>-8.4364369583829028E-3</v>
      </c>
      <c r="D899" s="30">
        <v>-1.2107015027277845E-3</v>
      </c>
      <c r="E899" s="30">
        <v>-7.2257354556551183E-3</v>
      </c>
    </row>
    <row r="900" spans="2:5" x14ac:dyDescent="0.2">
      <c r="B900" s="30">
        <v>826</v>
      </c>
      <c r="C900" s="40">
        <v>-1.3270091483726907E-2</v>
      </c>
      <c r="D900" s="30">
        <v>-1.1710662784163908E-3</v>
      </c>
      <c r="E900" s="30">
        <v>-1.2099025205310516E-2</v>
      </c>
    </row>
    <row r="901" spans="2:5" x14ac:dyDescent="0.2">
      <c r="B901" s="30">
        <v>827</v>
      </c>
      <c r="C901" s="40">
        <v>-1.9642989315684721E-2</v>
      </c>
      <c r="D901" s="30">
        <v>-1.7915814826929555E-3</v>
      </c>
      <c r="E901" s="30">
        <v>-1.7851407832991766E-2</v>
      </c>
    </row>
    <row r="902" spans="2:5" x14ac:dyDescent="0.2">
      <c r="B902" s="30">
        <v>828</v>
      </c>
      <c r="C902" s="40">
        <v>-1.0874665544736584E-2</v>
      </c>
      <c r="D902" s="30">
        <v>-2.6096953920128497E-3</v>
      </c>
      <c r="E902" s="30">
        <v>-8.2649701527237347E-3</v>
      </c>
    </row>
    <row r="903" spans="2:5" x14ac:dyDescent="0.2">
      <c r="B903" s="30">
        <v>829</v>
      </c>
      <c r="C903" s="40">
        <v>-7.2483629330023693E-3</v>
      </c>
      <c r="D903" s="30">
        <v>-1.4840712524792684E-3</v>
      </c>
      <c r="E903" s="30">
        <v>-5.7642916805231009E-3</v>
      </c>
    </row>
    <row r="904" spans="2:5" x14ac:dyDescent="0.2">
      <c r="B904" s="30">
        <v>830</v>
      </c>
      <c r="C904" s="40">
        <v>2.0471158313757787E-2</v>
      </c>
      <c r="D904" s="30">
        <v>-1.018548552399922E-3</v>
      </c>
      <c r="E904" s="30">
        <v>2.1489706866157709E-2</v>
      </c>
    </row>
    <row r="905" spans="2:5" x14ac:dyDescent="0.2">
      <c r="B905" s="30">
        <v>831</v>
      </c>
      <c r="C905" s="40">
        <v>-4.7600742830515765E-3</v>
      </c>
      <c r="D905" s="30">
        <v>2.5399151935496991E-3</v>
      </c>
      <c r="E905" s="30">
        <v>-7.2999894766012756E-3</v>
      </c>
    </row>
    <row r="906" spans="2:5" x14ac:dyDescent="0.2">
      <c r="B906" s="30">
        <v>832</v>
      </c>
      <c r="C906" s="40">
        <v>1.8382749258624164E-2</v>
      </c>
      <c r="D906" s="30">
        <v>-6.9911717147941657E-4</v>
      </c>
      <c r="E906" s="30">
        <v>1.9081866430103581E-2</v>
      </c>
    </row>
    <row r="907" spans="2:5" x14ac:dyDescent="0.2">
      <c r="B907" s="30">
        <v>833</v>
      </c>
      <c r="C907" s="40">
        <v>2.0072219234673574E-2</v>
      </c>
      <c r="D907" s="30">
        <v>2.2718179258065033E-3</v>
      </c>
      <c r="E907" s="30">
        <v>1.7800401308867071E-2</v>
      </c>
    </row>
    <row r="908" spans="2:5" x14ac:dyDescent="0.2">
      <c r="B908" s="30">
        <v>834</v>
      </c>
      <c r="C908" s="40">
        <v>8.2035700111474357E-3</v>
      </c>
      <c r="D908" s="30">
        <v>2.4887018180687059E-3</v>
      </c>
      <c r="E908" s="30">
        <v>5.7148681930787298E-3</v>
      </c>
    </row>
    <row r="909" spans="2:5" x14ac:dyDescent="0.2">
      <c r="B909" s="30">
        <v>835</v>
      </c>
      <c r="C909" s="40">
        <v>-1.0240933053551964E-2</v>
      </c>
      <c r="D909" s="30">
        <v>9.6507673092016168E-4</v>
      </c>
      <c r="E909" s="30">
        <v>-1.1206009784472126E-2</v>
      </c>
    </row>
    <row r="910" spans="2:5" x14ac:dyDescent="0.2">
      <c r="B910" s="30">
        <v>836</v>
      </c>
      <c r="C910" s="40">
        <v>1.054289181463699E-2</v>
      </c>
      <c r="D910" s="30">
        <v>-1.402716525085685E-3</v>
      </c>
      <c r="E910" s="30">
        <v>1.1945608339722675E-2</v>
      </c>
    </row>
    <row r="911" spans="2:5" x14ac:dyDescent="0.2">
      <c r="B911" s="30">
        <v>837</v>
      </c>
      <c r="C911" s="40">
        <v>-2.6492189165218984E-3</v>
      </c>
      <c r="D911" s="30">
        <v>1.2653846530420124E-3</v>
      </c>
      <c r="E911" s="30">
        <v>-3.9146035695639108E-3</v>
      </c>
    </row>
    <row r="912" spans="2:5" x14ac:dyDescent="0.2">
      <c r="B912" s="30">
        <v>838</v>
      </c>
      <c r="C912" s="40">
        <v>3.8958197091983945E-3</v>
      </c>
      <c r="D912" s="30">
        <v>-4.2813838263698872E-4</v>
      </c>
      <c r="E912" s="30">
        <v>4.3239580918353832E-3</v>
      </c>
    </row>
    <row r="913" spans="2:5" x14ac:dyDescent="0.2">
      <c r="B913" s="30">
        <v>839</v>
      </c>
      <c r="C913" s="40">
        <v>1.1103093351826159E-3</v>
      </c>
      <c r="D913" s="30">
        <v>4.120739160580237E-4</v>
      </c>
      <c r="E913" s="30">
        <v>6.982354191245922E-4</v>
      </c>
    </row>
    <row r="914" spans="2:5" x14ac:dyDescent="0.2">
      <c r="B914" s="30">
        <v>840</v>
      </c>
      <c r="C914" s="40">
        <v>-7.4307786980930806E-3</v>
      </c>
      <c r="D914" s="30">
        <v>5.4487015777044366E-5</v>
      </c>
      <c r="E914" s="30">
        <v>-7.485265713870125E-3</v>
      </c>
    </row>
    <row r="915" spans="2:5" x14ac:dyDescent="0.2">
      <c r="B915" s="30">
        <v>841</v>
      </c>
      <c r="C915" s="40">
        <v>-1.1905476726348184E-3</v>
      </c>
      <c r="D915" s="30">
        <v>-1.0419659801753317E-3</v>
      </c>
      <c r="E915" s="30">
        <v>-1.4858169245948673E-4</v>
      </c>
    </row>
    <row r="916" spans="2:5" x14ac:dyDescent="0.2">
      <c r="B916" s="30">
        <v>842</v>
      </c>
      <c r="C916" s="40">
        <v>-1.5922742075184567E-3</v>
      </c>
      <c r="D916" s="30">
        <v>-2.408830295439735E-4</v>
      </c>
      <c r="E916" s="30">
        <v>-1.3513911779744832E-3</v>
      </c>
    </row>
    <row r="917" spans="2:5" x14ac:dyDescent="0.2">
      <c r="B917" s="30">
        <v>843</v>
      </c>
      <c r="C917" s="40">
        <v>6.7835285344643951E-3</v>
      </c>
      <c r="D917" s="30">
        <v>-2.9245424166714391E-4</v>
      </c>
      <c r="E917" s="30">
        <v>7.075982776131539E-3</v>
      </c>
    </row>
    <row r="918" spans="2:5" x14ac:dyDescent="0.2">
      <c r="B918" s="30">
        <v>844</v>
      </c>
      <c r="C918" s="40">
        <v>-8.6671229885248377E-3</v>
      </c>
      <c r="D918" s="30">
        <v>7.8278043267107113E-4</v>
      </c>
      <c r="E918" s="30">
        <v>-9.4499034211959088E-3</v>
      </c>
    </row>
    <row r="919" spans="2:5" x14ac:dyDescent="0.2">
      <c r="B919" s="30">
        <v>845</v>
      </c>
      <c r="C919" s="40">
        <v>-3.0050562157714795E-3</v>
      </c>
      <c r="D919" s="30">
        <v>-1.2006803495848476E-3</v>
      </c>
      <c r="E919" s="30">
        <v>-1.804375866186632E-3</v>
      </c>
    </row>
    <row r="920" spans="2:5" x14ac:dyDescent="0.2">
      <c r="B920" s="30">
        <v>846</v>
      </c>
      <c r="C920" s="40">
        <v>3.4221573688467343E-3</v>
      </c>
      <c r="D920" s="30">
        <v>-4.7381861345931068E-4</v>
      </c>
      <c r="E920" s="30">
        <v>3.895975982306045E-3</v>
      </c>
    </row>
    <row r="921" spans="2:5" x14ac:dyDescent="0.2">
      <c r="B921" s="30">
        <v>847</v>
      </c>
      <c r="C921" s="40">
        <v>2.5221368805407669E-2</v>
      </c>
      <c r="D921" s="30">
        <v>3.512680222275133E-4</v>
      </c>
      <c r="E921" s="30">
        <v>2.4870100783180155E-2</v>
      </c>
    </row>
    <row r="922" spans="2:5" x14ac:dyDescent="0.2">
      <c r="B922" s="30">
        <v>848</v>
      </c>
      <c r="C922" s="40">
        <v>4.2059983737447355E-3</v>
      </c>
      <c r="D922" s="30">
        <v>3.1497183596899255E-3</v>
      </c>
      <c r="E922" s="30">
        <v>1.05628001405481E-3</v>
      </c>
    </row>
    <row r="923" spans="2:5" x14ac:dyDescent="0.2">
      <c r="B923" s="30">
        <v>849</v>
      </c>
      <c r="C923" s="40">
        <v>-1.0426382475126063E-2</v>
      </c>
      <c r="D923" s="30">
        <v>4.5189276872613197E-4</v>
      </c>
      <c r="E923" s="30">
        <v>-1.0878275243852195E-2</v>
      </c>
    </row>
    <row r="924" spans="2:5" x14ac:dyDescent="0.2">
      <c r="B924" s="30">
        <v>850</v>
      </c>
      <c r="C924" s="40">
        <v>-1.0981644294574541E-2</v>
      </c>
      <c r="D924" s="30">
        <v>-1.4265233952514503E-3</v>
      </c>
      <c r="E924" s="30">
        <v>-9.5551208993230902E-3</v>
      </c>
    </row>
    <row r="925" spans="2:5" x14ac:dyDescent="0.2">
      <c r="B925" s="30">
        <v>851</v>
      </c>
      <c r="C925" s="40">
        <v>-6.5208166154346213E-3</v>
      </c>
      <c r="D925" s="30">
        <v>-1.4978045345044721E-3</v>
      </c>
      <c r="E925" s="30">
        <v>-5.0230120809301492E-3</v>
      </c>
    </row>
    <row r="926" spans="2:5" x14ac:dyDescent="0.2">
      <c r="B926" s="30">
        <v>852</v>
      </c>
      <c r="C926" s="40">
        <v>9.2378857608313124E-3</v>
      </c>
      <c r="D926" s="30">
        <v>-9.2515057587943747E-4</v>
      </c>
      <c r="E926" s="30">
        <v>1.016303633671075E-2</v>
      </c>
    </row>
    <row r="927" spans="2:5" x14ac:dyDescent="0.2">
      <c r="B927" s="30">
        <v>853</v>
      </c>
      <c r="C927" s="40">
        <v>2.2716483930147979E-2</v>
      </c>
      <c r="D927" s="30">
        <v>1.0978559035599127E-3</v>
      </c>
      <c r="E927" s="30">
        <v>2.1618628026588066E-2</v>
      </c>
    </row>
    <row r="928" spans="2:5" x14ac:dyDescent="0.2">
      <c r="B928" s="30">
        <v>854</v>
      </c>
      <c r="C928" s="40">
        <v>-1.3531710362170032E-2</v>
      </c>
      <c r="D928" s="30">
        <v>2.8281564561837107E-3</v>
      </c>
      <c r="E928" s="30">
        <v>-1.6359866818353743E-2</v>
      </c>
    </row>
    <row r="929" spans="2:5" x14ac:dyDescent="0.2">
      <c r="B929" s="30">
        <v>855</v>
      </c>
      <c r="C929" s="40">
        <v>1.1241167744674515E-2</v>
      </c>
      <c r="D929" s="30">
        <v>-1.825166525014155E-3</v>
      </c>
      <c r="E929" s="30">
        <v>1.306633426968867E-2</v>
      </c>
    </row>
    <row r="930" spans="2:5" x14ac:dyDescent="0.2">
      <c r="B930" s="30">
        <v>856</v>
      </c>
      <c r="C930" s="40">
        <v>-1.8595826356486561E-3</v>
      </c>
      <c r="D930" s="30">
        <v>1.3550250750243443E-3</v>
      </c>
      <c r="E930" s="30">
        <v>-3.2146077106730005E-3</v>
      </c>
    </row>
    <row r="931" spans="2:5" x14ac:dyDescent="0.2">
      <c r="B931" s="30">
        <v>857</v>
      </c>
      <c r="C931" s="40">
        <v>6.9692101436816924E-3</v>
      </c>
      <c r="D931" s="30">
        <v>-3.2676967381405596E-4</v>
      </c>
      <c r="E931" s="30">
        <v>7.2959798174957484E-3</v>
      </c>
    </row>
    <row r="932" spans="2:5" x14ac:dyDescent="0.2">
      <c r="B932" s="30">
        <v>858</v>
      </c>
      <c r="C932" s="40">
        <v>4.1829763167796153E-3</v>
      </c>
      <c r="D932" s="30">
        <v>8.0661710967596615E-4</v>
      </c>
      <c r="E932" s="30">
        <v>3.3763592071036491E-3</v>
      </c>
    </row>
    <row r="933" spans="2:5" x14ac:dyDescent="0.2">
      <c r="B933" s="30">
        <v>859</v>
      </c>
      <c r="C933" s="40">
        <v>-3.6108364207032353E-3</v>
      </c>
      <c r="D933" s="30">
        <v>4.4893733690830589E-4</v>
      </c>
      <c r="E933" s="30">
        <v>-4.0597737576115412E-3</v>
      </c>
    </row>
    <row r="934" spans="2:5" x14ac:dyDescent="0.2">
      <c r="B934" s="30">
        <v>860</v>
      </c>
      <c r="C934" s="40">
        <v>-7.2298817758558913E-3</v>
      </c>
      <c r="D934" s="30">
        <v>-5.51584996149471E-4</v>
      </c>
      <c r="E934" s="30">
        <v>-6.6782967797064203E-3</v>
      </c>
    </row>
    <row r="935" spans="2:5" x14ac:dyDescent="0.2">
      <c r="B935" s="30">
        <v>861</v>
      </c>
      <c r="C935" s="40">
        <v>-8.7815550738832206E-3</v>
      </c>
      <c r="D935" s="30">
        <v>-1.0161760537155647E-3</v>
      </c>
      <c r="E935" s="30">
        <v>-7.7653790201676559E-3</v>
      </c>
    </row>
    <row r="936" spans="2:5" x14ac:dyDescent="0.2">
      <c r="B936" s="30">
        <v>862</v>
      </c>
      <c r="C936" s="40">
        <v>-5.6565975503658863E-4</v>
      </c>
      <c r="D936" s="30">
        <v>-1.2153704455463285E-3</v>
      </c>
      <c r="E936" s="30">
        <v>6.4971069050973984E-4</v>
      </c>
    </row>
    <row r="937" spans="2:5" x14ac:dyDescent="0.2">
      <c r="B937" s="30">
        <v>863</v>
      </c>
      <c r="C937" s="40">
        <v>-2.7381510767431633E-2</v>
      </c>
      <c r="D937" s="30">
        <v>-1.6066371477802335E-4</v>
      </c>
      <c r="E937" s="30">
        <v>-2.722084705265361E-2</v>
      </c>
    </row>
    <row r="938" spans="2:5" x14ac:dyDescent="0.2">
      <c r="B938" s="30">
        <v>864</v>
      </c>
      <c r="C938" s="40">
        <v>1.0117289965205584E-2</v>
      </c>
      <c r="D938" s="30">
        <v>-3.6031197656936666E-3</v>
      </c>
      <c r="E938" s="30">
        <v>1.372040973089925E-2</v>
      </c>
    </row>
    <row r="939" spans="2:5" x14ac:dyDescent="0.2">
      <c r="B939" s="30">
        <v>865</v>
      </c>
      <c r="C939" s="40">
        <v>9.270433577156208E-4</v>
      </c>
      <c r="D939" s="30">
        <v>1.2107484730759616E-3</v>
      </c>
      <c r="E939" s="30">
        <v>-2.8370511536034084E-4</v>
      </c>
    </row>
    <row r="940" spans="2:5" x14ac:dyDescent="0.2">
      <c r="B940" s="30">
        <v>866</v>
      </c>
      <c r="C940" s="40">
        <v>1.8913780372920258E-3</v>
      </c>
      <c r="D940" s="30">
        <v>3.0960442901672384E-5</v>
      </c>
      <c r="E940" s="30">
        <v>1.8604175943903534E-3</v>
      </c>
    </row>
    <row r="941" spans="2:5" x14ac:dyDescent="0.2">
      <c r="B941" s="30">
        <v>867</v>
      </c>
      <c r="C941" s="40">
        <v>1.6490414204741327E-3</v>
      </c>
      <c r="D941" s="30">
        <v>1.5475587088496258E-4</v>
      </c>
      <c r="E941" s="30">
        <v>1.4942855495891701E-3</v>
      </c>
    </row>
    <row r="942" spans="2:5" x14ac:dyDescent="0.2">
      <c r="B942" s="30">
        <v>868</v>
      </c>
      <c r="C942" s="40">
        <v>-5.3473502466656114E-3</v>
      </c>
      <c r="D942" s="30">
        <v>1.2364616817451841E-4</v>
      </c>
      <c r="E942" s="30">
        <v>-5.4709964148401298E-3</v>
      </c>
    </row>
    <row r="943" spans="2:5" x14ac:dyDescent="0.2">
      <c r="B943" s="30">
        <v>869</v>
      </c>
      <c r="C943" s="40">
        <v>-5.199109892403353E-3</v>
      </c>
      <c r="D943" s="30">
        <v>-7.7450809207955072E-4</v>
      </c>
      <c r="E943" s="30">
        <v>-4.4246018003238023E-3</v>
      </c>
    </row>
    <row r="944" spans="2:5" x14ac:dyDescent="0.2">
      <c r="B944" s="30">
        <v>870</v>
      </c>
      <c r="C944" s="40">
        <v>2.1936617622121961E-3</v>
      </c>
      <c r="D944" s="30">
        <v>-7.5547789593607886E-4</v>
      </c>
      <c r="E944" s="30">
        <v>2.949139658148275E-3</v>
      </c>
    </row>
    <row r="945" spans="2:5" x14ac:dyDescent="0.2">
      <c r="B945" s="30">
        <v>871</v>
      </c>
      <c r="C945" s="40">
        <v>-7.3552549239905987E-3</v>
      </c>
      <c r="D945" s="30">
        <v>1.9356121916437249E-4</v>
      </c>
      <c r="E945" s="30">
        <v>-7.5488161431549712E-3</v>
      </c>
    </row>
    <row r="946" spans="2:5" x14ac:dyDescent="0.2">
      <c r="B946" s="30">
        <v>872</v>
      </c>
      <c r="C946" s="40">
        <v>-5.6616899229900786E-4</v>
      </c>
      <c r="D946" s="30">
        <v>-1.0322706968510433E-3</v>
      </c>
      <c r="E946" s="30">
        <v>4.6610170455203544E-4</v>
      </c>
    </row>
    <row r="947" spans="2:5" x14ac:dyDescent="0.2">
      <c r="B947" s="30">
        <v>873</v>
      </c>
      <c r="C947" s="40">
        <v>-4.0460276652882967E-4</v>
      </c>
      <c r="D947" s="30">
        <v>-1.6072908756423841E-4</v>
      </c>
      <c r="E947" s="30">
        <v>-2.4387367896459126E-4</v>
      </c>
    </row>
    <row r="948" spans="2:5" x14ac:dyDescent="0.2">
      <c r="B948" s="30">
        <v>874</v>
      </c>
      <c r="C948" s="40">
        <v>4.2885418077884159E-3</v>
      </c>
      <c r="D948" s="30">
        <v>-1.3998819698914262E-4</v>
      </c>
      <c r="E948" s="30">
        <v>4.4285300047775585E-3</v>
      </c>
    </row>
    <row r="949" spans="2:5" x14ac:dyDescent="0.2">
      <c r="B949" s="30">
        <v>875</v>
      </c>
      <c r="C949" s="40">
        <v>-1.0931195999970314E-2</v>
      </c>
      <c r="D949" s="30">
        <v>4.6248919335034611E-4</v>
      </c>
      <c r="E949" s="30">
        <v>-1.139368519332066E-2</v>
      </c>
    </row>
    <row r="950" spans="2:5" x14ac:dyDescent="0.2">
      <c r="B950" s="30">
        <v>876</v>
      </c>
      <c r="C950" s="40">
        <v>-6.1941206736851697E-4</v>
      </c>
      <c r="D950" s="30">
        <v>-1.4913282889085961E-3</v>
      </c>
      <c r="E950" s="30">
        <v>8.7191622154007917E-4</v>
      </c>
    </row>
    <row r="951" spans="2:5" x14ac:dyDescent="0.2">
      <c r="B951" s="30">
        <v>877</v>
      </c>
      <c r="C951" s="40">
        <v>2.3208195984766094E-3</v>
      </c>
      <c r="D951" s="30">
        <v>-1.675641100983981E-4</v>
      </c>
      <c r="E951" s="30">
        <v>2.4883837085750075E-3</v>
      </c>
    </row>
    <row r="952" spans="2:5" x14ac:dyDescent="0.2">
      <c r="B952" s="30">
        <v>878</v>
      </c>
      <c r="C952" s="40">
        <v>5.5723554916529286E-3</v>
      </c>
      <c r="D952" s="30">
        <v>2.0988496972024467E-4</v>
      </c>
      <c r="E952" s="30">
        <v>5.362470521932684E-3</v>
      </c>
    </row>
    <row r="953" spans="2:5" x14ac:dyDescent="0.2">
      <c r="B953" s="30">
        <v>879</v>
      </c>
      <c r="C953" s="40">
        <v>8.3609025110650288E-3</v>
      </c>
      <c r="D953" s="30">
        <v>6.2729739511969886E-4</v>
      </c>
      <c r="E953" s="30">
        <v>7.7336051159453299E-3</v>
      </c>
    </row>
    <row r="954" spans="2:5" x14ac:dyDescent="0.2">
      <c r="B954" s="30">
        <v>880</v>
      </c>
      <c r="C954" s="40">
        <v>9.4523340506617107E-3</v>
      </c>
      <c r="D954" s="30">
        <v>9.8527412148951762E-4</v>
      </c>
      <c r="E954" s="30">
        <v>8.4670599291721931E-3</v>
      </c>
    </row>
    <row r="955" spans="2:5" x14ac:dyDescent="0.2">
      <c r="B955" s="30">
        <v>881</v>
      </c>
      <c r="C955" s="40">
        <v>8.1193171932083651E-3</v>
      </c>
      <c r="D955" s="30">
        <v>1.1253854722688781E-3</v>
      </c>
      <c r="E955" s="30">
        <v>6.993931720939487E-3</v>
      </c>
    </row>
    <row r="956" spans="2:5" x14ac:dyDescent="0.2">
      <c r="B956" s="30">
        <v>882</v>
      </c>
      <c r="C956" s="40">
        <v>2.5599729794523074E-2</v>
      </c>
      <c r="D956" s="30">
        <v>9.5426086597569237E-4</v>
      </c>
      <c r="E956" s="30">
        <v>2.4645468928547382E-2</v>
      </c>
    </row>
    <row r="957" spans="2:5" x14ac:dyDescent="0.2">
      <c r="B957" s="30">
        <v>883</v>
      </c>
      <c r="C957" s="40">
        <v>1.8450679824192205E-2</v>
      </c>
      <c r="D957" s="30">
        <v>3.1982900449893659E-3</v>
      </c>
      <c r="E957" s="30">
        <v>1.5252389779202839E-2</v>
      </c>
    </row>
    <row r="958" spans="2:5" x14ac:dyDescent="0.2">
      <c r="B958" s="30">
        <v>884</v>
      </c>
      <c r="C958" s="40">
        <v>2.8166911226725779E-3</v>
      </c>
      <c r="D958" s="30">
        <v>2.2805384391466799E-3</v>
      </c>
      <c r="E958" s="30">
        <v>5.3615268352589802E-4</v>
      </c>
    </row>
    <row r="959" spans="2:5" x14ac:dyDescent="0.2">
      <c r="B959" s="30">
        <v>885</v>
      </c>
      <c r="C959" s="40">
        <v>-2.077860251169321E-3</v>
      </c>
      <c r="D959" s="30">
        <v>2.7354194365540509E-4</v>
      </c>
      <c r="E959" s="30">
        <v>-2.3514021948247261E-3</v>
      </c>
    </row>
    <row r="960" spans="2:5" x14ac:dyDescent="0.2">
      <c r="B960" s="30">
        <v>886</v>
      </c>
      <c r="C960" s="40">
        <v>5.6887719688561936E-3</v>
      </c>
      <c r="D960" s="30">
        <v>-3.5479082809259169E-4</v>
      </c>
      <c r="E960" s="30">
        <v>6.0435627969487853E-3</v>
      </c>
    </row>
    <row r="961" spans="2:5" x14ac:dyDescent="0.2">
      <c r="B961" s="30">
        <v>887</v>
      </c>
      <c r="C961" s="40">
        <v>-4.6493021554657992E-3</v>
      </c>
      <c r="D961" s="30">
        <v>6.4224223525135866E-4</v>
      </c>
      <c r="E961" s="30">
        <v>-5.2915443907171579E-3</v>
      </c>
    </row>
    <row r="962" spans="2:5" x14ac:dyDescent="0.2">
      <c r="B962" s="30">
        <v>888</v>
      </c>
      <c r="C962" s="40">
        <v>1.1286343219368063E-3</v>
      </c>
      <c r="D962" s="30">
        <v>-6.8489691866311948E-4</v>
      </c>
      <c r="E962" s="30">
        <v>1.8135312405999258E-3</v>
      </c>
    </row>
    <row r="963" spans="2:5" x14ac:dyDescent="0.2">
      <c r="B963" s="30">
        <v>889</v>
      </c>
      <c r="C963" s="40">
        <v>-1.1952725346750208E-2</v>
      </c>
      <c r="D963" s="30">
        <v>5.6839466255150309E-5</v>
      </c>
      <c r="E963" s="30">
        <v>-1.2009564813005358E-2</v>
      </c>
    </row>
    <row r="964" spans="2:5" x14ac:dyDescent="0.2">
      <c r="B964" s="30">
        <v>890</v>
      </c>
      <c r="C964" s="40">
        <v>8.7289813579982042E-3</v>
      </c>
      <c r="D964" s="30">
        <v>-1.6224660208189086E-3</v>
      </c>
      <c r="E964" s="30">
        <v>1.0351447378817113E-2</v>
      </c>
    </row>
    <row r="965" spans="2:5" x14ac:dyDescent="0.2">
      <c r="B965" s="30">
        <v>891</v>
      </c>
      <c r="C965" s="40">
        <v>-2.2204776350997981E-3</v>
      </c>
      <c r="D965" s="30">
        <v>1.0325258478379919E-3</v>
      </c>
      <c r="E965" s="30">
        <v>-3.25300348293779E-3</v>
      </c>
    </row>
    <row r="966" spans="2:5" x14ac:dyDescent="0.2">
      <c r="B966" s="30">
        <v>892</v>
      </c>
      <c r="C966" s="40">
        <v>-1.9753802974516572E-3</v>
      </c>
      <c r="D966" s="30">
        <v>-3.730991814635252E-4</v>
      </c>
      <c r="E966" s="30">
        <v>-1.602281115988132E-3</v>
      </c>
    </row>
    <row r="967" spans="2:5" x14ac:dyDescent="0.2">
      <c r="B967" s="30">
        <v>893</v>
      </c>
      <c r="C967" s="40">
        <v>9.9196215961402999E-4</v>
      </c>
      <c r="D967" s="30">
        <v>-3.4163507418383623E-4</v>
      </c>
      <c r="E967" s="30">
        <v>1.3335972337978662E-3</v>
      </c>
    </row>
    <row r="968" spans="2:5" x14ac:dyDescent="0.2">
      <c r="B968" s="30">
        <v>894</v>
      </c>
      <c r="C968" s="40">
        <v>8.0130989564033937E-3</v>
      </c>
      <c r="D968" s="30">
        <v>3.9294324317930632E-5</v>
      </c>
      <c r="E968" s="30">
        <v>7.9738046320854631E-3</v>
      </c>
    </row>
    <row r="969" spans="2:5" x14ac:dyDescent="0.2">
      <c r="B969" s="30">
        <v>895</v>
      </c>
      <c r="C969" s="40">
        <v>-3.3316192163058674E-3</v>
      </c>
      <c r="D969" s="30">
        <v>9.4062521399366789E-4</v>
      </c>
      <c r="E969" s="30">
        <v>-4.2722444302995353E-3</v>
      </c>
    </row>
    <row r="970" spans="2:5" x14ac:dyDescent="0.2">
      <c r="B970" s="30">
        <v>896</v>
      </c>
      <c r="C970" s="40">
        <v>-2.8629980305268891E-4</v>
      </c>
      <c r="D970" s="30">
        <v>-5.1574078764931284E-4</v>
      </c>
      <c r="E970" s="30">
        <v>2.2944098459662393E-4</v>
      </c>
    </row>
    <row r="971" spans="2:5" x14ac:dyDescent="0.2">
      <c r="B971" s="30">
        <v>897</v>
      </c>
      <c r="C971" s="40">
        <v>-4.6146898253328723E-3</v>
      </c>
      <c r="D971" s="30">
        <v>-1.2480118120987687E-4</v>
      </c>
      <c r="E971" s="30">
        <v>-4.4898886441229954E-3</v>
      </c>
    </row>
    <row r="972" spans="2:5" x14ac:dyDescent="0.2">
      <c r="B972" s="30">
        <v>898</v>
      </c>
      <c r="C972" s="40">
        <v>-4.4673787452138933E-4</v>
      </c>
      <c r="D972" s="30">
        <v>-6.8045359798508801E-4</v>
      </c>
      <c r="E972" s="30">
        <v>2.3371572346369868E-4</v>
      </c>
    </row>
    <row r="973" spans="2:5" x14ac:dyDescent="0.2">
      <c r="B973" s="30">
        <v>899</v>
      </c>
      <c r="C973" s="40">
        <v>1.8084350619611139E-3</v>
      </c>
      <c r="D973" s="30">
        <v>-1.4539724618910753E-4</v>
      </c>
      <c r="E973" s="30">
        <v>1.9538323081502215E-3</v>
      </c>
    </row>
    <row r="974" spans="2:5" x14ac:dyDescent="0.2">
      <c r="B974" s="30">
        <v>900</v>
      </c>
      <c r="C974" s="40">
        <v>-1.7099841491281312E-3</v>
      </c>
      <c r="D974" s="30">
        <v>1.4410815557744285E-4</v>
      </c>
      <c r="E974" s="30">
        <v>-1.854092304705574E-3</v>
      </c>
    </row>
    <row r="975" spans="2:5" x14ac:dyDescent="0.2">
      <c r="B975" s="30">
        <v>901</v>
      </c>
      <c r="C975" s="40">
        <v>-6.1452176904323802E-3</v>
      </c>
      <c r="D975" s="30">
        <v>-3.0756512890170711E-4</v>
      </c>
      <c r="E975" s="30">
        <v>-5.8376525615306731E-3</v>
      </c>
    </row>
    <row r="976" spans="2:5" x14ac:dyDescent="0.2">
      <c r="B976" s="30">
        <v>902</v>
      </c>
      <c r="C976" s="40">
        <v>-1.6853186838414931E-3</v>
      </c>
      <c r="D976" s="30">
        <v>-8.769334675917406E-4</v>
      </c>
      <c r="E976" s="30">
        <v>-8.0838521624975249E-4</v>
      </c>
    </row>
    <row r="977" spans="2:5" x14ac:dyDescent="0.2">
      <c r="B977" s="30">
        <v>903</v>
      </c>
      <c r="C977" s="40">
        <v>9.0565739295612457E-3</v>
      </c>
      <c r="D977" s="30">
        <v>-3.0439872630701019E-4</v>
      </c>
      <c r="E977" s="30">
        <v>9.3609726558682559E-3</v>
      </c>
    </row>
    <row r="978" spans="2:5" x14ac:dyDescent="0.2">
      <c r="B978" s="30">
        <v>904</v>
      </c>
      <c r="C978" s="40">
        <v>9.2987748194384157E-4</v>
      </c>
      <c r="D978" s="30">
        <v>1.0745801921021715E-3</v>
      </c>
      <c r="E978" s="30">
        <v>-1.4470271015832995E-4</v>
      </c>
    </row>
    <row r="979" spans="2:5" x14ac:dyDescent="0.2">
      <c r="B979" s="30">
        <v>905</v>
      </c>
      <c r="C979" s="40">
        <v>-1.1492429115885665E-3</v>
      </c>
      <c r="D979" s="30">
        <v>3.1324270553234656E-5</v>
      </c>
      <c r="E979" s="30">
        <v>-1.1805671821418012E-3</v>
      </c>
    </row>
    <row r="980" spans="2:5" x14ac:dyDescent="0.2">
      <c r="B980" s="30">
        <v>906</v>
      </c>
      <c r="C980" s="40">
        <v>-1.1588620333333886E-2</v>
      </c>
      <c r="D980" s="30">
        <v>-2.3558057524074999E-4</v>
      </c>
      <c r="E980" s="30">
        <v>-1.1353039758093136E-2</v>
      </c>
    </row>
    <row r="981" spans="2:5" x14ac:dyDescent="0.2">
      <c r="B981" s="30">
        <v>907</v>
      </c>
      <c r="C981" s="40">
        <v>-3.9569389993140769E-3</v>
      </c>
      <c r="D981" s="30">
        <v>-1.5757244310769174E-3</v>
      </c>
      <c r="E981" s="30">
        <v>-2.3812145682371596E-3</v>
      </c>
    </row>
    <row r="982" spans="2:5" x14ac:dyDescent="0.2">
      <c r="B982" s="30">
        <v>908</v>
      </c>
      <c r="C982" s="40">
        <v>6.7312474886758161E-3</v>
      </c>
      <c r="D982" s="30">
        <v>-5.9601554267308017E-4</v>
      </c>
      <c r="E982" s="30">
        <v>7.3272630313488962E-3</v>
      </c>
    </row>
    <row r="983" spans="2:5" x14ac:dyDescent="0.2">
      <c r="B983" s="30">
        <v>909</v>
      </c>
      <c r="C983" s="40">
        <v>1.5024006913773762E-3</v>
      </c>
      <c r="D983" s="30">
        <v>7.7606890961182205E-4</v>
      </c>
      <c r="E983" s="30">
        <v>7.2633178176555418E-4</v>
      </c>
    </row>
    <row r="984" spans="2:5" x14ac:dyDescent="0.2">
      <c r="B984" s="30">
        <v>910</v>
      </c>
      <c r="C984" s="40">
        <v>-2.1666166546895735E-3</v>
      </c>
      <c r="D984" s="30">
        <v>1.0482132219232377E-4</v>
      </c>
      <c r="E984" s="30">
        <v>-2.2714379768818973E-3</v>
      </c>
    </row>
    <row r="985" spans="2:5" x14ac:dyDescent="0.2">
      <c r="B985" s="30">
        <v>911</v>
      </c>
      <c r="C985" s="40">
        <v>2.7137623872541972E-2</v>
      </c>
      <c r="D985" s="30">
        <v>-3.6618483599540341E-4</v>
      </c>
      <c r="E985" s="30">
        <v>2.7503808708537376E-2</v>
      </c>
    </row>
    <row r="986" spans="2:5" x14ac:dyDescent="0.2">
      <c r="B986" s="30">
        <v>912</v>
      </c>
      <c r="C986" s="40">
        <v>3.8057413892543207E-3</v>
      </c>
      <c r="D986" s="30">
        <v>3.3957155442620318E-3</v>
      </c>
      <c r="E986" s="30">
        <v>4.1002584499228887E-4</v>
      </c>
    </row>
    <row r="987" spans="2:5" x14ac:dyDescent="0.2">
      <c r="B987" s="30">
        <v>913</v>
      </c>
      <c r="C987" s="40">
        <v>7.2890169044462407E-3</v>
      </c>
      <c r="D987" s="30">
        <v>4.0051020855515641E-4</v>
      </c>
      <c r="E987" s="30">
        <v>6.8885066958910843E-3</v>
      </c>
    </row>
    <row r="988" spans="2:5" x14ac:dyDescent="0.2">
      <c r="B988" s="30">
        <v>914</v>
      </c>
      <c r="C988" s="40">
        <v>1.1313714308663462E-3</v>
      </c>
      <c r="D988" s="30">
        <v>8.4767195884740505E-4</v>
      </c>
      <c r="E988" s="30">
        <v>2.8369947201894118E-4</v>
      </c>
    </row>
    <row r="989" spans="2:5" x14ac:dyDescent="0.2">
      <c r="B989" s="30">
        <v>915</v>
      </c>
      <c r="C989" s="40">
        <v>6.0757086101530661E-3</v>
      </c>
      <c r="D989" s="30">
        <v>5.719083967201978E-5</v>
      </c>
      <c r="E989" s="30">
        <v>6.0185177704810463E-3</v>
      </c>
    </row>
    <row r="990" spans="2:5" x14ac:dyDescent="0.2">
      <c r="B990" s="30">
        <v>916</v>
      </c>
      <c r="C990" s="40">
        <v>8.3648439601621376E-3</v>
      </c>
      <c r="D990" s="30">
        <v>6.9191481068212567E-4</v>
      </c>
      <c r="E990" s="30">
        <v>7.6729291494800119E-3</v>
      </c>
    </row>
    <row r="991" spans="2:5" x14ac:dyDescent="0.2">
      <c r="B991" s="30">
        <v>917</v>
      </c>
      <c r="C991" s="40">
        <v>1.0560656031449447E-3</v>
      </c>
      <c r="D991" s="30">
        <v>9.8578010078092387E-4</v>
      </c>
      <c r="E991" s="30">
        <v>7.0285502364020834E-5</v>
      </c>
    </row>
    <row r="992" spans="2:5" x14ac:dyDescent="0.2">
      <c r="B992" s="30">
        <v>918</v>
      </c>
      <c r="C992" s="40">
        <v>-9.8369675356096932E-4</v>
      </c>
      <c r="D992" s="30">
        <v>4.7523534980144872E-5</v>
      </c>
      <c r="E992" s="30">
        <v>-1.0312202885411142E-3</v>
      </c>
    </row>
    <row r="993" spans="2:5" x14ac:dyDescent="0.2">
      <c r="B993" s="30">
        <v>919</v>
      </c>
      <c r="C993" s="40">
        <v>8.3881501860311476E-3</v>
      </c>
      <c r="D993" s="30">
        <v>-2.1432876513990604E-4</v>
      </c>
      <c r="E993" s="30">
        <v>8.6024789511710536E-3</v>
      </c>
    </row>
    <row r="994" spans="2:5" x14ac:dyDescent="0.2">
      <c r="B994" s="30">
        <v>920</v>
      </c>
      <c r="C994" s="40">
        <v>5.3676994150041336E-3</v>
      </c>
      <c r="D994" s="30">
        <v>9.8877201247634956E-4</v>
      </c>
      <c r="E994" s="30">
        <v>4.378927402527784E-3</v>
      </c>
    </row>
    <row r="995" spans="2:5" x14ac:dyDescent="0.2">
      <c r="B995" s="30">
        <v>921</v>
      </c>
      <c r="C995" s="40">
        <v>3.7403196157231771E-3</v>
      </c>
      <c r="D995" s="30">
        <v>6.0102489125283837E-4</v>
      </c>
      <c r="E995" s="30">
        <v>3.1392947244703387E-3</v>
      </c>
    </row>
    <row r="996" spans="2:5" x14ac:dyDescent="0.2">
      <c r="B996" s="30">
        <v>922</v>
      </c>
      <c r="C996" s="40">
        <v>-1.4180063573833933E-2</v>
      </c>
      <c r="D996" s="30">
        <v>3.9211175869616026E-4</v>
      </c>
      <c r="E996" s="30">
        <v>-1.4572175332530093E-2</v>
      </c>
    </row>
    <row r="997" spans="2:5" x14ac:dyDescent="0.2">
      <c r="B997" s="30">
        <v>923</v>
      </c>
      <c r="C997" s="40">
        <v>5.5885957146800834E-3</v>
      </c>
      <c r="D997" s="30">
        <v>-1.9083981716843034E-3</v>
      </c>
      <c r="E997" s="30">
        <v>7.4969938863643868E-3</v>
      </c>
    </row>
    <row r="998" spans="2:5" x14ac:dyDescent="0.2">
      <c r="B998" s="30">
        <v>924</v>
      </c>
      <c r="C998" s="40">
        <v>1.5980986877191811E-2</v>
      </c>
      <c r="D998" s="30">
        <v>6.2938221629513756E-4</v>
      </c>
      <c r="E998" s="30">
        <v>1.5351604660896674E-2</v>
      </c>
    </row>
    <row r="999" spans="2:5" x14ac:dyDescent="0.2">
      <c r="B999" s="30">
        <v>925</v>
      </c>
      <c r="C999" s="40">
        <v>6.6974586234349156E-3</v>
      </c>
      <c r="D999" s="30">
        <v>1.9634942616049934E-3</v>
      </c>
      <c r="E999" s="30">
        <v>4.7339643618299222E-3</v>
      </c>
    </row>
    <row r="1000" spans="2:5" x14ac:dyDescent="0.2">
      <c r="B1000" s="30">
        <v>926</v>
      </c>
      <c r="C1000" s="40">
        <v>-6.8315840026284078E-3</v>
      </c>
      <c r="D1000" s="30">
        <v>7.7173130035420971E-4</v>
      </c>
      <c r="E1000" s="30">
        <v>-7.6033153029826175E-3</v>
      </c>
    </row>
    <row r="1001" spans="2:5" x14ac:dyDescent="0.2">
      <c r="B1001" s="30">
        <v>927</v>
      </c>
      <c r="C1001" s="40">
        <v>-1.6886942778440892E-3</v>
      </c>
      <c r="D1001" s="30">
        <v>-9.6504500518462637E-4</v>
      </c>
      <c r="E1001" s="30">
        <v>-7.2364927265946286E-4</v>
      </c>
    </row>
    <row r="1002" spans="2:5" x14ac:dyDescent="0.2">
      <c r="B1002" s="30">
        <v>928</v>
      </c>
      <c r="C1002" s="40">
        <v>-2.7617480287905061E-3</v>
      </c>
      <c r="D1002" s="30">
        <v>-3.04832064558864E-4</v>
      </c>
      <c r="E1002" s="30">
        <v>-2.4569159642316421E-3</v>
      </c>
    </row>
    <row r="1003" spans="2:5" x14ac:dyDescent="0.2">
      <c r="B1003" s="30">
        <v>929</v>
      </c>
      <c r="C1003" s="40">
        <v>-7.5164776056262945E-3</v>
      </c>
      <c r="D1003" s="30">
        <v>-4.4258418647346535E-4</v>
      </c>
      <c r="E1003" s="30">
        <v>-7.0738934191528291E-3</v>
      </c>
    </row>
    <row r="1004" spans="2:5" x14ac:dyDescent="0.2">
      <c r="B1004" s="30">
        <v>930</v>
      </c>
      <c r="C1004" s="40">
        <v>1.7132581787003248E-3</v>
      </c>
      <c r="D1004" s="30">
        <v>-1.0529674853171306E-3</v>
      </c>
      <c r="E1004" s="30">
        <v>2.7662256640174554E-3</v>
      </c>
    </row>
    <row r="1005" spans="2:5" x14ac:dyDescent="0.2">
      <c r="B1005" s="30">
        <v>931</v>
      </c>
      <c r="C1005" s="40">
        <v>8.0132276931152366E-3</v>
      </c>
      <c r="D1005" s="30">
        <v>1.3188992548894204E-4</v>
      </c>
      <c r="E1005" s="30">
        <v>7.8813377676262945E-3</v>
      </c>
    </row>
    <row r="1006" spans="2:5" x14ac:dyDescent="0.2">
      <c r="B1006" s="30">
        <v>932</v>
      </c>
      <c r="C1006" s="40">
        <v>-6.5521404557520348E-3</v>
      </c>
      <c r="D1006" s="30">
        <v>9.4064174043067845E-4</v>
      </c>
      <c r="E1006" s="30">
        <v>-7.4927821961827132E-3</v>
      </c>
    </row>
    <row r="1007" spans="2:5" x14ac:dyDescent="0.2">
      <c r="B1007" s="30">
        <v>933</v>
      </c>
      <c r="C1007" s="40">
        <v>2.7240318265781141E-3</v>
      </c>
      <c r="D1007" s="30">
        <v>-9.2917174021200834E-4</v>
      </c>
      <c r="E1007" s="30">
        <v>3.6532035667901225E-3</v>
      </c>
    </row>
    <row r="1008" spans="2:5" x14ac:dyDescent="0.2">
      <c r="B1008" s="30">
        <v>934</v>
      </c>
      <c r="C1008" s="40">
        <v>-9.9074316085718331E-3</v>
      </c>
      <c r="D1008" s="30">
        <v>2.6164690611337263E-4</v>
      </c>
      <c r="E1008" s="30">
        <v>-1.0169078514685206E-2</v>
      </c>
    </row>
    <row r="1009" spans="2:5" x14ac:dyDescent="0.2">
      <c r="B1009" s="30">
        <v>935</v>
      </c>
      <c r="C1009" s="40">
        <v>-2.5426116393641794E-3</v>
      </c>
      <c r="D1009" s="30">
        <v>-1.3599036355476919E-3</v>
      </c>
      <c r="E1009" s="30">
        <v>-1.1827080038164875E-3</v>
      </c>
    </row>
    <row r="1010" spans="2:5" x14ac:dyDescent="0.2">
      <c r="B1010" s="30">
        <v>936</v>
      </c>
      <c r="C1010" s="40">
        <v>1.0032212711931924E-2</v>
      </c>
      <c r="D1010" s="30">
        <v>-4.1445278801783593E-4</v>
      </c>
      <c r="E1010" s="30">
        <v>1.0446665499949759E-2</v>
      </c>
    </row>
    <row r="1011" spans="2:5" x14ac:dyDescent="0.2">
      <c r="B1011" s="30">
        <v>937</v>
      </c>
      <c r="C1011" s="40">
        <v>-8.8175605532059276E-3</v>
      </c>
      <c r="D1011" s="30">
        <v>1.1998267721315525E-3</v>
      </c>
      <c r="E1011" s="30">
        <v>-1.001738732533748E-2</v>
      </c>
    </row>
    <row r="1012" spans="2:5" x14ac:dyDescent="0.2">
      <c r="B1012" s="30">
        <v>938</v>
      </c>
      <c r="C1012" s="40">
        <v>-2.6108079201193927E-3</v>
      </c>
      <c r="D1012" s="30">
        <v>-1.2199926102541827E-3</v>
      </c>
      <c r="E1012" s="30">
        <v>-1.39081530986521E-3</v>
      </c>
    </row>
    <row r="1013" spans="2:5" x14ac:dyDescent="0.2">
      <c r="B1013" s="30">
        <v>939</v>
      </c>
      <c r="C1013" s="40">
        <v>4.0750526244226187E-3</v>
      </c>
      <c r="D1013" s="30">
        <v>-4.2320741225956599E-4</v>
      </c>
      <c r="E1013" s="30">
        <v>4.4982600366821847E-3</v>
      </c>
    </row>
    <row r="1014" spans="2:5" x14ac:dyDescent="0.2">
      <c r="B1014" s="30">
        <v>940</v>
      </c>
      <c r="C1014" s="40">
        <v>-6.9382246216746516E-3</v>
      </c>
      <c r="D1014" s="30">
        <v>4.3508274890288398E-4</v>
      </c>
      <c r="E1014" s="30">
        <v>-7.3733073705775356E-3</v>
      </c>
    </row>
    <row r="1015" spans="2:5" x14ac:dyDescent="0.2">
      <c r="B1015" s="30">
        <v>941</v>
      </c>
      <c r="C1015" s="40">
        <v>-1.3773561162827744E-2</v>
      </c>
      <c r="D1015" s="30">
        <v>-9.7873488003288184E-4</v>
      </c>
      <c r="E1015" s="30">
        <v>-1.2794826282794863E-2</v>
      </c>
    </row>
    <row r="1016" spans="2:5" x14ac:dyDescent="0.2">
      <c r="B1016" s="30">
        <v>942</v>
      </c>
      <c r="C1016" s="40">
        <v>1.3911821043189202E-4</v>
      </c>
      <c r="D1016" s="30">
        <v>-1.8562138615972126E-3</v>
      </c>
      <c r="E1016" s="30">
        <v>1.9953320720291047E-3</v>
      </c>
    </row>
    <row r="1017" spans="2:5" x14ac:dyDescent="0.2">
      <c r="B1017" s="30">
        <v>943</v>
      </c>
      <c r="C1017" s="40">
        <v>-6.8765147987057918E-3</v>
      </c>
      <c r="D1017" s="30">
        <v>-7.0188600985904813E-5</v>
      </c>
      <c r="E1017" s="30">
        <v>-6.806326197719887E-3</v>
      </c>
    </row>
    <row r="1018" spans="2:5" x14ac:dyDescent="0.2">
      <c r="B1018" s="30">
        <v>944</v>
      </c>
      <c r="C1018" s="40">
        <v>-1.7108541983120375E-2</v>
      </c>
      <c r="D1018" s="30">
        <v>-9.7081294783755642E-4</v>
      </c>
      <c r="E1018" s="30">
        <v>-1.6137729035282818E-2</v>
      </c>
    </row>
    <row r="1019" spans="2:5" x14ac:dyDescent="0.2">
      <c r="B1019" s="30">
        <v>945</v>
      </c>
      <c r="C1019" s="40">
        <v>-2.1771453472851999E-3</v>
      </c>
      <c r="D1019" s="30">
        <v>-2.2843384398251181E-3</v>
      </c>
      <c r="E1019" s="30">
        <v>1.0719309253991822E-4</v>
      </c>
    </row>
    <row r="1020" spans="2:5" x14ac:dyDescent="0.2">
      <c r="B1020" s="30">
        <v>946</v>
      </c>
      <c r="C1020" s="40">
        <v>5.2097310955238028E-3</v>
      </c>
      <c r="D1020" s="30">
        <v>-3.6753644559068578E-4</v>
      </c>
      <c r="E1020" s="30">
        <v>5.5772675411144886E-3</v>
      </c>
    </row>
    <row r="1021" spans="2:5" x14ac:dyDescent="0.2">
      <c r="B1021" s="30">
        <v>947</v>
      </c>
      <c r="C1021" s="40">
        <v>-2.9499589926800952E-2</v>
      </c>
      <c r="D1021" s="30">
        <v>5.8074587803052038E-4</v>
      </c>
      <c r="E1021" s="30">
        <v>-3.0080335804831472E-2</v>
      </c>
    </row>
    <row r="1022" spans="2:5" x14ac:dyDescent="0.2">
      <c r="B1022" s="30">
        <v>948</v>
      </c>
      <c r="C1022" s="40">
        <v>1.0372313213006006E-2</v>
      </c>
      <c r="D1022" s="30">
        <v>-3.8750259011774493E-3</v>
      </c>
      <c r="E1022" s="30">
        <v>1.4247339114183456E-2</v>
      </c>
    </row>
    <row r="1023" spans="2:5" x14ac:dyDescent="0.2">
      <c r="B1023" s="30">
        <v>949</v>
      </c>
      <c r="C1023" s="40">
        <v>3.2336510196207379E-3</v>
      </c>
      <c r="D1023" s="30">
        <v>1.2434868084026654E-3</v>
      </c>
      <c r="E1023" s="30">
        <v>1.9901642112180725E-3</v>
      </c>
    </row>
    <row r="1024" spans="2:5" x14ac:dyDescent="0.2">
      <c r="B1024" s="30">
        <v>950</v>
      </c>
      <c r="C1024" s="40">
        <v>1.0390744169039966E-2</v>
      </c>
      <c r="D1024" s="30">
        <v>3.2706872226015253E-4</v>
      </c>
      <c r="E1024" s="30">
        <v>1.0063675446779814E-2</v>
      </c>
    </row>
    <row r="1025" spans="2:5" x14ac:dyDescent="0.2">
      <c r="B1025" s="30">
        <v>951</v>
      </c>
      <c r="C1025" s="40">
        <v>6.4967651133387549E-3</v>
      </c>
      <c r="D1025" s="30">
        <v>1.2458528625731609E-3</v>
      </c>
      <c r="E1025" s="30">
        <v>5.250912250765594E-3</v>
      </c>
    </row>
    <row r="1026" spans="2:5" x14ac:dyDescent="0.2">
      <c r="B1026" s="30">
        <v>952</v>
      </c>
      <c r="C1026" s="40">
        <v>-1.5460423255626096E-2</v>
      </c>
      <c r="D1026" s="30">
        <v>7.4596748670941078E-4</v>
      </c>
      <c r="E1026" s="30">
        <v>-1.6206390742335507E-2</v>
      </c>
    </row>
    <row r="1027" spans="2:5" x14ac:dyDescent="0.2">
      <c r="B1027" s="30">
        <v>953</v>
      </c>
      <c r="C1027" s="40">
        <v>2.186330408135629E-2</v>
      </c>
      <c r="D1027" s="30">
        <v>-2.0727629696501229E-3</v>
      </c>
      <c r="E1027" s="30">
        <v>2.3936067051006413E-2</v>
      </c>
    </row>
    <row r="1028" spans="2:5" x14ac:dyDescent="0.2">
      <c r="B1028" s="30">
        <v>954</v>
      </c>
      <c r="C1028" s="40">
        <v>1.9395821332281189E-2</v>
      </c>
      <c r="D1028" s="30">
        <v>2.7186304101285384E-3</v>
      </c>
      <c r="E1028" s="30">
        <v>1.6677190922152651E-2</v>
      </c>
    </row>
    <row r="1029" spans="2:5" x14ac:dyDescent="0.2">
      <c r="B1029" s="30">
        <v>955</v>
      </c>
      <c r="C1029" s="40">
        <v>3.1806927563148353E-2</v>
      </c>
      <c r="D1029" s="30">
        <v>2.4018699643698974E-3</v>
      </c>
      <c r="E1029" s="30">
        <v>2.9405057598778456E-2</v>
      </c>
    </row>
    <row r="1030" spans="2:5" x14ac:dyDescent="0.2">
      <c r="B1030" s="30">
        <v>956</v>
      </c>
      <c r="C1030" s="40">
        <v>1.5844311969173255E-2</v>
      </c>
      <c r="D1030" s="30">
        <v>3.9951323867803198E-3</v>
      </c>
      <c r="E1030" s="30">
        <v>1.1849179582392936E-2</v>
      </c>
    </row>
    <row r="1031" spans="2:5" x14ac:dyDescent="0.2">
      <c r="B1031" s="30">
        <v>957</v>
      </c>
      <c r="C1031" s="40">
        <v>-6.2308100064840995E-3</v>
      </c>
      <c r="D1031" s="30">
        <v>1.9459487671920316E-3</v>
      </c>
      <c r="E1031" s="30">
        <v>-8.1767587736761311E-3</v>
      </c>
    </row>
    <row r="1032" spans="2:5" x14ac:dyDescent="0.2">
      <c r="B1032" s="30">
        <v>958</v>
      </c>
      <c r="C1032" s="40">
        <v>-8.9429196206775399E-4</v>
      </c>
      <c r="D1032" s="30">
        <v>-8.8792128916667147E-4</v>
      </c>
      <c r="E1032" s="30">
        <v>-6.3706729010825193E-6</v>
      </c>
    </row>
    <row r="1033" spans="2:5" x14ac:dyDescent="0.2">
      <c r="B1033" s="30">
        <v>959</v>
      </c>
      <c r="C1033" s="40">
        <v>-1.4588725964064497E-2</v>
      </c>
      <c r="D1033" s="30">
        <v>-2.0285152112798147E-4</v>
      </c>
      <c r="E1033" s="30">
        <v>-1.4385874442936515E-2</v>
      </c>
    </row>
    <row r="1034" spans="2:5" x14ac:dyDescent="0.2">
      <c r="B1034" s="30">
        <v>960</v>
      </c>
      <c r="C1034" s="40">
        <v>-7.6822409149653317E-3</v>
      </c>
      <c r="D1034" s="30">
        <v>-1.9608597667826874E-3</v>
      </c>
      <c r="E1034" s="30">
        <v>-5.7213811481826443E-3</v>
      </c>
    </row>
    <row r="1035" spans="2:5" x14ac:dyDescent="0.2">
      <c r="B1035" s="30">
        <v>961</v>
      </c>
      <c r="C1035" s="40">
        <v>-7.1656614552144957E-3</v>
      </c>
      <c r="D1035" s="30">
        <v>-1.0742471719841764E-3</v>
      </c>
      <c r="E1035" s="30">
        <v>-6.0914142832303193E-3</v>
      </c>
    </row>
    <row r="1036" spans="2:5" x14ac:dyDescent="0.2">
      <c r="B1036" s="30">
        <v>962</v>
      </c>
      <c r="C1036" s="40">
        <v>-2.5702545361471464E-2</v>
      </c>
      <c r="D1036" s="30">
        <v>-1.0079318390799168E-3</v>
      </c>
      <c r="E1036" s="30">
        <v>-2.4694613522391547E-2</v>
      </c>
    </row>
    <row r="1037" spans="2:5" x14ac:dyDescent="0.2">
      <c r="B1037" s="30">
        <v>963</v>
      </c>
      <c r="C1037" s="40">
        <v>3.605254742768326E-3</v>
      </c>
      <c r="D1037" s="30">
        <v>-3.3875843863259169E-3</v>
      </c>
      <c r="E1037" s="30">
        <v>6.9928391290942429E-3</v>
      </c>
    </row>
    <row r="1038" spans="2:5" x14ac:dyDescent="0.2">
      <c r="B1038" s="30">
        <v>964</v>
      </c>
      <c r="C1038" s="40">
        <v>1.1997217782210813E-2</v>
      </c>
      <c r="D1038" s="30">
        <v>3.7477295080396746E-4</v>
      </c>
      <c r="E1038" s="30">
        <v>1.1622444831406845E-2</v>
      </c>
    </row>
    <row r="1039" spans="2:5" x14ac:dyDescent="0.2">
      <c r="B1039" s="30">
        <v>965</v>
      </c>
      <c r="C1039" s="40">
        <v>2.3485851744570567E-2</v>
      </c>
      <c r="D1039" s="30">
        <v>1.4520821859587973E-3</v>
      </c>
      <c r="E1039" s="30">
        <v>2.203376955861177E-2</v>
      </c>
    </row>
    <row r="1040" spans="2:5" x14ac:dyDescent="0.2">
      <c r="B1040" s="30">
        <v>966</v>
      </c>
      <c r="C1040" s="40">
        <v>-9.1906115577441161E-3</v>
      </c>
      <c r="D1040" s="30">
        <v>2.9269232224114379E-3</v>
      </c>
      <c r="E1040" s="30">
        <v>-1.2117534780155554E-2</v>
      </c>
    </row>
    <row r="1041" spans="2:5" x14ac:dyDescent="0.2">
      <c r="B1041" s="30">
        <v>967</v>
      </c>
      <c r="C1041" s="40">
        <v>-1.0166196444375131E-2</v>
      </c>
      <c r="D1041" s="30">
        <v>-1.2678826319909176E-3</v>
      </c>
      <c r="E1041" s="30">
        <v>-8.8983138123842134E-3</v>
      </c>
    </row>
    <row r="1042" spans="2:5" x14ac:dyDescent="0.2">
      <c r="B1042" s="30">
        <v>968</v>
      </c>
      <c r="C1042" s="40">
        <v>-1.5001579065965776E-3</v>
      </c>
      <c r="D1042" s="30">
        <v>-1.3931222932126496E-3</v>
      </c>
      <c r="E1042" s="30">
        <v>-1.0703561338392797E-4</v>
      </c>
    </row>
    <row r="1043" spans="2:5" x14ac:dyDescent="0.2">
      <c r="B1043" s="30">
        <v>969</v>
      </c>
      <c r="C1043" s="40">
        <v>1.130069610829487E-2</v>
      </c>
      <c r="D1043" s="30">
        <v>-2.806289105467593E-4</v>
      </c>
      <c r="E1043" s="30">
        <v>1.158132501884163E-2</v>
      </c>
    </row>
    <row r="1044" spans="2:5" x14ac:dyDescent="0.2">
      <c r="B1044" s="30">
        <v>970</v>
      </c>
      <c r="C1044" s="40">
        <v>6.9535299133266168E-4</v>
      </c>
      <c r="D1044" s="30">
        <v>1.3626669647205274E-3</v>
      </c>
      <c r="E1044" s="30">
        <v>-6.6731397338786575E-4</v>
      </c>
    </row>
    <row r="1045" spans="2:5" x14ac:dyDescent="0.2">
      <c r="B1045" s="30">
        <v>971</v>
      </c>
      <c r="C1045" s="40">
        <v>4.4331384809377797E-3</v>
      </c>
      <c r="D1045" s="30">
        <v>1.2174411477767003E-6</v>
      </c>
      <c r="E1045" s="30">
        <v>4.431921039790003E-3</v>
      </c>
    </row>
    <row r="1046" spans="2:5" x14ac:dyDescent="0.2">
      <c r="B1046" s="30">
        <v>972</v>
      </c>
      <c r="C1046" s="40">
        <v>2.1095550677205414E-3</v>
      </c>
      <c r="D1046" s="30">
        <v>4.810516358473313E-4</v>
      </c>
      <c r="E1046" s="30">
        <v>1.62850343187321E-3</v>
      </c>
    </row>
    <row r="1047" spans="2:5" x14ac:dyDescent="0.2">
      <c r="B1047" s="30">
        <v>973</v>
      </c>
      <c r="C1047" s="40">
        <v>2.5454895322529758E-3</v>
      </c>
      <c r="D1047" s="30">
        <v>1.827641126604068E-4</v>
      </c>
      <c r="E1047" s="30">
        <v>2.362725419592569E-3</v>
      </c>
    </row>
    <row r="1048" spans="2:5" x14ac:dyDescent="0.2">
      <c r="B1048" s="30">
        <v>974</v>
      </c>
      <c r="C1048" s="40">
        <v>5.3753860855998408E-3</v>
      </c>
      <c r="D1048" s="30">
        <v>2.3872673098412466E-4</v>
      </c>
      <c r="E1048" s="30">
        <v>5.1366593546157161E-3</v>
      </c>
    </row>
    <row r="1049" spans="2:5" x14ac:dyDescent="0.2">
      <c r="B1049" s="30">
        <v>975</v>
      </c>
      <c r="C1049" s="40">
        <v>-3.4102680605028364E-3</v>
      </c>
      <c r="D1049" s="30">
        <v>6.0201165932860685E-4</v>
      </c>
      <c r="E1049" s="30">
        <v>-4.0122797198314433E-3</v>
      </c>
    </row>
    <row r="1050" spans="2:5" x14ac:dyDescent="0.2">
      <c r="B1050" s="30">
        <v>976</v>
      </c>
      <c r="C1050" s="40">
        <v>2.894521895088804E-3</v>
      </c>
      <c r="D1050" s="30">
        <v>-5.2583724848802478E-4</v>
      </c>
      <c r="E1050" s="30">
        <v>3.4203591435768288E-3</v>
      </c>
    </row>
    <row r="1051" spans="2:5" x14ac:dyDescent="0.2">
      <c r="B1051" s="30">
        <v>977</v>
      </c>
      <c r="C1051" s="40">
        <v>6.2136067528935409E-3</v>
      </c>
      <c r="D1051" s="30">
        <v>2.8353338540856171E-4</v>
      </c>
      <c r="E1051" s="30">
        <v>5.9300733674849792E-3</v>
      </c>
    </row>
    <row r="1052" spans="2:5" x14ac:dyDescent="0.2">
      <c r="B1052" s="30">
        <v>978</v>
      </c>
      <c r="C1052" s="40">
        <v>-1.5200485151087472E-2</v>
      </c>
      <c r="D1052" s="30">
        <v>7.096173365377309E-4</v>
      </c>
      <c r="E1052" s="30">
        <v>-1.5910102487625203E-2</v>
      </c>
    </row>
    <row r="1053" spans="2:5" x14ac:dyDescent="0.2">
      <c r="B1053" s="30">
        <v>979</v>
      </c>
      <c r="C1053" s="40">
        <v>-1.4841480119045033E-2</v>
      </c>
      <c r="D1053" s="30">
        <v>-2.0393936948723476E-3</v>
      </c>
      <c r="E1053" s="30">
        <v>-1.2802086424172686E-2</v>
      </c>
    </row>
    <row r="1054" spans="2:5" x14ac:dyDescent="0.2">
      <c r="B1054" s="30">
        <v>980</v>
      </c>
      <c r="C1054" s="40">
        <v>8.9915446055966967E-3</v>
      </c>
      <c r="D1054" s="30">
        <v>-1.9933068097575547E-3</v>
      </c>
      <c r="E1054" s="30">
        <v>1.0984851415354251E-2</v>
      </c>
    </row>
    <row r="1055" spans="2:5" x14ac:dyDescent="0.2">
      <c r="B1055" s="30">
        <v>981</v>
      </c>
      <c r="C1055" s="40">
        <v>2.0129975835019683E-2</v>
      </c>
      <c r="D1055" s="30">
        <v>1.0662321225344655E-3</v>
      </c>
      <c r="E1055" s="30">
        <v>1.9063743712485218E-2</v>
      </c>
    </row>
    <row r="1056" spans="2:5" x14ac:dyDescent="0.2">
      <c r="B1056" s="30">
        <v>982</v>
      </c>
      <c r="C1056" s="40">
        <v>1.9615569142121706E-2</v>
      </c>
      <c r="D1056" s="30">
        <v>2.4961162595589226E-3</v>
      </c>
      <c r="E1056" s="30">
        <v>1.7119452882562784E-2</v>
      </c>
    </row>
    <row r="1057" spans="2:5" x14ac:dyDescent="0.2">
      <c r="B1057" s="30">
        <v>983</v>
      </c>
      <c r="C1057" s="40">
        <v>1.0913860892215384E-2</v>
      </c>
      <c r="D1057" s="30">
        <v>2.4300798532640184E-3</v>
      </c>
      <c r="E1057" s="30">
        <v>8.4837810389513657E-3</v>
      </c>
    </row>
    <row r="1058" spans="2:5" x14ac:dyDescent="0.2">
      <c r="B1058" s="30">
        <v>984</v>
      </c>
      <c r="C1058" s="40">
        <v>-2.4034194528384917E-2</v>
      </c>
      <c r="D1058" s="30">
        <v>1.3130074096430258E-3</v>
      </c>
      <c r="E1058" s="30">
        <v>-2.5347201938027943E-2</v>
      </c>
    </row>
    <row r="1059" spans="2:5" x14ac:dyDescent="0.2">
      <c r="B1059" s="30">
        <v>985</v>
      </c>
      <c r="C1059" s="40">
        <v>6.1202895816134417E-2</v>
      </c>
      <c r="D1059" s="30">
        <v>-3.1734116413418278E-3</v>
      </c>
      <c r="E1059" s="30">
        <v>6.4376307457476245E-2</v>
      </c>
    </row>
    <row r="1060" spans="2:5" x14ac:dyDescent="0.2">
      <c r="B1060" s="30">
        <v>986</v>
      </c>
      <c r="C1060" s="40">
        <v>4.0566280943295979E-2</v>
      </c>
      <c r="D1060" s="30">
        <v>7.76880821523869E-3</v>
      </c>
      <c r="E1060" s="30">
        <v>3.2797472728057289E-2</v>
      </c>
    </row>
    <row r="1061" spans="2:5" x14ac:dyDescent="0.2">
      <c r="B1061" s="30">
        <v>987</v>
      </c>
      <c r="C1061" s="40">
        <v>-1.5088053315752436E-3</v>
      </c>
      <c r="D1061" s="30">
        <v>5.1196049620366377E-3</v>
      </c>
      <c r="E1061" s="30">
        <v>-6.6284102936118808E-3</v>
      </c>
    </row>
    <row r="1062" spans="2:5" x14ac:dyDescent="0.2">
      <c r="B1062" s="30">
        <v>988</v>
      </c>
      <c r="C1062" s="40">
        <v>-2.2599362598188719E-2</v>
      </c>
      <c r="D1062" s="30">
        <v>-2.8173901443378016E-4</v>
      </c>
      <c r="E1062" s="30">
        <v>-2.2317623583754938E-2</v>
      </c>
    </row>
    <row r="1063" spans="2:5" x14ac:dyDescent="0.2">
      <c r="B1063" s="30">
        <v>989</v>
      </c>
      <c r="C1063" s="40">
        <v>-1.5571637614269086E-2</v>
      </c>
      <c r="D1063" s="30">
        <v>-2.9892166345203888E-3</v>
      </c>
      <c r="E1063" s="30">
        <v>-1.2582420979748698E-2</v>
      </c>
    </row>
    <row r="1064" spans="2:5" x14ac:dyDescent="0.2">
      <c r="B1064" s="30">
        <v>990</v>
      </c>
      <c r="C1064" s="40">
        <v>-9.4560170950305019E-4</v>
      </c>
      <c r="D1064" s="30">
        <v>-2.0870399934030644E-3</v>
      </c>
      <c r="E1064" s="30">
        <v>1.1414382839000142E-3</v>
      </c>
    </row>
    <row r="1065" spans="2:5" x14ac:dyDescent="0.2">
      <c r="B1065" s="30">
        <v>991</v>
      </c>
      <c r="C1065" s="40">
        <v>3.5152187299010138E-3</v>
      </c>
      <c r="D1065" s="30">
        <v>-2.094383548051199E-4</v>
      </c>
      <c r="E1065" s="30">
        <v>3.7246570847061337E-3</v>
      </c>
    </row>
    <row r="1066" spans="2:5" x14ac:dyDescent="0.2">
      <c r="B1066" s="30">
        <v>992</v>
      </c>
      <c r="C1066" s="40">
        <v>-3.4232459800479145E-3</v>
      </c>
      <c r="D1066" s="30">
        <v>3.6321467442660673E-4</v>
      </c>
      <c r="E1066" s="30">
        <v>-3.7864606544745212E-3</v>
      </c>
    </row>
    <row r="1067" spans="2:5" x14ac:dyDescent="0.2">
      <c r="B1067" s="30">
        <v>993</v>
      </c>
      <c r="C1067" s="40">
        <v>-1.0713500362537457E-3</v>
      </c>
      <c r="D1067" s="30">
        <v>-5.2750327496041221E-4</v>
      </c>
      <c r="E1067" s="30">
        <v>-5.4384676129333345E-4</v>
      </c>
    </row>
    <row r="1068" spans="2:5" x14ac:dyDescent="0.2">
      <c r="B1068" s="30">
        <v>994</v>
      </c>
      <c r="C1068" s="40">
        <v>6.0449687105949773E-3</v>
      </c>
      <c r="D1068" s="30">
        <v>-2.2558116109216899E-4</v>
      </c>
      <c r="E1068" s="30">
        <v>6.2705498716871463E-3</v>
      </c>
    </row>
    <row r="1069" spans="2:5" x14ac:dyDescent="0.2">
      <c r="B1069" s="30">
        <v>995</v>
      </c>
      <c r="C1069" s="40">
        <v>4.6107223723650106E-3</v>
      </c>
      <c r="D1069" s="30">
        <v>6.8796860911688861E-4</v>
      </c>
      <c r="E1069" s="30">
        <v>3.922753763248122E-3</v>
      </c>
    </row>
    <row r="1070" spans="2:5" x14ac:dyDescent="0.2">
      <c r="B1070" s="30">
        <v>996</v>
      </c>
      <c r="C1070" s="40">
        <v>7.1546114520776186E-4</v>
      </c>
      <c r="D1070" s="30">
        <v>5.0384877703469277E-4</v>
      </c>
      <c r="E1070" s="30">
        <v>2.1161236817306909E-4</v>
      </c>
    </row>
    <row r="1071" spans="2:5" x14ac:dyDescent="0.2">
      <c r="B1071" s="30">
        <v>997</v>
      </c>
      <c r="C1071" s="40">
        <v>-5.5353762305845816E-3</v>
      </c>
      <c r="D1071" s="30">
        <v>3.7988037884057954E-6</v>
      </c>
      <c r="E1071" s="30">
        <v>-5.5391750343729874E-3</v>
      </c>
    </row>
    <row r="1072" spans="2:5" x14ac:dyDescent="0.2">
      <c r="B1072" s="30">
        <v>998</v>
      </c>
      <c r="C1072" s="40">
        <v>-8.7071270434249583E-3</v>
      </c>
      <c r="D1072" s="30">
        <v>-7.9864572566694034E-4</v>
      </c>
      <c r="E1072" s="30">
        <v>-7.908481317758018E-3</v>
      </c>
    </row>
    <row r="1073" spans="2:5" x14ac:dyDescent="0.2">
      <c r="B1073" s="30">
        <v>999</v>
      </c>
      <c r="C1073" s="40">
        <v>4.041233928099474E-3</v>
      </c>
      <c r="D1073" s="30">
        <v>-1.2058158271346158E-3</v>
      </c>
      <c r="E1073" s="30">
        <v>5.2470497552340898E-3</v>
      </c>
    </row>
    <row r="1074" spans="2:5" x14ac:dyDescent="0.2">
      <c r="B1074" s="30">
        <v>1000</v>
      </c>
      <c r="C1074" s="40">
        <v>7.2646200270675559E-3</v>
      </c>
      <c r="D1074" s="30">
        <v>4.3074131011215308E-4</v>
      </c>
      <c r="E1074" s="30">
        <v>6.8338787169554029E-3</v>
      </c>
    </row>
    <row r="1075" spans="2:5" x14ac:dyDescent="0.2">
      <c r="B1075" s="30">
        <v>1001</v>
      </c>
      <c r="C1075" s="40">
        <v>-6.3979493667415599E-3</v>
      </c>
      <c r="D1075" s="30">
        <v>8.4454003593670279E-4</v>
      </c>
      <c r="E1075" s="30">
        <v>-7.2424894026782627E-3</v>
      </c>
    </row>
    <row r="1076" spans="2:5" x14ac:dyDescent="0.2">
      <c r="B1076" s="30">
        <v>1002</v>
      </c>
      <c r="C1076" s="40">
        <v>-9.9062951495900407E-3</v>
      </c>
      <c r="D1076" s="30">
        <v>-9.0937762489133253E-4</v>
      </c>
      <c r="E1076" s="30">
        <v>-8.9969175246987082E-3</v>
      </c>
    </row>
    <row r="1077" spans="2:5" x14ac:dyDescent="0.2">
      <c r="B1077" s="30">
        <v>1003</v>
      </c>
      <c r="C1077" s="40">
        <v>-2.2407178780171951E-2</v>
      </c>
      <c r="D1077" s="30">
        <v>-1.3597577438474173E-3</v>
      </c>
      <c r="E1077" s="30">
        <v>-2.1047421036324534E-2</v>
      </c>
    </row>
    <row r="1078" spans="2:5" x14ac:dyDescent="0.2">
      <c r="B1078" s="30">
        <v>1004</v>
      </c>
      <c r="C1078" s="40">
        <v>1.1805748826215746E-2</v>
      </c>
      <c r="D1078" s="30">
        <v>-2.964545243449709E-3</v>
      </c>
      <c r="E1078" s="30">
        <v>1.4770294069665455E-2</v>
      </c>
    </row>
    <row r="1079" spans="2:5" x14ac:dyDescent="0.2">
      <c r="B1079" s="30">
        <v>1005</v>
      </c>
      <c r="C1079" s="40">
        <v>-8.0913283583012845E-3</v>
      </c>
      <c r="D1079" s="30">
        <v>1.4275025645317917E-3</v>
      </c>
      <c r="E1079" s="30">
        <v>-9.5188309228330763E-3</v>
      </c>
    </row>
    <row r="1080" spans="2:5" x14ac:dyDescent="0.2">
      <c r="B1080" s="30">
        <v>1006</v>
      </c>
      <c r="C1080" s="40">
        <v>4.3262106046641075E-3</v>
      </c>
      <c r="D1080" s="30">
        <v>-1.1267633328181006E-3</v>
      </c>
      <c r="E1080" s="30">
        <v>5.452973937482208E-3</v>
      </c>
    </row>
    <row r="1081" spans="2:5" x14ac:dyDescent="0.2">
      <c r="B1081" s="30">
        <v>1007</v>
      </c>
      <c r="C1081" s="40">
        <v>1.0368401981868317E-2</v>
      </c>
      <c r="D1081" s="30">
        <v>4.6732488466126078E-4</v>
      </c>
      <c r="E1081" s="30">
        <v>9.9010770972070561E-3</v>
      </c>
    </row>
    <row r="1082" spans="2:5" x14ac:dyDescent="0.2">
      <c r="B1082" s="30">
        <v>1008</v>
      </c>
      <c r="C1082" s="40">
        <v>2.0627543166397956E-4</v>
      </c>
      <c r="D1082" s="30">
        <v>1.24298470830932E-3</v>
      </c>
      <c r="E1082" s="30">
        <v>-1.0367092766453403E-3</v>
      </c>
    </row>
    <row r="1083" spans="2:5" x14ac:dyDescent="0.2">
      <c r="B1083" s="30">
        <v>1009</v>
      </c>
      <c r="C1083" s="40">
        <v>-6.0863485712795169E-3</v>
      </c>
      <c r="D1083" s="30">
        <v>-6.1567364893631155E-5</v>
      </c>
      <c r="E1083" s="30">
        <v>-6.0247812063858857E-3</v>
      </c>
    </row>
    <row r="1084" spans="2:5" x14ac:dyDescent="0.2">
      <c r="B1084" s="30">
        <v>1010</v>
      </c>
      <c r="C1084" s="40">
        <v>7.7620013800314429E-4</v>
      </c>
      <c r="D1084" s="30">
        <v>-8.6937620769548835E-4</v>
      </c>
      <c r="E1084" s="30">
        <v>1.6455763456986326E-3</v>
      </c>
    </row>
    <row r="1085" spans="2:5" x14ac:dyDescent="0.2">
      <c r="B1085" s="30">
        <v>1011</v>
      </c>
      <c r="C1085" s="40">
        <v>-1.7070962428913604E-3</v>
      </c>
      <c r="D1085" s="30">
        <v>1.1596106703697746E-5</v>
      </c>
      <c r="E1085" s="30">
        <v>-1.7186923495950582E-3</v>
      </c>
    </row>
    <row r="1086" spans="2:5" x14ac:dyDescent="0.2">
      <c r="B1086" s="30">
        <v>1012</v>
      </c>
      <c r="C1086" s="40">
        <v>1.1796226292518445E-2</v>
      </c>
      <c r="D1086" s="30">
        <v>-3.0719439704260387E-4</v>
      </c>
      <c r="E1086" s="30">
        <v>1.2103420689561049E-2</v>
      </c>
    </row>
    <row r="1087" spans="2:5" x14ac:dyDescent="0.2">
      <c r="B1087" s="30">
        <v>1013</v>
      </c>
      <c r="C1087" s="40">
        <v>-4.3049922015977847E-4</v>
      </c>
      <c r="D1087" s="30">
        <v>1.4262801195036182E-3</v>
      </c>
      <c r="E1087" s="30">
        <v>-1.8567793396633966E-3</v>
      </c>
    </row>
    <row r="1088" spans="2:5" x14ac:dyDescent="0.2">
      <c r="B1088" s="30">
        <v>1014</v>
      </c>
      <c r="C1088" s="40">
        <v>4.4219928688793795E-3</v>
      </c>
      <c r="D1088" s="30">
        <v>-1.4331262638942171E-4</v>
      </c>
      <c r="E1088" s="30">
        <v>4.5653054952688012E-3</v>
      </c>
    </row>
    <row r="1089" spans="2:5" x14ac:dyDescent="0.2">
      <c r="B1089" s="30">
        <v>1015</v>
      </c>
      <c r="C1089" s="40">
        <v>7.5624787569801418E-3</v>
      </c>
      <c r="D1089" s="30">
        <v>4.7962082987910559E-4</v>
      </c>
      <c r="E1089" s="30">
        <v>7.0828579271010363E-3</v>
      </c>
    </row>
    <row r="1090" spans="2:5" x14ac:dyDescent="0.2">
      <c r="B1090" s="30">
        <v>1016</v>
      </c>
      <c r="C1090" s="40">
        <v>7.0573488145580995E-3</v>
      </c>
      <c r="D1090" s="30">
        <v>8.8277733023818441E-4</v>
      </c>
      <c r="E1090" s="30">
        <v>6.1745714843199151E-3</v>
      </c>
    </row>
    <row r="1091" spans="2:5" x14ac:dyDescent="0.2">
      <c r="B1091" s="30">
        <v>1017</v>
      </c>
      <c r="C1091" s="40">
        <v>-5.3896189925924948E-3</v>
      </c>
      <c r="D1091" s="30">
        <v>8.1793181681458736E-4</v>
      </c>
      <c r="E1091" s="30">
        <v>-6.2075508094070822E-3</v>
      </c>
    </row>
    <row r="1092" spans="2:5" x14ac:dyDescent="0.2">
      <c r="B1092" s="30">
        <v>1018</v>
      </c>
      <c r="C1092" s="40">
        <v>2.7082160283817473E-3</v>
      </c>
      <c r="D1092" s="30">
        <v>-7.799342969056944E-4</v>
      </c>
      <c r="E1092" s="30">
        <v>3.4881503252874417E-3</v>
      </c>
    </row>
    <row r="1093" spans="2:5" x14ac:dyDescent="0.2">
      <c r="B1093" s="30">
        <v>1019</v>
      </c>
      <c r="C1093" s="40">
        <v>4.992567040322614E-3</v>
      </c>
      <c r="D1093" s="30">
        <v>2.5961657001939784E-4</v>
      </c>
      <c r="E1093" s="30">
        <v>4.7329504703032162E-3</v>
      </c>
    </row>
    <row r="1094" spans="2:5" x14ac:dyDescent="0.2">
      <c r="B1094" s="30">
        <v>1020</v>
      </c>
      <c r="C1094" s="40">
        <v>-2.5061693418719625E-3</v>
      </c>
      <c r="D1094" s="30">
        <v>5.5286767586109698E-4</v>
      </c>
      <c r="E1094" s="30">
        <v>-3.0590370177330595E-3</v>
      </c>
    </row>
    <row r="1095" spans="2:5" x14ac:dyDescent="0.2">
      <c r="B1095" s="30">
        <v>1021</v>
      </c>
      <c r="C1095" s="40">
        <v>-1.945633513831171E-3</v>
      </c>
      <c r="D1095" s="30">
        <v>-4.0977454724698157E-4</v>
      </c>
      <c r="E1095" s="30">
        <v>-1.5358589665841894E-3</v>
      </c>
    </row>
    <row r="1096" spans="2:5" x14ac:dyDescent="0.2">
      <c r="B1096" s="30">
        <v>1022</v>
      </c>
      <c r="C1096" s="40">
        <v>1.4579539161574729E-3</v>
      </c>
      <c r="D1096" s="30">
        <v>-3.3781636280964616E-4</v>
      </c>
      <c r="E1096" s="30">
        <v>1.7957702789671191E-3</v>
      </c>
    </row>
    <row r="1097" spans="2:5" x14ac:dyDescent="0.2">
      <c r="B1097" s="30">
        <v>1023</v>
      </c>
      <c r="C1097" s="40">
        <v>3.726333358386319E-3</v>
      </c>
      <c r="D1097" s="30">
        <v>9.9115515196725439E-5</v>
      </c>
      <c r="E1097" s="30">
        <v>3.6272178431895935E-3</v>
      </c>
    </row>
    <row r="1098" spans="2:5" x14ac:dyDescent="0.2">
      <c r="B1098" s="30">
        <v>1024</v>
      </c>
      <c r="C1098" s="40">
        <v>3.363826545294196E-3</v>
      </c>
      <c r="D1098" s="30">
        <v>3.9031628794355695E-4</v>
      </c>
      <c r="E1098" s="30">
        <v>2.973510257350639E-3</v>
      </c>
    </row>
    <row r="1099" spans="2:5" x14ac:dyDescent="0.2">
      <c r="B1099" s="30">
        <v>1025</v>
      </c>
      <c r="C1099" s="40">
        <v>-1.9966028785951166E-2</v>
      </c>
      <c r="D1099" s="30">
        <v>3.4377986545037001E-4</v>
      </c>
      <c r="E1099" s="30">
        <v>-2.0309808651401536E-2</v>
      </c>
    </row>
    <row r="1100" spans="2:5" x14ac:dyDescent="0.2">
      <c r="B1100" s="30">
        <v>1026</v>
      </c>
      <c r="C1100" s="40">
        <v>2.8552275288638552E-3</v>
      </c>
      <c r="D1100" s="30">
        <v>-2.6511652367919429E-3</v>
      </c>
      <c r="E1100" s="30">
        <v>5.506392765655798E-3</v>
      </c>
    </row>
    <row r="1101" spans="2:5" x14ac:dyDescent="0.2">
      <c r="B1101" s="30">
        <v>1027</v>
      </c>
      <c r="C1101" s="40">
        <v>3.8881343015012668E-3</v>
      </c>
      <c r="D1101" s="30">
        <v>2.7848901337966568E-4</v>
      </c>
      <c r="E1101" s="30">
        <v>3.6096452881216011E-3</v>
      </c>
    </row>
    <row r="1102" spans="2:5" x14ac:dyDescent="0.2">
      <c r="B1102" s="30">
        <v>1028</v>
      </c>
      <c r="C1102" s="40">
        <v>9.6709088557068758E-3</v>
      </c>
      <c r="D1102" s="30">
        <v>4.1108731010550299E-4</v>
      </c>
      <c r="E1102" s="30">
        <v>9.2598215456013728E-3</v>
      </c>
    </row>
    <row r="1103" spans="2:5" x14ac:dyDescent="0.2">
      <c r="B1103" s="30">
        <v>1029</v>
      </c>
      <c r="C1103" s="40">
        <v>-2.1215382940775081E-3</v>
      </c>
      <c r="D1103" s="30">
        <v>1.1534447779331901E-3</v>
      </c>
      <c r="E1103" s="30">
        <v>-3.2749830720106982E-3</v>
      </c>
    </row>
    <row r="1104" spans="2:5" x14ac:dyDescent="0.2">
      <c r="B1104" s="30">
        <v>1030</v>
      </c>
      <c r="C1104" s="40">
        <v>1.0440855161475021E-2</v>
      </c>
      <c r="D1104" s="30">
        <v>-3.6039794990393864E-4</v>
      </c>
      <c r="E1104" s="30">
        <v>1.080125311137896E-2</v>
      </c>
    </row>
    <row r="1105" spans="2:5" x14ac:dyDescent="0.2">
      <c r="B1105" s="30">
        <v>1031</v>
      </c>
      <c r="C1105" s="40">
        <v>2.0069010259426964E-2</v>
      </c>
      <c r="D1105" s="30">
        <v>1.2522858073656176E-3</v>
      </c>
      <c r="E1105" s="30">
        <v>1.8816724452061347E-2</v>
      </c>
    </row>
    <row r="1106" spans="2:5" x14ac:dyDescent="0.2">
      <c r="B1106" s="30">
        <v>1032</v>
      </c>
      <c r="C1106" s="40">
        <v>3.8353972006158719E-3</v>
      </c>
      <c r="D1106" s="30">
        <v>2.4882898693205633E-3</v>
      </c>
      <c r="E1106" s="30">
        <v>1.3471073312953086E-3</v>
      </c>
    </row>
    <row r="1107" spans="2:5" x14ac:dyDescent="0.2">
      <c r="B1107" s="30">
        <v>1033</v>
      </c>
      <c r="C1107" s="40">
        <v>8.3615557876377915E-3</v>
      </c>
      <c r="D1107" s="30">
        <v>4.04317241463387E-4</v>
      </c>
      <c r="E1107" s="30">
        <v>7.9572385461744045E-3</v>
      </c>
    </row>
    <row r="1108" spans="2:5" x14ac:dyDescent="0.2">
      <c r="B1108" s="30">
        <v>1034</v>
      </c>
      <c r="C1108" s="40">
        <v>-5.1786754784515264E-3</v>
      </c>
      <c r="D1108" s="30">
        <v>9.8535798516737657E-4</v>
      </c>
      <c r="E1108" s="30">
        <v>-6.164033463618903E-3</v>
      </c>
    </row>
    <row r="1109" spans="2:5" x14ac:dyDescent="0.2">
      <c r="B1109" s="30">
        <v>1035</v>
      </c>
      <c r="C1109" s="40">
        <v>3.7526268828255477E-4</v>
      </c>
      <c r="D1109" s="30">
        <v>-7.5285465000877756E-4</v>
      </c>
      <c r="E1109" s="30">
        <v>1.1281173382913323E-3</v>
      </c>
    </row>
    <row r="1110" spans="2:5" x14ac:dyDescent="0.2">
      <c r="B1110" s="30">
        <v>1036</v>
      </c>
      <c r="C1110" s="40">
        <v>1.3560256160804753E-3</v>
      </c>
      <c r="D1110" s="30">
        <v>-3.9873807459807733E-5</v>
      </c>
      <c r="E1110" s="30">
        <v>1.3958994235402831E-3</v>
      </c>
    </row>
    <row r="1111" spans="2:5" x14ac:dyDescent="0.2">
      <c r="B1111" s="30">
        <v>1037</v>
      </c>
      <c r="C1111" s="40">
        <v>9.1564403352655289E-3</v>
      </c>
      <c r="D1111" s="30">
        <v>8.6030579231149984E-5</v>
      </c>
      <c r="E1111" s="30">
        <v>9.070409756034379E-3</v>
      </c>
    </row>
    <row r="1112" spans="2:5" x14ac:dyDescent="0.2">
      <c r="B1112" s="30">
        <v>1038</v>
      </c>
      <c r="C1112" s="40">
        <v>6.6667530307372809E-3</v>
      </c>
      <c r="D1112" s="30">
        <v>1.0874004345938606E-3</v>
      </c>
      <c r="E1112" s="30">
        <v>5.5793525961434203E-3</v>
      </c>
    </row>
    <row r="1113" spans="2:5" x14ac:dyDescent="0.2">
      <c r="B1113" s="30">
        <v>1039</v>
      </c>
      <c r="C1113" s="40">
        <v>-5.2383889446623181E-3</v>
      </c>
      <c r="D1113" s="30">
        <v>7.6778950289530922E-4</v>
      </c>
      <c r="E1113" s="30">
        <v>-6.0061784475576273E-3</v>
      </c>
    </row>
    <row r="1114" spans="2:5" x14ac:dyDescent="0.2">
      <c r="B1114" s="30">
        <v>1040</v>
      </c>
      <c r="C1114" s="40">
        <v>9.5685683042833636E-3</v>
      </c>
      <c r="D1114" s="30">
        <v>-7.6052030205105148E-4</v>
      </c>
      <c r="E1114" s="30">
        <v>1.0329088606334415E-2</v>
      </c>
    </row>
    <row r="1115" spans="2:5" x14ac:dyDescent="0.2">
      <c r="B1115" s="30">
        <v>1041</v>
      </c>
      <c r="C1115" s="40">
        <v>-4.8158863648874693E-3</v>
      </c>
      <c r="D1115" s="30">
        <v>1.1403069196441106E-3</v>
      </c>
      <c r="E1115" s="30">
        <v>-5.95619328453158E-3</v>
      </c>
    </row>
    <row r="1116" spans="2:5" x14ac:dyDescent="0.2">
      <c r="B1116" s="30">
        <v>1042</v>
      </c>
      <c r="C1116" s="40">
        <v>1.6897344993423984E-3</v>
      </c>
      <c r="D1116" s="30">
        <v>-7.0628198749593594E-4</v>
      </c>
      <c r="E1116" s="30">
        <v>2.3960164868383343E-3</v>
      </c>
    </row>
    <row r="1117" spans="2:5" x14ac:dyDescent="0.2">
      <c r="B1117" s="30">
        <v>1043</v>
      </c>
      <c r="C1117" s="40">
        <v>-2.040327897630857E-3</v>
      </c>
      <c r="D1117" s="30">
        <v>1.2887009843560527E-4</v>
      </c>
      <c r="E1117" s="30">
        <v>-2.1691979960664623E-3</v>
      </c>
    </row>
    <row r="1118" spans="2:5" x14ac:dyDescent="0.2">
      <c r="B1118" s="30">
        <v>1044</v>
      </c>
      <c r="C1118" s="40">
        <v>3.2919616268976565E-3</v>
      </c>
      <c r="D1118" s="30">
        <v>-3.4997265254843851E-4</v>
      </c>
      <c r="E1118" s="30">
        <v>3.6419342794460951E-3</v>
      </c>
    </row>
    <row r="1119" spans="2:5" x14ac:dyDescent="0.2">
      <c r="B1119" s="30">
        <v>1045</v>
      </c>
      <c r="C1119" s="40">
        <v>-2.8983213720990535E-3</v>
      </c>
      <c r="D1119" s="30">
        <v>3.3455428379464223E-4</v>
      </c>
      <c r="E1119" s="30">
        <v>-3.2328756558936958E-3</v>
      </c>
    </row>
    <row r="1120" spans="2:5" x14ac:dyDescent="0.2">
      <c r="B1120" s="30">
        <v>1046</v>
      </c>
      <c r="C1120" s="40">
        <v>-6.8182993862184408E-3</v>
      </c>
      <c r="D1120" s="30">
        <v>-4.6011664262594638E-4</v>
      </c>
      <c r="E1120" s="30">
        <v>-6.3581827435924944E-3</v>
      </c>
    </row>
    <row r="1121" spans="2:5" x14ac:dyDescent="0.2">
      <c r="B1121" s="30">
        <v>1047</v>
      </c>
      <c r="C1121" s="40">
        <v>-7.0334439290400154E-3</v>
      </c>
      <c r="D1121" s="30">
        <v>-9.6333960683185962E-4</v>
      </c>
      <c r="E1121" s="30">
        <v>-6.0701043222081558E-3</v>
      </c>
    </row>
    <row r="1122" spans="2:5" x14ac:dyDescent="0.2">
      <c r="B1122" s="30">
        <v>1048</v>
      </c>
      <c r="C1122" s="40">
        <v>-1.2471160457646371E-4</v>
      </c>
      <c r="D1122" s="30">
        <v>-9.9095855627020731E-4</v>
      </c>
      <c r="E1122" s="30">
        <v>8.6624695169374355E-4</v>
      </c>
    </row>
    <row r="1123" spans="2:5" x14ac:dyDescent="0.2">
      <c r="B1123" s="30">
        <v>1049</v>
      </c>
      <c r="C1123" s="40">
        <v>1.9825859067951885E-2</v>
      </c>
      <c r="D1123" s="30">
        <v>-1.0405746991225956E-4</v>
      </c>
      <c r="E1123" s="30">
        <v>1.9929916537864144E-2</v>
      </c>
    </row>
    <row r="1124" spans="2:5" x14ac:dyDescent="0.2">
      <c r="B1124" s="30">
        <v>1050</v>
      </c>
      <c r="C1124" s="40">
        <v>-1.1584779285793616E-2</v>
      </c>
      <c r="D1124" s="30">
        <v>2.4570755964640409E-3</v>
      </c>
      <c r="E1124" s="30">
        <v>-1.4041854882257657E-2</v>
      </c>
    </row>
    <row r="1125" spans="2:5" x14ac:dyDescent="0.2">
      <c r="B1125" s="30">
        <v>1051</v>
      </c>
      <c r="C1125" s="40">
        <v>-1.3120356379280041E-3</v>
      </c>
      <c r="D1125" s="30">
        <v>-1.5752313407274541E-3</v>
      </c>
      <c r="E1125" s="30">
        <v>2.6319570279945007E-4</v>
      </c>
    </row>
    <row r="1126" spans="2:5" x14ac:dyDescent="0.2">
      <c r="B1126" s="30">
        <v>1052</v>
      </c>
      <c r="C1126" s="40">
        <v>-2.4252084153452473E-2</v>
      </c>
      <c r="D1126" s="30">
        <v>-2.5647891650813076E-4</v>
      </c>
      <c r="E1126" s="30">
        <v>-2.3995605236944342E-2</v>
      </c>
    </row>
    <row r="1127" spans="2:5" x14ac:dyDescent="0.2">
      <c r="B1127" s="30">
        <v>1053</v>
      </c>
      <c r="C1127" s="40">
        <v>-4.3789645400719128E-4</v>
      </c>
      <c r="D1127" s="30">
        <v>-3.2013829877629769E-3</v>
      </c>
      <c r="E1127" s="30">
        <v>2.7634865337557856E-3</v>
      </c>
    </row>
    <row r="1128" spans="2:5" x14ac:dyDescent="0.2">
      <c r="B1128" s="30">
        <v>1054</v>
      </c>
      <c r="C1128" s="40">
        <v>6.8888788801205461E-3</v>
      </c>
      <c r="D1128" s="30">
        <v>-1.4426223833372692E-4</v>
      </c>
      <c r="E1128" s="30">
        <v>7.033141118454273E-3</v>
      </c>
    </row>
    <row r="1129" spans="2:5" x14ac:dyDescent="0.2">
      <c r="B1129" s="30">
        <v>1055</v>
      </c>
      <c r="C1129" s="40">
        <v>4.2337092411974106E-3</v>
      </c>
      <c r="D1129" s="30">
        <v>7.9630467005971329E-4</v>
      </c>
      <c r="E1129" s="30">
        <v>3.4374045711376973E-3</v>
      </c>
    </row>
    <row r="1130" spans="2:5" x14ac:dyDescent="0.2">
      <c r="B1130" s="30">
        <v>1056</v>
      </c>
      <c r="C1130" s="40">
        <v>-1.9351251143569607E-2</v>
      </c>
      <c r="D1130" s="30">
        <v>4.5545012155056783E-4</v>
      </c>
      <c r="E1130" s="30">
        <v>-1.9806701265120175E-2</v>
      </c>
    </row>
    <row r="1131" spans="2:5" x14ac:dyDescent="0.2">
      <c r="B1131" s="30">
        <v>1057</v>
      </c>
      <c r="C1131" s="40">
        <v>1.285179192631806E-2</v>
      </c>
      <c r="D1131" s="30">
        <v>-2.5722438177399869E-3</v>
      </c>
      <c r="E1131" s="30">
        <v>1.5424035744058047E-2</v>
      </c>
    </row>
    <row r="1132" spans="2:5" x14ac:dyDescent="0.2">
      <c r="B1132" s="30">
        <v>1058</v>
      </c>
      <c r="C1132" s="40">
        <v>6.7316998698245369E-3</v>
      </c>
      <c r="D1132" s="30">
        <v>1.5617872231764593E-3</v>
      </c>
      <c r="E1132" s="30">
        <v>5.1699126466480776E-3</v>
      </c>
    </row>
    <row r="1133" spans="2:5" x14ac:dyDescent="0.2">
      <c r="B1133" s="30">
        <v>1059</v>
      </c>
      <c r="C1133" s="40">
        <v>1.2697078668914046E-2</v>
      </c>
      <c r="D1133" s="30">
        <v>7.7612698355555149E-4</v>
      </c>
      <c r="E1133" s="30">
        <v>1.1920951685358495E-2</v>
      </c>
    </row>
    <row r="1134" spans="2:5" x14ac:dyDescent="0.2">
      <c r="B1134" s="30">
        <v>1060</v>
      </c>
      <c r="C1134" s="40">
        <v>-2.007346683532563E-2</v>
      </c>
      <c r="D1134" s="30">
        <v>1.5419260750495142E-3</v>
      </c>
      <c r="E1134" s="30">
        <v>-2.1615392910375144E-2</v>
      </c>
    </row>
    <row r="1135" spans="2:5" x14ac:dyDescent="0.2">
      <c r="B1135" s="30">
        <v>1061</v>
      </c>
      <c r="C1135" s="40">
        <v>-1.6253783792267964E-2</v>
      </c>
      <c r="D1135" s="30">
        <v>-2.6649574809014705E-3</v>
      </c>
      <c r="E1135" s="30">
        <v>-1.3588826311366493E-2</v>
      </c>
    </row>
    <row r="1136" spans="2:5" x14ac:dyDescent="0.2">
      <c r="B1136" s="30">
        <v>1062</v>
      </c>
      <c r="C1136" s="40">
        <v>-2.9185064937765133E-2</v>
      </c>
      <c r="D1136" s="30">
        <v>-2.1746097758043662E-3</v>
      </c>
      <c r="E1136" s="30">
        <v>-2.7010455161960767E-2</v>
      </c>
    </row>
    <row r="1137" spans="2:5" x14ac:dyDescent="0.2">
      <c r="B1137" s="30">
        <v>1063</v>
      </c>
      <c r="C1137" s="40">
        <v>2.2493318256200007E-4</v>
      </c>
      <c r="D1137" s="30">
        <v>-3.8346490937746177E-3</v>
      </c>
      <c r="E1137" s="30">
        <v>4.0595822763366176E-3</v>
      </c>
    </row>
    <row r="1138" spans="2:5" x14ac:dyDescent="0.2">
      <c r="B1138" s="30">
        <v>1064</v>
      </c>
      <c r="C1138" s="40">
        <v>-1.8075105972820765E-3</v>
      </c>
      <c r="D1138" s="30">
        <v>-5.9172196176230773E-5</v>
      </c>
      <c r="E1138" s="30">
        <v>-1.7483384011058457E-3</v>
      </c>
    </row>
    <row r="1139" spans="2:5" x14ac:dyDescent="0.2">
      <c r="B1139" s="30">
        <v>1065</v>
      </c>
      <c r="C1139" s="40">
        <v>-2.1228613518270551E-3</v>
      </c>
      <c r="D1139" s="30">
        <v>-3.2008498185795583E-4</v>
      </c>
      <c r="E1139" s="30">
        <v>-1.8027763699690993E-3</v>
      </c>
    </row>
    <row r="1140" spans="2:5" x14ac:dyDescent="0.2">
      <c r="B1140" s="30">
        <v>1066</v>
      </c>
      <c r="C1140" s="40">
        <v>4.1883212535802541E-3</v>
      </c>
      <c r="D1140" s="30">
        <v>-3.6056779602045962E-4</v>
      </c>
      <c r="E1140" s="30">
        <v>4.5488890496007137E-3</v>
      </c>
    </row>
    <row r="1141" spans="2:5" x14ac:dyDescent="0.2">
      <c r="B1141" s="30">
        <v>1067</v>
      </c>
      <c r="C1141" s="40">
        <v>3.3473000345726899E-3</v>
      </c>
      <c r="D1141" s="30">
        <v>4.4962348742512556E-4</v>
      </c>
      <c r="E1141" s="30">
        <v>2.8976765471475643E-3</v>
      </c>
    </row>
    <row r="1142" spans="2:5" x14ac:dyDescent="0.2">
      <c r="B1142" s="30">
        <v>1068</v>
      </c>
      <c r="C1142" s="40">
        <v>-7.1903495160017591E-3</v>
      </c>
      <c r="D1142" s="30">
        <v>3.4165829239988458E-4</v>
      </c>
      <c r="E1142" s="30">
        <v>-7.5320078084016437E-3</v>
      </c>
    </row>
    <row r="1143" spans="2:5" x14ac:dyDescent="0.2">
      <c r="B1143" s="30">
        <v>1069</v>
      </c>
      <c r="C1143" s="40">
        <v>-2.7684663313629111E-2</v>
      </c>
      <c r="D1143" s="30">
        <v>-1.0111011423477208E-3</v>
      </c>
      <c r="E1143" s="30">
        <v>-2.667356217128139E-2</v>
      </c>
    </row>
    <row r="1144" spans="2:5" x14ac:dyDescent="0.2">
      <c r="B1144" s="30">
        <v>1070</v>
      </c>
      <c r="C1144" s="40">
        <v>-3.7608298165965476E-2</v>
      </c>
      <c r="D1144" s="30">
        <v>-3.6420366479707061E-3</v>
      </c>
      <c r="E1144" s="30">
        <v>-3.396626151799477E-2</v>
      </c>
    </row>
    <row r="1145" spans="2:5" x14ac:dyDescent="0.2">
      <c r="B1145" s="30">
        <v>1071</v>
      </c>
      <c r="C1145" s="40">
        <v>3.3545976375322091E-2</v>
      </c>
      <c r="D1145" s="30">
        <v>-4.9159726058007266E-3</v>
      </c>
      <c r="E1145" s="30">
        <v>3.8461948981122818E-2</v>
      </c>
    </row>
    <row r="1146" spans="2:5" x14ac:dyDescent="0.2">
      <c r="B1146" s="30">
        <v>1072</v>
      </c>
      <c r="C1146" s="40">
        <v>1.6009587192676665E-2</v>
      </c>
      <c r="D1146" s="30">
        <v>4.218380908840573E-3</v>
      </c>
      <c r="E1146" s="30">
        <v>1.1791206283836092E-2</v>
      </c>
    </row>
    <row r="1147" spans="2:5" x14ac:dyDescent="0.2">
      <c r="B1147" s="30">
        <v>1073</v>
      </c>
      <c r="C1147" s="40">
        <v>-2.0232198195284941E-5</v>
      </c>
      <c r="D1147" s="30">
        <v>1.9671657963645441E-3</v>
      </c>
      <c r="E1147" s="30">
        <v>-1.9873979945598291E-3</v>
      </c>
    </row>
    <row r="1148" spans="2:5" x14ac:dyDescent="0.2">
      <c r="B1148" s="30">
        <v>1074</v>
      </c>
      <c r="C1148" s="40">
        <v>5.8569554670385229E-3</v>
      </c>
      <c r="D1148" s="30">
        <v>-9.0645038416920128E-5</v>
      </c>
      <c r="E1148" s="30">
        <v>5.9476005054554431E-3</v>
      </c>
    </row>
    <row r="1149" spans="2:5" x14ac:dyDescent="0.2">
      <c r="B1149" s="30">
        <v>1075</v>
      </c>
      <c r="C1149" s="40">
        <v>1.1426410110904341E-2</v>
      </c>
      <c r="D1149" s="30">
        <v>6.6383261105984297E-4</v>
      </c>
      <c r="E1149" s="30">
        <v>1.0762577499844498E-2</v>
      </c>
    </row>
    <row r="1150" spans="2:5" x14ac:dyDescent="0.2">
      <c r="B1150" s="30">
        <v>1076</v>
      </c>
      <c r="C1150" s="40">
        <v>1.5581075043690081E-2</v>
      </c>
      <c r="D1150" s="30">
        <v>1.3788053646828398E-3</v>
      </c>
      <c r="E1150" s="30">
        <v>1.4202269679007241E-2</v>
      </c>
    </row>
    <row r="1151" spans="2:5" x14ac:dyDescent="0.2">
      <c r="B1151" s="30">
        <v>1077</v>
      </c>
      <c r="C1151" s="40">
        <v>4.5243943590303058E-2</v>
      </c>
      <c r="D1151" s="30">
        <v>1.9121560098212115E-3</v>
      </c>
      <c r="E1151" s="30">
        <v>4.3331787580481847E-2</v>
      </c>
    </row>
    <row r="1152" spans="2:5" x14ac:dyDescent="0.2">
      <c r="B1152" s="30">
        <v>1078</v>
      </c>
      <c r="C1152" s="40">
        <v>8.1676683354852135E-4</v>
      </c>
      <c r="D1152" s="30">
        <v>5.7200948765983081E-3</v>
      </c>
      <c r="E1152" s="30">
        <v>-4.903328043049787E-3</v>
      </c>
    </row>
    <row r="1153" spans="2:5" x14ac:dyDescent="0.2">
      <c r="B1153" s="30">
        <v>1079</v>
      </c>
      <c r="C1153" s="40">
        <v>3.5274941313743892E-3</v>
      </c>
      <c r="D1153" s="30">
        <v>1.680381264155097E-5</v>
      </c>
      <c r="E1153" s="30">
        <v>3.5106903187328382E-3</v>
      </c>
    </row>
    <row r="1154" spans="2:5" x14ac:dyDescent="0.2">
      <c r="B1154" s="30">
        <v>1080</v>
      </c>
      <c r="C1154" s="40">
        <v>2.4067251017906785E-3</v>
      </c>
      <c r="D1154" s="30">
        <v>3.6479051589663513E-4</v>
      </c>
      <c r="E1154" s="30">
        <v>2.0419345858940434E-3</v>
      </c>
    </row>
    <row r="1155" spans="2:5" x14ac:dyDescent="0.2">
      <c r="B1155" s="30">
        <v>1081</v>
      </c>
      <c r="C1155" s="40">
        <v>-3.649571130242054E-3</v>
      </c>
      <c r="D1155" s="30">
        <v>2.2091299637335294E-4</v>
      </c>
      <c r="E1155" s="30">
        <v>-3.870484126615407E-3</v>
      </c>
    </row>
    <row r="1156" spans="2:5" x14ac:dyDescent="0.2">
      <c r="B1156" s="30">
        <v>1082</v>
      </c>
      <c r="C1156" s="40">
        <v>-1.3232210292533976E-2</v>
      </c>
      <c r="D1156" s="30">
        <v>-5.5655752285282793E-4</v>
      </c>
      <c r="E1156" s="30">
        <v>-1.2675652769681148E-2</v>
      </c>
    </row>
    <row r="1157" spans="2:5" x14ac:dyDescent="0.2">
      <c r="B1157" s="30">
        <v>1083</v>
      </c>
      <c r="C1157" s="40">
        <v>-1.6716666836890524E-2</v>
      </c>
      <c r="D1157" s="30">
        <v>-1.7867185254898544E-3</v>
      </c>
      <c r="E1157" s="30">
        <v>-1.4929948311400669E-2</v>
      </c>
    </row>
    <row r="1158" spans="2:5" x14ac:dyDescent="0.2">
      <c r="B1158" s="30">
        <v>1084</v>
      </c>
      <c r="C1158" s="40">
        <v>-2.2005389894058286E-2</v>
      </c>
      <c r="D1158" s="30">
        <v>-2.2340318891316928E-3</v>
      </c>
      <c r="E1158" s="30">
        <v>-1.9771358004926593E-2</v>
      </c>
    </row>
    <row r="1159" spans="2:5" x14ac:dyDescent="0.2">
      <c r="B1159" s="30">
        <v>1085</v>
      </c>
      <c r="C1159" s="40">
        <v>2.5772535786306207E-3</v>
      </c>
      <c r="D1159" s="30">
        <v>-2.9129660270544016E-3</v>
      </c>
      <c r="E1159" s="30">
        <v>5.4902196056850223E-3</v>
      </c>
    </row>
    <row r="1160" spans="2:5" x14ac:dyDescent="0.2">
      <c r="B1160" s="30">
        <v>1086</v>
      </c>
      <c r="C1160" s="40">
        <v>-3.0612841831427203E-2</v>
      </c>
      <c r="D1160" s="30">
        <v>2.4280440629652691E-4</v>
      </c>
      <c r="E1160" s="30">
        <v>-3.085564623772373E-2</v>
      </c>
    </row>
    <row r="1161" spans="2:5" x14ac:dyDescent="0.2">
      <c r="B1161" s="30">
        <v>1087</v>
      </c>
      <c r="C1161" s="40">
        <v>1.1119561546415137E-2</v>
      </c>
      <c r="D1161" s="30">
        <v>-4.0179384178640389E-3</v>
      </c>
      <c r="E1161" s="30">
        <v>1.5137499964279176E-2</v>
      </c>
    </row>
    <row r="1162" spans="2:5" x14ac:dyDescent="0.2">
      <c r="B1162" s="30">
        <v>1088</v>
      </c>
      <c r="C1162" s="40">
        <v>-2.5386474274856359E-2</v>
      </c>
      <c r="D1162" s="30">
        <v>1.3394140100302342E-3</v>
      </c>
      <c r="E1162" s="30">
        <v>-2.6725888284886593E-2</v>
      </c>
    </row>
    <row r="1163" spans="2:5" x14ac:dyDescent="0.2">
      <c r="B1163" s="30">
        <v>1089</v>
      </c>
      <c r="C1163" s="40">
        <v>6.5651263811930122E-3</v>
      </c>
      <c r="D1163" s="30">
        <v>-3.3470091003081539E-3</v>
      </c>
      <c r="E1163" s="30">
        <v>9.9121354815011661E-3</v>
      </c>
    </row>
    <row r="1164" spans="2:5" x14ac:dyDescent="0.2">
      <c r="B1164" s="30">
        <v>1090</v>
      </c>
      <c r="C1164" s="40">
        <v>-1.3097983446214044E-2</v>
      </c>
      <c r="D1164" s="30">
        <v>7.5474329099264534E-4</v>
      </c>
      <c r="E1164" s="30">
        <v>-1.3852726737206689E-2</v>
      </c>
    </row>
    <row r="1165" spans="2:5" x14ac:dyDescent="0.2">
      <c r="B1165" s="30">
        <v>1091</v>
      </c>
      <c r="C1165" s="40">
        <v>-3.898910629855349E-2</v>
      </c>
      <c r="D1165" s="30">
        <v>-1.7694872983661722E-3</v>
      </c>
      <c r="E1165" s="30">
        <v>-3.7219619000187318E-2</v>
      </c>
    </row>
    <row r="1166" spans="2:5" x14ac:dyDescent="0.2">
      <c r="B1166" s="30">
        <v>1092</v>
      </c>
      <c r="C1166" s="40">
        <v>-1.8927736601703635E-2</v>
      </c>
      <c r="D1166" s="30">
        <v>-5.0932323656712603E-3</v>
      </c>
      <c r="E1166" s="30">
        <v>-1.3834504236032375E-2</v>
      </c>
    </row>
    <row r="1167" spans="2:5" x14ac:dyDescent="0.2">
      <c r="B1167" s="30">
        <v>1093</v>
      </c>
      <c r="C1167" s="40">
        <v>-2.4619193043996755E-2</v>
      </c>
      <c r="D1167" s="30">
        <v>-2.5178755936391232E-3</v>
      </c>
      <c r="E1167" s="30">
        <v>-2.2101317450357632E-2</v>
      </c>
    </row>
    <row r="1168" spans="2:5" x14ac:dyDescent="0.2">
      <c r="B1168" s="30">
        <v>1094</v>
      </c>
      <c r="C1168" s="40">
        <v>2.0061379912331874E-2</v>
      </c>
      <c r="D1168" s="30">
        <v>-3.248510197002577E-3</v>
      </c>
      <c r="E1168" s="30">
        <v>2.3309890109334451E-2</v>
      </c>
    </row>
    <row r="1169" spans="2:5" x14ac:dyDescent="0.2">
      <c r="B1169" s="30">
        <v>1095</v>
      </c>
      <c r="C1169" s="40">
        <v>1.1015564327229273E-2</v>
      </c>
      <c r="D1169" s="30">
        <v>2.4873103317136474E-3</v>
      </c>
      <c r="E1169" s="30">
        <v>8.5282539955156261E-3</v>
      </c>
    </row>
    <row r="1170" spans="2:5" x14ac:dyDescent="0.2">
      <c r="B1170" s="30">
        <v>1096</v>
      </c>
      <c r="C1170" s="40">
        <v>-2.5082235870149114E-2</v>
      </c>
      <c r="D1170" s="30">
        <v>1.3260634787978197E-3</v>
      </c>
      <c r="E1170" s="30">
        <v>-2.6408299348946934E-2</v>
      </c>
    </row>
    <row r="1171" spans="2:5" x14ac:dyDescent="0.2">
      <c r="B1171" s="30">
        <v>1097</v>
      </c>
      <c r="C1171" s="40">
        <v>-1.7979628528857101E-2</v>
      </c>
      <c r="D1171" s="30">
        <v>-3.3079528221120497E-3</v>
      </c>
      <c r="E1171" s="30">
        <v>-1.4671675706745052E-2</v>
      </c>
    </row>
    <row r="1172" spans="2:5" x14ac:dyDescent="0.2">
      <c r="B1172" s="30">
        <v>1098</v>
      </c>
      <c r="C1172" s="40">
        <v>2.6187123416340607E-2</v>
      </c>
      <c r="D1172" s="30">
        <v>-2.3961632388537421E-3</v>
      </c>
      <c r="E1172" s="30">
        <v>2.858328665519435E-2</v>
      </c>
    </row>
    <row r="1173" spans="2:5" x14ac:dyDescent="0.2">
      <c r="B1173" s="30">
        <v>1099</v>
      </c>
      <c r="C1173" s="40">
        <v>-1.8048764807517249E-2</v>
      </c>
      <c r="D1173" s="30">
        <v>3.2736960698349082E-3</v>
      </c>
      <c r="E1173" s="30">
        <v>-2.1322460877352158E-2</v>
      </c>
    </row>
    <row r="1174" spans="2:5" x14ac:dyDescent="0.2">
      <c r="B1174" s="30">
        <v>1100</v>
      </c>
      <c r="C1174" s="40">
        <v>2.0972376591051191E-3</v>
      </c>
      <c r="D1174" s="30">
        <v>-2.405038534316169E-3</v>
      </c>
      <c r="E1174" s="30">
        <v>4.502276193421288E-3</v>
      </c>
    </row>
    <row r="1175" spans="2:5" x14ac:dyDescent="0.2">
      <c r="B1175" s="30">
        <v>1101</v>
      </c>
      <c r="C1175" s="40">
        <v>1.025039216021799E-2</v>
      </c>
      <c r="D1175" s="30">
        <v>1.8118287856866942E-4</v>
      </c>
      <c r="E1175" s="30">
        <v>1.0069209281649321E-2</v>
      </c>
    </row>
    <row r="1176" spans="2:5" x14ac:dyDescent="0.2">
      <c r="B1176" s="30">
        <v>1102</v>
      </c>
      <c r="C1176" s="40">
        <v>3.4452454989359988E-3</v>
      </c>
      <c r="D1176" s="30">
        <v>1.2278353242968615E-3</v>
      </c>
      <c r="E1176" s="30">
        <v>2.2174101746391373E-3</v>
      </c>
    </row>
    <row r="1177" spans="2:5" x14ac:dyDescent="0.2">
      <c r="B1177" s="30">
        <v>1103</v>
      </c>
      <c r="C1177" s="40">
        <v>-7.6086558567111167E-3</v>
      </c>
      <c r="D1177" s="30">
        <v>3.5423193611163351E-4</v>
      </c>
      <c r="E1177" s="30">
        <v>-7.9628877928227502E-3</v>
      </c>
    </row>
    <row r="1178" spans="2:5" x14ac:dyDescent="0.2">
      <c r="B1178" s="30">
        <v>1104</v>
      </c>
      <c r="C1178" s="40">
        <v>2.3992316144349291E-3</v>
      </c>
      <c r="D1178" s="30">
        <v>-1.064800769223097E-3</v>
      </c>
      <c r="E1178" s="30">
        <v>3.4640323836580261E-3</v>
      </c>
    </row>
    <row r="1179" spans="2:5" x14ac:dyDescent="0.2">
      <c r="B1179" s="30">
        <v>1105</v>
      </c>
      <c r="C1179" s="40">
        <v>-2.1439274654305313E-2</v>
      </c>
      <c r="D1179" s="30">
        <v>2.1995102798837152E-4</v>
      </c>
      <c r="E1179" s="30">
        <v>-2.1659225682293684E-2</v>
      </c>
    </row>
    <row r="1180" spans="2:5" x14ac:dyDescent="0.2">
      <c r="B1180" s="30">
        <v>1106</v>
      </c>
      <c r="C1180" s="40">
        <v>-3.6102385143881102E-2</v>
      </c>
      <c r="D1180" s="30">
        <v>-2.8402915916354993E-3</v>
      </c>
      <c r="E1180" s="30">
        <v>-3.3262093552245603E-2</v>
      </c>
    </row>
    <row r="1181" spans="2:5" x14ac:dyDescent="0.2">
      <c r="B1181" s="30">
        <v>1107</v>
      </c>
      <c r="C1181" s="40">
        <v>1.319354650094225E-3</v>
      </c>
      <c r="D1181" s="30">
        <v>-4.7226526402090784E-3</v>
      </c>
      <c r="E1181" s="30">
        <v>6.0420072903033034E-3</v>
      </c>
    </row>
    <row r="1182" spans="2:5" x14ac:dyDescent="0.2">
      <c r="B1182" s="30">
        <v>1108</v>
      </c>
      <c r="C1182" s="40">
        <v>5.8844412530648189E-3</v>
      </c>
      <c r="D1182" s="30">
        <v>8.1322983388156488E-5</v>
      </c>
      <c r="E1182" s="30">
        <v>5.8031182696766624E-3</v>
      </c>
    </row>
    <row r="1183" spans="2:5" x14ac:dyDescent="0.2">
      <c r="B1183" s="30">
        <v>1109</v>
      </c>
      <c r="C1183" s="40">
        <v>1.6481848849351596E-2</v>
      </c>
      <c r="D1183" s="30">
        <v>6.673610692980933E-4</v>
      </c>
      <c r="E1183" s="30">
        <v>1.5814487780053503E-2</v>
      </c>
    </row>
    <row r="1184" spans="2:5" x14ac:dyDescent="0.2">
      <c r="B1184" s="30">
        <v>1110</v>
      </c>
      <c r="C1184" s="40">
        <v>-8.833925233116614E-3</v>
      </c>
      <c r="D1184" s="30">
        <v>2.0277918789335658E-3</v>
      </c>
      <c r="E1184" s="30">
        <v>-1.086171711205018E-2</v>
      </c>
    </row>
    <row r="1185" spans="2:5" x14ac:dyDescent="0.2">
      <c r="B1185" s="30">
        <v>1111</v>
      </c>
      <c r="C1185" s="40">
        <v>-2.4890069271533928E-2</v>
      </c>
      <c r="D1185" s="30">
        <v>-1.2220934084482722E-3</v>
      </c>
      <c r="E1185" s="30">
        <v>-2.3667975863085656E-2</v>
      </c>
    </row>
    <row r="1186" spans="2:5" x14ac:dyDescent="0.2">
      <c r="B1186" s="30">
        <v>1112</v>
      </c>
      <c r="C1186" s="40">
        <v>2.3603965214254202E-2</v>
      </c>
      <c r="D1186" s="30">
        <v>-3.2832836415635398E-3</v>
      </c>
      <c r="E1186" s="30">
        <v>2.6887248855817742E-2</v>
      </c>
    </row>
    <row r="1187" spans="2:5" x14ac:dyDescent="0.2">
      <c r="B1187" s="30">
        <v>1113</v>
      </c>
      <c r="C1187" s="40">
        <v>3.8147459317005436E-3</v>
      </c>
      <c r="D1187" s="30">
        <v>2.9420859121287676E-3</v>
      </c>
      <c r="E1187" s="30">
        <v>8.7266001957177599E-4</v>
      </c>
    </row>
    <row r="1188" spans="2:5" x14ac:dyDescent="0.2">
      <c r="B1188" s="30">
        <v>1114</v>
      </c>
      <c r="C1188" s="40">
        <v>4.1233357970634201E-3</v>
      </c>
      <c r="D1188" s="30">
        <v>4.0166615701323115E-4</v>
      </c>
      <c r="E1188" s="30">
        <v>3.721669640050189E-3</v>
      </c>
    </row>
    <row r="1189" spans="2:5" x14ac:dyDescent="0.2">
      <c r="B1189" s="30">
        <v>1115</v>
      </c>
      <c r="C1189" s="40">
        <v>1.5288215123823529E-2</v>
      </c>
      <c r="D1189" s="30">
        <v>4.412810492938693E-4</v>
      </c>
      <c r="E1189" s="30">
        <v>1.4846934074529659E-2</v>
      </c>
    </row>
    <row r="1190" spans="2:5" x14ac:dyDescent="0.2">
      <c r="B1190" s="30">
        <v>1116</v>
      </c>
      <c r="C1190" s="40">
        <v>-1.8531507016290406E-2</v>
      </c>
      <c r="D1190" s="30">
        <v>1.8745604323864573E-3</v>
      </c>
      <c r="E1190" s="30">
        <v>-2.0406067448676863E-2</v>
      </c>
    </row>
    <row r="1191" spans="2:5" x14ac:dyDescent="0.2">
      <c r="B1191" s="30">
        <v>1117</v>
      </c>
      <c r="C1191" s="40">
        <v>-1.8582655076214795E-2</v>
      </c>
      <c r="D1191" s="30">
        <v>-2.4670100464958648E-3</v>
      </c>
      <c r="E1191" s="30">
        <v>-1.611564502971893E-2</v>
      </c>
    </row>
    <row r="1192" spans="2:5" x14ac:dyDescent="0.2">
      <c r="B1192" s="30">
        <v>1118</v>
      </c>
      <c r="C1192" s="40">
        <v>7.1905000845812342E-3</v>
      </c>
      <c r="D1192" s="30">
        <v>-2.4735761237125791E-3</v>
      </c>
      <c r="E1192" s="30">
        <v>9.6640762082938134E-3</v>
      </c>
    </row>
    <row r="1193" spans="2:5" x14ac:dyDescent="0.2">
      <c r="B1193" s="30">
        <v>1119</v>
      </c>
      <c r="C1193" s="40">
        <v>-1.6246957270018108E-3</v>
      </c>
      <c r="D1193" s="30">
        <v>8.3502496798724198E-4</v>
      </c>
      <c r="E1193" s="30">
        <v>-2.4597206949890527E-3</v>
      </c>
    </row>
    <row r="1194" spans="2:5" x14ac:dyDescent="0.2">
      <c r="B1194" s="30">
        <v>1120</v>
      </c>
      <c r="C1194" s="40">
        <v>1.7573667459929621E-3</v>
      </c>
      <c r="D1194" s="30">
        <v>-2.9661631938281141E-4</v>
      </c>
      <c r="E1194" s="30">
        <v>2.0539830653757735E-3</v>
      </c>
    </row>
    <row r="1195" spans="2:5" x14ac:dyDescent="0.2">
      <c r="B1195" s="30">
        <v>1121</v>
      </c>
      <c r="C1195" s="40">
        <v>1.4441243556782262E-2</v>
      </c>
      <c r="D1195" s="30">
        <v>1.375523154053971E-4</v>
      </c>
      <c r="E1195" s="30">
        <v>1.4303691241376865E-2</v>
      </c>
    </row>
    <row r="1196" spans="2:5" x14ac:dyDescent="0.2">
      <c r="B1196" s="30">
        <v>1122</v>
      </c>
      <c r="C1196" s="40">
        <v>2.5051060105704993E-2</v>
      </c>
      <c r="D1196" s="30">
        <v>1.7658313678280725E-3</v>
      </c>
      <c r="E1196" s="30">
        <v>2.3285228737876921E-2</v>
      </c>
    </row>
    <row r="1197" spans="2:5" x14ac:dyDescent="0.2">
      <c r="B1197" s="30">
        <v>1123</v>
      </c>
      <c r="C1197" s="40">
        <v>-8.2782989753504305E-3</v>
      </c>
      <c r="D1197" s="30">
        <v>3.1278551634205225E-3</v>
      </c>
      <c r="E1197" s="30">
        <v>-1.1406154138770953E-2</v>
      </c>
    </row>
    <row r="1198" spans="2:5" x14ac:dyDescent="0.2">
      <c r="B1198" s="30">
        <v>1124</v>
      </c>
      <c r="C1198" s="40">
        <v>-6.0694529609920883E-3</v>
      </c>
      <c r="D1198" s="30">
        <v>-1.1507654848179286E-3</v>
      </c>
      <c r="E1198" s="30">
        <v>-4.9186874761741597E-3</v>
      </c>
    </row>
    <row r="1199" spans="2:5" x14ac:dyDescent="0.2">
      <c r="B1199" s="30">
        <v>1125</v>
      </c>
      <c r="C1199" s="40">
        <v>7.8831285684853782E-3</v>
      </c>
      <c r="D1199" s="30">
        <v>-8.6720725188495044E-4</v>
      </c>
      <c r="E1199" s="30">
        <v>8.7503358203703287E-3</v>
      </c>
    </row>
    <row r="1200" spans="2:5" x14ac:dyDescent="0.2">
      <c r="B1200" s="30">
        <v>1126</v>
      </c>
      <c r="C1200" s="40">
        <v>4.7753640252795673E-3</v>
      </c>
      <c r="D1200" s="30">
        <v>9.2394040514231276E-4</v>
      </c>
      <c r="E1200" s="30">
        <v>3.8514236201372546E-3</v>
      </c>
    </row>
    <row r="1201" spans="2:5" x14ac:dyDescent="0.2">
      <c r="B1201" s="30">
        <v>1127</v>
      </c>
      <c r="C1201" s="40">
        <v>-7.1186485667923266E-3</v>
      </c>
      <c r="D1201" s="30">
        <v>5.249844722638496E-4</v>
      </c>
      <c r="E1201" s="30">
        <v>-7.6436330390561762E-3</v>
      </c>
    </row>
    <row r="1202" spans="2:5" x14ac:dyDescent="0.2">
      <c r="B1202" s="30">
        <v>1128</v>
      </c>
      <c r="C1202" s="40">
        <v>1.3915150093785726E-3</v>
      </c>
      <c r="D1202" s="30">
        <v>-1.0018966100601445E-3</v>
      </c>
      <c r="E1202" s="30">
        <v>2.3934116194387171E-3</v>
      </c>
    </row>
    <row r="1203" spans="2:5" x14ac:dyDescent="0.2">
      <c r="B1203" s="30">
        <v>1129</v>
      </c>
      <c r="C1203" s="40">
        <v>6.7992780275474764E-4</v>
      </c>
      <c r="D1203" s="30">
        <v>9.0586491950305718E-5</v>
      </c>
      <c r="E1203" s="30">
        <v>5.8934131080444192E-4</v>
      </c>
    </row>
    <row r="1204" spans="2:5" x14ac:dyDescent="0.2">
      <c r="B1204" s="30">
        <v>1130</v>
      </c>
      <c r="C1204" s="40">
        <v>-1.2417044678984843E-2</v>
      </c>
      <c r="D1204" s="30">
        <v>-7.6275085627436345E-7</v>
      </c>
      <c r="E1204" s="30">
        <v>-1.2416281928128568E-2</v>
      </c>
    </row>
    <row r="1205" spans="2:5" x14ac:dyDescent="0.2">
      <c r="B1205" s="30">
        <v>1131</v>
      </c>
      <c r="C1205" s="40">
        <v>-1.1157148473983112E-2</v>
      </c>
      <c r="D1205" s="30">
        <v>-1.6820725160246516E-3</v>
      </c>
      <c r="E1205" s="30">
        <v>-9.4750759579584603E-3</v>
      </c>
    </row>
    <row r="1206" spans="2:5" x14ac:dyDescent="0.2">
      <c r="B1206" s="30">
        <v>1132</v>
      </c>
      <c r="C1206" s="40">
        <v>-2.8883290626175329E-3</v>
      </c>
      <c r="D1206" s="30">
        <v>-1.5203346948968E-3</v>
      </c>
      <c r="E1206" s="30">
        <v>-1.367994367720733E-3</v>
      </c>
    </row>
    <row r="1207" spans="2:5" x14ac:dyDescent="0.2">
      <c r="B1207" s="30">
        <v>1133</v>
      </c>
      <c r="C1207" s="40">
        <v>1.8903597311687712E-3</v>
      </c>
      <c r="D1207" s="30">
        <v>-4.5883389063640931E-4</v>
      </c>
      <c r="E1207" s="30">
        <v>2.3491936218051805E-3</v>
      </c>
    </row>
    <row r="1208" spans="2:5" x14ac:dyDescent="0.2">
      <c r="B1208" s="30">
        <v>1134</v>
      </c>
      <c r="C1208" s="40">
        <v>9.5365736583489825E-3</v>
      </c>
      <c r="D1208" s="30">
        <v>1.5462514693090866E-4</v>
      </c>
      <c r="E1208" s="30">
        <v>9.3819485114180739E-3</v>
      </c>
    </row>
    <row r="1209" spans="2:5" x14ac:dyDescent="0.2">
      <c r="B1209" s="30">
        <v>1135</v>
      </c>
      <c r="C1209" s="40">
        <v>-4.2409405910901372E-3</v>
      </c>
      <c r="D1209" s="30">
        <v>1.1361996413614709E-3</v>
      </c>
      <c r="E1209" s="30">
        <v>-5.3771402324516082E-3</v>
      </c>
    </row>
    <row r="1210" spans="2:5" x14ac:dyDescent="0.2">
      <c r="B1210" s="30">
        <v>1136</v>
      </c>
      <c r="C1210" s="40">
        <v>-6.9378730793910499E-3</v>
      </c>
      <c r="D1210" s="30">
        <v>-6.3247394176051824E-4</v>
      </c>
      <c r="E1210" s="30">
        <v>-6.3053991376305317E-3</v>
      </c>
    </row>
    <row r="1211" spans="2:5" x14ac:dyDescent="0.2">
      <c r="B1211" s="30">
        <v>1137</v>
      </c>
      <c r="C1211" s="40">
        <v>-1.5288464492193675E-2</v>
      </c>
      <c r="D1211" s="30">
        <v>-9.7868975117007539E-4</v>
      </c>
      <c r="E1211" s="30">
        <v>-1.4309774741023599E-2</v>
      </c>
    </row>
    <row r="1212" spans="2:5" x14ac:dyDescent="0.2">
      <c r="B1212" s="30">
        <v>1138</v>
      </c>
      <c r="C1212" s="40">
        <v>-3.3589697594806997E-2</v>
      </c>
      <c r="D1212" s="30">
        <v>-2.0506879482229748E-3</v>
      </c>
      <c r="E1212" s="30">
        <v>-3.1539009646584022E-2</v>
      </c>
    </row>
    <row r="1213" spans="2:5" x14ac:dyDescent="0.2">
      <c r="B1213" s="30">
        <v>1139</v>
      </c>
      <c r="C1213" s="40">
        <v>-3.5313391751674687E-3</v>
      </c>
      <c r="D1213" s="30">
        <v>-4.4000890768385792E-3</v>
      </c>
      <c r="E1213" s="30">
        <v>8.6874990167111043E-4</v>
      </c>
    </row>
    <row r="1214" spans="2:5" x14ac:dyDescent="0.2">
      <c r="B1214" s="30">
        <v>1140</v>
      </c>
      <c r="C1214" s="40">
        <v>7.2530447272462001E-3</v>
      </c>
      <c r="D1214" s="30">
        <v>-5.4137962270078832E-4</v>
      </c>
      <c r="E1214" s="30">
        <v>7.7944243499469884E-3</v>
      </c>
    </row>
    <row r="1215" spans="2:5" x14ac:dyDescent="0.2">
      <c r="B1215" s="30">
        <v>1141</v>
      </c>
      <c r="C1215" s="40">
        <v>3.101656567100537E-3</v>
      </c>
      <c r="D1215" s="30">
        <v>8.4305406926375379E-4</v>
      </c>
      <c r="E1215" s="30">
        <v>2.2586024978367833E-3</v>
      </c>
    </row>
    <row r="1216" spans="2:5" x14ac:dyDescent="0.2">
      <c r="B1216" s="30">
        <v>1142</v>
      </c>
      <c r="C1216" s="40">
        <v>-7.8415221071116425E-3</v>
      </c>
      <c r="D1216" s="30">
        <v>3.1012407629104136E-4</v>
      </c>
      <c r="E1216" s="30">
        <v>-8.1516461834026839E-3</v>
      </c>
    </row>
    <row r="1217" spans="2:5" x14ac:dyDescent="0.2">
      <c r="B1217" s="30">
        <v>1143</v>
      </c>
      <c r="C1217" s="40">
        <v>-1.3769100514948561E-2</v>
      </c>
      <c r="D1217" s="30">
        <v>-1.0946947238238587E-3</v>
      </c>
      <c r="E1217" s="30">
        <v>-1.2674405791124702E-2</v>
      </c>
    </row>
    <row r="1218" spans="2:5" x14ac:dyDescent="0.2">
      <c r="B1218" s="30">
        <v>1144</v>
      </c>
      <c r="C1218" s="40">
        <v>-6.0830765304933729E-3</v>
      </c>
      <c r="D1218" s="30">
        <v>-1.8556412307202137E-3</v>
      </c>
      <c r="E1218" s="30">
        <v>-4.2274352997731593E-3</v>
      </c>
    </row>
    <row r="1219" spans="2:5" x14ac:dyDescent="0.2">
      <c r="B1219" s="30">
        <v>1145</v>
      </c>
      <c r="C1219" s="40">
        <v>1.6120936060606814E-2</v>
      </c>
      <c r="D1219" s="30">
        <v>-8.68956162976494E-4</v>
      </c>
      <c r="E1219" s="30">
        <v>1.6989892223583308E-2</v>
      </c>
    </row>
    <row r="1220" spans="2:5" x14ac:dyDescent="0.2">
      <c r="B1220" s="30">
        <v>1146</v>
      </c>
      <c r="C1220" s="40">
        <v>1.0601999186370909E-2</v>
      </c>
      <c r="D1220" s="30">
        <v>1.9814600876026465E-3</v>
      </c>
      <c r="E1220" s="30">
        <v>8.6205390987682626E-3</v>
      </c>
    </row>
    <row r="1221" spans="2:5" x14ac:dyDescent="0.2">
      <c r="B1221" s="30">
        <v>1147</v>
      </c>
      <c r="C1221" s="40">
        <v>-6.0480045372484697E-3</v>
      </c>
      <c r="D1221" s="30">
        <v>1.2729724983572745E-3</v>
      </c>
      <c r="E1221" s="30">
        <v>-7.3209770356057443E-3</v>
      </c>
    </row>
    <row r="1222" spans="2:5" x14ac:dyDescent="0.2">
      <c r="B1222" s="30">
        <v>1148</v>
      </c>
      <c r="C1222" s="40">
        <v>-7.6261685171939552E-3</v>
      </c>
      <c r="D1222" s="30">
        <v>-8.6445383354052767E-4</v>
      </c>
      <c r="E1222" s="30">
        <v>-6.7617146836534275E-3</v>
      </c>
    </row>
    <row r="1223" spans="2:5" x14ac:dyDescent="0.2">
      <c r="B1223" s="30">
        <v>1149</v>
      </c>
      <c r="C1223" s="40">
        <v>-4.1604032942843643E-3</v>
      </c>
      <c r="D1223" s="30">
        <v>-1.06704893818924E-3</v>
      </c>
      <c r="E1223" s="30">
        <v>-3.0933543560951243E-3</v>
      </c>
    </row>
    <row r="1224" spans="2:5" x14ac:dyDescent="0.2">
      <c r="B1224" s="30">
        <v>1150</v>
      </c>
      <c r="C1224" s="40">
        <v>-3.4003532152763406E-3</v>
      </c>
      <c r="D1224" s="30">
        <v>-6.2213505284793936E-4</v>
      </c>
      <c r="E1224" s="30">
        <v>-2.7782181624284013E-3</v>
      </c>
    </row>
    <row r="1225" spans="2:5" x14ac:dyDescent="0.2">
      <c r="B1225" s="30">
        <v>1151</v>
      </c>
      <c r="C1225" s="40">
        <v>-3.4202507017306568E-3</v>
      </c>
      <c r="D1225" s="30">
        <v>-5.2456444088896459E-4</v>
      </c>
      <c r="E1225" s="30">
        <v>-2.8956862608416922E-3</v>
      </c>
    </row>
    <row r="1226" spans="2:5" x14ac:dyDescent="0.2">
      <c r="B1226" s="30">
        <v>1152</v>
      </c>
      <c r="C1226" s="40">
        <v>-8.8490253637541344E-3</v>
      </c>
      <c r="D1226" s="30">
        <v>-5.2711875932588519E-4</v>
      </c>
      <c r="E1226" s="30">
        <v>-8.3219066044282492E-3</v>
      </c>
    </row>
    <row r="1227" spans="2:5" x14ac:dyDescent="0.2">
      <c r="B1227" s="30">
        <v>1153</v>
      </c>
      <c r="C1227" s="40">
        <v>2.4408809316767096E-3</v>
      </c>
      <c r="D1227" s="30">
        <v>-1.2240318714886117E-3</v>
      </c>
      <c r="E1227" s="30">
        <v>3.6649128031653213E-3</v>
      </c>
    </row>
    <row r="1228" spans="2:5" x14ac:dyDescent="0.2">
      <c r="B1228" s="30">
        <v>1154</v>
      </c>
      <c r="C1228" s="40">
        <v>3.2175274490264258E-3</v>
      </c>
      <c r="D1228" s="30">
        <v>2.2529771432285451E-4</v>
      </c>
      <c r="E1228" s="30">
        <v>2.9922297347035713E-3</v>
      </c>
    </row>
    <row r="1229" spans="2:5" x14ac:dyDescent="0.2">
      <c r="B1229" s="30">
        <v>1155</v>
      </c>
      <c r="C1229" s="40">
        <v>-3.759854109981646E-2</v>
      </c>
      <c r="D1229" s="30">
        <v>3.249988762153988E-4</v>
      </c>
      <c r="E1229" s="30">
        <v>-3.7923539976031859E-2</v>
      </c>
    </row>
    <row r="1230" spans="2:5" x14ac:dyDescent="0.2">
      <c r="B1230" s="30">
        <v>1156</v>
      </c>
      <c r="C1230" s="40">
        <v>-3.9148476786179276E-2</v>
      </c>
      <c r="D1230" s="30">
        <v>-4.914720052921151E-3</v>
      </c>
      <c r="E1230" s="30">
        <v>-3.4233756733258125E-2</v>
      </c>
    </row>
    <row r="1231" spans="2:5" x14ac:dyDescent="0.2">
      <c r="B1231" s="30">
        <v>1157</v>
      </c>
      <c r="C1231" s="40">
        <v>9.8093916927400274E-3</v>
      </c>
      <c r="D1231" s="30">
        <v>-5.1136913807221414E-3</v>
      </c>
      <c r="E1231" s="30">
        <v>1.4923083073462169E-2</v>
      </c>
    </row>
    <row r="1232" spans="2:5" x14ac:dyDescent="0.2">
      <c r="B1232" s="30">
        <v>1158</v>
      </c>
      <c r="C1232" s="40">
        <v>5.8026212428264534E-3</v>
      </c>
      <c r="D1232" s="30">
        <v>1.171222363290164E-3</v>
      </c>
      <c r="E1232" s="30">
        <v>4.6313988795362894E-3</v>
      </c>
    </row>
    <row r="1233" spans="2:5" x14ac:dyDescent="0.2">
      <c r="B1233" s="30">
        <v>1159</v>
      </c>
      <c r="C1233" s="40">
        <v>4.7923202925358958E-3</v>
      </c>
      <c r="D1233" s="30">
        <v>6.5685751342732003E-4</v>
      </c>
      <c r="E1233" s="30">
        <v>4.1354627791085757E-3</v>
      </c>
    </row>
    <row r="1234" spans="2:5" x14ac:dyDescent="0.2">
      <c r="B1234" s="30">
        <v>1160</v>
      </c>
      <c r="C1234" s="40">
        <v>-6.6607431703798042E-3</v>
      </c>
      <c r="D1234" s="30">
        <v>5.2716121484757458E-4</v>
      </c>
      <c r="E1234" s="30">
        <v>-7.1879043852273788E-3</v>
      </c>
    </row>
    <row r="1235" spans="2:5" x14ac:dyDescent="0.2">
      <c r="B1235" s="30">
        <v>1161</v>
      </c>
      <c r="C1235" s="40">
        <v>2.4912226917371098E-2</v>
      </c>
      <c r="D1235" s="30">
        <v>-9.4311349697159819E-4</v>
      </c>
      <c r="E1235" s="30">
        <v>2.5855340414342697E-2</v>
      </c>
    </row>
    <row r="1236" spans="2:5" x14ac:dyDescent="0.2">
      <c r="B1236" s="30">
        <v>1162</v>
      </c>
      <c r="C1236" s="40">
        <v>3.4614821344314234E-2</v>
      </c>
      <c r="D1236" s="30">
        <v>3.1100326020918889E-3</v>
      </c>
      <c r="E1236" s="30">
        <v>3.1504788742222345E-2</v>
      </c>
    </row>
    <row r="1237" spans="2:5" x14ac:dyDescent="0.2">
      <c r="B1237" s="30">
        <v>1163</v>
      </c>
      <c r="C1237" s="40">
        <v>1.4854384538196153E-2</v>
      </c>
      <c r="D1237" s="30">
        <v>4.355592732895569E-3</v>
      </c>
      <c r="E1237" s="30">
        <v>1.0498791805300584E-2</v>
      </c>
    </row>
    <row r="1238" spans="2:5" x14ac:dyDescent="0.2">
      <c r="B1238" s="30">
        <v>1164</v>
      </c>
      <c r="C1238" s="40">
        <v>2.2929852126633106E-3</v>
      </c>
      <c r="D1238" s="30">
        <v>1.818867897255838E-3</v>
      </c>
      <c r="E1238" s="30">
        <v>4.7411731540747252E-4</v>
      </c>
    </row>
    <row r="1239" spans="2:5" x14ac:dyDescent="0.2">
      <c r="B1239" s="30">
        <v>1165</v>
      </c>
      <c r="C1239" s="40">
        <v>-7.4570332163287094E-3</v>
      </c>
      <c r="D1239" s="30">
        <v>2.063117603590273E-4</v>
      </c>
      <c r="E1239" s="30">
        <v>-7.6633449766877366E-3</v>
      </c>
    </row>
    <row r="1240" spans="2:5" x14ac:dyDescent="0.2">
      <c r="B1240" s="30">
        <v>1166</v>
      </c>
      <c r="C1240" s="40">
        <v>-8.5302000257885726E-3</v>
      </c>
      <c r="D1240" s="30">
        <v>-1.0453363757343742E-3</v>
      </c>
      <c r="E1240" s="30">
        <v>-7.4848636500541984E-3</v>
      </c>
    </row>
    <row r="1241" spans="2:5" x14ac:dyDescent="0.2">
      <c r="B1241" s="30">
        <v>1167</v>
      </c>
      <c r="C1241" s="40">
        <v>-1.5069221547176345E-2</v>
      </c>
      <c r="D1241" s="30">
        <v>-1.1831030114141192E-3</v>
      </c>
      <c r="E1241" s="30">
        <v>-1.3886118535762226E-2</v>
      </c>
    </row>
    <row r="1242" spans="2:5" x14ac:dyDescent="0.2">
      <c r="B1242" s="30">
        <v>1168</v>
      </c>
      <c r="C1242" s="40">
        <v>-3.6139404943286752E-3</v>
      </c>
      <c r="D1242" s="30">
        <v>-2.0225428708078798E-3</v>
      </c>
      <c r="E1242" s="30">
        <v>-1.5913976235207954E-3</v>
      </c>
    </row>
    <row r="1243" spans="2:5" x14ac:dyDescent="0.2">
      <c r="B1243" s="30">
        <v>1169</v>
      </c>
      <c r="C1243" s="40">
        <v>8.5800819946703312E-4</v>
      </c>
      <c r="D1243" s="30">
        <v>-5.5198347826474858E-4</v>
      </c>
      <c r="E1243" s="30">
        <v>1.4099916777317817E-3</v>
      </c>
    </row>
    <row r="1244" spans="2:5" x14ac:dyDescent="0.2">
      <c r="B1244" s="30">
        <v>1170</v>
      </c>
      <c r="C1244" s="40">
        <v>-7.9541078451023147E-3</v>
      </c>
      <c r="D1244" s="30">
        <v>2.2098128663390615E-5</v>
      </c>
      <c r="E1244" s="30">
        <v>-7.9762059737657053E-3</v>
      </c>
    </row>
    <row r="1245" spans="2:5" x14ac:dyDescent="0.2">
      <c r="B1245" s="30">
        <v>1171</v>
      </c>
      <c r="C1245" s="40">
        <v>1.7327103159258745E-2</v>
      </c>
      <c r="D1245" s="30">
        <v>-1.1091477969265399E-3</v>
      </c>
      <c r="E1245" s="30">
        <v>1.8436250956185285E-2</v>
      </c>
    </row>
    <row r="1246" spans="2:5" x14ac:dyDescent="0.2">
      <c r="B1246" s="30">
        <v>1172</v>
      </c>
      <c r="C1246" s="40">
        <v>7.2586168647211548E-3</v>
      </c>
      <c r="D1246" s="30">
        <v>2.136300492453138E-3</v>
      </c>
      <c r="E1246" s="30">
        <v>5.1223163722680168E-3</v>
      </c>
    </row>
    <row r="1247" spans="2:5" x14ac:dyDescent="0.2">
      <c r="B1247" s="30">
        <v>1173</v>
      </c>
      <c r="C1247" s="40">
        <v>2.0851736672437535E-2</v>
      </c>
      <c r="D1247" s="30">
        <v>8.43769386422933E-4</v>
      </c>
      <c r="E1247" s="30">
        <v>2.0007967286014602E-2</v>
      </c>
    </row>
    <row r="1248" spans="2:5" x14ac:dyDescent="0.2">
      <c r="B1248" s="30">
        <v>1174</v>
      </c>
      <c r="C1248" s="40">
        <v>7.3423384365525011E-3</v>
      </c>
      <c r="D1248" s="30">
        <v>2.5887715312836405E-3</v>
      </c>
      <c r="E1248" s="30">
        <v>4.7535669052688606E-3</v>
      </c>
    </row>
    <row r="1249" spans="2:5" x14ac:dyDescent="0.2">
      <c r="B1249" s="30">
        <v>1175</v>
      </c>
      <c r="C1249" s="40">
        <v>-2.9631553418261885E-2</v>
      </c>
      <c r="D1249" s="30">
        <v>8.5451705321932733E-4</v>
      </c>
      <c r="E1249" s="30">
        <v>-3.0486070471481212E-2</v>
      </c>
    </row>
    <row r="1250" spans="2:5" x14ac:dyDescent="0.2">
      <c r="B1250" s="30">
        <v>1176</v>
      </c>
      <c r="C1250" s="40">
        <v>1.1177761090429714E-2</v>
      </c>
      <c r="D1250" s="30">
        <v>-3.8919665725538552E-3</v>
      </c>
      <c r="E1250" s="30">
        <v>1.5069727662983569E-2</v>
      </c>
    </row>
    <row r="1251" spans="2:5" x14ac:dyDescent="0.2">
      <c r="B1251" s="30">
        <v>1177</v>
      </c>
      <c r="C1251" s="40">
        <v>-5.9059861772567451E-3</v>
      </c>
      <c r="D1251" s="30">
        <v>1.3468853139377976E-3</v>
      </c>
      <c r="E1251" s="30">
        <v>-7.2528714911945426E-3</v>
      </c>
    </row>
    <row r="1252" spans="2:5" x14ac:dyDescent="0.2">
      <c r="B1252" s="30">
        <v>1178</v>
      </c>
      <c r="C1252" s="40">
        <v>8.0870121236170638E-3</v>
      </c>
      <c r="D1252" s="30">
        <v>-8.4622237922387517E-4</v>
      </c>
      <c r="E1252" s="30">
        <v>8.933234502840939E-3</v>
      </c>
    </row>
    <row r="1253" spans="2:5" x14ac:dyDescent="0.2">
      <c r="B1253" s="30">
        <v>1179</v>
      </c>
      <c r="C1253" s="40">
        <v>6.5228798594183512E-3</v>
      </c>
      <c r="D1253" s="30">
        <v>9.5011373738975238E-4</v>
      </c>
      <c r="E1253" s="30">
        <v>5.5727661220285989E-3</v>
      </c>
    </row>
    <row r="1254" spans="2:5" x14ac:dyDescent="0.2">
      <c r="B1254" s="30">
        <v>1180</v>
      </c>
      <c r="C1254" s="40">
        <v>9.6524507078188382E-3</v>
      </c>
      <c r="D1254" s="30">
        <v>7.4931993916815647E-4</v>
      </c>
      <c r="E1254" s="30">
        <v>8.9031307686506817E-3</v>
      </c>
    </row>
    <row r="1255" spans="2:5" x14ac:dyDescent="0.2">
      <c r="B1255" s="30">
        <v>1181</v>
      </c>
      <c r="C1255" s="40">
        <v>1.8400219839584633E-2</v>
      </c>
      <c r="D1255" s="30">
        <v>1.1510752330376531E-3</v>
      </c>
      <c r="E1255" s="30">
        <v>1.724914460654698E-2</v>
      </c>
    </row>
    <row r="1256" spans="2:5" x14ac:dyDescent="0.2">
      <c r="B1256" s="30">
        <v>1182</v>
      </c>
      <c r="C1256" s="40">
        <v>-7.4335506672251238E-3</v>
      </c>
      <c r="D1256" s="30">
        <v>2.2740606928591889E-3</v>
      </c>
      <c r="E1256" s="30">
        <v>-9.7076113600843127E-3</v>
      </c>
    </row>
    <row r="1257" spans="2:5" x14ac:dyDescent="0.2">
      <c r="B1257" s="30">
        <v>1183</v>
      </c>
      <c r="C1257" s="40">
        <v>-2.4052106168980267E-2</v>
      </c>
      <c r="D1257" s="30">
        <v>-1.0423218287332302E-3</v>
      </c>
      <c r="E1257" s="30">
        <v>-2.3009784340247037E-2</v>
      </c>
    </row>
    <row r="1258" spans="2:5" x14ac:dyDescent="0.2">
      <c r="B1258" s="30">
        <v>1184</v>
      </c>
      <c r="C1258" s="40">
        <v>2.3361159946918265E-2</v>
      </c>
      <c r="D1258" s="30">
        <v>-3.1757110289510754E-3</v>
      </c>
      <c r="E1258" s="30">
        <v>2.6536870975869341E-2</v>
      </c>
    </row>
    <row r="1259" spans="2:5" x14ac:dyDescent="0.2">
      <c r="B1259" s="30">
        <v>1185</v>
      </c>
      <c r="C1259" s="40">
        <v>6.7523715553440408E-3</v>
      </c>
      <c r="D1259" s="30">
        <v>2.9109160469117943E-3</v>
      </c>
      <c r="E1259" s="30">
        <v>3.8414555084322465E-3</v>
      </c>
    </row>
    <row r="1260" spans="2:5" x14ac:dyDescent="0.2">
      <c r="B1260" s="30">
        <v>1186</v>
      </c>
      <c r="C1260" s="40">
        <v>-2.4937868108582512E-3</v>
      </c>
      <c r="D1260" s="30">
        <v>7.7878068896532334E-4</v>
      </c>
      <c r="E1260" s="30">
        <v>-3.2725674998235746E-3</v>
      </c>
    </row>
    <row r="1261" spans="2:5" x14ac:dyDescent="0.2">
      <c r="B1261" s="30">
        <v>1187</v>
      </c>
      <c r="C1261" s="40">
        <v>2.2716291644492521E-2</v>
      </c>
      <c r="D1261" s="30">
        <v>-4.0818495313735964E-4</v>
      </c>
      <c r="E1261" s="30">
        <v>2.3124476597629881E-2</v>
      </c>
    </row>
    <row r="1262" spans="2:5" x14ac:dyDescent="0.2">
      <c r="B1262" s="30">
        <v>1188</v>
      </c>
      <c r="C1262" s="40">
        <v>-9.1952141511369174E-3</v>
      </c>
      <c r="D1262" s="30">
        <v>2.8281317717193683E-3</v>
      </c>
      <c r="E1262" s="30">
        <v>-1.2023345922856286E-2</v>
      </c>
    </row>
    <row r="1263" spans="2:5" x14ac:dyDescent="0.2">
      <c r="B1263" s="30">
        <v>1189</v>
      </c>
      <c r="C1263" s="40">
        <v>1.4679809826914967E-2</v>
      </c>
      <c r="D1263" s="30">
        <v>-1.2684734849706582E-3</v>
      </c>
      <c r="E1263" s="30">
        <v>1.5948283311885626E-2</v>
      </c>
    </row>
    <row r="1264" spans="2:5" x14ac:dyDescent="0.2">
      <c r="B1264" s="30">
        <v>1190</v>
      </c>
      <c r="C1264" s="40">
        <v>-4.9058512222183914E-3</v>
      </c>
      <c r="D1264" s="30">
        <v>1.7964570563353327E-3</v>
      </c>
      <c r="E1264" s="30">
        <v>-6.7023082785537241E-3</v>
      </c>
    </row>
    <row r="1265" spans="2:5" x14ac:dyDescent="0.2">
      <c r="B1265" s="30">
        <v>1191</v>
      </c>
      <c r="C1265" s="40">
        <v>1.3057459647551182E-2</v>
      </c>
      <c r="D1265" s="30">
        <v>-7.1783112935779395E-4</v>
      </c>
      <c r="E1265" s="30">
        <v>1.3775290776908975E-2</v>
      </c>
    </row>
    <row r="1266" spans="2:5" x14ac:dyDescent="0.2">
      <c r="B1266" s="30">
        <v>1192</v>
      </c>
      <c r="C1266" s="40">
        <v>-1.0184343152539261E-2</v>
      </c>
      <c r="D1266" s="30">
        <v>1.5881895958294746E-3</v>
      </c>
      <c r="E1266" s="30">
        <v>-1.1772532748368736E-2</v>
      </c>
    </row>
    <row r="1267" spans="2:5" x14ac:dyDescent="0.2">
      <c r="B1267" s="30">
        <v>1193</v>
      </c>
      <c r="C1267" s="40">
        <v>-4.0686220326173458E-2</v>
      </c>
      <c r="D1267" s="30">
        <v>-1.3954518573683766E-3</v>
      </c>
      <c r="E1267" s="30">
        <v>-3.9290768468805082E-2</v>
      </c>
    </row>
    <row r="1268" spans="2:5" x14ac:dyDescent="0.2">
      <c r="B1268" s="30">
        <v>1194</v>
      </c>
      <c r="C1268" s="40">
        <v>1.9523326908391259E-2</v>
      </c>
      <c r="D1268" s="30">
        <v>-5.3110975548376904E-3</v>
      </c>
      <c r="E1268" s="30">
        <v>2.4834424463228949E-2</v>
      </c>
    </row>
    <row r="1269" spans="2:5" x14ac:dyDescent="0.2">
      <c r="B1269" s="30">
        <v>1195</v>
      </c>
      <c r="C1269" s="40">
        <v>8.0735780480488944E-3</v>
      </c>
      <c r="D1269" s="30">
        <v>2.4182383556546911E-3</v>
      </c>
      <c r="E1269" s="30">
        <v>5.6553396923942033E-3</v>
      </c>
    </row>
    <row r="1270" spans="2:5" x14ac:dyDescent="0.2">
      <c r="B1270" s="30">
        <v>1196</v>
      </c>
      <c r="C1270" s="40">
        <v>1.5233257218764591E-3</v>
      </c>
      <c r="D1270" s="30">
        <v>9.4838915237819622E-4</v>
      </c>
      <c r="E1270" s="30">
        <v>5.7493656949826285E-4</v>
      </c>
    </row>
    <row r="1271" spans="2:5" x14ac:dyDescent="0.2">
      <c r="B1271" s="30">
        <v>1197</v>
      </c>
      <c r="C1271" s="40">
        <v>-1.3258728631048745E-3</v>
      </c>
      <c r="D1271" s="30">
        <v>1.0750755049154358E-4</v>
      </c>
      <c r="E1271" s="30">
        <v>-1.4333804135964181E-3</v>
      </c>
    </row>
    <row r="1272" spans="2:5" x14ac:dyDescent="0.2">
      <c r="B1272" s="30">
        <v>1198</v>
      </c>
      <c r="C1272" s="40">
        <v>-2.0150328408479523E-2</v>
      </c>
      <c r="D1272" s="30">
        <v>-2.5825525541738059E-4</v>
      </c>
      <c r="E1272" s="30">
        <v>-1.9892073153062143E-2</v>
      </c>
    </row>
    <row r="1273" spans="2:5" x14ac:dyDescent="0.2">
      <c r="B1273" s="30">
        <v>1199</v>
      </c>
      <c r="C1273" s="40">
        <v>5.9212417163904641E-3</v>
      </c>
      <c r="D1273" s="30">
        <v>-2.6748245027410624E-3</v>
      </c>
      <c r="E1273" s="30">
        <v>8.5960662191315266E-3</v>
      </c>
    </row>
    <row r="1274" spans="2:5" x14ac:dyDescent="0.2">
      <c r="B1274" s="30">
        <v>1200</v>
      </c>
      <c r="C1274" s="40">
        <v>-4.6005886065236031E-3</v>
      </c>
      <c r="D1274" s="30">
        <v>6.7208528922284294E-4</v>
      </c>
      <c r="E1274" s="30">
        <v>-5.2726738957464461E-3</v>
      </c>
    </row>
    <row r="1275" spans="2:5" x14ac:dyDescent="0.2">
      <c r="B1275" s="30">
        <v>1201</v>
      </c>
      <c r="C1275" s="40">
        <v>-5.7948251000943963E-3</v>
      </c>
      <c r="D1275" s="30">
        <v>-6.7864336917702883E-4</v>
      </c>
      <c r="E1275" s="30">
        <v>-5.1161817309173675E-3</v>
      </c>
    </row>
    <row r="1276" spans="2:5" x14ac:dyDescent="0.2">
      <c r="B1276" s="30">
        <v>1202</v>
      </c>
      <c r="C1276" s="40">
        <v>4.425822325442425E-3</v>
      </c>
      <c r="D1276" s="30">
        <v>-8.3195219542374355E-4</v>
      </c>
      <c r="E1276" s="30">
        <v>5.2577745208661686E-3</v>
      </c>
    </row>
    <row r="1277" spans="2:5" x14ac:dyDescent="0.2">
      <c r="B1277" s="30">
        <v>1203</v>
      </c>
      <c r="C1277" s="40">
        <v>-1.8913689518217053E-2</v>
      </c>
      <c r="D1277" s="30">
        <v>4.8011243224932443E-4</v>
      </c>
      <c r="E1277" s="30">
        <v>-1.9393801950466378E-2</v>
      </c>
    </row>
    <row r="1278" spans="2:5" x14ac:dyDescent="0.2">
      <c r="B1278" s="30">
        <v>1204</v>
      </c>
      <c r="C1278" s="40">
        <v>1.541018243105002E-2</v>
      </c>
      <c r="D1278" s="30">
        <v>-2.5160723143949279E-3</v>
      </c>
      <c r="E1278" s="30">
        <v>1.7926254745444948E-2</v>
      </c>
    </row>
    <row r="1279" spans="2:5" x14ac:dyDescent="0.2">
      <c r="B1279" s="30">
        <v>1205</v>
      </c>
      <c r="C1279" s="40">
        <v>-5.6280153743692891E-3</v>
      </c>
      <c r="D1279" s="30">
        <v>1.8902178543560837E-3</v>
      </c>
      <c r="E1279" s="30">
        <v>-7.5182332287253729E-3</v>
      </c>
    </row>
    <row r="1280" spans="2:5" x14ac:dyDescent="0.2">
      <c r="B1280" s="30">
        <v>1206</v>
      </c>
      <c r="C1280" s="40">
        <v>5.2964034543307387E-3</v>
      </c>
      <c r="D1280" s="30">
        <v>-8.1053817617786784E-4</v>
      </c>
      <c r="E1280" s="30">
        <v>6.1069416305086065E-3</v>
      </c>
    </row>
    <row r="1281" spans="2:5" x14ac:dyDescent="0.2">
      <c r="B1281" s="30">
        <v>1207</v>
      </c>
      <c r="C1281" s="40">
        <v>-6.0611409588549343E-3</v>
      </c>
      <c r="D1281" s="30">
        <v>5.9187234893327834E-4</v>
      </c>
      <c r="E1281" s="30">
        <v>-6.6530133077882126E-3</v>
      </c>
    </row>
    <row r="1282" spans="2:5" x14ac:dyDescent="0.2">
      <c r="B1282" s="30">
        <v>1208</v>
      </c>
      <c r="C1282" s="40">
        <v>7.9726655703715233E-4</v>
      </c>
      <c r="D1282" s="30">
        <v>-8.6614020754468093E-4</v>
      </c>
      <c r="E1282" s="30">
        <v>1.6634067645818333E-3</v>
      </c>
    </row>
    <row r="1283" spans="2:5" x14ac:dyDescent="0.2">
      <c r="B1283" s="30">
        <v>1209</v>
      </c>
      <c r="C1283" s="40">
        <v>5.5283205882650742E-4</v>
      </c>
      <c r="D1283" s="30">
        <v>1.4300485604118516E-5</v>
      </c>
      <c r="E1283" s="30">
        <v>5.3853157322238891E-4</v>
      </c>
    </row>
    <row r="1284" spans="2:5" x14ac:dyDescent="0.2">
      <c r="B1284" s="30">
        <v>1210</v>
      </c>
      <c r="C1284" s="40">
        <v>-6.4497151621108291E-3</v>
      </c>
      <c r="D1284" s="30">
        <v>-1.707853037522921E-5</v>
      </c>
      <c r="E1284" s="30">
        <v>-6.4326366317355999E-3</v>
      </c>
    </row>
    <row r="1285" spans="2:5" x14ac:dyDescent="0.2">
      <c r="B1285" s="30">
        <v>1211</v>
      </c>
      <c r="C1285" s="40">
        <v>-8.9316754073253853E-3</v>
      </c>
      <c r="D1285" s="30">
        <v>-9.1602300323181604E-4</v>
      </c>
      <c r="E1285" s="30">
        <v>-8.0156524040935692E-3</v>
      </c>
    </row>
    <row r="1286" spans="2:5" x14ac:dyDescent="0.2">
      <c r="B1286" s="30">
        <v>1212</v>
      </c>
      <c r="C1286" s="40">
        <v>3.1726045655156628E-3</v>
      </c>
      <c r="D1286" s="30">
        <v>-1.23464198199634E-3</v>
      </c>
      <c r="E1286" s="30">
        <v>4.4072465475120028E-3</v>
      </c>
    </row>
    <row r="1287" spans="2:5" x14ac:dyDescent="0.2">
      <c r="B1287" s="30">
        <v>1213</v>
      </c>
      <c r="C1287" s="40">
        <v>9.9711844291333254E-3</v>
      </c>
      <c r="D1287" s="30">
        <v>3.1923194932970134E-4</v>
      </c>
      <c r="E1287" s="30">
        <v>9.651952479803624E-3</v>
      </c>
    </row>
    <row r="1288" spans="2:5" x14ac:dyDescent="0.2">
      <c r="B1288" s="30">
        <v>1214</v>
      </c>
      <c r="C1288" s="40">
        <v>1.7938207539003152E-2</v>
      </c>
      <c r="D1288" s="30">
        <v>1.1919923319230405E-3</v>
      </c>
      <c r="E1288" s="30">
        <v>1.6746215207080112E-2</v>
      </c>
    </row>
    <row r="1289" spans="2:5" x14ac:dyDescent="0.2">
      <c r="B1289" s="30">
        <v>1215</v>
      </c>
      <c r="C1289" s="40">
        <v>-1.7978937584341367E-2</v>
      </c>
      <c r="D1289" s="30">
        <v>2.2147503603622276E-3</v>
      </c>
      <c r="E1289" s="30">
        <v>-2.0193687944703595E-2</v>
      </c>
    </row>
    <row r="1290" spans="2:5" x14ac:dyDescent="0.2">
      <c r="B1290" s="30">
        <v>1216</v>
      </c>
      <c r="C1290" s="40">
        <v>2.0248650688901085E-2</v>
      </c>
      <c r="D1290" s="30">
        <v>-2.3960745395941903E-3</v>
      </c>
      <c r="E1290" s="30">
        <v>2.2644725228495276E-2</v>
      </c>
    </row>
    <row r="1291" spans="2:5" x14ac:dyDescent="0.2">
      <c r="B1291" s="30">
        <v>1217</v>
      </c>
      <c r="C1291" s="40">
        <v>-4.0956125467337496E-3</v>
      </c>
      <c r="D1291" s="30">
        <v>2.5113510163692404E-3</v>
      </c>
      <c r="E1291" s="30">
        <v>-6.60696356310299E-3</v>
      </c>
    </row>
    <row r="1292" spans="2:5" x14ac:dyDescent="0.2">
      <c r="B1292" s="30">
        <v>1218</v>
      </c>
      <c r="C1292" s="40">
        <v>1.0358489978683558E-2</v>
      </c>
      <c r="D1292" s="30">
        <v>-6.1381761027094056E-4</v>
      </c>
      <c r="E1292" s="30">
        <v>1.0972307588954499E-2</v>
      </c>
    </row>
    <row r="1293" spans="2:5" x14ac:dyDescent="0.2">
      <c r="B1293" s="30">
        <v>1219</v>
      </c>
      <c r="C1293" s="40">
        <v>4.7248482284073887E-3</v>
      </c>
      <c r="D1293" s="30">
        <v>1.2417122655543128E-3</v>
      </c>
      <c r="E1293" s="30">
        <v>3.483135962853076E-3</v>
      </c>
    </row>
    <row r="1294" spans="2:5" x14ac:dyDescent="0.2">
      <c r="B1294" s="30">
        <v>1220</v>
      </c>
      <c r="C1294" s="40">
        <v>1.5318074795980501E-2</v>
      </c>
      <c r="D1294" s="30">
        <v>5.1849956113688041E-4</v>
      </c>
      <c r="E1294" s="30">
        <v>1.4799575234843621E-2</v>
      </c>
    </row>
    <row r="1295" spans="2:5" x14ac:dyDescent="0.2">
      <c r="B1295" s="30">
        <v>1221</v>
      </c>
      <c r="C1295" s="40">
        <v>-1.7121026462906959E-3</v>
      </c>
      <c r="D1295" s="30">
        <v>1.8783936357051807E-3</v>
      </c>
      <c r="E1295" s="30">
        <v>-3.5904962819958766E-3</v>
      </c>
    </row>
    <row r="1296" spans="2:5" x14ac:dyDescent="0.2">
      <c r="B1296" s="30">
        <v>1222</v>
      </c>
      <c r="C1296" s="40">
        <v>-1.1208570288516481E-2</v>
      </c>
      <c r="D1296" s="30">
        <v>-3.078370886979015E-4</v>
      </c>
      <c r="E1296" s="30">
        <v>-1.0900733199818579E-2</v>
      </c>
    </row>
    <row r="1297" spans="2:5" x14ac:dyDescent="0.2">
      <c r="B1297" s="30">
        <v>1223</v>
      </c>
      <c r="C1297" s="40">
        <v>1.7366210868634303E-2</v>
      </c>
      <c r="D1297" s="30">
        <v>-1.5269359150671992E-3</v>
      </c>
      <c r="E1297" s="30">
        <v>1.8893146783701503E-2</v>
      </c>
    </row>
    <row r="1298" spans="2:5" x14ac:dyDescent="0.2">
      <c r="B1298" s="30">
        <v>1224</v>
      </c>
      <c r="C1298" s="40">
        <v>2.064014065886513E-2</v>
      </c>
      <c r="D1298" s="30">
        <v>2.1413209026096211E-3</v>
      </c>
      <c r="E1298" s="30">
        <v>1.8498819756255509E-2</v>
      </c>
    </row>
    <row r="1299" spans="2:5" x14ac:dyDescent="0.2">
      <c r="B1299" s="30">
        <v>1225</v>
      </c>
      <c r="C1299" s="40">
        <v>6.0480702073629055E-3</v>
      </c>
      <c r="D1299" s="30">
        <v>2.5616081204735473E-3</v>
      </c>
      <c r="E1299" s="30">
        <v>3.4864620868893582E-3</v>
      </c>
    </row>
    <row r="1300" spans="2:5" x14ac:dyDescent="0.2">
      <c r="B1300" s="30">
        <v>1226</v>
      </c>
      <c r="C1300" s="40">
        <v>5.9742496670663336E-3</v>
      </c>
      <c r="D1300" s="30">
        <v>6.8836676043085212E-4</v>
      </c>
      <c r="E1300" s="30">
        <v>5.2858829066354815E-3</v>
      </c>
    </row>
    <row r="1301" spans="2:5" x14ac:dyDescent="0.2">
      <c r="B1301" s="30">
        <v>1227</v>
      </c>
      <c r="C1301" s="40">
        <v>6.139845998591513E-3</v>
      </c>
      <c r="D1301" s="30">
        <v>6.7889012791569076E-4</v>
      </c>
      <c r="E1301" s="30">
        <v>5.4609558706758222E-3</v>
      </c>
    </row>
    <row r="1302" spans="2:5" x14ac:dyDescent="0.2">
      <c r="B1302" s="30">
        <v>1228</v>
      </c>
      <c r="C1302" s="40">
        <v>-4.6724174034196292E-3</v>
      </c>
      <c r="D1302" s="30">
        <v>7.0014837898535812E-4</v>
      </c>
      <c r="E1302" s="30">
        <v>-5.3725657824049873E-3</v>
      </c>
    </row>
    <row r="1303" spans="2:5" x14ac:dyDescent="0.2">
      <c r="B1303" s="30">
        <v>1229</v>
      </c>
      <c r="C1303" s="40">
        <v>5.9085522400751278E-4</v>
      </c>
      <c r="D1303" s="30">
        <v>-6.8786431377395522E-4</v>
      </c>
      <c r="E1303" s="30">
        <v>1.278719537781468E-3</v>
      </c>
    </row>
    <row r="1304" spans="2:5" x14ac:dyDescent="0.2">
      <c r="B1304" s="30">
        <v>1230</v>
      </c>
      <c r="C1304" s="40">
        <v>-1.7136938777957617E-3</v>
      </c>
      <c r="D1304" s="30">
        <v>-1.2197347414009702E-5</v>
      </c>
      <c r="E1304" s="30">
        <v>-1.701496530381752E-3</v>
      </c>
    </row>
    <row r="1305" spans="2:5" x14ac:dyDescent="0.2">
      <c r="B1305" s="30">
        <v>1231</v>
      </c>
      <c r="C1305" s="40">
        <v>-9.6665063109510109E-4</v>
      </c>
      <c r="D1305" s="30">
        <v>-3.080413613320423E-4</v>
      </c>
      <c r="E1305" s="30">
        <v>-6.5860926976305878E-4</v>
      </c>
    </row>
    <row r="1306" spans="2:5" x14ac:dyDescent="0.2">
      <c r="B1306" s="30">
        <v>1232</v>
      </c>
      <c r="C1306" s="40">
        <v>3.0167516095057634E-3</v>
      </c>
      <c r="D1306" s="30">
        <v>-2.1214048749023653E-4</v>
      </c>
      <c r="E1306" s="30">
        <v>3.2288920969959999E-3</v>
      </c>
    </row>
    <row r="1307" spans="2:5" x14ac:dyDescent="0.2">
      <c r="B1307" s="30">
        <v>1233</v>
      </c>
      <c r="D1307" s="30">
        <v>2.9922449361921913E-4</v>
      </c>
    </row>
    <row r="1308" spans="2:5" x14ac:dyDescent="0.2">
      <c r="B1308" s="30">
        <v>1234</v>
      </c>
      <c r="D1308" s="30">
        <v>-4.9635128970675002E-5</v>
      </c>
    </row>
    <row r="1309" spans="2:5" x14ac:dyDescent="0.2">
      <c r="B1309" s="30">
        <v>1235</v>
      </c>
      <c r="D1309" s="30">
        <v>-9.4419608051708924E-5</v>
      </c>
    </row>
    <row r="1310" spans="2:5" x14ac:dyDescent="0.2">
      <c r="B1310" s="30">
        <v>1236</v>
      </c>
      <c r="D1310" s="30">
        <v>-1.0016876741750153E-4</v>
      </c>
    </row>
    <row r="1311" spans="2:5" x14ac:dyDescent="0.2">
      <c r="B1311" s="30">
        <v>1237</v>
      </c>
      <c r="D1311" s="30">
        <v>-1.0090680957164772E-4</v>
      </c>
    </row>
  </sheetData>
  <mergeCells count="16">
    <mergeCell ref="B44:N44"/>
    <mergeCell ref="B46:N46"/>
    <mergeCell ref="B71:N71"/>
    <mergeCell ref="B73:N73"/>
    <mergeCell ref="B15:N15"/>
    <mergeCell ref="B32:N32"/>
    <mergeCell ref="B33:N33"/>
    <mergeCell ref="B34:N34"/>
    <mergeCell ref="B35:N35"/>
    <mergeCell ref="B37:N37"/>
    <mergeCell ref="B1:N1"/>
    <mergeCell ref="B10:N10"/>
    <mergeCell ref="B11:N11"/>
    <mergeCell ref="B12:N12"/>
    <mergeCell ref="B13:N13"/>
    <mergeCell ref="B14:N14"/>
  </mergeCells>
  <printOptions horizontalCentered="1"/>
  <pageMargins left="0.75" right="0.75" top="1.25" bottom="1" header="0.5" footer="0.5"/>
  <pageSetup scale="70" fitToHeight="4"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6EFF-A1E5-4E33-851E-6A6BD49AF5C7}">
  <sheetPr>
    <pageSetUpPr fitToPage="1"/>
  </sheetPr>
  <dimension ref="B1:N1310"/>
  <sheetViews>
    <sheetView topLeftCell="A44" workbookViewId="0">
      <selection activeCell="E1305" sqref="E76:E1305"/>
    </sheetView>
  </sheetViews>
  <sheetFormatPr baseColWidth="10" defaultColWidth="9.109375" defaultRowHeight="11.4" x14ac:dyDescent="0.2"/>
  <cols>
    <col min="1" max="1" width="2.6640625" style="30" customWidth="1"/>
    <col min="2" max="2" width="9.33203125" style="30" bestFit="1" customWidth="1"/>
    <col min="3" max="3" width="9.44140625" style="30" bestFit="1" customWidth="1"/>
    <col min="4" max="5" width="12.6640625" style="30" customWidth="1"/>
    <col min="6" max="6" width="10.33203125" style="30" customWidth="1"/>
    <col min="7" max="7" width="12.44140625" style="30" bestFit="1" customWidth="1"/>
    <col min="8" max="8" width="9.33203125" style="30" bestFit="1" customWidth="1"/>
    <col min="9" max="11" width="9.109375" style="30"/>
    <col min="12" max="12" width="12.44140625" style="30" bestFit="1" customWidth="1"/>
    <col min="13" max="256" width="9.109375" style="30"/>
    <col min="257" max="257" width="2.6640625" style="30" customWidth="1"/>
    <col min="258" max="258" width="9.33203125" style="30" bestFit="1" customWidth="1"/>
    <col min="259" max="259" width="9.44140625" style="30" bestFit="1" customWidth="1"/>
    <col min="260" max="261" width="12.6640625" style="30" customWidth="1"/>
    <col min="262" max="262" width="10.33203125" style="30" customWidth="1"/>
    <col min="263" max="263" width="12.44140625" style="30" bestFit="1" customWidth="1"/>
    <col min="264" max="264" width="9.33203125" style="30" bestFit="1" customWidth="1"/>
    <col min="265" max="512" width="9.109375" style="30"/>
    <col min="513" max="513" width="2.6640625" style="30" customWidth="1"/>
    <col min="514" max="514" width="9.33203125" style="30" bestFit="1" customWidth="1"/>
    <col min="515" max="515" width="9.44140625" style="30" bestFit="1" customWidth="1"/>
    <col min="516" max="517" width="12.6640625" style="30" customWidth="1"/>
    <col min="518" max="518" width="10.33203125" style="30" customWidth="1"/>
    <col min="519" max="519" width="12.44140625" style="30" bestFit="1" customWidth="1"/>
    <col min="520" max="520" width="9.33203125" style="30" bestFit="1" customWidth="1"/>
    <col min="521" max="768" width="9.109375" style="30"/>
    <col min="769" max="769" width="2.6640625" style="30" customWidth="1"/>
    <col min="770" max="770" width="9.33203125" style="30" bestFit="1" customWidth="1"/>
    <col min="771" max="771" width="9.44140625" style="30" bestFit="1" customWidth="1"/>
    <col min="772" max="773" width="12.6640625" style="30" customWidth="1"/>
    <col min="774" max="774" width="10.33203125" style="30" customWidth="1"/>
    <col min="775" max="775" width="12.44140625" style="30" bestFit="1" customWidth="1"/>
    <col min="776" max="776" width="9.33203125" style="30" bestFit="1" customWidth="1"/>
    <col min="777" max="1024" width="9.109375" style="30"/>
    <col min="1025" max="1025" width="2.6640625" style="30" customWidth="1"/>
    <col min="1026" max="1026" width="9.33203125" style="30" bestFit="1" customWidth="1"/>
    <col min="1027" max="1027" width="9.44140625" style="30" bestFit="1" customWidth="1"/>
    <col min="1028" max="1029" width="12.6640625" style="30" customWidth="1"/>
    <col min="1030" max="1030" width="10.33203125" style="30" customWidth="1"/>
    <col min="1031" max="1031" width="12.44140625" style="30" bestFit="1" customWidth="1"/>
    <col min="1032" max="1032" width="9.33203125" style="30" bestFit="1" customWidth="1"/>
    <col min="1033" max="1280" width="9.109375" style="30"/>
    <col min="1281" max="1281" width="2.6640625" style="30" customWidth="1"/>
    <col min="1282" max="1282" width="9.33203125" style="30" bestFit="1" customWidth="1"/>
    <col min="1283" max="1283" width="9.44140625" style="30" bestFit="1" customWidth="1"/>
    <col min="1284" max="1285" width="12.6640625" style="30" customWidth="1"/>
    <col min="1286" max="1286" width="10.33203125" style="30" customWidth="1"/>
    <col min="1287" max="1287" width="12.44140625" style="30" bestFit="1" customWidth="1"/>
    <col min="1288" max="1288" width="9.33203125" style="30" bestFit="1" customWidth="1"/>
    <col min="1289" max="1536" width="9.109375" style="30"/>
    <col min="1537" max="1537" width="2.6640625" style="30" customWidth="1"/>
    <col min="1538" max="1538" width="9.33203125" style="30" bestFit="1" customWidth="1"/>
    <col min="1539" max="1539" width="9.44140625" style="30" bestFit="1" customWidth="1"/>
    <col min="1540" max="1541" width="12.6640625" style="30" customWidth="1"/>
    <col min="1542" max="1542" width="10.33203125" style="30" customWidth="1"/>
    <col min="1543" max="1543" width="12.44140625" style="30" bestFit="1" customWidth="1"/>
    <col min="1544" max="1544" width="9.33203125" style="30" bestFit="1" customWidth="1"/>
    <col min="1545" max="1792" width="9.109375" style="30"/>
    <col min="1793" max="1793" width="2.6640625" style="30" customWidth="1"/>
    <col min="1794" max="1794" width="9.33203125" style="30" bestFit="1" customWidth="1"/>
    <col min="1795" max="1795" width="9.44140625" style="30" bestFit="1" customWidth="1"/>
    <col min="1796" max="1797" width="12.6640625" style="30" customWidth="1"/>
    <col min="1798" max="1798" width="10.33203125" style="30" customWidth="1"/>
    <col min="1799" max="1799" width="12.44140625" style="30" bestFit="1" customWidth="1"/>
    <col min="1800" max="1800" width="9.33203125" style="30" bestFit="1" customWidth="1"/>
    <col min="1801" max="2048" width="9.109375" style="30"/>
    <col min="2049" max="2049" width="2.6640625" style="30" customWidth="1"/>
    <col min="2050" max="2050" width="9.33203125" style="30" bestFit="1" customWidth="1"/>
    <col min="2051" max="2051" width="9.44140625" style="30" bestFit="1" customWidth="1"/>
    <col min="2052" max="2053" width="12.6640625" style="30" customWidth="1"/>
    <col min="2054" max="2054" width="10.33203125" style="30" customWidth="1"/>
    <col min="2055" max="2055" width="12.44140625" style="30" bestFit="1" customWidth="1"/>
    <col min="2056" max="2056" width="9.33203125" style="30" bestFit="1" customWidth="1"/>
    <col min="2057" max="2304" width="9.109375" style="30"/>
    <col min="2305" max="2305" width="2.6640625" style="30" customWidth="1"/>
    <col min="2306" max="2306" width="9.33203125" style="30" bestFit="1" customWidth="1"/>
    <col min="2307" max="2307" width="9.44140625" style="30" bestFit="1" customWidth="1"/>
    <col min="2308" max="2309" width="12.6640625" style="30" customWidth="1"/>
    <col min="2310" max="2310" width="10.33203125" style="30" customWidth="1"/>
    <col min="2311" max="2311" width="12.44140625" style="30" bestFit="1" customWidth="1"/>
    <col min="2312" max="2312" width="9.33203125" style="30" bestFit="1" customWidth="1"/>
    <col min="2313" max="2560" width="9.109375" style="30"/>
    <col min="2561" max="2561" width="2.6640625" style="30" customWidth="1"/>
    <col min="2562" max="2562" width="9.33203125" style="30" bestFit="1" customWidth="1"/>
    <col min="2563" max="2563" width="9.44140625" style="30" bestFit="1" customWidth="1"/>
    <col min="2564" max="2565" width="12.6640625" style="30" customWidth="1"/>
    <col min="2566" max="2566" width="10.33203125" style="30" customWidth="1"/>
    <col min="2567" max="2567" width="12.44140625" style="30" bestFit="1" customWidth="1"/>
    <col min="2568" max="2568" width="9.33203125" style="30" bestFit="1" customWidth="1"/>
    <col min="2569" max="2816" width="9.109375" style="30"/>
    <col min="2817" max="2817" width="2.6640625" style="30" customWidth="1"/>
    <col min="2818" max="2818" width="9.33203125" style="30" bestFit="1" customWidth="1"/>
    <col min="2819" max="2819" width="9.44140625" style="30" bestFit="1" customWidth="1"/>
    <col min="2820" max="2821" width="12.6640625" style="30" customWidth="1"/>
    <col min="2822" max="2822" width="10.33203125" style="30" customWidth="1"/>
    <col min="2823" max="2823" width="12.44140625" style="30" bestFit="1" customWidth="1"/>
    <col min="2824" max="2824" width="9.33203125" style="30" bestFit="1" customWidth="1"/>
    <col min="2825" max="3072" width="9.109375" style="30"/>
    <col min="3073" max="3073" width="2.6640625" style="30" customWidth="1"/>
    <col min="3074" max="3074" width="9.33203125" style="30" bestFit="1" customWidth="1"/>
    <col min="3075" max="3075" width="9.44140625" style="30" bestFit="1" customWidth="1"/>
    <col min="3076" max="3077" width="12.6640625" style="30" customWidth="1"/>
    <col min="3078" max="3078" width="10.33203125" style="30" customWidth="1"/>
    <col min="3079" max="3079" width="12.44140625" style="30" bestFit="1" customWidth="1"/>
    <col min="3080" max="3080" width="9.33203125" style="30" bestFit="1" customWidth="1"/>
    <col min="3081" max="3328" width="9.109375" style="30"/>
    <col min="3329" max="3329" width="2.6640625" style="30" customWidth="1"/>
    <col min="3330" max="3330" width="9.33203125" style="30" bestFit="1" customWidth="1"/>
    <col min="3331" max="3331" width="9.44140625" style="30" bestFit="1" customWidth="1"/>
    <col min="3332" max="3333" width="12.6640625" style="30" customWidth="1"/>
    <col min="3334" max="3334" width="10.33203125" style="30" customWidth="1"/>
    <col min="3335" max="3335" width="12.44140625" style="30" bestFit="1" customWidth="1"/>
    <col min="3336" max="3336" width="9.33203125" style="30" bestFit="1" customWidth="1"/>
    <col min="3337" max="3584" width="9.109375" style="30"/>
    <col min="3585" max="3585" width="2.6640625" style="30" customWidth="1"/>
    <col min="3586" max="3586" width="9.33203125" style="30" bestFit="1" customWidth="1"/>
    <col min="3587" max="3587" width="9.44140625" style="30" bestFit="1" customWidth="1"/>
    <col min="3588" max="3589" width="12.6640625" style="30" customWidth="1"/>
    <col min="3590" max="3590" width="10.33203125" style="30" customWidth="1"/>
    <col min="3591" max="3591" width="12.44140625" style="30" bestFit="1" customWidth="1"/>
    <col min="3592" max="3592" width="9.33203125" style="30" bestFit="1" customWidth="1"/>
    <col min="3593" max="3840" width="9.109375" style="30"/>
    <col min="3841" max="3841" width="2.6640625" style="30" customWidth="1"/>
    <col min="3842" max="3842" width="9.33203125" style="30" bestFit="1" customWidth="1"/>
    <col min="3843" max="3843" width="9.44140625" style="30" bestFit="1" customWidth="1"/>
    <col min="3844" max="3845" width="12.6640625" style="30" customWidth="1"/>
    <col min="3846" max="3846" width="10.33203125" style="30" customWidth="1"/>
    <col min="3847" max="3847" width="12.44140625" style="30" bestFit="1" customWidth="1"/>
    <col min="3848" max="3848" width="9.33203125" style="30" bestFit="1" customWidth="1"/>
    <col min="3849" max="4096" width="9.109375" style="30"/>
    <col min="4097" max="4097" width="2.6640625" style="30" customWidth="1"/>
    <col min="4098" max="4098" width="9.33203125" style="30" bestFit="1" customWidth="1"/>
    <col min="4099" max="4099" width="9.44140625" style="30" bestFit="1" customWidth="1"/>
    <col min="4100" max="4101" width="12.6640625" style="30" customWidth="1"/>
    <col min="4102" max="4102" width="10.33203125" style="30" customWidth="1"/>
    <col min="4103" max="4103" width="12.44140625" style="30" bestFit="1" customWidth="1"/>
    <col min="4104" max="4104" width="9.33203125" style="30" bestFit="1" customWidth="1"/>
    <col min="4105" max="4352" width="9.109375" style="30"/>
    <col min="4353" max="4353" width="2.6640625" style="30" customWidth="1"/>
    <col min="4354" max="4354" width="9.33203125" style="30" bestFit="1" customWidth="1"/>
    <col min="4355" max="4355" width="9.44140625" style="30" bestFit="1" customWidth="1"/>
    <col min="4356" max="4357" width="12.6640625" style="30" customWidth="1"/>
    <col min="4358" max="4358" width="10.33203125" style="30" customWidth="1"/>
    <col min="4359" max="4359" width="12.44140625" style="30" bestFit="1" customWidth="1"/>
    <col min="4360" max="4360" width="9.33203125" style="30" bestFit="1" customWidth="1"/>
    <col min="4361" max="4608" width="9.109375" style="30"/>
    <col min="4609" max="4609" width="2.6640625" style="30" customWidth="1"/>
    <col min="4610" max="4610" width="9.33203125" style="30" bestFit="1" customWidth="1"/>
    <col min="4611" max="4611" width="9.44140625" style="30" bestFit="1" customWidth="1"/>
    <col min="4612" max="4613" width="12.6640625" style="30" customWidth="1"/>
    <col min="4614" max="4614" width="10.33203125" style="30" customWidth="1"/>
    <col min="4615" max="4615" width="12.44140625" style="30" bestFit="1" customWidth="1"/>
    <col min="4616" max="4616" width="9.33203125" style="30" bestFit="1" customWidth="1"/>
    <col min="4617" max="4864" width="9.109375" style="30"/>
    <col min="4865" max="4865" width="2.6640625" style="30" customWidth="1"/>
    <col min="4866" max="4866" width="9.33203125" style="30" bestFit="1" customWidth="1"/>
    <col min="4867" max="4867" width="9.44140625" style="30" bestFit="1" customWidth="1"/>
    <col min="4868" max="4869" width="12.6640625" style="30" customWidth="1"/>
    <col min="4870" max="4870" width="10.33203125" style="30" customWidth="1"/>
    <col min="4871" max="4871" width="12.44140625" style="30" bestFit="1" customWidth="1"/>
    <col min="4872" max="4872" width="9.33203125" style="30" bestFit="1" customWidth="1"/>
    <col min="4873" max="5120" width="9.109375" style="30"/>
    <col min="5121" max="5121" width="2.6640625" style="30" customWidth="1"/>
    <col min="5122" max="5122" width="9.33203125" style="30" bestFit="1" customWidth="1"/>
    <col min="5123" max="5123" width="9.44140625" style="30" bestFit="1" customWidth="1"/>
    <col min="5124" max="5125" width="12.6640625" style="30" customWidth="1"/>
    <col min="5126" max="5126" width="10.33203125" style="30" customWidth="1"/>
    <col min="5127" max="5127" width="12.44140625" style="30" bestFit="1" customWidth="1"/>
    <col min="5128" max="5128" width="9.33203125" style="30" bestFit="1" customWidth="1"/>
    <col min="5129" max="5376" width="9.109375" style="30"/>
    <col min="5377" max="5377" width="2.6640625" style="30" customWidth="1"/>
    <col min="5378" max="5378" width="9.33203125" style="30" bestFit="1" customWidth="1"/>
    <col min="5379" max="5379" width="9.44140625" style="30" bestFit="1" customWidth="1"/>
    <col min="5380" max="5381" width="12.6640625" style="30" customWidth="1"/>
    <col min="5382" max="5382" width="10.33203125" style="30" customWidth="1"/>
    <col min="5383" max="5383" width="12.44140625" style="30" bestFit="1" customWidth="1"/>
    <col min="5384" max="5384" width="9.33203125" style="30" bestFit="1" customWidth="1"/>
    <col min="5385" max="5632" width="9.109375" style="30"/>
    <col min="5633" max="5633" width="2.6640625" style="30" customWidth="1"/>
    <col min="5634" max="5634" width="9.33203125" style="30" bestFit="1" customWidth="1"/>
    <col min="5635" max="5635" width="9.44140625" style="30" bestFit="1" customWidth="1"/>
    <col min="5636" max="5637" width="12.6640625" style="30" customWidth="1"/>
    <col min="5638" max="5638" width="10.33203125" style="30" customWidth="1"/>
    <col min="5639" max="5639" width="12.44140625" style="30" bestFit="1" customWidth="1"/>
    <col min="5640" max="5640" width="9.33203125" style="30" bestFit="1" customWidth="1"/>
    <col min="5641" max="5888" width="9.109375" style="30"/>
    <col min="5889" max="5889" width="2.6640625" style="30" customWidth="1"/>
    <col min="5890" max="5890" width="9.33203125" style="30" bestFit="1" customWidth="1"/>
    <col min="5891" max="5891" width="9.44140625" style="30" bestFit="1" customWidth="1"/>
    <col min="5892" max="5893" width="12.6640625" style="30" customWidth="1"/>
    <col min="5894" max="5894" width="10.33203125" style="30" customWidth="1"/>
    <col min="5895" max="5895" width="12.44140625" style="30" bestFit="1" customWidth="1"/>
    <col min="5896" max="5896" width="9.33203125" style="30" bestFit="1" customWidth="1"/>
    <col min="5897" max="6144" width="9.109375" style="30"/>
    <col min="6145" max="6145" width="2.6640625" style="30" customWidth="1"/>
    <col min="6146" max="6146" width="9.33203125" style="30" bestFit="1" customWidth="1"/>
    <col min="6147" max="6147" width="9.44140625" style="30" bestFit="1" customWidth="1"/>
    <col min="6148" max="6149" width="12.6640625" style="30" customWidth="1"/>
    <col min="6150" max="6150" width="10.33203125" style="30" customWidth="1"/>
    <col min="6151" max="6151" width="12.44140625" style="30" bestFit="1" customWidth="1"/>
    <col min="6152" max="6152" width="9.33203125" style="30" bestFit="1" customWidth="1"/>
    <col min="6153" max="6400" width="9.109375" style="30"/>
    <col min="6401" max="6401" width="2.6640625" style="30" customWidth="1"/>
    <col min="6402" max="6402" width="9.33203125" style="30" bestFit="1" customWidth="1"/>
    <col min="6403" max="6403" width="9.44140625" style="30" bestFit="1" customWidth="1"/>
    <col min="6404" max="6405" width="12.6640625" style="30" customWidth="1"/>
    <col min="6406" max="6406" width="10.33203125" style="30" customWidth="1"/>
    <col min="6407" max="6407" width="12.44140625" style="30" bestFit="1" customWidth="1"/>
    <col min="6408" max="6408" width="9.33203125" style="30" bestFit="1" customWidth="1"/>
    <col min="6409" max="6656" width="9.109375" style="30"/>
    <col min="6657" max="6657" width="2.6640625" style="30" customWidth="1"/>
    <col min="6658" max="6658" width="9.33203125" style="30" bestFit="1" customWidth="1"/>
    <col min="6659" max="6659" width="9.44140625" style="30" bestFit="1" customWidth="1"/>
    <col min="6660" max="6661" width="12.6640625" style="30" customWidth="1"/>
    <col min="6662" max="6662" width="10.33203125" style="30" customWidth="1"/>
    <col min="6663" max="6663" width="12.44140625" style="30" bestFit="1" customWidth="1"/>
    <col min="6664" max="6664" width="9.33203125" style="30" bestFit="1" customWidth="1"/>
    <col min="6665" max="6912" width="9.109375" style="30"/>
    <col min="6913" max="6913" width="2.6640625" style="30" customWidth="1"/>
    <col min="6914" max="6914" width="9.33203125" style="30" bestFit="1" customWidth="1"/>
    <col min="6915" max="6915" width="9.44140625" style="30" bestFit="1" customWidth="1"/>
    <col min="6916" max="6917" width="12.6640625" style="30" customWidth="1"/>
    <col min="6918" max="6918" width="10.33203125" style="30" customWidth="1"/>
    <col min="6919" max="6919" width="12.44140625" style="30" bestFit="1" customWidth="1"/>
    <col min="6920" max="6920" width="9.33203125" style="30" bestFit="1" customWidth="1"/>
    <col min="6921" max="7168" width="9.109375" style="30"/>
    <col min="7169" max="7169" width="2.6640625" style="30" customWidth="1"/>
    <col min="7170" max="7170" width="9.33203125" style="30" bestFit="1" customWidth="1"/>
    <col min="7171" max="7171" width="9.44140625" style="30" bestFit="1" customWidth="1"/>
    <col min="7172" max="7173" width="12.6640625" style="30" customWidth="1"/>
    <col min="7174" max="7174" width="10.33203125" style="30" customWidth="1"/>
    <col min="7175" max="7175" width="12.44140625" style="30" bestFit="1" customWidth="1"/>
    <col min="7176" max="7176" width="9.33203125" style="30" bestFit="1" customWidth="1"/>
    <col min="7177" max="7424" width="9.109375" style="30"/>
    <col min="7425" max="7425" width="2.6640625" style="30" customWidth="1"/>
    <col min="7426" max="7426" width="9.33203125" style="30" bestFit="1" customWidth="1"/>
    <col min="7427" max="7427" width="9.44140625" style="30" bestFit="1" customWidth="1"/>
    <col min="7428" max="7429" width="12.6640625" style="30" customWidth="1"/>
    <col min="7430" max="7430" width="10.33203125" style="30" customWidth="1"/>
    <col min="7431" max="7431" width="12.44140625" style="30" bestFit="1" customWidth="1"/>
    <col min="7432" max="7432" width="9.33203125" style="30" bestFit="1" customWidth="1"/>
    <col min="7433" max="7680" width="9.109375" style="30"/>
    <col min="7681" max="7681" width="2.6640625" style="30" customWidth="1"/>
    <col min="7682" max="7682" width="9.33203125" style="30" bestFit="1" customWidth="1"/>
    <col min="7683" max="7683" width="9.44140625" style="30" bestFit="1" customWidth="1"/>
    <col min="7684" max="7685" width="12.6640625" style="30" customWidth="1"/>
    <col min="7686" max="7686" width="10.33203125" style="30" customWidth="1"/>
    <col min="7687" max="7687" width="12.44140625" style="30" bestFit="1" customWidth="1"/>
    <col min="7688" max="7688" width="9.33203125" style="30" bestFit="1" customWidth="1"/>
    <col min="7689" max="7936" width="9.109375" style="30"/>
    <col min="7937" max="7937" width="2.6640625" style="30" customWidth="1"/>
    <col min="7938" max="7938" width="9.33203125" style="30" bestFit="1" customWidth="1"/>
    <col min="7939" max="7939" width="9.44140625" style="30" bestFit="1" customWidth="1"/>
    <col min="7940" max="7941" width="12.6640625" style="30" customWidth="1"/>
    <col min="7942" max="7942" width="10.33203125" style="30" customWidth="1"/>
    <col min="7943" max="7943" width="12.44140625" style="30" bestFit="1" customWidth="1"/>
    <col min="7944" max="7944" width="9.33203125" style="30" bestFit="1" customWidth="1"/>
    <col min="7945" max="8192" width="9.109375" style="30"/>
    <col min="8193" max="8193" width="2.6640625" style="30" customWidth="1"/>
    <col min="8194" max="8194" width="9.33203125" style="30" bestFit="1" customWidth="1"/>
    <col min="8195" max="8195" width="9.44140625" style="30" bestFit="1" customWidth="1"/>
    <col min="8196" max="8197" width="12.6640625" style="30" customWidth="1"/>
    <col min="8198" max="8198" width="10.33203125" style="30" customWidth="1"/>
    <col min="8199" max="8199" width="12.44140625" style="30" bestFit="1" customWidth="1"/>
    <col min="8200" max="8200" width="9.33203125" style="30" bestFit="1" customWidth="1"/>
    <col min="8201" max="8448" width="9.109375" style="30"/>
    <col min="8449" max="8449" width="2.6640625" style="30" customWidth="1"/>
    <col min="8450" max="8450" width="9.33203125" style="30" bestFit="1" customWidth="1"/>
    <col min="8451" max="8451" width="9.44140625" style="30" bestFit="1" customWidth="1"/>
    <col min="8452" max="8453" width="12.6640625" style="30" customWidth="1"/>
    <col min="8454" max="8454" width="10.33203125" style="30" customWidth="1"/>
    <col min="8455" max="8455" width="12.44140625" style="30" bestFit="1" customWidth="1"/>
    <col min="8456" max="8456" width="9.33203125" style="30" bestFit="1" customWidth="1"/>
    <col min="8457" max="8704" width="9.109375" style="30"/>
    <col min="8705" max="8705" width="2.6640625" style="30" customWidth="1"/>
    <col min="8706" max="8706" width="9.33203125" style="30" bestFit="1" customWidth="1"/>
    <col min="8707" max="8707" width="9.44140625" style="30" bestFit="1" customWidth="1"/>
    <col min="8708" max="8709" width="12.6640625" style="30" customWidth="1"/>
    <col min="8710" max="8710" width="10.33203125" style="30" customWidth="1"/>
    <col min="8711" max="8711" width="12.44140625" style="30" bestFit="1" customWidth="1"/>
    <col min="8712" max="8712" width="9.33203125" style="30" bestFit="1" customWidth="1"/>
    <col min="8713" max="8960" width="9.109375" style="30"/>
    <col min="8961" max="8961" width="2.6640625" style="30" customWidth="1"/>
    <col min="8962" max="8962" width="9.33203125" style="30" bestFit="1" customWidth="1"/>
    <col min="8963" max="8963" width="9.44140625" style="30" bestFit="1" customWidth="1"/>
    <col min="8964" max="8965" width="12.6640625" style="30" customWidth="1"/>
    <col min="8966" max="8966" width="10.33203125" style="30" customWidth="1"/>
    <col min="8967" max="8967" width="12.44140625" style="30" bestFit="1" customWidth="1"/>
    <col min="8968" max="8968" width="9.33203125" style="30" bestFit="1" customWidth="1"/>
    <col min="8969" max="9216" width="9.109375" style="30"/>
    <col min="9217" max="9217" width="2.6640625" style="30" customWidth="1"/>
    <col min="9218" max="9218" width="9.33203125" style="30" bestFit="1" customWidth="1"/>
    <col min="9219" max="9219" width="9.44140625" style="30" bestFit="1" customWidth="1"/>
    <col min="9220" max="9221" width="12.6640625" style="30" customWidth="1"/>
    <col min="9222" max="9222" width="10.33203125" style="30" customWidth="1"/>
    <col min="9223" max="9223" width="12.44140625" style="30" bestFit="1" customWidth="1"/>
    <col min="9224" max="9224" width="9.33203125" style="30" bestFit="1" customWidth="1"/>
    <col min="9225" max="9472" width="9.109375" style="30"/>
    <col min="9473" max="9473" width="2.6640625" style="30" customWidth="1"/>
    <col min="9474" max="9474" width="9.33203125" style="30" bestFit="1" customWidth="1"/>
    <col min="9475" max="9475" width="9.44140625" style="30" bestFit="1" customWidth="1"/>
    <col min="9476" max="9477" width="12.6640625" style="30" customWidth="1"/>
    <col min="9478" max="9478" width="10.33203125" style="30" customWidth="1"/>
    <col min="9479" max="9479" width="12.44140625" style="30" bestFit="1" customWidth="1"/>
    <col min="9480" max="9480" width="9.33203125" style="30" bestFit="1" customWidth="1"/>
    <col min="9481" max="9728" width="9.109375" style="30"/>
    <col min="9729" max="9729" width="2.6640625" style="30" customWidth="1"/>
    <col min="9730" max="9730" width="9.33203125" style="30" bestFit="1" customWidth="1"/>
    <col min="9731" max="9731" width="9.44140625" style="30" bestFit="1" customWidth="1"/>
    <col min="9732" max="9733" width="12.6640625" style="30" customWidth="1"/>
    <col min="9734" max="9734" width="10.33203125" style="30" customWidth="1"/>
    <col min="9735" max="9735" width="12.44140625" style="30" bestFit="1" customWidth="1"/>
    <col min="9736" max="9736" width="9.33203125" style="30" bestFit="1" customWidth="1"/>
    <col min="9737" max="9984" width="9.109375" style="30"/>
    <col min="9985" max="9985" width="2.6640625" style="30" customWidth="1"/>
    <col min="9986" max="9986" width="9.33203125" style="30" bestFit="1" customWidth="1"/>
    <col min="9987" max="9987" width="9.44140625" style="30" bestFit="1" customWidth="1"/>
    <col min="9988" max="9989" width="12.6640625" style="30" customWidth="1"/>
    <col min="9990" max="9990" width="10.33203125" style="30" customWidth="1"/>
    <col min="9991" max="9991" width="12.44140625" style="30" bestFit="1" customWidth="1"/>
    <col min="9992" max="9992" width="9.33203125" style="30" bestFit="1" customWidth="1"/>
    <col min="9993" max="10240" width="9.109375" style="30"/>
    <col min="10241" max="10241" width="2.6640625" style="30" customWidth="1"/>
    <col min="10242" max="10242" width="9.33203125" style="30" bestFit="1" customWidth="1"/>
    <col min="10243" max="10243" width="9.44140625" style="30" bestFit="1" customWidth="1"/>
    <col min="10244" max="10245" width="12.6640625" style="30" customWidth="1"/>
    <col min="10246" max="10246" width="10.33203125" style="30" customWidth="1"/>
    <col min="10247" max="10247" width="12.44140625" style="30" bestFit="1" customWidth="1"/>
    <col min="10248" max="10248" width="9.33203125" style="30" bestFit="1" customWidth="1"/>
    <col min="10249" max="10496" width="9.109375" style="30"/>
    <col min="10497" max="10497" width="2.6640625" style="30" customWidth="1"/>
    <col min="10498" max="10498" width="9.33203125" style="30" bestFit="1" customWidth="1"/>
    <col min="10499" max="10499" width="9.44140625" style="30" bestFit="1" customWidth="1"/>
    <col min="10500" max="10501" width="12.6640625" style="30" customWidth="1"/>
    <col min="10502" max="10502" width="10.33203125" style="30" customWidth="1"/>
    <col min="10503" max="10503" width="12.44140625" style="30" bestFit="1" customWidth="1"/>
    <col min="10504" max="10504" width="9.33203125" style="30" bestFit="1" customWidth="1"/>
    <col min="10505" max="10752" width="9.109375" style="30"/>
    <col min="10753" max="10753" width="2.6640625" style="30" customWidth="1"/>
    <col min="10754" max="10754" width="9.33203125" style="30" bestFit="1" customWidth="1"/>
    <col min="10755" max="10755" width="9.44140625" style="30" bestFit="1" customWidth="1"/>
    <col min="10756" max="10757" width="12.6640625" style="30" customWidth="1"/>
    <col min="10758" max="10758" width="10.33203125" style="30" customWidth="1"/>
    <col min="10759" max="10759" width="12.44140625" style="30" bestFit="1" customWidth="1"/>
    <col min="10760" max="10760" width="9.33203125" style="30" bestFit="1" customWidth="1"/>
    <col min="10761" max="11008" width="9.109375" style="30"/>
    <col min="11009" max="11009" width="2.6640625" style="30" customWidth="1"/>
    <col min="11010" max="11010" width="9.33203125" style="30" bestFit="1" customWidth="1"/>
    <col min="11011" max="11011" width="9.44140625" style="30" bestFit="1" customWidth="1"/>
    <col min="11012" max="11013" width="12.6640625" style="30" customWidth="1"/>
    <col min="11014" max="11014" width="10.33203125" style="30" customWidth="1"/>
    <col min="11015" max="11015" width="12.44140625" style="30" bestFit="1" customWidth="1"/>
    <col min="11016" max="11016" width="9.33203125" style="30" bestFit="1" customWidth="1"/>
    <col min="11017" max="11264" width="9.109375" style="30"/>
    <col min="11265" max="11265" width="2.6640625" style="30" customWidth="1"/>
    <col min="11266" max="11266" width="9.33203125" style="30" bestFit="1" customWidth="1"/>
    <col min="11267" max="11267" width="9.44140625" style="30" bestFit="1" customWidth="1"/>
    <col min="11268" max="11269" width="12.6640625" style="30" customWidth="1"/>
    <col min="11270" max="11270" width="10.33203125" style="30" customWidth="1"/>
    <col min="11271" max="11271" width="12.44140625" style="30" bestFit="1" customWidth="1"/>
    <col min="11272" max="11272" width="9.33203125" style="30" bestFit="1" customWidth="1"/>
    <col min="11273" max="11520" width="9.109375" style="30"/>
    <col min="11521" max="11521" width="2.6640625" style="30" customWidth="1"/>
    <col min="11522" max="11522" width="9.33203125" style="30" bestFit="1" customWidth="1"/>
    <col min="11523" max="11523" width="9.44140625" style="30" bestFit="1" customWidth="1"/>
    <col min="11524" max="11525" width="12.6640625" style="30" customWidth="1"/>
    <col min="11526" max="11526" width="10.33203125" style="30" customWidth="1"/>
    <col min="11527" max="11527" width="12.44140625" style="30" bestFit="1" customWidth="1"/>
    <col min="11528" max="11528" width="9.33203125" style="30" bestFit="1" customWidth="1"/>
    <col min="11529" max="11776" width="9.109375" style="30"/>
    <col min="11777" max="11777" width="2.6640625" style="30" customWidth="1"/>
    <col min="11778" max="11778" width="9.33203125" style="30" bestFit="1" customWidth="1"/>
    <col min="11779" max="11779" width="9.44140625" style="30" bestFit="1" customWidth="1"/>
    <col min="11780" max="11781" width="12.6640625" style="30" customWidth="1"/>
    <col min="11782" max="11782" width="10.33203125" style="30" customWidth="1"/>
    <col min="11783" max="11783" width="12.44140625" style="30" bestFit="1" customWidth="1"/>
    <col min="11784" max="11784" width="9.33203125" style="30" bestFit="1" customWidth="1"/>
    <col min="11785" max="12032" width="9.109375" style="30"/>
    <col min="12033" max="12033" width="2.6640625" style="30" customWidth="1"/>
    <col min="12034" max="12034" width="9.33203125" style="30" bestFit="1" customWidth="1"/>
    <col min="12035" max="12035" width="9.44140625" style="30" bestFit="1" customWidth="1"/>
    <col min="12036" max="12037" width="12.6640625" style="30" customWidth="1"/>
    <col min="12038" max="12038" width="10.33203125" style="30" customWidth="1"/>
    <col min="12039" max="12039" width="12.44140625" style="30" bestFit="1" customWidth="1"/>
    <col min="12040" max="12040" width="9.33203125" style="30" bestFit="1" customWidth="1"/>
    <col min="12041" max="12288" width="9.109375" style="30"/>
    <col min="12289" max="12289" width="2.6640625" style="30" customWidth="1"/>
    <col min="12290" max="12290" width="9.33203125" style="30" bestFit="1" customWidth="1"/>
    <col min="12291" max="12291" width="9.44140625" style="30" bestFit="1" customWidth="1"/>
    <col min="12292" max="12293" width="12.6640625" style="30" customWidth="1"/>
    <col min="12294" max="12294" width="10.33203125" style="30" customWidth="1"/>
    <col min="12295" max="12295" width="12.44140625" style="30" bestFit="1" customWidth="1"/>
    <col min="12296" max="12296" width="9.33203125" style="30" bestFit="1" customWidth="1"/>
    <col min="12297" max="12544" width="9.109375" style="30"/>
    <col min="12545" max="12545" width="2.6640625" style="30" customWidth="1"/>
    <col min="12546" max="12546" width="9.33203125" style="30" bestFit="1" customWidth="1"/>
    <col min="12547" max="12547" width="9.44140625" style="30" bestFit="1" customWidth="1"/>
    <col min="12548" max="12549" width="12.6640625" style="30" customWidth="1"/>
    <col min="12550" max="12550" width="10.33203125" style="30" customWidth="1"/>
    <col min="12551" max="12551" width="12.44140625" style="30" bestFit="1" customWidth="1"/>
    <col min="12552" max="12552" width="9.33203125" style="30" bestFit="1" customWidth="1"/>
    <col min="12553" max="12800" width="9.109375" style="30"/>
    <col min="12801" max="12801" width="2.6640625" style="30" customWidth="1"/>
    <col min="12802" max="12802" width="9.33203125" style="30" bestFit="1" customWidth="1"/>
    <col min="12803" max="12803" width="9.44140625" style="30" bestFit="1" customWidth="1"/>
    <col min="12804" max="12805" width="12.6640625" style="30" customWidth="1"/>
    <col min="12806" max="12806" width="10.33203125" style="30" customWidth="1"/>
    <col min="12807" max="12807" width="12.44140625" style="30" bestFit="1" customWidth="1"/>
    <col min="12808" max="12808" width="9.33203125" style="30" bestFit="1" customWidth="1"/>
    <col min="12809" max="13056" width="9.109375" style="30"/>
    <col min="13057" max="13057" width="2.6640625" style="30" customWidth="1"/>
    <col min="13058" max="13058" width="9.33203125" style="30" bestFit="1" customWidth="1"/>
    <col min="13059" max="13059" width="9.44140625" style="30" bestFit="1" customWidth="1"/>
    <col min="13060" max="13061" width="12.6640625" style="30" customWidth="1"/>
    <col min="13062" max="13062" width="10.33203125" style="30" customWidth="1"/>
    <col min="13063" max="13063" width="12.44140625" style="30" bestFit="1" customWidth="1"/>
    <col min="13064" max="13064" width="9.33203125" style="30" bestFit="1" customWidth="1"/>
    <col min="13065" max="13312" width="9.109375" style="30"/>
    <col min="13313" max="13313" width="2.6640625" style="30" customWidth="1"/>
    <col min="13314" max="13314" width="9.33203125" style="30" bestFit="1" customWidth="1"/>
    <col min="13315" max="13315" width="9.44140625" style="30" bestFit="1" customWidth="1"/>
    <col min="13316" max="13317" width="12.6640625" style="30" customWidth="1"/>
    <col min="13318" max="13318" width="10.33203125" style="30" customWidth="1"/>
    <col min="13319" max="13319" width="12.44140625" style="30" bestFit="1" customWidth="1"/>
    <col min="13320" max="13320" width="9.33203125" style="30" bestFit="1" customWidth="1"/>
    <col min="13321" max="13568" width="9.109375" style="30"/>
    <col min="13569" max="13569" width="2.6640625" style="30" customWidth="1"/>
    <col min="13570" max="13570" width="9.33203125" style="30" bestFit="1" customWidth="1"/>
    <col min="13571" max="13571" width="9.44140625" style="30" bestFit="1" customWidth="1"/>
    <col min="13572" max="13573" width="12.6640625" style="30" customWidth="1"/>
    <col min="13574" max="13574" width="10.33203125" style="30" customWidth="1"/>
    <col min="13575" max="13575" width="12.44140625" style="30" bestFit="1" customWidth="1"/>
    <col min="13576" max="13576" width="9.33203125" style="30" bestFit="1" customWidth="1"/>
    <col min="13577" max="13824" width="9.109375" style="30"/>
    <col min="13825" max="13825" width="2.6640625" style="30" customWidth="1"/>
    <col min="13826" max="13826" width="9.33203125" style="30" bestFit="1" customWidth="1"/>
    <col min="13827" max="13827" width="9.44140625" style="30" bestFit="1" customWidth="1"/>
    <col min="13828" max="13829" width="12.6640625" style="30" customWidth="1"/>
    <col min="13830" max="13830" width="10.33203125" style="30" customWidth="1"/>
    <col min="13831" max="13831" width="12.44140625" style="30" bestFit="1" customWidth="1"/>
    <col min="13832" max="13832" width="9.33203125" style="30" bestFit="1" customWidth="1"/>
    <col min="13833" max="14080" width="9.109375" style="30"/>
    <col min="14081" max="14081" width="2.6640625" style="30" customWidth="1"/>
    <col min="14082" max="14082" width="9.33203125" style="30" bestFit="1" customWidth="1"/>
    <col min="14083" max="14083" width="9.44140625" style="30" bestFit="1" customWidth="1"/>
    <col min="14084" max="14085" width="12.6640625" style="30" customWidth="1"/>
    <col min="14086" max="14086" width="10.33203125" style="30" customWidth="1"/>
    <col min="14087" max="14087" width="12.44140625" style="30" bestFit="1" customWidth="1"/>
    <col min="14088" max="14088" width="9.33203125" style="30" bestFit="1" customWidth="1"/>
    <col min="14089" max="14336" width="9.109375" style="30"/>
    <col min="14337" max="14337" width="2.6640625" style="30" customWidth="1"/>
    <col min="14338" max="14338" width="9.33203125" style="30" bestFit="1" customWidth="1"/>
    <col min="14339" max="14339" width="9.44140625" style="30" bestFit="1" customWidth="1"/>
    <col min="14340" max="14341" width="12.6640625" style="30" customWidth="1"/>
    <col min="14342" max="14342" width="10.33203125" style="30" customWidth="1"/>
    <col min="14343" max="14343" width="12.44140625" style="30" bestFit="1" customWidth="1"/>
    <col min="14344" max="14344" width="9.33203125" style="30" bestFit="1" customWidth="1"/>
    <col min="14345" max="14592" width="9.109375" style="30"/>
    <col min="14593" max="14593" width="2.6640625" style="30" customWidth="1"/>
    <col min="14594" max="14594" width="9.33203125" style="30" bestFit="1" customWidth="1"/>
    <col min="14595" max="14595" width="9.44140625" style="30" bestFit="1" customWidth="1"/>
    <col min="14596" max="14597" width="12.6640625" style="30" customWidth="1"/>
    <col min="14598" max="14598" width="10.33203125" style="30" customWidth="1"/>
    <col min="14599" max="14599" width="12.44140625" style="30" bestFit="1" customWidth="1"/>
    <col min="14600" max="14600" width="9.33203125" style="30" bestFit="1" customWidth="1"/>
    <col min="14601" max="14848" width="9.109375" style="30"/>
    <col min="14849" max="14849" width="2.6640625" style="30" customWidth="1"/>
    <col min="14850" max="14850" width="9.33203125" style="30" bestFit="1" customWidth="1"/>
    <col min="14851" max="14851" width="9.44140625" style="30" bestFit="1" customWidth="1"/>
    <col min="14852" max="14853" width="12.6640625" style="30" customWidth="1"/>
    <col min="14854" max="14854" width="10.33203125" style="30" customWidth="1"/>
    <col min="14855" max="14855" width="12.44140625" style="30" bestFit="1" customWidth="1"/>
    <col min="14856" max="14856" width="9.33203125" style="30" bestFit="1" customWidth="1"/>
    <col min="14857" max="15104" width="9.109375" style="30"/>
    <col min="15105" max="15105" width="2.6640625" style="30" customWidth="1"/>
    <col min="15106" max="15106" width="9.33203125" style="30" bestFit="1" customWidth="1"/>
    <col min="15107" max="15107" width="9.44140625" style="30" bestFit="1" customWidth="1"/>
    <col min="15108" max="15109" width="12.6640625" style="30" customWidth="1"/>
    <col min="15110" max="15110" width="10.33203125" style="30" customWidth="1"/>
    <col min="15111" max="15111" width="12.44140625" style="30" bestFit="1" customWidth="1"/>
    <col min="15112" max="15112" width="9.33203125" style="30" bestFit="1" customWidth="1"/>
    <col min="15113" max="15360" width="9.109375" style="30"/>
    <col min="15361" max="15361" width="2.6640625" style="30" customWidth="1"/>
    <col min="15362" max="15362" width="9.33203125" style="30" bestFit="1" customWidth="1"/>
    <col min="15363" max="15363" width="9.44140625" style="30" bestFit="1" customWidth="1"/>
    <col min="15364" max="15365" width="12.6640625" style="30" customWidth="1"/>
    <col min="15366" max="15366" width="10.33203125" style="30" customWidth="1"/>
    <col min="15367" max="15367" width="12.44140625" style="30" bestFit="1" customWidth="1"/>
    <col min="15368" max="15368" width="9.33203125" style="30" bestFit="1" customWidth="1"/>
    <col min="15369" max="15616" width="9.109375" style="30"/>
    <col min="15617" max="15617" width="2.6640625" style="30" customWidth="1"/>
    <col min="15618" max="15618" width="9.33203125" style="30" bestFit="1" customWidth="1"/>
    <col min="15619" max="15619" width="9.44140625" style="30" bestFit="1" customWidth="1"/>
    <col min="15620" max="15621" width="12.6640625" style="30" customWidth="1"/>
    <col min="15622" max="15622" width="10.33203125" style="30" customWidth="1"/>
    <col min="15623" max="15623" width="12.44140625" style="30" bestFit="1" customWidth="1"/>
    <col min="15624" max="15624" width="9.33203125" style="30" bestFit="1" customWidth="1"/>
    <col min="15625" max="15872" width="9.109375" style="30"/>
    <col min="15873" max="15873" width="2.6640625" style="30" customWidth="1"/>
    <col min="15874" max="15874" width="9.33203125" style="30" bestFit="1" customWidth="1"/>
    <col min="15875" max="15875" width="9.44140625" style="30" bestFit="1" customWidth="1"/>
    <col min="15876" max="15877" width="12.6640625" style="30" customWidth="1"/>
    <col min="15878" max="15878" width="10.33203125" style="30" customWidth="1"/>
    <col min="15879" max="15879" width="12.44140625" style="30" bestFit="1" customWidth="1"/>
    <col min="15880" max="15880" width="9.33203125" style="30" bestFit="1" customWidth="1"/>
    <col min="15881" max="16128" width="9.109375" style="30"/>
    <col min="16129" max="16129" width="2.6640625" style="30" customWidth="1"/>
    <col min="16130" max="16130" width="9.33203125" style="30" bestFit="1" customWidth="1"/>
    <col min="16131" max="16131" width="9.44140625" style="30" bestFit="1" customWidth="1"/>
    <col min="16132" max="16133" width="12.6640625" style="30" customWidth="1"/>
    <col min="16134" max="16134" width="10.33203125" style="30" customWidth="1"/>
    <col min="16135" max="16135" width="12.44140625" style="30" bestFit="1" customWidth="1"/>
    <col min="16136" max="16136" width="9.33203125" style="30" bestFit="1" customWidth="1"/>
    <col min="16137" max="16384" width="9.109375" style="30"/>
  </cols>
  <sheetData>
    <row r="1" spans="2:14" ht="24.9" customHeight="1" x14ac:dyDescent="0.2">
      <c r="B1" s="29" t="s">
        <v>84</v>
      </c>
      <c r="C1" s="29"/>
      <c r="D1" s="29"/>
      <c r="E1" s="29"/>
      <c r="F1" s="29"/>
      <c r="G1" s="29"/>
      <c r="H1" s="29"/>
      <c r="I1" s="29"/>
      <c r="J1" s="29"/>
      <c r="K1" s="29"/>
      <c r="L1" s="29"/>
      <c r="M1" s="29"/>
      <c r="N1" s="29"/>
    </row>
    <row r="2" spans="2:14" x14ac:dyDescent="0.2">
      <c r="B2" s="31"/>
      <c r="C2" s="31"/>
      <c r="D2" s="31"/>
      <c r="E2" s="31"/>
      <c r="F2" s="31"/>
      <c r="G2" s="31"/>
      <c r="H2" s="31"/>
      <c r="I2" s="31"/>
      <c r="J2" s="31"/>
      <c r="K2" s="31"/>
      <c r="L2" s="31"/>
      <c r="M2" s="31"/>
      <c r="N2" s="31"/>
    </row>
    <row r="3" spans="2:14" ht="14.4" thickBot="1" x14ac:dyDescent="0.3">
      <c r="B3" s="32" t="s">
        <v>85</v>
      </c>
      <c r="C3" s="32"/>
      <c r="D3" s="32"/>
      <c r="E3" s="32"/>
      <c r="F3" s="32"/>
      <c r="G3" s="32"/>
      <c r="H3" s="32"/>
      <c r="I3" s="32"/>
      <c r="J3" s="32"/>
      <c r="K3" s="32"/>
      <c r="L3" s="32"/>
      <c r="M3" s="32"/>
      <c r="N3" s="32"/>
    </row>
    <row r="4" spans="2:14" ht="12" thickTop="1" x14ac:dyDescent="0.2">
      <c r="B4" s="31" t="s">
        <v>86</v>
      </c>
      <c r="C4" s="31"/>
      <c r="D4" s="31"/>
      <c r="E4" s="31"/>
      <c r="F4" s="33">
        <v>3.4432237382053768E-2</v>
      </c>
      <c r="G4" s="33"/>
      <c r="H4" s="33" t="s">
        <v>87</v>
      </c>
      <c r="I4" s="33"/>
      <c r="J4" s="33"/>
      <c r="K4" s="33"/>
      <c r="L4" s="33">
        <v>-5.7247442882898314</v>
      </c>
      <c r="M4" s="31"/>
      <c r="N4" s="31"/>
    </row>
    <row r="5" spans="2:14" x14ac:dyDescent="0.2">
      <c r="B5" s="31" t="s">
        <v>88</v>
      </c>
      <c r="C5" s="31"/>
      <c r="D5" s="31"/>
      <c r="E5" s="31"/>
      <c r="F5" s="33">
        <v>3.2858369798324571E-2</v>
      </c>
      <c r="G5" s="33"/>
      <c r="H5" s="33" t="s">
        <v>89</v>
      </c>
      <c r="I5" s="33"/>
      <c r="J5" s="33"/>
      <c r="K5" s="33"/>
      <c r="L5" s="33">
        <v>-5.7073911920743035</v>
      </c>
      <c r="M5" s="31"/>
      <c r="N5" s="31"/>
    </row>
    <row r="6" spans="2:14" x14ac:dyDescent="0.2">
      <c r="B6" s="31" t="s">
        <v>90</v>
      </c>
      <c r="C6" s="31"/>
      <c r="D6" s="31"/>
      <c r="E6" s="31"/>
      <c r="F6" s="33">
        <v>0.18555925571647933</v>
      </c>
      <c r="G6" s="33"/>
      <c r="H6" s="33" t="s">
        <v>91</v>
      </c>
      <c r="I6" s="33"/>
      <c r="J6" s="33"/>
      <c r="K6" s="33"/>
      <c r="L6" s="34">
        <v>3520.7177372982464</v>
      </c>
      <c r="M6" s="31"/>
      <c r="N6" s="31"/>
    </row>
    <row r="7" spans="2:14" x14ac:dyDescent="0.2">
      <c r="B7" s="31" t="s">
        <v>92</v>
      </c>
      <c r="C7" s="31"/>
      <c r="D7" s="31"/>
      <c r="E7" s="31"/>
      <c r="F7" s="34">
        <v>1.4074586128075424E-2</v>
      </c>
      <c r="G7" s="33"/>
      <c r="H7" s="33" t="s">
        <v>93</v>
      </c>
      <c r="I7" s="33"/>
      <c r="J7" s="33"/>
      <c r="K7" s="33"/>
      <c r="L7" s="33">
        <v>2.0060489155559673</v>
      </c>
      <c r="M7" s="31"/>
      <c r="N7" s="31"/>
    </row>
    <row r="8" spans="2:14" x14ac:dyDescent="0.2">
      <c r="B8" s="35" t="s">
        <v>94</v>
      </c>
      <c r="C8" s="35"/>
      <c r="D8" s="35"/>
      <c r="E8" s="35"/>
      <c r="F8" s="36">
        <v>1230</v>
      </c>
      <c r="G8" s="35"/>
      <c r="H8" s="35" t="s">
        <v>95</v>
      </c>
      <c r="I8" s="35"/>
      <c r="J8" s="35"/>
      <c r="K8" s="35"/>
      <c r="L8" s="36">
        <v>0</v>
      </c>
      <c r="M8" s="35"/>
      <c r="N8" s="35"/>
    </row>
    <row r="9" spans="2:14" x14ac:dyDescent="0.2">
      <c r="B9" s="31"/>
      <c r="C9" s="31"/>
      <c r="D9" s="31"/>
      <c r="E9" s="31"/>
      <c r="F9" s="31"/>
      <c r="G9" s="31"/>
      <c r="H9" s="31"/>
      <c r="I9" s="31"/>
      <c r="J9" s="31"/>
      <c r="K9" s="31"/>
      <c r="L9" s="31"/>
      <c r="M9" s="31"/>
      <c r="N9" s="31"/>
    </row>
    <row r="10" spans="2:14" ht="94.5" customHeight="1" x14ac:dyDescent="0.2">
      <c r="B10" s="37" t="s">
        <v>96</v>
      </c>
      <c r="C10" s="37"/>
      <c r="D10" s="37"/>
      <c r="E10" s="37"/>
      <c r="F10" s="37"/>
      <c r="G10" s="37"/>
      <c r="H10" s="37"/>
      <c r="I10" s="37"/>
      <c r="J10" s="37"/>
      <c r="K10" s="37"/>
      <c r="L10" s="37"/>
      <c r="M10" s="37"/>
      <c r="N10" s="37"/>
    </row>
    <row r="11" spans="2:14" ht="54" customHeight="1" x14ac:dyDescent="0.2">
      <c r="B11" s="37" t="s">
        <v>97</v>
      </c>
      <c r="C11" s="37"/>
      <c r="D11" s="37"/>
      <c r="E11" s="37"/>
      <c r="F11" s="37"/>
      <c r="G11" s="37"/>
      <c r="H11" s="37"/>
      <c r="I11" s="37"/>
      <c r="J11" s="37"/>
      <c r="K11" s="37"/>
      <c r="L11" s="37"/>
      <c r="M11" s="37"/>
      <c r="N11" s="37"/>
    </row>
    <row r="12" spans="2:14" ht="30.75" customHeight="1" x14ac:dyDescent="0.2">
      <c r="B12" s="37" t="s">
        <v>98</v>
      </c>
      <c r="C12" s="37"/>
      <c r="D12" s="37"/>
      <c r="E12" s="37"/>
      <c r="F12" s="37"/>
      <c r="G12" s="37"/>
      <c r="H12" s="37"/>
      <c r="I12" s="37"/>
      <c r="J12" s="37"/>
      <c r="K12" s="37"/>
      <c r="L12" s="37"/>
      <c r="M12" s="37"/>
      <c r="N12" s="37"/>
    </row>
    <row r="13" spans="2:14" ht="28.5" customHeight="1" x14ac:dyDescent="0.2">
      <c r="B13" s="37" t="s">
        <v>99</v>
      </c>
      <c r="C13" s="37"/>
      <c r="D13" s="37"/>
      <c r="E13" s="37"/>
      <c r="F13" s="37"/>
      <c r="G13" s="37"/>
      <c r="H13" s="37"/>
      <c r="I13" s="37"/>
      <c r="J13" s="37"/>
      <c r="K13" s="37"/>
      <c r="L13" s="37"/>
      <c r="M13" s="37"/>
      <c r="N13" s="37"/>
    </row>
    <row r="14" spans="2:14" ht="27" customHeight="1" x14ac:dyDescent="0.2">
      <c r="B14" s="37" t="s">
        <v>100</v>
      </c>
      <c r="C14" s="37"/>
      <c r="D14" s="37"/>
      <c r="E14" s="37"/>
      <c r="F14" s="37"/>
      <c r="G14" s="37"/>
      <c r="H14" s="37"/>
      <c r="I14" s="37"/>
      <c r="J14" s="37"/>
      <c r="K14" s="37"/>
      <c r="L14" s="37"/>
      <c r="M14" s="37"/>
      <c r="N14" s="37"/>
    </row>
    <row r="15" spans="2:14" ht="16.5" customHeight="1" x14ac:dyDescent="0.2">
      <c r="B15" s="37" t="s">
        <v>101</v>
      </c>
      <c r="C15" s="37"/>
      <c r="D15" s="37"/>
      <c r="E15" s="37"/>
      <c r="F15" s="37"/>
      <c r="G15" s="37"/>
      <c r="H15" s="37"/>
      <c r="I15" s="37"/>
      <c r="J15" s="37"/>
      <c r="K15" s="37"/>
      <c r="L15" s="37"/>
      <c r="M15" s="37"/>
      <c r="N15" s="37"/>
    </row>
    <row r="16" spans="2:14" x14ac:dyDescent="0.2">
      <c r="B16" s="31"/>
      <c r="C16" s="31"/>
      <c r="D16" s="31"/>
      <c r="E16" s="31"/>
      <c r="F16" s="31"/>
      <c r="G16" s="31"/>
      <c r="H16" s="31"/>
      <c r="I16" s="31"/>
      <c r="J16" s="31"/>
      <c r="K16" s="31"/>
      <c r="L16" s="31"/>
      <c r="M16" s="31"/>
      <c r="N16" s="31"/>
    </row>
    <row r="17" spans="2:14" ht="14.4" thickBot="1" x14ac:dyDescent="0.3">
      <c r="B17" s="32" t="s">
        <v>102</v>
      </c>
      <c r="C17" s="32"/>
      <c r="D17" s="32"/>
      <c r="E17" s="32"/>
      <c r="F17" s="32"/>
      <c r="G17" s="32"/>
      <c r="H17" s="32"/>
      <c r="I17" s="32"/>
      <c r="J17" s="32"/>
      <c r="K17" s="32"/>
      <c r="L17" s="32"/>
      <c r="M17" s="32"/>
      <c r="N17" s="32"/>
    </row>
    <row r="18" spans="2:14" ht="12" thickTop="1" x14ac:dyDescent="0.2"/>
    <row r="19" spans="2:14" x14ac:dyDescent="0.2">
      <c r="D19" s="38" t="s">
        <v>41</v>
      </c>
      <c r="E19" s="39" t="s">
        <v>136</v>
      </c>
      <c r="F19" s="39" t="s">
        <v>157</v>
      </c>
    </row>
    <row r="20" spans="2:14" x14ac:dyDescent="0.2">
      <c r="B20" s="31" t="s">
        <v>26</v>
      </c>
      <c r="D20" s="40">
        <v>-8.4434202626296545E-5</v>
      </c>
      <c r="E20" s="40">
        <v>0.11105728839608836</v>
      </c>
      <c r="F20" s="40">
        <v>0.135032343143622</v>
      </c>
    </row>
    <row r="21" spans="2:14" x14ac:dyDescent="0.2">
      <c r="B21" s="31" t="s">
        <v>103</v>
      </c>
      <c r="D21" s="40">
        <v>3.9468358251004758E-4</v>
      </c>
      <c r="E21" s="40">
        <v>2.8280589068551135E-2</v>
      </c>
      <c r="F21" s="40">
        <v>2.8280620525589929E-2</v>
      </c>
    </row>
    <row r="22" spans="2:14" x14ac:dyDescent="0.2">
      <c r="B22" s="31" t="s">
        <v>27</v>
      </c>
      <c r="D22" s="40">
        <v>-0.2139288441878554</v>
      </c>
      <c r="E22" s="40">
        <v>3.9269793188143809</v>
      </c>
      <c r="F22" s="40">
        <v>4.7747305622745086</v>
      </c>
    </row>
    <row r="23" spans="2:14" ht="12" x14ac:dyDescent="0.25">
      <c r="B23" s="31" t="s">
        <v>135</v>
      </c>
      <c r="D23" s="40">
        <v>0.83063808960256535</v>
      </c>
      <c r="E23" s="41">
        <v>9.0807041500440278E-5</v>
      </c>
      <c r="F23" s="41">
        <v>2.0160852534090168E-6</v>
      </c>
    </row>
    <row r="24" spans="2:14" x14ac:dyDescent="0.2">
      <c r="B24" s="31" t="s">
        <v>105</v>
      </c>
      <c r="D24" s="40">
        <v>5.6525301211975468E-4</v>
      </c>
      <c r="E24" s="40">
        <v>0.15760986356649559</v>
      </c>
      <c r="F24" s="40">
        <v>0.18158497009534677</v>
      </c>
    </row>
    <row r="25" spans="2:14" x14ac:dyDescent="0.2">
      <c r="B25" s="31" t="s">
        <v>106</v>
      </c>
      <c r="D25" s="40">
        <v>-7.3412141737234785E-4</v>
      </c>
      <c r="E25" s="40">
        <v>6.4504713225681132E-2</v>
      </c>
      <c r="F25" s="40">
        <v>8.8479716191897234E-2</v>
      </c>
    </row>
    <row r="27" spans="2:14" ht="12" x14ac:dyDescent="0.25">
      <c r="B27" s="42" t="s">
        <v>107</v>
      </c>
      <c r="H27" s="42" t="s">
        <v>108</v>
      </c>
    </row>
    <row r="28" spans="2:14" x14ac:dyDescent="0.2">
      <c r="B28" s="31" t="s">
        <v>109</v>
      </c>
      <c r="F28" s="30">
        <v>2</v>
      </c>
      <c r="H28" s="31" t="s">
        <v>158</v>
      </c>
      <c r="M28" s="40">
        <v>2.5798421166837215</v>
      </c>
    </row>
    <row r="29" spans="2:14" x14ac:dyDescent="0.2">
      <c r="B29" s="31" t="s">
        <v>110</v>
      </c>
      <c r="F29" s="30">
        <v>1227</v>
      </c>
      <c r="H29" s="31" t="s">
        <v>159</v>
      </c>
      <c r="M29" s="40">
        <v>1.9618992041796446</v>
      </c>
    </row>
    <row r="30" spans="2:14" x14ac:dyDescent="0.2">
      <c r="B30" s="31" t="s">
        <v>111</v>
      </c>
      <c r="F30" s="30">
        <v>1229</v>
      </c>
      <c r="H30" s="31" t="s">
        <v>160</v>
      </c>
      <c r="M30" s="40">
        <v>1.6460963757708669</v>
      </c>
    </row>
    <row r="32" spans="2:14" ht="42.75" customHeight="1" x14ac:dyDescent="0.2">
      <c r="B32" s="37" t="s">
        <v>112</v>
      </c>
      <c r="C32" s="37"/>
      <c r="D32" s="37"/>
      <c r="E32" s="37"/>
      <c r="F32" s="37"/>
      <c r="G32" s="37"/>
      <c r="H32" s="37"/>
      <c r="I32" s="37"/>
      <c r="J32" s="37"/>
      <c r="K32" s="37"/>
      <c r="L32" s="37"/>
      <c r="M32" s="37"/>
      <c r="N32" s="37"/>
    </row>
    <row r="33" spans="2:14" ht="63.75" customHeight="1" x14ac:dyDescent="0.2">
      <c r="B33" s="37" t="s">
        <v>113</v>
      </c>
      <c r="C33" s="37"/>
      <c r="D33" s="37"/>
      <c r="E33" s="37"/>
      <c r="F33" s="37"/>
      <c r="G33" s="37"/>
      <c r="H33" s="37"/>
      <c r="I33" s="37"/>
      <c r="J33" s="37"/>
      <c r="K33" s="37"/>
      <c r="L33" s="37"/>
      <c r="M33" s="37"/>
      <c r="N33" s="37"/>
    </row>
    <row r="34" spans="2:14" ht="67.5" customHeight="1" x14ac:dyDescent="0.2">
      <c r="B34" s="37" t="s">
        <v>140</v>
      </c>
      <c r="C34" s="37"/>
      <c r="D34" s="37"/>
      <c r="E34" s="37"/>
      <c r="F34" s="37"/>
      <c r="G34" s="37"/>
      <c r="H34" s="37"/>
      <c r="I34" s="37"/>
      <c r="J34" s="37"/>
      <c r="K34" s="37"/>
      <c r="L34" s="37"/>
      <c r="M34" s="37"/>
      <c r="N34" s="37"/>
    </row>
    <row r="35" spans="2:14" ht="27" customHeight="1" x14ac:dyDescent="0.2">
      <c r="B35" s="37" t="s">
        <v>114</v>
      </c>
      <c r="C35" s="37"/>
      <c r="D35" s="37"/>
      <c r="E35" s="37"/>
      <c r="F35" s="37"/>
      <c r="G35" s="37"/>
      <c r="H35" s="37"/>
      <c r="I35" s="37"/>
      <c r="J35" s="37"/>
      <c r="K35" s="37"/>
      <c r="L35" s="37"/>
      <c r="M35" s="37"/>
      <c r="N35" s="37"/>
    </row>
    <row r="36" spans="2:14" x14ac:dyDescent="0.2">
      <c r="B36" s="31"/>
      <c r="C36" s="31"/>
      <c r="D36" s="31"/>
      <c r="E36" s="31"/>
      <c r="F36" s="31"/>
      <c r="G36" s="31"/>
      <c r="H36" s="31"/>
      <c r="I36" s="31"/>
      <c r="J36" s="31"/>
      <c r="K36" s="31"/>
      <c r="L36" s="31"/>
      <c r="M36" s="31"/>
      <c r="N36" s="31"/>
    </row>
    <row r="37" spans="2:14" ht="14.4" thickBot="1" x14ac:dyDescent="0.3">
      <c r="B37" s="43" t="s">
        <v>115</v>
      </c>
      <c r="C37" s="43"/>
      <c r="D37" s="43"/>
      <c r="E37" s="43"/>
      <c r="F37" s="43"/>
      <c r="G37" s="43"/>
      <c r="H37" s="43"/>
      <c r="I37" s="43"/>
      <c r="J37" s="43"/>
      <c r="K37" s="43"/>
      <c r="L37" s="43"/>
      <c r="M37" s="43"/>
      <c r="N37" s="43"/>
    </row>
    <row r="38" spans="2:14" ht="12" thickTop="1" x14ac:dyDescent="0.2"/>
    <row r="39" spans="2:14" ht="36" x14ac:dyDescent="0.25">
      <c r="D39" s="44" t="s">
        <v>116</v>
      </c>
      <c r="E39" s="44" t="s">
        <v>117</v>
      </c>
      <c r="F39" s="44" t="s">
        <v>118</v>
      </c>
      <c r="G39" s="44" t="s">
        <v>104</v>
      </c>
      <c r="H39" s="42" t="s">
        <v>108</v>
      </c>
    </row>
    <row r="40" spans="2:14" ht="12" x14ac:dyDescent="0.25">
      <c r="B40" s="42" t="s">
        <v>17</v>
      </c>
      <c r="D40" s="45">
        <v>0.01</v>
      </c>
      <c r="E40" s="45">
        <v>0</v>
      </c>
      <c r="F40" s="45">
        <v>21.88</v>
      </c>
      <c r="G40" s="56">
        <v>0</v>
      </c>
      <c r="H40" s="31" t="s">
        <v>161</v>
      </c>
      <c r="M40" s="40">
        <v>4.6224976144731045</v>
      </c>
    </row>
    <row r="41" spans="2:14" ht="12" x14ac:dyDescent="0.25">
      <c r="B41" s="42" t="s">
        <v>119</v>
      </c>
      <c r="D41" s="45">
        <v>0.24</v>
      </c>
      <c r="E41" s="45">
        <v>0</v>
      </c>
      <c r="F41" s="45"/>
      <c r="G41" s="45"/>
      <c r="H41" s="31" t="s">
        <v>162</v>
      </c>
      <c r="M41" s="40">
        <v>3.0030583031475544</v>
      </c>
    </row>
    <row r="42" spans="2:14" ht="12" x14ac:dyDescent="0.25">
      <c r="B42" s="42" t="s">
        <v>19</v>
      </c>
      <c r="D42" s="45">
        <v>0.24</v>
      </c>
      <c r="E42" s="45"/>
      <c r="F42" s="45"/>
      <c r="G42" s="45"/>
      <c r="H42" s="31" t="s">
        <v>163</v>
      </c>
      <c r="M42" s="40">
        <v>2.3069115285761654</v>
      </c>
    </row>
    <row r="44" spans="2:14" ht="101.25" customHeight="1" x14ac:dyDescent="0.2">
      <c r="B44" s="37" t="s">
        <v>120</v>
      </c>
      <c r="C44" s="37"/>
      <c r="D44" s="37"/>
      <c r="E44" s="37"/>
      <c r="F44" s="37"/>
      <c r="G44" s="37"/>
      <c r="H44" s="37"/>
      <c r="I44" s="37"/>
      <c r="J44" s="37"/>
      <c r="K44" s="37"/>
      <c r="L44" s="37"/>
      <c r="M44" s="37"/>
      <c r="N44" s="37"/>
    </row>
    <row r="46" spans="2:14" ht="14.4" thickBot="1" x14ac:dyDescent="0.3">
      <c r="B46" s="43" t="s">
        <v>121</v>
      </c>
      <c r="C46" s="43"/>
      <c r="D46" s="43"/>
      <c r="E46" s="43"/>
      <c r="F46" s="43"/>
      <c r="G46" s="43"/>
      <c r="H46" s="43"/>
      <c r="I46" s="43"/>
      <c r="J46" s="43"/>
      <c r="K46" s="43"/>
      <c r="L46" s="43"/>
      <c r="M46" s="43"/>
      <c r="N46" s="43"/>
    </row>
    <row r="47" spans="2:14" ht="12" thickTop="1" x14ac:dyDescent="0.2">
      <c r="B47" s="31"/>
      <c r="C47" s="31"/>
      <c r="D47" s="31"/>
      <c r="E47" s="31"/>
      <c r="F47" s="31"/>
      <c r="G47" s="31"/>
      <c r="H47" s="31"/>
      <c r="I47" s="31"/>
      <c r="J47" s="31"/>
      <c r="K47" s="31"/>
      <c r="L47" s="31"/>
      <c r="M47" s="31"/>
      <c r="N47" s="31"/>
    </row>
    <row r="48" spans="2:14" x14ac:dyDescent="0.2">
      <c r="B48" s="46" t="s">
        <v>122</v>
      </c>
      <c r="C48" s="47" t="s">
        <v>123</v>
      </c>
      <c r="D48" s="47" t="s">
        <v>124</v>
      </c>
      <c r="E48" s="47" t="s">
        <v>125</v>
      </c>
      <c r="F48" s="47" t="s">
        <v>126</v>
      </c>
      <c r="G48" s="47" t="s">
        <v>127</v>
      </c>
      <c r="H48" s="47" t="s">
        <v>104</v>
      </c>
      <c r="I48" s="31"/>
      <c r="J48" s="31"/>
      <c r="K48" s="31"/>
      <c r="L48" s="31"/>
      <c r="M48" s="31"/>
      <c r="N48" s="31"/>
    </row>
    <row r="49" spans="2:8" x14ac:dyDescent="0.2">
      <c r="B49" s="48">
        <v>1</v>
      </c>
      <c r="C49" s="49">
        <v>0.12836879044782049</v>
      </c>
      <c r="D49" s="49">
        <v>0.12836879044782049</v>
      </c>
      <c r="E49" s="49">
        <v>-5.6980288229818973E-2</v>
      </c>
      <c r="F49" s="49">
        <v>5.6980288229818973E-2</v>
      </c>
      <c r="G49" s="49">
        <v>20.318087887437095</v>
      </c>
      <c r="H49" s="49">
        <v>6.5577706951369663E-6</v>
      </c>
    </row>
    <row r="50" spans="2:8" x14ac:dyDescent="0.2">
      <c r="B50" s="48">
        <v>2</v>
      </c>
      <c r="C50" s="49">
        <v>0.14928412736103822</v>
      </c>
      <c r="D50" s="49">
        <v>0.13503069049346103</v>
      </c>
      <c r="E50" s="49">
        <v>-5.6980288229818973E-2</v>
      </c>
      <c r="F50" s="49">
        <v>5.6980288229818973E-2</v>
      </c>
      <c r="G50" s="49">
        <v>47.81884941300283</v>
      </c>
      <c r="H50" s="49">
        <v>4.1330272537720703E-11</v>
      </c>
    </row>
    <row r="51" spans="2:8" x14ac:dyDescent="0.2">
      <c r="B51" s="48">
        <v>3</v>
      </c>
      <c r="C51" s="49">
        <v>5.4115999306721438E-2</v>
      </c>
      <c r="D51" s="49">
        <v>2.0926613823342662E-2</v>
      </c>
      <c r="E51" s="49">
        <v>-5.6980288229818973E-2</v>
      </c>
      <c r="F51" s="49">
        <v>5.6980288229818973E-2</v>
      </c>
      <c r="G51" s="49">
        <v>51.435633819734072</v>
      </c>
      <c r="H51" s="49">
        <v>3.9507175308983733E-11</v>
      </c>
    </row>
    <row r="52" spans="2:8" x14ac:dyDescent="0.2">
      <c r="B52" s="48">
        <v>4</v>
      </c>
      <c r="C52" s="49">
        <v>-3.7578256085999136E-2</v>
      </c>
      <c r="D52" s="49">
        <v>-6.8311063409993322E-2</v>
      </c>
      <c r="E52" s="49">
        <v>-5.6980288229818973E-2</v>
      </c>
      <c r="F52" s="49">
        <v>5.6980288229818973E-2</v>
      </c>
      <c r="G52" s="49">
        <v>53.18104837175148</v>
      </c>
      <c r="H52" s="49">
        <v>7.8098416622651712E-11</v>
      </c>
    </row>
    <row r="53" spans="2:8" x14ac:dyDescent="0.2">
      <c r="B53" s="48">
        <v>5</v>
      </c>
      <c r="C53" s="49">
        <v>5.4452820673363017E-2</v>
      </c>
      <c r="D53" s="49">
        <v>5.7712502581386084E-2</v>
      </c>
      <c r="E53" s="49">
        <v>-5.6980288229818973E-2</v>
      </c>
      <c r="F53" s="49">
        <v>5.6980288229818973E-2</v>
      </c>
      <c r="G53" s="49">
        <v>56.84897376244696</v>
      </c>
      <c r="H53" s="49">
        <v>5.4326987353192635E-11</v>
      </c>
    </row>
    <row r="54" spans="2:8" x14ac:dyDescent="0.2">
      <c r="B54" s="48">
        <v>6</v>
      </c>
      <c r="C54" s="49">
        <v>-5.1815152515416359E-2</v>
      </c>
      <c r="D54" s="49">
        <v>-5.23150220570626E-2</v>
      </c>
      <c r="E54" s="49">
        <v>-5.6980288229818973E-2</v>
      </c>
      <c r="F54" s="49">
        <v>5.6980288229818973E-2</v>
      </c>
      <c r="G54" s="49">
        <v>60.172873866497284</v>
      </c>
      <c r="H54" s="49">
        <v>4.1513348314481391E-11</v>
      </c>
    </row>
    <row r="55" spans="2:8" x14ac:dyDescent="0.2">
      <c r="B55" s="48">
        <v>7</v>
      </c>
      <c r="C55" s="49">
        <v>-2.0577518483254242E-2</v>
      </c>
      <c r="D55" s="49">
        <v>-2.1262635406311035E-2</v>
      </c>
      <c r="E55" s="49">
        <v>-5.6980288229818973E-2</v>
      </c>
      <c r="F55" s="49">
        <v>5.6980288229818973E-2</v>
      </c>
      <c r="G55" s="49">
        <v>60.697530735453157</v>
      </c>
      <c r="H55" s="49">
        <v>1.0952416751308647E-10</v>
      </c>
    </row>
    <row r="56" spans="2:8" x14ac:dyDescent="0.2">
      <c r="B56" s="48">
        <v>8</v>
      </c>
      <c r="C56" s="49">
        <v>-1.0823326778684672E-2</v>
      </c>
      <c r="D56" s="49">
        <v>1.7409753906560631E-3</v>
      </c>
      <c r="E56" s="49">
        <v>-5.6980288229818973E-2</v>
      </c>
      <c r="F56" s="49">
        <v>5.6980288229818973E-2</v>
      </c>
      <c r="G56" s="49">
        <v>60.842797463653305</v>
      </c>
      <c r="H56" s="49">
        <v>3.1843827574817851E-10</v>
      </c>
    </row>
    <row r="57" spans="2:8" x14ac:dyDescent="0.2">
      <c r="B57" s="48">
        <v>9</v>
      </c>
      <c r="C57" s="49">
        <v>-2.9498770038682797E-2</v>
      </c>
      <c r="D57" s="49">
        <v>-1.3173894101579731E-2</v>
      </c>
      <c r="E57" s="49">
        <v>-5.6980288229818973E-2</v>
      </c>
      <c r="F57" s="49">
        <v>5.6980288229818973E-2</v>
      </c>
      <c r="G57" s="49">
        <v>61.922758213920076</v>
      </c>
      <c r="H57" s="49">
        <v>5.7030069555707996E-10</v>
      </c>
    </row>
    <row r="58" spans="2:8" x14ac:dyDescent="0.2">
      <c r="B58" s="48">
        <v>10</v>
      </c>
      <c r="C58" s="49">
        <v>-3.8595840613466262E-3</v>
      </c>
      <c r="D58" s="49">
        <v>-5.4126020149477903E-3</v>
      </c>
      <c r="E58" s="49">
        <v>-5.6980288229818973E-2</v>
      </c>
      <c r="F58" s="49">
        <v>5.6980288229818973E-2</v>
      </c>
      <c r="G58" s="49">
        <v>61.941260994433911</v>
      </c>
      <c r="H58" s="49">
        <v>1.5526406826893435E-9</v>
      </c>
    </row>
    <row r="59" spans="2:8" x14ac:dyDescent="0.2">
      <c r="B59" s="48">
        <v>11</v>
      </c>
      <c r="C59" s="49">
        <v>1.3440600477153302E-2</v>
      </c>
      <c r="D59" s="49">
        <v>2.5729396975794815E-2</v>
      </c>
      <c r="E59" s="49">
        <v>-5.6980288229818973E-2</v>
      </c>
      <c r="F59" s="49">
        <v>5.6980288229818973E-2</v>
      </c>
      <c r="G59" s="49">
        <v>62.165829814617922</v>
      </c>
      <c r="H59" s="49">
        <v>3.6620766419304118E-9</v>
      </c>
    </row>
    <row r="60" spans="2:8" x14ac:dyDescent="0.2">
      <c r="B60" s="48">
        <v>12</v>
      </c>
      <c r="C60" s="49">
        <v>-8.5009531161078858E-2</v>
      </c>
      <c r="D60" s="49">
        <v>-9.1831067014278081E-2</v>
      </c>
      <c r="E60" s="49">
        <v>-5.6980288229818973E-2</v>
      </c>
      <c r="F60" s="49">
        <v>5.6980288229818973E-2</v>
      </c>
      <c r="G60" s="49">
        <v>71.156742352797565</v>
      </c>
      <c r="H60" s="49">
        <v>1.9447843335740345E-10</v>
      </c>
    </row>
    <row r="61" spans="2:8" x14ac:dyDescent="0.2">
      <c r="B61" s="48">
        <v>13</v>
      </c>
      <c r="C61" s="49">
        <v>3.343995741848077E-2</v>
      </c>
      <c r="D61" s="49">
        <v>4.6997085096544745E-2</v>
      </c>
      <c r="E61" s="49">
        <v>-5.6980288229818973E-2</v>
      </c>
      <c r="F61" s="49">
        <v>5.6980288229818973E-2</v>
      </c>
      <c r="G61" s="49">
        <v>72.549118813420193</v>
      </c>
      <c r="H61" s="49">
        <v>2.7153024273474102E-10</v>
      </c>
    </row>
    <row r="62" spans="2:8" x14ac:dyDescent="0.2">
      <c r="B62" s="48">
        <v>14</v>
      </c>
      <c r="C62" s="49">
        <v>1.031365307688796E-2</v>
      </c>
      <c r="D62" s="49">
        <v>2.7272374396585346E-2</v>
      </c>
      <c r="E62" s="49">
        <v>-5.6980288229818973E-2</v>
      </c>
      <c r="F62" s="49">
        <v>5.6980288229818973E-2</v>
      </c>
      <c r="G62" s="49">
        <v>72.681677222137935</v>
      </c>
      <c r="H62" s="49">
        <v>6.2828209301812876E-10</v>
      </c>
    </row>
    <row r="63" spans="2:8" x14ac:dyDescent="0.2">
      <c r="B63" s="48">
        <v>15</v>
      </c>
      <c r="C63" s="49">
        <v>-1.3244072208088218E-2</v>
      </c>
      <c r="D63" s="49">
        <v>-2.4214668539976163E-2</v>
      </c>
      <c r="E63" s="49">
        <v>-5.6980288229818973E-2</v>
      </c>
      <c r="F63" s="49">
        <v>5.6980288229818973E-2</v>
      </c>
      <c r="G63" s="49">
        <v>72.900444630097525</v>
      </c>
      <c r="H63" s="49">
        <v>1.3526241238182024E-9</v>
      </c>
    </row>
    <row r="64" spans="2:8" x14ac:dyDescent="0.2">
      <c r="B64" s="48">
        <v>16</v>
      </c>
      <c r="C64" s="49">
        <v>-5.6571488720453922E-2</v>
      </c>
      <c r="D64" s="49">
        <v>-7.7373290766068428E-2</v>
      </c>
      <c r="E64" s="49">
        <v>-5.6980288229818973E-2</v>
      </c>
      <c r="F64" s="49">
        <v>5.6980288229818973E-2</v>
      </c>
      <c r="G64" s="49">
        <v>76.895219855891895</v>
      </c>
      <c r="H64" s="49">
        <v>6.0048144234770007E-10</v>
      </c>
    </row>
    <row r="65" spans="2:14" x14ac:dyDescent="0.2">
      <c r="B65" s="48">
        <v>17</v>
      </c>
      <c r="C65" s="49">
        <v>-7.1221723970769202E-2</v>
      </c>
      <c r="D65" s="49">
        <v>-3.7249890910341421E-2</v>
      </c>
      <c r="E65" s="49">
        <v>-5.6980288229818973E-2</v>
      </c>
      <c r="F65" s="49">
        <v>5.6980288229818973E-2</v>
      </c>
      <c r="G65" s="49">
        <v>83.232165502850449</v>
      </c>
      <c r="H65" s="49">
        <v>1.0169998176934314E-10</v>
      </c>
    </row>
    <row r="66" spans="2:14" x14ac:dyDescent="0.2">
      <c r="B66" s="48">
        <v>18</v>
      </c>
      <c r="C66" s="49">
        <v>-1.4999149885455813E-2</v>
      </c>
      <c r="D66" s="49">
        <v>6.127539315568838E-3</v>
      </c>
      <c r="E66" s="49">
        <v>-5.6980288229818973E-2</v>
      </c>
      <c r="F66" s="49">
        <v>5.6980288229818973E-2</v>
      </c>
      <c r="G66" s="49">
        <v>83.513450448566502</v>
      </c>
      <c r="H66" s="49">
        <v>2.0658641464166294E-10</v>
      </c>
    </row>
    <row r="67" spans="2:14" x14ac:dyDescent="0.2">
      <c r="B67" s="48">
        <v>19</v>
      </c>
      <c r="C67" s="49">
        <v>-3.4284486575571572E-2</v>
      </c>
      <c r="D67" s="49">
        <v>-1.6244325880556749E-2</v>
      </c>
      <c r="E67" s="49">
        <v>-5.6980288229818973E-2</v>
      </c>
      <c r="F67" s="49">
        <v>5.6980288229818973E-2</v>
      </c>
      <c r="G67" s="49">
        <v>84.984295678367658</v>
      </c>
      <c r="H67" s="49">
        <v>2.5343160903190665E-10</v>
      </c>
    </row>
    <row r="68" spans="2:14" x14ac:dyDescent="0.2">
      <c r="B68" s="48">
        <v>20</v>
      </c>
      <c r="C68" s="49">
        <v>-2.6244640912193067E-2</v>
      </c>
      <c r="D68" s="49">
        <v>-1.8860573385746853E-2</v>
      </c>
      <c r="E68" s="49">
        <v>-5.6980288229818973E-2</v>
      </c>
      <c r="F68" s="49">
        <v>5.6980288229818973E-2</v>
      </c>
      <c r="G68" s="49">
        <v>85.846900177365725</v>
      </c>
      <c r="H68" s="49">
        <v>3.909368384569234E-10</v>
      </c>
    </row>
    <row r="69" spans="2:14" x14ac:dyDescent="0.2">
      <c r="B69" s="48"/>
      <c r="C69" s="49"/>
      <c r="D69" s="49"/>
      <c r="E69" s="49"/>
      <c r="F69" s="49"/>
      <c r="G69" s="49"/>
      <c r="H69" s="49"/>
    </row>
    <row r="71" spans="2:14" ht="123.75" customHeight="1" x14ac:dyDescent="0.2">
      <c r="B71" s="37" t="s">
        <v>128</v>
      </c>
      <c r="C71" s="37"/>
      <c r="D71" s="37"/>
      <c r="E71" s="37"/>
      <c r="F71" s="37"/>
      <c r="G71" s="37"/>
      <c r="H71" s="37"/>
      <c r="I71" s="37"/>
      <c r="J71" s="37"/>
      <c r="K71" s="37"/>
      <c r="L71" s="37"/>
      <c r="M71" s="37"/>
      <c r="N71" s="37"/>
    </row>
    <row r="73" spans="2:14" ht="14.4" thickBot="1" x14ac:dyDescent="0.3">
      <c r="B73" s="43" t="s">
        <v>129</v>
      </c>
      <c r="C73" s="43"/>
      <c r="D73" s="43"/>
      <c r="E73" s="43"/>
      <c r="F73" s="43"/>
      <c r="G73" s="43"/>
      <c r="H73" s="43"/>
      <c r="I73" s="43"/>
      <c r="J73" s="43"/>
      <c r="K73" s="43"/>
      <c r="L73" s="43"/>
      <c r="M73" s="43"/>
      <c r="N73" s="43"/>
    </row>
    <row r="74" spans="2:14" ht="12" thickTop="1" x14ac:dyDescent="0.2">
      <c r="B74" s="31"/>
      <c r="C74" s="31"/>
      <c r="D74" s="31"/>
      <c r="E74" s="31"/>
      <c r="F74" s="31"/>
      <c r="G74" s="31"/>
      <c r="H74" s="31"/>
      <c r="I74" s="31"/>
      <c r="J74" s="31"/>
      <c r="K74" s="31"/>
      <c r="L74" s="31"/>
      <c r="M74" s="31"/>
      <c r="N74" s="31"/>
    </row>
    <row r="75" spans="2:14" ht="12" x14ac:dyDescent="0.25">
      <c r="B75" s="50" t="s">
        <v>130</v>
      </c>
      <c r="C75" s="50" t="s">
        <v>131</v>
      </c>
      <c r="D75" s="50" t="s">
        <v>132</v>
      </c>
      <c r="E75" s="50" t="s">
        <v>133</v>
      </c>
      <c r="F75" s="31"/>
      <c r="G75" s="51" t="s">
        <v>134</v>
      </c>
      <c r="H75" s="31"/>
      <c r="I75" s="31"/>
      <c r="J75" s="31"/>
      <c r="K75" s="31"/>
      <c r="L75" s="31"/>
      <c r="M75" s="31"/>
      <c r="N75" s="31"/>
    </row>
    <row r="76" spans="2:14" x14ac:dyDescent="0.2">
      <c r="B76" s="52">
        <v>3</v>
      </c>
      <c r="C76" s="53">
        <v>9.0276021339469603E-3</v>
      </c>
      <c r="D76" s="54">
        <v>9.9524702332064001E-4</v>
      </c>
      <c r="E76" s="54">
        <v>8.0323551106263203E-3</v>
      </c>
      <c r="F76" s="55"/>
    </row>
    <row r="77" spans="2:14" x14ac:dyDescent="0.2">
      <c r="B77" s="52">
        <v>4</v>
      </c>
      <c r="C77" s="53">
        <v>1.1251650135598889E-3</v>
      </c>
      <c r="D77" s="54">
        <v>2.3218662794799918E-3</v>
      </c>
      <c r="E77" s="54">
        <v>-1.1967012659201029E-3</v>
      </c>
      <c r="F77" s="55"/>
    </row>
    <row r="78" spans="2:14" x14ac:dyDescent="0.2">
      <c r="B78" s="52">
        <v>5</v>
      </c>
      <c r="C78" s="53">
        <v>-6.2301458239026929E-3</v>
      </c>
      <c r="D78" s="54">
        <v>1.259541841893033E-3</v>
      </c>
      <c r="E78" s="54">
        <v>-7.4896876657957259E-3</v>
      </c>
      <c r="F78" s="55"/>
    </row>
    <row r="79" spans="2:14" x14ac:dyDescent="0.2">
      <c r="B79" s="52">
        <v>6</v>
      </c>
      <c r="C79" s="53">
        <v>-9.3890654877080617E-3</v>
      </c>
      <c r="D79" s="54">
        <v>-6.2440363593692719E-4</v>
      </c>
      <c r="E79" s="54">
        <v>-8.7646618517711345E-3</v>
      </c>
      <c r="F79" s="55"/>
    </row>
    <row r="80" spans="2:14" x14ac:dyDescent="0.2">
      <c r="B80" s="52">
        <v>7</v>
      </c>
      <c r="C80" s="53">
        <v>-1.2611915989519358E-3</v>
      </c>
      <c r="D80" s="54">
        <v>-1.9684295449924828E-3</v>
      </c>
      <c r="E80" s="54">
        <v>7.07237946040547E-4</v>
      </c>
      <c r="F80" s="55"/>
    </row>
    <row r="81" spans="2:6" x14ac:dyDescent="0.2">
      <c r="B81" s="52">
        <v>8</v>
      </c>
      <c r="C81" s="53">
        <v>-5.0409144788530679E-3</v>
      </c>
      <c r="D81" s="54">
        <v>-1.492326234487959E-3</v>
      </c>
      <c r="E81" s="54">
        <v>-3.548588244365109E-3</v>
      </c>
      <c r="F81" s="55"/>
    </row>
    <row r="82" spans="2:6" x14ac:dyDescent="0.2">
      <c r="B82" s="52">
        <v>9</v>
      </c>
      <c r="C82" s="53">
        <v>1.6601208029774259E-2</v>
      </c>
      <c r="D82" s="54">
        <v>-8.1456615244383107E-4</v>
      </c>
      <c r="E82" s="54">
        <v>1.741577418221809E-2</v>
      </c>
      <c r="F82" s="55"/>
    </row>
    <row r="83" spans="2:6" x14ac:dyDescent="0.2">
      <c r="B83" s="52">
        <v>10</v>
      </c>
      <c r="C83" s="53">
        <v>2.8806497484704062E-3</v>
      </c>
      <c r="D83" s="54">
        <v>1.0785644515936611E-3</v>
      </c>
      <c r="E83" s="54">
        <v>1.8020852968767451E-3</v>
      </c>
      <c r="F83" s="55"/>
    </row>
    <row r="84" spans="2:6" x14ac:dyDescent="0.2">
      <c r="B84" s="52">
        <v>11</v>
      </c>
      <c r="C84" s="53">
        <v>2.930514031159368E-3</v>
      </c>
      <c r="D84" s="54">
        <v>2.4771829665328313E-3</v>
      </c>
      <c r="E84" s="54">
        <v>4.5333106462653672E-4</v>
      </c>
      <c r="F84" s="55"/>
    </row>
    <row r="85" spans="2:6" x14ac:dyDescent="0.2">
      <c r="B85" s="52">
        <v>12</v>
      </c>
      <c r="C85" s="53">
        <v>1.9166798914728867E-3</v>
      </c>
      <c r="D85" s="54">
        <v>6.3000162459299716E-4</v>
      </c>
      <c r="E85" s="54">
        <v>1.2866782668798896E-3</v>
      </c>
      <c r="F85" s="55"/>
    </row>
    <row r="86" spans="2:6" x14ac:dyDescent="0.2">
      <c r="B86" s="52">
        <v>13</v>
      </c>
      <c r="C86" s="53">
        <v>4.3874109428143271E-3</v>
      </c>
      <c r="D86" s="54">
        <v>5.241412450867019E-4</v>
      </c>
      <c r="E86" s="54">
        <v>3.8632696977276251E-3</v>
      </c>
      <c r="F86" s="55"/>
    </row>
    <row r="87" spans="2:6" x14ac:dyDescent="0.2">
      <c r="B87" s="52">
        <v>14</v>
      </c>
      <c r="C87" s="53">
        <v>7.9790718062401657E-3</v>
      </c>
      <c r="D87" s="54">
        <v>6.6163353656383504E-4</v>
      </c>
      <c r="E87" s="54">
        <v>7.3174382696763306E-3</v>
      </c>
      <c r="F87" s="55"/>
    </row>
    <row r="88" spans="2:6" x14ac:dyDescent="0.2">
      <c r="B88" s="52">
        <v>15</v>
      </c>
      <c r="C88" s="53">
        <v>1.2190255831541486E-2</v>
      </c>
      <c r="D88" s="54">
        <v>1.3941422560346008E-3</v>
      </c>
      <c r="E88" s="54">
        <v>1.0796113575506885E-2</v>
      </c>
      <c r="F88" s="55"/>
    </row>
    <row r="89" spans="2:6" x14ac:dyDescent="0.2">
      <c r="B89" s="52">
        <v>16</v>
      </c>
      <c r="C89" s="53">
        <v>-3.9640467773214162E-4</v>
      </c>
      <c r="D89" s="54">
        <v>2.3468153169871261E-3</v>
      </c>
      <c r="E89" s="54">
        <v>-2.7432199947192678E-3</v>
      </c>
      <c r="F89" s="55"/>
    </row>
    <row r="90" spans="2:6" x14ac:dyDescent="0.2">
      <c r="B90" s="52">
        <v>17</v>
      </c>
      <c r="C90" s="53">
        <v>2.4200226155485288E-3</v>
      </c>
      <c r="D90" s="54">
        <v>1.5176209772104956E-3</v>
      </c>
      <c r="E90" s="54">
        <v>9.024016383380332E-4</v>
      </c>
      <c r="F90" s="55"/>
    </row>
    <row r="91" spans="2:6" x14ac:dyDescent="0.2">
      <c r="B91" s="52">
        <v>18</v>
      </c>
      <c r="C91" s="53">
        <v>3.4970987188657123E-3</v>
      </c>
      <c r="D91" s="54">
        <v>1.3079949444646903E-4</v>
      </c>
      <c r="E91" s="54">
        <v>3.3662992244192433E-3</v>
      </c>
      <c r="F91" s="55"/>
    </row>
    <row r="92" spans="2:6" x14ac:dyDescent="0.2">
      <c r="B92" s="52">
        <v>19</v>
      </c>
      <c r="C92" s="53">
        <v>-9.6939823318767642E-3</v>
      </c>
      <c r="D92" s="54">
        <v>6.3072542258243817E-4</v>
      </c>
      <c r="E92" s="54">
        <v>-1.0324707754459202E-2</v>
      </c>
      <c r="F92" s="55"/>
    </row>
    <row r="93" spans="2:6" x14ac:dyDescent="0.2">
      <c r="B93" s="52">
        <v>20</v>
      </c>
      <c r="C93" s="53">
        <v>-1.5790673070836373E-2</v>
      </c>
      <c r="D93" s="54">
        <v>-6.8880015995112336E-4</v>
      </c>
      <c r="E93" s="54">
        <v>-1.510187291088525E-2</v>
      </c>
      <c r="F93" s="55"/>
    </row>
    <row r="94" spans="2:6" x14ac:dyDescent="0.2">
      <c r="B94" s="52">
        <v>21</v>
      </c>
      <c r="C94" s="53">
        <v>1.4520109205793818E-2</v>
      </c>
      <c r="D94" s="54">
        <v>-3.1471046844887118E-3</v>
      </c>
      <c r="E94" s="54">
        <v>1.7667213890282529E-2</v>
      </c>
      <c r="F94" s="55"/>
    </row>
    <row r="95" spans="2:6" x14ac:dyDescent="0.2">
      <c r="B95" s="52">
        <v>22</v>
      </c>
      <c r="C95" s="53">
        <v>-8.4034908625942387E-3</v>
      </c>
      <c r="D95" s="54">
        <v>-6.0412183158568313E-4</v>
      </c>
      <c r="E95" s="54">
        <v>-7.7993690310085555E-3</v>
      </c>
      <c r="F95" s="55"/>
    </row>
    <row r="96" spans="2:6" x14ac:dyDescent="0.2">
      <c r="B96" s="52">
        <v>23</v>
      </c>
      <c r="C96" s="53">
        <v>-2.8907057078561834E-2</v>
      </c>
      <c r="D96" s="54">
        <v>9.4298125787229889E-4</v>
      </c>
      <c r="E96" s="54">
        <v>-2.9850038336434133E-2</v>
      </c>
      <c r="F96" s="55"/>
    </row>
    <row r="97" spans="2:6" x14ac:dyDescent="0.2">
      <c r="B97" s="52">
        <v>24</v>
      </c>
      <c r="C97" s="53">
        <v>2.4656558607803773E-3</v>
      </c>
      <c r="D97" s="54">
        <v>-4.4295166390444429E-3</v>
      </c>
      <c r="E97" s="54">
        <v>6.8951724998248202E-3</v>
      </c>
      <c r="F97" s="55"/>
    </row>
    <row r="98" spans="2:6" x14ac:dyDescent="0.2">
      <c r="B98" s="52">
        <v>25</v>
      </c>
      <c r="C98" s="53">
        <v>2.6197727348617645E-5</v>
      </c>
      <c r="D98" s="54">
        <v>-3.7139927993147335E-3</v>
      </c>
      <c r="E98" s="54">
        <v>3.740190526663351E-3</v>
      </c>
      <c r="F98" s="55"/>
    </row>
    <row r="99" spans="2:6" x14ac:dyDescent="0.2">
      <c r="B99" s="52">
        <v>26</v>
      </c>
      <c r="C99" s="53">
        <v>-1.4579825760397524E-2</v>
      </c>
      <c r="D99" s="54">
        <v>2.5141853420215972E-4</v>
      </c>
      <c r="E99" s="54">
        <v>-1.4831244294599684E-2</v>
      </c>
      <c r="F99" s="55"/>
    </row>
    <row r="100" spans="2:6" x14ac:dyDescent="0.2">
      <c r="B100" s="52">
        <v>27</v>
      </c>
      <c r="C100" s="53">
        <v>-2.5151721978591518E-3</v>
      </c>
      <c r="D100" s="54">
        <v>-1.7000925763545611E-3</v>
      </c>
      <c r="E100" s="54">
        <v>-8.1507962150459065E-4</v>
      </c>
      <c r="F100" s="55"/>
    </row>
    <row r="101" spans="2:6" x14ac:dyDescent="0.2">
      <c r="B101" s="52">
        <v>28</v>
      </c>
      <c r="C101" s="53">
        <v>5.6403302526951945E-3</v>
      </c>
      <c r="D101" s="54">
        <v>-2.3325104418219821E-3</v>
      </c>
      <c r="E101" s="54">
        <v>7.9728406945171765E-3</v>
      </c>
      <c r="F101" s="55"/>
    </row>
    <row r="102" spans="2:6" x14ac:dyDescent="0.2">
      <c r="B102" s="52">
        <v>29</v>
      </c>
      <c r="C102" s="53">
        <v>-2.9856115806500831E-3</v>
      </c>
      <c r="D102" s="54">
        <v>2.0233598560984081E-4</v>
      </c>
      <c r="E102" s="54">
        <v>-3.1879475662599239E-3</v>
      </c>
      <c r="F102" s="55"/>
    </row>
    <row r="103" spans="2:6" x14ac:dyDescent="0.2">
      <c r="B103" s="52">
        <v>30</v>
      </c>
      <c r="C103" s="53">
        <v>9.1277719220575326E-3</v>
      </c>
      <c r="D103" s="54">
        <v>3.4561888114803541E-4</v>
      </c>
      <c r="E103" s="54">
        <v>8.7821530409094972E-3</v>
      </c>
      <c r="F103" s="55"/>
    </row>
    <row r="104" spans="2:6" x14ac:dyDescent="0.2">
      <c r="B104" s="52">
        <v>31</v>
      </c>
      <c r="C104" s="53">
        <v>-2.9144735348058145E-3</v>
      </c>
      <c r="D104" s="54">
        <v>5.2611726868345091E-4</v>
      </c>
      <c r="E104" s="54">
        <v>-3.4405908034892655E-3</v>
      </c>
      <c r="F104" s="55"/>
    </row>
    <row r="105" spans="2:6" x14ac:dyDescent="0.2">
      <c r="B105" s="52">
        <v>32</v>
      </c>
      <c r="C105" s="53">
        <v>4.1844235983940171E-3</v>
      </c>
      <c r="D105" s="54">
        <v>8.2443669981199785E-4</v>
      </c>
      <c r="E105" s="54">
        <v>3.3599868985820193E-3</v>
      </c>
      <c r="F105" s="55"/>
    </row>
    <row r="106" spans="2:6" x14ac:dyDescent="0.2">
      <c r="B106" s="52">
        <v>33</v>
      </c>
      <c r="C106" s="53">
        <v>-3.2999526061656083E-3</v>
      </c>
      <c r="D106" s="54">
        <v>-1.327165472295817E-5</v>
      </c>
      <c r="E106" s="54">
        <v>-3.2866809514426501E-3</v>
      </c>
      <c r="F106" s="55"/>
    </row>
    <row r="107" spans="2:6" x14ac:dyDescent="0.2">
      <c r="B107" s="52">
        <v>34</v>
      </c>
      <c r="C107" s="53">
        <v>1.1143752245342212E-3</v>
      </c>
      <c r="D107" s="54">
        <v>1.1411453229395654E-4</v>
      </c>
      <c r="E107" s="54">
        <v>1.0002606922402647E-3</v>
      </c>
      <c r="F107" s="55"/>
    </row>
    <row r="108" spans="2:6" x14ac:dyDescent="0.2">
      <c r="B108" s="52">
        <v>35</v>
      </c>
      <c r="C108" s="53">
        <v>5.1600210460780128E-3</v>
      </c>
      <c r="D108" s="54">
        <v>-4.0627504460718795E-4</v>
      </c>
      <c r="E108" s="54">
        <v>5.5662960906852008E-3</v>
      </c>
      <c r="F108" s="55"/>
    </row>
    <row r="109" spans="2:6" x14ac:dyDescent="0.2">
      <c r="B109" s="52">
        <v>36</v>
      </c>
      <c r="C109" s="53">
        <v>4.5528363744969623E-3</v>
      </c>
      <c r="D109" s="54">
        <v>6.3910044052793019E-4</v>
      </c>
      <c r="E109" s="54">
        <v>3.9137359339690321E-3</v>
      </c>
      <c r="F109" s="55"/>
    </row>
    <row r="110" spans="2:6" x14ac:dyDescent="0.2">
      <c r="B110" s="52">
        <v>37</v>
      </c>
      <c r="C110" s="53">
        <v>2.6102845358333724E-4</v>
      </c>
      <c r="D110" s="54">
        <v>1.1179611921587316E-3</v>
      </c>
      <c r="E110" s="54">
        <v>-8.5693273857539434E-4</v>
      </c>
      <c r="F110" s="55"/>
    </row>
    <row r="111" spans="2:6" x14ac:dyDescent="0.2">
      <c r="B111" s="52">
        <v>38</v>
      </c>
      <c r="C111" s="53">
        <v>-5.0368054153372664E-3</v>
      </c>
      <c r="D111" s="54">
        <v>5.5933507322073091E-4</v>
      </c>
      <c r="E111" s="54">
        <v>-5.5961404885579973E-3</v>
      </c>
      <c r="F111" s="55"/>
    </row>
    <row r="112" spans="2:6" x14ac:dyDescent="0.2">
      <c r="B112" s="52">
        <v>39</v>
      </c>
      <c r="C112" s="53">
        <v>-5.5040037943301099E-3</v>
      </c>
      <c r="D112" s="54">
        <v>-6.0856087051787324E-4</v>
      </c>
      <c r="E112" s="54">
        <v>-4.8954429238122366E-3</v>
      </c>
      <c r="F112" s="55"/>
    </row>
    <row r="113" spans="2:12" x14ac:dyDescent="0.2">
      <c r="B113" s="52">
        <v>40</v>
      </c>
      <c r="C113" s="53">
        <v>-2.5511758045040155E-2</v>
      </c>
      <c r="D113" s="54">
        <v>-1.3758255765378563E-3</v>
      </c>
      <c r="E113" s="54">
        <v>-2.4135932468502298E-2</v>
      </c>
      <c r="F113" s="55"/>
    </row>
    <row r="114" spans="2:12" x14ac:dyDescent="0.2">
      <c r="B114" s="52">
        <v>41</v>
      </c>
      <c r="C114" s="53">
        <v>-8.1844911651650538E-3</v>
      </c>
      <c r="D114" s="54">
        <v>-3.6609194023453293E-3</v>
      </c>
      <c r="E114" s="54">
        <v>-4.5235717628197246E-3</v>
      </c>
      <c r="F114" s="55"/>
    </row>
    <row r="115" spans="2:12" x14ac:dyDescent="0.2">
      <c r="B115" s="52">
        <v>42</v>
      </c>
      <c r="C115" s="53">
        <v>-6.7746764005181667E-3</v>
      </c>
      <c r="D115" s="54">
        <v>-4.4382940648661903E-3</v>
      </c>
      <c r="E115" s="54">
        <v>-2.3363823356519764E-3</v>
      </c>
      <c r="F115" s="55"/>
    </row>
    <row r="116" spans="2:12" x14ac:dyDescent="0.2">
      <c r="B116" s="52">
        <v>43</v>
      </c>
      <c r="C116" s="53">
        <v>9.1928431108212246E-3</v>
      </c>
      <c r="D116" s="54">
        <v>-1.9419824128993259E-3</v>
      </c>
      <c r="E116" s="54">
        <v>1.1134825523720551E-2</v>
      </c>
      <c r="F116" s="55"/>
    </row>
    <row r="117" spans="2:12" x14ac:dyDescent="0.2">
      <c r="B117" s="52">
        <v>44</v>
      </c>
      <c r="C117" s="53">
        <v>3.8704994403823186E-3</v>
      </c>
      <c r="D117" s="54">
        <v>2.1697597510403344E-5</v>
      </c>
      <c r="E117" s="54">
        <v>3.8488018428719153E-3</v>
      </c>
      <c r="F117" s="55"/>
    </row>
    <row r="118" spans="2:12" x14ac:dyDescent="0.2">
      <c r="B118" s="52">
        <v>45</v>
      </c>
      <c r="C118" s="53">
        <v>-1.2002890271911352E-3</v>
      </c>
      <c r="D118" s="54">
        <v>1.5867441153670345E-3</v>
      </c>
      <c r="E118" s="54">
        <v>-2.7870331425581697E-3</v>
      </c>
      <c r="F118" s="55"/>
      <c r="G118" s="30" t="s">
        <v>144</v>
      </c>
      <c r="L118" s="40">
        <v>1.3824530707614163E-2</v>
      </c>
    </row>
    <row r="119" spans="2:12" x14ac:dyDescent="0.2">
      <c r="B119" s="52">
        <v>46</v>
      </c>
      <c r="C119" s="53">
        <v>3.7312547285588035E-4</v>
      </c>
      <c r="D119" s="54">
        <v>3.0490756129317935E-4</v>
      </c>
      <c r="E119" s="54">
        <v>6.8217911562701002E-5</v>
      </c>
      <c r="F119" s="55"/>
      <c r="G119" s="30" t="s">
        <v>145</v>
      </c>
      <c r="L119" s="40">
        <v>1.9111764928576695E-4</v>
      </c>
    </row>
    <row r="120" spans="2:12" x14ac:dyDescent="0.2">
      <c r="B120" s="52">
        <v>47</v>
      </c>
      <c r="C120" s="53">
        <v>5.2699172500879771E-3</v>
      </c>
      <c r="D120" s="54">
        <v>-2.0507373917061193E-4</v>
      </c>
      <c r="E120" s="54">
        <v>5.474990989258589E-3</v>
      </c>
      <c r="F120" s="55"/>
      <c r="G120" s="30" t="s">
        <v>146</v>
      </c>
      <c r="L120" s="40">
        <v>8.6763709994374973E-3</v>
      </c>
    </row>
    <row r="121" spans="2:12" x14ac:dyDescent="0.2">
      <c r="B121" s="52">
        <v>48</v>
      </c>
      <c r="C121" s="53">
        <v>-2.1749564464017233E-3</v>
      </c>
      <c r="D121" s="54">
        <v>5.5121252412654613E-4</v>
      </c>
      <c r="E121" s="54">
        <v>-2.7261689705282695E-3</v>
      </c>
      <c r="F121" s="55"/>
      <c r="G121" s="30" t="s">
        <v>147</v>
      </c>
      <c r="L121" s="57">
        <v>65535</v>
      </c>
    </row>
    <row r="122" spans="2:12" x14ac:dyDescent="0.2">
      <c r="B122" s="52">
        <v>49</v>
      </c>
      <c r="C122" s="53">
        <v>-7.6566310353406311E-3</v>
      </c>
      <c r="D122" s="54">
        <v>3.8563030650910855E-4</v>
      </c>
      <c r="E122" s="54">
        <v>-8.0422613418497397E-3</v>
      </c>
      <c r="F122" s="55"/>
      <c r="G122" s="30" t="s">
        <v>148</v>
      </c>
      <c r="L122" s="40">
        <v>65535</v>
      </c>
    </row>
    <row r="123" spans="2:12" x14ac:dyDescent="0.2">
      <c r="B123" s="52">
        <v>50</v>
      </c>
      <c r="C123" s="53">
        <v>-2.6062824760659685E-3</v>
      </c>
      <c r="D123" s="54">
        <v>-1.2284483488535119E-3</v>
      </c>
      <c r="E123" s="54">
        <v>-1.3778341272124566E-3</v>
      </c>
      <c r="F123" s="55"/>
      <c r="G123" s="30" t="s">
        <v>149</v>
      </c>
      <c r="L123" s="57">
        <v>1.6123359205644945</v>
      </c>
    </row>
    <row r="124" spans="2:12" x14ac:dyDescent="0.2">
      <c r="B124" s="52">
        <v>51</v>
      </c>
      <c r="C124" s="53">
        <v>2.3473228109939467E-3</v>
      </c>
      <c r="D124" s="54">
        <v>-1.4077736965006477E-3</v>
      </c>
      <c r="E124" s="54">
        <v>3.7550965074945944E-3</v>
      </c>
      <c r="F124" s="55"/>
      <c r="G124" s="30" t="s">
        <v>150</v>
      </c>
      <c r="L124" s="40">
        <v>5.8573518335267531E-3</v>
      </c>
    </row>
    <row r="125" spans="2:12" x14ac:dyDescent="0.2">
      <c r="B125" s="52">
        <v>52</v>
      </c>
      <c r="C125" s="53">
        <v>5.7968813047439942E-3</v>
      </c>
      <c r="D125" s="54">
        <v>-1.7567932588437394E-4</v>
      </c>
      <c r="E125" s="54">
        <v>5.9725606306283681E-3</v>
      </c>
      <c r="F125" s="55"/>
      <c r="G125" s="30" t="s">
        <v>151</v>
      </c>
      <c r="L125" s="57">
        <v>0.99732481075027546</v>
      </c>
    </row>
    <row r="126" spans="2:12" x14ac:dyDescent="0.2">
      <c r="B126" s="52">
        <v>53</v>
      </c>
      <c r="C126" s="53">
        <v>7.7219034941365043E-4</v>
      </c>
      <c r="D126" s="54">
        <v>8.7631621551553622E-4</v>
      </c>
      <c r="E126" s="54">
        <v>-1.0412586610188579E-4</v>
      </c>
      <c r="F126" s="55"/>
      <c r="G126" s="30" t="s">
        <v>152</v>
      </c>
      <c r="L126" s="40">
        <v>1.4001881027356278E-2</v>
      </c>
    </row>
    <row r="127" spans="2:12" x14ac:dyDescent="0.2">
      <c r="B127" s="52">
        <v>54</v>
      </c>
      <c r="C127" s="53">
        <v>6.1696090290112087E-3</v>
      </c>
      <c r="D127" s="54">
        <v>7.8408962921024984E-4</v>
      </c>
      <c r="E127" s="54">
        <v>5.3855193998009589E-3</v>
      </c>
      <c r="F127" s="55"/>
      <c r="G127" s="30" t="s">
        <v>153</v>
      </c>
      <c r="L127" s="40">
        <v>65535</v>
      </c>
    </row>
    <row r="128" spans="2:12" x14ac:dyDescent="0.2">
      <c r="B128" s="52">
        <v>55</v>
      </c>
      <c r="C128" s="53">
        <v>-1.190752171364667E-2</v>
      </c>
      <c r="D128" s="54">
        <v>7.0501651883392996E-4</v>
      </c>
      <c r="E128" s="54">
        <v>-1.26125382324806E-2</v>
      </c>
      <c r="F128" s="55"/>
      <c r="G128" s="30" t="s">
        <v>154</v>
      </c>
      <c r="L128" s="40">
        <v>0.99732481079242863</v>
      </c>
    </row>
    <row r="129" spans="2:12" x14ac:dyDescent="0.2">
      <c r="B129" s="52">
        <v>56</v>
      </c>
      <c r="C129" s="53">
        <v>-6.4082200507887101E-3</v>
      </c>
      <c r="D129" s="54">
        <v>-5.7375451219400953E-4</v>
      </c>
      <c r="E129" s="54">
        <v>-5.8344655385947006E-3</v>
      </c>
      <c r="F129" s="55"/>
      <c r="G129" s="30" t="s">
        <v>155</v>
      </c>
      <c r="L129" s="40">
        <v>0.98260305527536784</v>
      </c>
    </row>
    <row r="130" spans="2:12" x14ac:dyDescent="0.2">
      <c r="B130" s="52">
        <v>57</v>
      </c>
      <c r="C130" s="53">
        <v>6.8167334761357525E-3</v>
      </c>
      <c r="D130" s="54">
        <v>-2.4040143029396017E-3</v>
      </c>
      <c r="E130" s="54">
        <v>9.2207477790753542E-3</v>
      </c>
      <c r="F130" s="55"/>
      <c r="G130" s="30" t="s">
        <v>156</v>
      </c>
      <c r="L130" s="40">
        <v>0.8286986626474625</v>
      </c>
    </row>
    <row r="131" spans="2:12" x14ac:dyDescent="0.2">
      <c r="B131" s="52">
        <v>58</v>
      </c>
      <c r="C131" s="53">
        <v>-1.3045569796303974E-2</v>
      </c>
      <c r="D131" s="54">
        <v>-1.9270323588575777E-4</v>
      </c>
      <c r="E131" s="54">
        <v>-1.2852866560418216E-2</v>
      </c>
      <c r="F131" s="55"/>
    </row>
    <row r="132" spans="2:12" x14ac:dyDescent="0.2">
      <c r="B132" s="52">
        <v>59</v>
      </c>
      <c r="C132" s="53">
        <v>3.7996686591316746E-3</v>
      </c>
      <c r="D132" s="54">
        <v>-6.1276031591754859E-4</v>
      </c>
      <c r="E132" s="54">
        <v>4.4124289750492231E-3</v>
      </c>
      <c r="F132" s="55"/>
    </row>
    <row r="133" spans="2:12" x14ac:dyDescent="0.2">
      <c r="B133" s="52">
        <v>60</v>
      </c>
      <c r="C133" s="53">
        <v>1.0497636041692921E-2</v>
      </c>
      <c r="D133" s="54">
        <v>-1.42402716177812E-3</v>
      </c>
      <c r="E133" s="54">
        <v>1.1921663203471041E-2</v>
      </c>
      <c r="F133" s="55"/>
    </row>
    <row r="134" spans="2:12" x14ac:dyDescent="0.2">
      <c r="B134" s="52">
        <v>61</v>
      </c>
      <c r="C134" s="53">
        <v>1.4819484902677591E-2</v>
      </c>
      <c r="D134" s="54">
        <v>1.5944829529451008E-3</v>
      </c>
      <c r="E134" s="54">
        <v>1.3225001949732491E-2</v>
      </c>
      <c r="F134" s="55"/>
    </row>
    <row r="135" spans="2:12" x14ac:dyDescent="0.2">
      <c r="B135" s="52">
        <v>62</v>
      </c>
      <c r="C135" s="53">
        <v>3.1768033324844199E-3</v>
      </c>
      <c r="D135" s="54">
        <v>2.9788979982705785E-3</v>
      </c>
      <c r="E135" s="54">
        <v>1.9790533421384145E-4</v>
      </c>
      <c r="F135" s="55"/>
    </row>
    <row r="136" spans="2:12" x14ac:dyDescent="0.2">
      <c r="B136" s="52">
        <v>63</v>
      </c>
      <c r="C136" s="53">
        <v>1.1452673454618841E-2</v>
      </c>
      <c r="D136" s="54">
        <v>2.269482731837167E-3</v>
      </c>
      <c r="E136" s="54">
        <v>9.1831907227816739E-3</v>
      </c>
      <c r="F136" s="55"/>
    </row>
    <row r="137" spans="2:12" x14ac:dyDescent="0.2">
      <c r="B137" s="52">
        <v>64</v>
      </c>
      <c r="C137" s="53">
        <v>3.9003870767476316E-3</v>
      </c>
      <c r="D137" s="54">
        <v>1.616439853821372E-3</v>
      </c>
      <c r="E137" s="54">
        <v>2.2839472229262596E-3</v>
      </c>
      <c r="F137" s="55"/>
    </row>
    <row r="138" spans="2:12" x14ac:dyDescent="0.2">
      <c r="B138" s="52">
        <v>65</v>
      </c>
      <c r="C138" s="53">
        <v>7.1810770905050853E-3</v>
      </c>
      <c r="D138" s="54">
        <v>1.8952135416483839E-3</v>
      </c>
      <c r="E138" s="54">
        <v>5.2858635488567014E-3</v>
      </c>
      <c r="F138" s="55"/>
    </row>
    <row r="139" spans="2:12" x14ac:dyDescent="0.2">
      <c r="B139" s="52">
        <v>66</v>
      </c>
      <c r="C139" s="53">
        <v>1.0578948104649316E-2</v>
      </c>
      <c r="D139" s="54">
        <v>1.239755152948805E-3</v>
      </c>
      <c r="E139" s="54">
        <v>9.3391929517005114E-3</v>
      </c>
      <c r="F139" s="55"/>
    </row>
    <row r="140" spans="2:12" x14ac:dyDescent="0.2">
      <c r="B140" s="52">
        <v>67</v>
      </c>
      <c r="C140" s="53">
        <v>7.7668669028577546E-3</v>
      </c>
      <c r="D140" s="54">
        <v>2.0601127537848802E-3</v>
      </c>
      <c r="E140" s="54">
        <v>5.7067541490728744E-3</v>
      </c>
      <c r="F140" s="55"/>
    </row>
    <row r="141" spans="2:12" x14ac:dyDescent="0.2">
      <c r="B141" s="52">
        <v>68</v>
      </c>
      <c r="C141" s="53">
        <v>-2.7022272897807187E-3</v>
      </c>
      <c r="D141" s="54">
        <v>2.2066331255039865E-3</v>
      </c>
      <c r="E141" s="54">
        <v>-4.9088604152847052E-3</v>
      </c>
      <c r="F141" s="55"/>
    </row>
    <row r="142" spans="2:12" x14ac:dyDescent="0.2">
      <c r="B142" s="52">
        <v>69</v>
      </c>
      <c r="C142" s="53">
        <v>-1.1265958713614228E-2</v>
      </c>
      <c r="D142" s="54">
        <v>6.6424199871827419E-4</v>
      </c>
      <c r="E142" s="54">
        <v>-1.1930200712332502E-2</v>
      </c>
      <c r="F142" s="55"/>
    </row>
    <row r="143" spans="2:12" x14ac:dyDescent="0.2">
      <c r="B143" s="52">
        <v>70</v>
      </c>
      <c r="C143" s="53">
        <v>-5.5011805901092675E-3</v>
      </c>
      <c r="D143" s="54">
        <v>-1.7004891111883063E-3</v>
      </c>
      <c r="E143" s="54">
        <v>-3.8006914789209612E-3</v>
      </c>
      <c r="F143" s="55"/>
    </row>
    <row r="144" spans="2:12" x14ac:dyDescent="0.2">
      <c r="B144" s="52">
        <v>71</v>
      </c>
      <c r="C144" s="53">
        <v>1.4379773826492307E-2</v>
      </c>
      <c r="D144" s="54">
        <v>-2.216649204799661E-3</v>
      </c>
      <c r="E144" s="54">
        <v>1.6596423031291968E-2</v>
      </c>
      <c r="F144" s="55"/>
    </row>
    <row r="145" spans="2:6" x14ac:dyDescent="0.2">
      <c r="B145" s="52">
        <v>72</v>
      </c>
      <c r="C145" s="53">
        <v>6.4219697192681386E-3</v>
      </c>
      <c r="D145" s="54">
        <v>7.6970718115431519E-4</v>
      </c>
      <c r="E145" s="54">
        <v>5.6522625381138234E-3</v>
      </c>
      <c r="F145" s="55"/>
    </row>
    <row r="146" spans="2:6" x14ac:dyDescent="0.2">
      <c r="B146" s="52">
        <v>73</v>
      </c>
      <c r="C146" s="53">
        <v>6.5654336344496802E-3</v>
      </c>
      <c r="D146" s="54">
        <v>2.5705068942239954E-3</v>
      </c>
      <c r="E146" s="54">
        <v>3.9949267402256848E-3</v>
      </c>
      <c r="F146" s="55"/>
    </row>
    <row r="147" spans="2:6" x14ac:dyDescent="0.2">
      <c r="B147" s="52">
        <v>74</v>
      </c>
      <c r="C147" s="53">
        <v>-7.0200358493406499E-3</v>
      </c>
      <c r="D147" s="54">
        <v>1.5118786727503246E-3</v>
      </c>
      <c r="E147" s="54">
        <v>-8.5319145220909744E-3</v>
      </c>
      <c r="F147" s="55"/>
    </row>
    <row r="148" spans="2:6" x14ac:dyDescent="0.2">
      <c r="B148" s="52">
        <v>75</v>
      </c>
      <c r="C148" s="53">
        <v>9.6874662201222993E-3</v>
      </c>
      <c r="D148" s="54">
        <v>2.2485538916285769E-5</v>
      </c>
      <c r="E148" s="54">
        <v>9.6649806812060136E-3</v>
      </c>
      <c r="F148" s="55"/>
    </row>
    <row r="149" spans="2:6" x14ac:dyDescent="0.2">
      <c r="B149" s="52">
        <v>76</v>
      </c>
      <c r="C149" s="53">
        <v>-8.9832408389056411E-3</v>
      </c>
      <c r="D149" s="54">
        <v>4.3497637520494709E-5</v>
      </c>
      <c r="E149" s="54">
        <v>-9.0267384764261358E-3</v>
      </c>
      <c r="F149" s="55"/>
    </row>
    <row r="150" spans="2:6" x14ac:dyDescent="0.2">
      <c r="B150" s="52">
        <v>77</v>
      </c>
      <c r="C150" s="53">
        <v>-2.8840627566373623E-3</v>
      </c>
      <c r="D150" s="54">
        <v>2.2603269162364175E-4</v>
      </c>
      <c r="E150" s="54">
        <v>-3.1100954482610041E-3</v>
      </c>
      <c r="F150" s="55"/>
    </row>
    <row r="151" spans="2:6" x14ac:dyDescent="0.2">
      <c r="B151" s="52">
        <v>78</v>
      </c>
      <c r="C151" s="53">
        <v>-3.0275880540646745E-3</v>
      </c>
      <c r="D151" s="54">
        <v>-1.617758451443495E-3</v>
      </c>
      <c r="E151" s="54">
        <v>-1.4098296026211795E-3</v>
      </c>
      <c r="F151" s="55"/>
    </row>
    <row r="152" spans="2:6" x14ac:dyDescent="0.2">
      <c r="B152" s="52">
        <v>79</v>
      </c>
      <c r="C152" s="53">
        <v>8.4044613058019899E-3</v>
      </c>
      <c r="D152" s="54">
        <v>-8.101116740931065E-4</v>
      </c>
      <c r="E152" s="54">
        <v>9.2145729798950964E-3</v>
      </c>
      <c r="F152" s="55"/>
    </row>
    <row r="153" spans="2:6" x14ac:dyDescent="0.2">
      <c r="B153" s="52">
        <v>80</v>
      </c>
      <c r="C153" s="53">
        <v>-5.6832514835872022E-4</v>
      </c>
      <c r="D153" s="54">
        <v>4.401201714119285E-4</v>
      </c>
      <c r="E153" s="54">
        <v>-1.0084453197706487E-3</v>
      </c>
      <c r="F153" s="55"/>
    </row>
    <row r="154" spans="2:6" x14ac:dyDescent="0.2">
      <c r="B154" s="52">
        <v>81</v>
      </c>
      <c r="C154" s="53">
        <v>7.0259929833014532E-5</v>
      </c>
      <c r="D154" s="54">
        <v>9.8732325045202719E-4</v>
      </c>
      <c r="E154" s="54">
        <v>-9.1706332061901265E-4</v>
      </c>
      <c r="F154" s="55"/>
    </row>
    <row r="155" spans="2:6" x14ac:dyDescent="0.2">
      <c r="B155" s="52">
        <v>82</v>
      </c>
      <c r="C155" s="53">
        <v>-8.1059859629374256E-3</v>
      </c>
      <c r="D155" s="54">
        <v>-1.5337360178646793E-4</v>
      </c>
      <c r="E155" s="54">
        <v>-7.9526123611509576E-3</v>
      </c>
      <c r="F155" s="55"/>
    </row>
    <row r="156" spans="2:6" x14ac:dyDescent="0.2">
      <c r="B156" s="52">
        <v>83</v>
      </c>
      <c r="C156" s="53">
        <v>-3.8644336769666971E-3</v>
      </c>
      <c r="D156" s="54">
        <v>-9.7517566049242378E-4</v>
      </c>
      <c r="E156" s="54">
        <v>-2.8892580164742734E-3</v>
      </c>
      <c r="F156" s="55"/>
    </row>
    <row r="157" spans="2:6" x14ac:dyDescent="0.2">
      <c r="B157" s="52">
        <v>84</v>
      </c>
      <c r="C157" s="53">
        <v>-1.7985965447739863E-3</v>
      </c>
      <c r="D157" s="54">
        <v>-1.6081780060414929E-3</v>
      </c>
      <c r="E157" s="54">
        <v>-1.9041853873249344E-4</v>
      </c>
      <c r="F157" s="55"/>
    </row>
    <row r="158" spans="2:6" x14ac:dyDescent="0.2">
      <c r="B158" s="52">
        <v>85</v>
      </c>
      <c r="C158" s="53">
        <v>1.4171503418422093E-3</v>
      </c>
      <c r="D158" s="54">
        <v>-8.0600499213140516E-4</v>
      </c>
      <c r="E158" s="54">
        <v>2.2231553339736145E-3</v>
      </c>
      <c r="F158" s="55"/>
    </row>
    <row r="159" spans="2:6" x14ac:dyDescent="0.2">
      <c r="B159" s="52">
        <v>86</v>
      </c>
      <c r="C159" s="53">
        <v>7.7361726415135553E-3</v>
      </c>
      <c r="D159" s="54">
        <v>-1.6991803422256556E-4</v>
      </c>
      <c r="E159" s="54">
        <v>7.9060906757361209E-3</v>
      </c>
      <c r="F159" s="55"/>
    </row>
    <row r="160" spans="2:6" x14ac:dyDescent="0.2">
      <c r="B160" s="52">
        <v>87</v>
      </c>
      <c r="C160" s="53">
        <v>-3.7414462982432784E-3</v>
      </c>
      <c r="D160" s="54">
        <v>9.6608528474994128E-4</v>
      </c>
      <c r="E160" s="54">
        <v>-4.7075315829932197E-3</v>
      </c>
      <c r="F160" s="55"/>
    </row>
    <row r="161" spans="2:6" x14ac:dyDescent="0.2">
      <c r="B161" s="52">
        <v>88</v>
      </c>
      <c r="C161" s="53">
        <v>-1.650165390958018E-3</v>
      </c>
      <c r="D161" s="54">
        <v>5.446844355583816E-4</v>
      </c>
      <c r="E161" s="54">
        <v>-2.1948498265163996E-3</v>
      </c>
      <c r="F161" s="55"/>
    </row>
    <row r="162" spans="2:6" x14ac:dyDescent="0.2">
      <c r="B162" s="52">
        <v>89</v>
      </c>
      <c r="C162" s="53">
        <v>1.3704944529425464E-2</v>
      </c>
      <c r="D162" s="54">
        <v>-7.7291335674898633E-4</v>
      </c>
      <c r="E162" s="54">
        <v>1.447785788617445E-2</v>
      </c>
      <c r="F162" s="55"/>
    </row>
    <row r="163" spans="2:6" x14ac:dyDescent="0.2">
      <c r="B163" s="52">
        <v>90</v>
      </c>
      <c r="C163" s="53">
        <v>-1.5454771446068265E-2</v>
      </c>
      <c r="D163" s="54">
        <v>1.21477407511493E-3</v>
      </c>
      <c r="E163" s="54">
        <v>-1.6669545521183195E-2</v>
      </c>
      <c r="F163" s="55"/>
    </row>
    <row r="164" spans="2:6" x14ac:dyDescent="0.2">
      <c r="B164" s="52">
        <v>91</v>
      </c>
      <c r="C164" s="53">
        <v>-1.420826984383621E-2</v>
      </c>
      <c r="D164" s="54">
        <v>4.9811560253753412E-5</v>
      </c>
      <c r="E164" s="54">
        <v>-1.4258081404089963E-2</v>
      </c>
      <c r="F164" s="55"/>
    </row>
    <row r="165" spans="2:6" x14ac:dyDescent="0.2">
      <c r="B165" s="52">
        <v>92</v>
      </c>
      <c r="C165" s="53">
        <v>-3.2960641253217291E-3</v>
      </c>
      <c r="D165" s="54">
        <v>-3.7492601253944009E-3</v>
      </c>
      <c r="E165" s="54">
        <v>4.531960000726718E-4</v>
      </c>
      <c r="F165" s="55"/>
    </row>
    <row r="166" spans="2:6" x14ac:dyDescent="0.2">
      <c r="B166" s="52">
        <v>93</v>
      </c>
      <c r="C166" s="53">
        <v>-2.5088663015148424E-3</v>
      </c>
      <c r="D166" s="54">
        <v>-2.36906211579422E-3</v>
      </c>
      <c r="E166" s="54">
        <v>-1.3980418572062236E-4</v>
      </c>
      <c r="F166" s="55"/>
    </row>
    <row r="167" spans="2:6" x14ac:dyDescent="0.2">
      <c r="B167" s="52">
        <v>94</v>
      </c>
      <c r="C167" s="53">
        <v>5.3459712071407895E-3</v>
      </c>
      <c r="D167" s="54">
        <v>-8.081373530146839E-4</v>
      </c>
      <c r="E167" s="54">
        <v>6.1541085601554734E-3</v>
      </c>
      <c r="F167" s="55"/>
    </row>
    <row r="168" spans="2:6" x14ac:dyDescent="0.2">
      <c r="B168" s="52">
        <v>95</v>
      </c>
      <c r="C168" s="53">
        <v>-1.0957970394500868E-3</v>
      </c>
      <c r="D168" s="54">
        <v>1.7049676815470067E-4</v>
      </c>
      <c r="E168" s="54">
        <v>-1.2662938076047874E-3</v>
      </c>
      <c r="F168" s="55"/>
    </row>
    <row r="169" spans="2:6" x14ac:dyDescent="0.2">
      <c r="B169" s="52">
        <v>96</v>
      </c>
      <c r="C169" s="53">
        <v>3.3754034190799599E-3</v>
      </c>
      <c r="D169" s="54">
        <v>5.157485680184733E-4</v>
      </c>
      <c r="E169" s="54">
        <v>2.8596548510614866E-3</v>
      </c>
      <c r="F169" s="55"/>
    </row>
    <row r="170" spans="2:6" x14ac:dyDescent="0.2">
      <c r="B170" s="52">
        <v>97</v>
      </c>
      <c r="C170" s="53">
        <v>-1.2832769841536853E-3</v>
      </c>
      <c r="D170" s="54">
        <v>1.4246090649282011E-4</v>
      </c>
      <c r="E170" s="54">
        <v>-1.4257378906465054E-3</v>
      </c>
      <c r="F170" s="55"/>
    </row>
    <row r="171" spans="2:6" x14ac:dyDescent="0.2">
      <c r="B171" s="52">
        <v>98</v>
      </c>
      <c r="C171" s="53">
        <v>-1.2586864124075954E-3</v>
      </c>
      <c r="D171" s="54">
        <v>2.2883716798584525E-4</v>
      </c>
      <c r="E171" s="54">
        <v>-1.4875235803934407E-3</v>
      </c>
      <c r="F171" s="55"/>
    </row>
    <row r="172" spans="2:6" x14ac:dyDescent="0.2">
      <c r="B172" s="52">
        <v>99</v>
      </c>
      <c r="C172" s="53">
        <v>9.6291745213285228E-3</v>
      </c>
      <c r="D172" s="54">
        <v>-3.9750440060183807E-4</v>
      </c>
      <c r="E172" s="54">
        <v>1.0026678921930361E-2</v>
      </c>
      <c r="F172" s="55"/>
    </row>
    <row r="173" spans="2:6" x14ac:dyDescent="0.2">
      <c r="B173" s="52">
        <v>100</v>
      </c>
      <c r="C173" s="53">
        <v>4.4340508661660245E-3</v>
      </c>
      <c r="D173" s="54">
        <v>8.1499243365471419E-4</v>
      </c>
      <c r="E173" s="54">
        <v>3.6190584325113103E-3</v>
      </c>
      <c r="F173" s="55"/>
    </row>
    <row r="174" spans="2:6" x14ac:dyDescent="0.2">
      <c r="B174" s="52">
        <v>101</v>
      </c>
      <c r="C174" s="53">
        <v>4.3973952608856716E-4</v>
      </c>
      <c r="D174" s="54">
        <v>1.7082494613342842E-3</v>
      </c>
      <c r="E174" s="54">
        <v>-1.2685099352457169E-3</v>
      </c>
      <c r="F174" s="55"/>
    </row>
    <row r="175" spans="2:6" x14ac:dyDescent="0.2">
      <c r="B175" s="52">
        <v>102</v>
      </c>
      <c r="C175" s="53">
        <v>1.1417014068573405E-2</v>
      </c>
      <c r="D175" s="54">
        <v>5.6314235481808549E-4</v>
      </c>
      <c r="E175" s="54">
        <v>1.085387171375532E-2</v>
      </c>
      <c r="F175" s="55"/>
    </row>
    <row r="176" spans="2:6" x14ac:dyDescent="0.2">
      <c r="B176" s="52">
        <v>103</v>
      </c>
      <c r="C176" s="53">
        <v>-3.0728480650403173E-3</v>
      </c>
      <c r="D176" s="54">
        <v>1.2428874799900631E-3</v>
      </c>
      <c r="E176" s="54">
        <v>-4.3157355450303804E-3</v>
      </c>
      <c r="F176" s="55"/>
    </row>
    <row r="177" spans="2:6" x14ac:dyDescent="0.2">
      <c r="B177" s="52">
        <v>104</v>
      </c>
      <c r="C177" s="53">
        <v>-3.2624151520331125E-3</v>
      </c>
      <c r="D177" s="54">
        <v>1.1159697850003226E-3</v>
      </c>
      <c r="E177" s="54">
        <v>-4.3783849370334351E-3</v>
      </c>
      <c r="F177" s="55"/>
    </row>
    <row r="178" spans="2:6" x14ac:dyDescent="0.2">
      <c r="B178" s="52">
        <v>105</v>
      </c>
      <c r="C178" s="53">
        <v>-3.2601861279947567E-3</v>
      </c>
      <c r="D178" s="54">
        <v>-8.6168305738014558E-4</v>
      </c>
      <c r="E178" s="54">
        <v>-2.3985030706146111E-3</v>
      </c>
      <c r="F178" s="55"/>
    </row>
    <row r="179" spans="2:6" x14ac:dyDescent="0.2">
      <c r="B179" s="52">
        <v>106</v>
      </c>
      <c r="C179" s="53">
        <v>-1.0137241020626863E-3</v>
      </c>
      <c r="D179" s="54">
        <v>-8.8703319595422395E-4</v>
      </c>
      <c r="E179" s="54">
        <v>-1.266909061084624E-4</v>
      </c>
      <c r="F179" s="55"/>
    </row>
    <row r="180" spans="2:6" x14ac:dyDescent="0.2">
      <c r="B180" s="52">
        <v>107</v>
      </c>
      <c r="C180" s="53">
        <v>1.6782209637022645E-3</v>
      </c>
      <c r="D180" s="54">
        <v>-6.3724622453060218E-4</v>
      </c>
      <c r="E180" s="54">
        <v>2.3154671882328667E-3</v>
      </c>
      <c r="F180" s="55"/>
    </row>
    <row r="181" spans="2:6" x14ac:dyDescent="0.2">
      <c r="B181" s="52">
        <v>108</v>
      </c>
      <c r="C181" s="53">
        <v>1.6882861465958307E-3</v>
      </c>
      <c r="D181" s="54">
        <v>-3.4941073870741694E-5</v>
      </c>
      <c r="E181" s="54">
        <v>1.7232272204665724E-3</v>
      </c>
      <c r="F181" s="55"/>
    </row>
    <row r="182" spans="2:6" x14ac:dyDescent="0.2">
      <c r="B182" s="52">
        <v>109</v>
      </c>
      <c r="C182" s="53">
        <v>-1.4432434241057935E-3</v>
      </c>
      <c r="D182" s="54">
        <v>3.2967638789278158E-4</v>
      </c>
      <c r="E182" s="54">
        <v>-1.7729198119985751E-3</v>
      </c>
      <c r="F182" s="55"/>
    </row>
    <row r="183" spans="2:6" x14ac:dyDescent="0.2">
      <c r="B183" s="52">
        <v>110</v>
      </c>
      <c r="C183" s="53">
        <v>-6.2803997945009319E-3</v>
      </c>
      <c r="D183" s="54">
        <v>-1.6743669531220015E-5</v>
      </c>
      <c r="E183" s="54">
        <v>-6.2636561249697119E-3</v>
      </c>
      <c r="F183" s="55"/>
    </row>
    <row r="184" spans="2:6" x14ac:dyDescent="0.2">
      <c r="B184" s="52">
        <v>111</v>
      </c>
      <c r="C184" s="53">
        <v>9.2419532969468757E-3</v>
      </c>
      <c r="D184" s="54">
        <v>-9.7680291513055004E-4</v>
      </c>
      <c r="E184" s="54">
        <v>1.0218756212077426E-2</v>
      </c>
      <c r="F184" s="55"/>
    </row>
    <row r="185" spans="2:6" x14ac:dyDescent="0.2">
      <c r="B185" s="52">
        <v>112</v>
      </c>
      <c r="C185" s="53">
        <v>-1.1665031530503033E-2</v>
      </c>
      <c r="D185" s="54">
        <v>9.3894969885729637E-5</v>
      </c>
      <c r="E185" s="54">
        <v>-1.1758926500388763E-2</v>
      </c>
      <c r="F185" s="55"/>
    </row>
    <row r="186" spans="2:6" x14ac:dyDescent="0.2">
      <c r="B186" s="52">
        <v>113</v>
      </c>
      <c r="C186" s="53">
        <v>-3.4139509859896456E-3</v>
      </c>
      <c r="D186" s="54">
        <v>-1.3195836454817696E-4</v>
      </c>
      <c r="E186" s="54">
        <v>-3.2819926214414687E-3</v>
      </c>
      <c r="F186" s="55"/>
    </row>
    <row r="187" spans="2:6" x14ac:dyDescent="0.2">
      <c r="B187" s="52">
        <v>114</v>
      </c>
      <c r="C187" s="53">
        <v>1.3891382078310959E-3</v>
      </c>
      <c r="D187" s="54">
        <v>-2.0387348822555147E-3</v>
      </c>
      <c r="E187" s="54">
        <v>3.4278730900866106E-3</v>
      </c>
      <c r="F187" s="55"/>
    </row>
    <row r="188" spans="2:6" x14ac:dyDescent="0.2">
      <c r="B188" s="52">
        <v>115</v>
      </c>
      <c r="C188" s="53">
        <v>-7.5887292662725073E-3</v>
      </c>
      <c r="D188" s="54">
        <v>-3.9115408107283367E-4</v>
      </c>
      <c r="E188" s="54">
        <v>-7.1975751851996736E-3</v>
      </c>
      <c r="F188" s="55"/>
    </row>
    <row r="189" spans="2:6" x14ac:dyDescent="0.2">
      <c r="B189" s="52">
        <v>116</v>
      </c>
      <c r="C189" s="53">
        <v>-8.5373261802952077E-5</v>
      </c>
      <c r="D189" s="54">
        <v>-7.3963931015679385E-4</v>
      </c>
      <c r="E189" s="54">
        <v>6.5426604835384179E-4</v>
      </c>
      <c r="F189" s="55"/>
    </row>
    <row r="190" spans="2:6" x14ac:dyDescent="0.2">
      <c r="B190" s="52">
        <v>117</v>
      </c>
      <c r="C190" s="53">
        <v>1.3788104141314551E-2</v>
      </c>
      <c r="D190" s="54">
        <v>-1.1186394198910172E-3</v>
      </c>
      <c r="E190" s="54">
        <v>1.4906743561205568E-2</v>
      </c>
      <c r="F190" s="55"/>
    </row>
    <row r="191" spans="2:6" x14ac:dyDescent="0.2">
      <c r="B191" s="52">
        <v>118</v>
      </c>
      <c r="C191" s="53">
        <v>4.2338023587120922E-3</v>
      </c>
      <c r="D191" s="54">
        <v>1.4353071038479071E-3</v>
      </c>
      <c r="E191" s="54">
        <v>2.7984952548641851E-3</v>
      </c>
      <c r="F191" s="55"/>
    </row>
    <row r="192" spans="2:6" x14ac:dyDescent="0.2">
      <c r="B192" s="52">
        <v>119</v>
      </c>
      <c r="C192" s="53">
        <v>3.3870397742249924E-3</v>
      </c>
      <c r="D192" s="54">
        <v>2.2476004166472135E-3</v>
      </c>
      <c r="E192" s="54">
        <v>1.1394393575777789E-3</v>
      </c>
      <c r="F192" s="55"/>
    </row>
    <row r="193" spans="2:6" x14ac:dyDescent="0.2">
      <c r="B193" s="52">
        <v>120</v>
      </c>
      <c r="C193" s="53">
        <v>1.3662897448332836E-2</v>
      </c>
      <c r="D193" s="54">
        <v>8.634215032927179E-4</v>
      </c>
      <c r="E193" s="54">
        <v>1.2799475945040118E-2</v>
      </c>
      <c r="F193" s="55"/>
    </row>
    <row r="194" spans="2:6" x14ac:dyDescent="0.2">
      <c r="B194" s="52">
        <v>121</v>
      </c>
      <c r="C194" s="53">
        <v>-1.0031056491087985E-2</v>
      </c>
      <c r="D194" s="54">
        <v>1.8902900566536273E-3</v>
      </c>
      <c r="E194" s="54">
        <v>-1.1921346547741612E-2</v>
      </c>
      <c r="F194" s="55"/>
    </row>
    <row r="195" spans="2:6" x14ac:dyDescent="0.2">
      <c r="B195" s="52">
        <v>122</v>
      </c>
      <c r="C195" s="53">
        <v>6.1491108999586581E-3</v>
      </c>
      <c r="D195" s="54">
        <v>6.4647692030488785E-4</v>
      </c>
      <c r="E195" s="54">
        <v>5.5026339796537703E-3</v>
      </c>
      <c r="F195" s="55"/>
    </row>
    <row r="196" spans="2:6" x14ac:dyDescent="0.2">
      <c r="B196" s="52">
        <v>123</v>
      </c>
      <c r="C196" s="53">
        <v>-2.5176487636063053E-3</v>
      </c>
      <c r="D196" s="54">
        <v>-7.5604768222770698E-4</v>
      </c>
      <c r="E196" s="54">
        <v>-1.7616010813785983E-3</v>
      </c>
      <c r="F196" s="55"/>
    </row>
    <row r="197" spans="2:6" x14ac:dyDescent="0.2">
      <c r="B197" s="52">
        <v>124</v>
      </c>
      <c r="C197" s="53">
        <v>-5.9912998384458668E-3</v>
      </c>
      <c r="D197" s="54">
        <v>4.6629140562522674E-4</v>
      </c>
      <c r="E197" s="54">
        <v>-6.4575912440710936E-3</v>
      </c>
      <c r="F197" s="55"/>
    </row>
    <row r="198" spans="2:6" x14ac:dyDescent="0.2">
      <c r="B198" s="52">
        <v>125</v>
      </c>
      <c r="C198" s="53">
        <v>-1.4134368780164082E-3</v>
      </c>
      <c r="D198" s="54">
        <v>-1.0897757284144191E-3</v>
      </c>
      <c r="E198" s="54">
        <v>-3.2366114960198904E-4</v>
      </c>
      <c r="F198" s="55"/>
    </row>
    <row r="199" spans="2:6" x14ac:dyDescent="0.2">
      <c r="B199" s="52">
        <v>126</v>
      </c>
      <c r="C199" s="53">
        <v>3.7028166354671982E-3</v>
      </c>
      <c r="D199" s="54">
        <v>-1.0504259252791812E-3</v>
      </c>
      <c r="E199" s="54">
        <v>4.7532425607463794E-3</v>
      </c>
      <c r="F199" s="55"/>
    </row>
    <row r="200" spans="2:6" x14ac:dyDescent="0.2">
      <c r="B200" s="52">
        <v>127</v>
      </c>
      <c r="C200" s="53">
        <v>-4.5003622954221415E-3</v>
      </c>
      <c r="D200" s="54">
        <v>1.3593087881245622E-4</v>
      </c>
      <c r="E200" s="54">
        <v>-4.6362931742345978E-3</v>
      </c>
      <c r="F200" s="55"/>
    </row>
    <row r="201" spans="2:6" x14ac:dyDescent="0.2">
      <c r="B201" s="52">
        <v>128</v>
      </c>
      <c r="C201" s="53">
        <v>-5.5683490815719465E-3</v>
      </c>
      <c r="D201" s="54">
        <v>-8.4232229437556684E-5</v>
      </c>
      <c r="E201" s="54">
        <v>-5.4841168521343898E-3</v>
      </c>
      <c r="F201" s="55"/>
    </row>
    <row r="202" spans="2:6" x14ac:dyDescent="0.2">
      <c r="B202" s="52">
        <v>129</v>
      </c>
      <c r="C202" s="53">
        <v>7.9553212679969731E-4</v>
      </c>
      <c r="D202" s="54">
        <v>-1.310534418214587E-3</v>
      </c>
      <c r="E202" s="54">
        <v>2.1060665450142843E-3</v>
      </c>
      <c r="F202" s="55"/>
    </row>
    <row r="203" spans="2:6" x14ac:dyDescent="0.2">
      <c r="B203" s="52">
        <v>130</v>
      </c>
      <c r="C203" s="53">
        <v>2.9566720914212426E-3</v>
      </c>
      <c r="D203" s="54">
        <v>-7.4799178571824474E-4</v>
      </c>
      <c r="E203" s="54">
        <v>3.7046638771394873E-3</v>
      </c>
      <c r="F203" s="55"/>
    </row>
    <row r="204" spans="2:6" x14ac:dyDescent="0.2">
      <c r="B204" s="52">
        <v>131</v>
      </c>
      <c r="C204" s="53">
        <v>-8.7705161524403834E-4</v>
      </c>
      <c r="D204" s="54">
        <v>3.5134834965113023E-4</v>
      </c>
      <c r="E204" s="54">
        <v>-1.2283999648951686E-3</v>
      </c>
      <c r="F204" s="55"/>
    </row>
    <row r="205" spans="2:6" x14ac:dyDescent="0.2">
      <c r="B205" s="52">
        <v>132</v>
      </c>
      <c r="C205" s="53">
        <v>1.4054906701643575E-3</v>
      </c>
      <c r="D205" s="54">
        <v>2.1740918361325503E-4</v>
      </c>
      <c r="E205" s="54">
        <v>1.1880814865511025E-3</v>
      </c>
      <c r="F205" s="55"/>
    </row>
    <row r="206" spans="2:6" x14ac:dyDescent="0.2">
      <c r="B206" s="52">
        <v>133</v>
      </c>
      <c r="C206" s="53">
        <v>-3.1037389127277757E-3</v>
      </c>
      <c r="D206" s="54">
        <v>-4.6774554596142742E-5</v>
      </c>
      <c r="E206" s="54">
        <v>-3.056964358131633E-3</v>
      </c>
      <c r="F206" s="55"/>
    </row>
    <row r="207" spans="2:6" x14ac:dyDescent="0.2">
      <c r="B207" s="52">
        <v>134</v>
      </c>
      <c r="C207" s="53">
        <v>1.1948860305644661E-3</v>
      </c>
      <c r="D207" s="54">
        <v>-2.39340331704474E-4</v>
      </c>
      <c r="E207" s="54">
        <v>1.4342263622689401E-3</v>
      </c>
      <c r="F207" s="55"/>
    </row>
    <row r="208" spans="2:6" x14ac:dyDescent="0.2">
      <c r="B208" s="52">
        <v>135</v>
      </c>
      <c r="C208" s="53">
        <v>-2.6888860562191983E-3</v>
      </c>
      <c r="D208" s="54">
        <v>-3.7083853802111081E-4</v>
      </c>
      <c r="E208" s="54">
        <v>-2.3180475181980875E-3</v>
      </c>
      <c r="F208" s="55"/>
    </row>
    <row r="209" spans="2:6" x14ac:dyDescent="0.2">
      <c r="B209" s="52">
        <v>136</v>
      </c>
      <c r="C209" s="53">
        <v>-1.1476384164773463E-2</v>
      </c>
      <c r="D209" s="54">
        <v>-2.217063363393508E-4</v>
      </c>
      <c r="E209" s="54">
        <v>-1.1254677828434112E-2</v>
      </c>
      <c r="F209" s="55"/>
    </row>
    <row r="210" spans="2:6" x14ac:dyDescent="0.2">
      <c r="B210" s="52">
        <v>137</v>
      </c>
      <c r="C210" s="53">
        <v>6.499716169887846E-3</v>
      </c>
      <c r="D210" s="54">
        <v>-1.7220568931753354E-3</v>
      </c>
      <c r="E210" s="54">
        <v>8.2217730630631813E-3</v>
      </c>
      <c r="F210" s="55"/>
    </row>
    <row r="211" spans="2:6" x14ac:dyDescent="0.2">
      <c r="B211" s="52">
        <v>138</v>
      </c>
      <c r="C211" s="53">
        <v>-8.003930812621752E-4</v>
      </c>
      <c r="D211" s="54">
        <v>-9.1227639404006333E-4</v>
      </c>
      <c r="E211" s="54">
        <v>1.1188331277788813E-4</v>
      </c>
      <c r="F211" s="55"/>
    </row>
    <row r="212" spans="2:6" x14ac:dyDescent="0.2">
      <c r="B212" s="52">
        <v>139</v>
      </c>
      <c r="C212" s="53">
        <v>7.7814844088621255E-3</v>
      </c>
      <c r="D212" s="54">
        <v>7.0434821630618091E-4</v>
      </c>
      <c r="E212" s="54">
        <v>7.0771361925559446E-3</v>
      </c>
      <c r="F212" s="55"/>
    </row>
    <row r="213" spans="2:6" x14ac:dyDescent="0.2">
      <c r="B213" s="52">
        <v>140</v>
      </c>
      <c r="C213" s="53">
        <v>-1.4004710587401541E-2</v>
      </c>
      <c r="D213" s="54">
        <v>6.7167740231959504E-4</v>
      </c>
      <c r="E213" s="54">
        <v>-1.4676387989721136E-2</v>
      </c>
      <c r="F213" s="55"/>
    </row>
    <row r="214" spans="2:6" x14ac:dyDescent="0.2">
      <c r="B214" s="52">
        <v>141</v>
      </c>
      <c r="C214" s="53">
        <v>9.0055743756185629E-3</v>
      </c>
      <c r="D214" s="54">
        <v>-5.8900731237088687E-4</v>
      </c>
      <c r="E214" s="54">
        <v>9.5945816879894497E-3</v>
      </c>
      <c r="F214" s="55"/>
    </row>
    <row r="215" spans="2:6" x14ac:dyDescent="0.2">
      <c r="B215" s="52">
        <v>142</v>
      </c>
      <c r="C215" s="53">
        <v>-7.3235102111360037E-3</v>
      </c>
      <c r="D215" s="54">
        <v>-9.7538841768592382E-4</v>
      </c>
      <c r="E215" s="54">
        <v>-6.3481217934500799E-3</v>
      </c>
      <c r="F215" s="55"/>
    </row>
    <row r="216" spans="2:6" x14ac:dyDescent="0.2">
      <c r="B216" s="52">
        <v>143</v>
      </c>
      <c r="C216" s="53">
        <v>1.8228567702467102E-3</v>
      </c>
      <c r="D216" s="54">
        <v>3.1828042107780955E-4</v>
      </c>
      <c r="E216" s="54">
        <v>1.5045763491689007E-3</v>
      </c>
      <c r="F216" s="55"/>
    </row>
    <row r="217" spans="2:6" x14ac:dyDescent="0.2">
      <c r="B217" s="52">
        <v>144</v>
      </c>
      <c r="C217" s="53">
        <v>-2.5293717836409229E-3</v>
      </c>
      <c r="D217" s="54">
        <v>-8.7090341643418197E-4</v>
      </c>
      <c r="E217" s="54">
        <v>-1.6584683672067409E-3</v>
      </c>
      <c r="F217" s="55"/>
    </row>
    <row r="218" spans="2:6" x14ac:dyDescent="0.2">
      <c r="B218" s="52">
        <v>145</v>
      </c>
      <c r="C218" s="53">
        <v>8.8865730002342068E-3</v>
      </c>
      <c r="D218" s="54">
        <v>-1.1919475336140579E-4</v>
      </c>
      <c r="E218" s="54">
        <v>9.0057677535956126E-3</v>
      </c>
      <c r="F218" s="55"/>
    </row>
    <row r="219" spans="2:6" x14ac:dyDescent="0.2">
      <c r="B219" s="52">
        <v>146</v>
      </c>
      <c r="C219" s="53">
        <v>-6.259292226185406E-3</v>
      </c>
      <c r="D219" s="54">
        <v>5.6093749928720973E-4</v>
      </c>
      <c r="E219" s="54">
        <v>-6.8202297254726157E-3</v>
      </c>
      <c r="F219" s="55"/>
    </row>
    <row r="220" spans="2:6" x14ac:dyDescent="0.2">
      <c r="B220" s="52">
        <v>147</v>
      </c>
      <c r="C220" s="53">
        <v>-4.6776901001913508E-3</v>
      </c>
      <c r="D220" s="54">
        <v>4.2040055019330891E-4</v>
      </c>
      <c r="E220" s="54">
        <v>-5.0980906503846598E-3</v>
      </c>
      <c r="F220" s="55"/>
    </row>
    <row r="221" spans="2:6" x14ac:dyDescent="0.2">
      <c r="B221" s="52">
        <v>148</v>
      </c>
      <c r="C221" s="53">
        <v>-3.2381087016573459E-3</v>
      </c>
      <c r="D221" s="54">
        <v>-1.4491326768332484E-3</v>
      </c>
      <c r="E221" s="54">
        <v>-1.7889760248240975E-3</v>
      </c>
      <c r="F221" s="55"/>
    </row>
    <row r="222" spans="2:6" x14ac:dyDescent="0.2">
      <c r="B222" s="52">
        <v>149</v>
      </c>
      <c r="C222" s="53">
        <v>2.4246418449333168E-3</v>
      </c>
      <c r="D222" s="54">
        <v>-1.0756892292927015E-3</v>
      </c>
      <c r="E222" s="54">
        <v>3.5003310742260183E-3</v>
      </c>
      <c r="F222" s="55"/>
    </row>
    <row r="223" spans="2:6" x14ac:dyDescent="0.2">
      <c r="B223" s="52">
        <v>150</v>
      </c>
      <c r="C223" s="53">
        <v>-2.0431432084394231E-3</v>
      </c>
      <c r="D223" s="54">
        <v>-2.5240945933485649E-4</v>
      </c>
      <c r="E223" s="54">
        <v>-1.7907337491045667E-3</v>
      </c>
      <c r="F223" s="55"/>
    </row>
    <row r="224" spans="2:6" x14ac:dyDescent="0.2">
      <c r="B224" s="52">
        <v>151</v>
      </c>
      <c r="C224" s="53">
        <v>3.0729857729167344E-3</v>
      </c>
      <c r="D224" s="54">
        <v>1.6064922444957754E-5</v>
      </c>
      <c r="E224" s="54">
        <v>3.0569208504717766E-3</v>
      </c>
      <c r="F224" s="55"/>
    </row>
    <row r="225" spans="2:6" x14ac:dyDescent="0.2">
      <c r="B225" s="52">
        <v>152</v>
      </c>
      <c r="C225" s="53">
        <v>2.1546439585286882E-3</v>
      </c>
      <c r="D225" s="54">
        <v>-1.9047150219959202E-5</v>
      </c>
      <c r="E225" s="54">
        <v>2.1736911087486474E-3</v>
      </c>
      <c r="F225" s="55"/>
    </row>
    <row r="226" spans="2:6" x14ac:dyDescent="0.2">
      <c r="B226" s="52">
        <v>153</v>
      </c>
      <c r="C226" s="53">
        <v>3.0178546508022991E-3</v>
      </c>
      <c r="D226" s="54">
        <v>5.6980718223087435E-4</v>
      </c>
      <c r="E226" s="54">
        <v>2.4480474685714248E-3</v>
      </c>
      <c r="F226" s="55"/>
    </row>
    <row r="227" spans="2:6" x14ac:dyDescent="0.2">
      <c r="B227" s="52">
        <v>154</v>
      </c>
      <c r="C227" s="53">
        <v>1.8831722346705528E-3</v>
      </c>
      <c r="D227" s="54">
        <v>5.4166717402570879E-4</v>
      </c>
      <c r="E227" s="54">
        <v>1.341505060644844E-3</v>
      </c>
      <c r="F227" s="55"/>
    </row>
    <row r="228" spans="2:6" x14ac:dyDescent="0.2">
      <c r="B228" s="52">
        <v>155</v>
      </c>
      <c r="C228" s="53">
        <v>-9.9653176142971717E-4</v>
      </c>
      <c r="D228" s="54">
        <v>5.3221378410372869E-4</v>
      </c>
      <c r="E228" s="54">
        <v>-1.5287455455334459E-3</v>
      </c>
      <c r="F228" s="55"/>
    </row>
    <row r="229" spans="2:6" x14ac:dyDescent="0.2">
      <c r="B229" s="52">
        <v>156</v>
      </c>
      <c r="C229" s="53">
        <v>2.6942090836915419E-3</v>
      </c>
      <c r="D229" s="54">
        <v>5.9182841539317035E-5</v>
      </c>
      <c r="E229" s="54">
        <v>2.6350262421522249E-3</v>
      </c>
      <c r="F229" s="55"/>
    </row>
    <row r="230" spans="2:6" x14ac:dyDescent="0.2">
      <c r="B230" s="52">
        <v>157</v>
      </c>
      <c r="C230" s="53">
        <v>3.6457799332797573E-3</v>
      </c>
      <c r="D230" s="54">
        <v>8.0213333817700464E-5</v>
      </c>
      <c r="E230" s="54">
        <v>3.5655665994620569E-3</v>
      </c>
      <c r="F230" s="55"/>
    </row>
    <row r="231" spans="2:6" x14ac:dyDescent="0.2">
      <c r="B231" s="52">
        <v>158</v>
      </c>
      <c r="C231" s="53">
        <v>2.5544945485550257E-3</v>
      </c>
      <c r="D231" s="54">
        <v>6.8426159634232494E-4</v>
      </c>
      <c r="E231" s="54">
        <v>1.8702329522127007E-3</v>
      </c>
      <c r="F231" s="55"/>
    </row>
    <row r="232" spans="2:6" x14ac:dyDescent="0.2">
      <c r="B232" s="52">
        <v>159</v>
      </c>
      <c r="C232" s="53">
        <v>-2.9690023265106927E-3</v>
      </c>
      <c r="D232" s="54">
        <v>6.9155924213557809E-4</v>
      </c>
      <c r="E232" s="54">
        <v>-3.6605615686462708E-3</v>
      </c>
      <c r="F232" s="55"/>
    </row>
    <row r="233" spans="2:6" x14ac:dyDescent="0.2">
      <c r="B233" s="52">
        <v>160</v>
      </c>
      <c r="C233" s="53">
        <v>-1.9907343433163602E-3</v>
      </c>
      <c r="D233" s="54">
        <v>-6.9224165811257845E-5</v>
      </c>
      <c r="E233" s="54">
        <v>-1.9215101775051024E-3</v>
      </c>
      <c r="F233" s="55"/>
    </row>
    <row r="234" spans="2:6" x14ac:dyDescent="0.2">
      <c r="B234" s="52">
        <v>161</v>
      </c>
      <c r="C234" s="53">
        <v>1.4010601050370669E-3</v>
      </c>
      <c r="D234" s="54">
        <v>-7.0643110165958286E-4</v>
      </c>
      <c r="E234" s="54">
        <v>2.1074912066966498E-3</v>
      </c>
      <c r="F234" s="55"/>
    </row>
    <row r="235" spans="2:6" x14ac:dyDescent="0.2">
      <c r="B235" s="52">
        <v>162</v>
      </c>
      <c r="C235" s="53">
        <v>-4.2937060310635801E-3</v>
      </c>
      <c r="D235" s="54">
        <v>-1.9764978943542875E-4</v>
      </c>
      <c r="E235" s="54">
        <v>-4.0960562416281513E-3</v>
      </c>
      <c r="F235" s="55"/>
    </row>
    <row r="236" spans="2:6" x14ac:dyDescent="0.2">
      <c r="B236" s="52">
        <v>163</v>
      </c>
      <c r="C236" s="53">
        <v>-3.7958630283110913E-3</v>
      </c>
      <c r="D236" s="54">
        <v>-3.7209312273794436E-4</v>
      </c>
      <c r="E236" s="54">
        <v>-3.423769905573147E-3</v>
      </c>
      <c r="F236" s="55"/>
    </row>
    <row r="237" spans="2:6" x14ac:dyDescent="0.2">
      <c r="B237" s="52">
        <v>164</v>
      </c>
      <c r="C237" s="53">
        <v>-1.4082515375071967E-2</v>
      </c>
      <c r="D237" s="54">
        <v>-1.0857816438179079E-3</v>
      </c>
      <c r="E237" s="54">
        <v>-1.2996733731254059E-2</v>
      </c>
      <c r="F237" s="55"/>
    </row>
    <row r="238" spans="2:6" x14ac:dyDescent="0.2">
      <c r="B238" s="52">
        <v>165</v>
      </c>
      <c r="C238" s="53">
        <v>-1.5884907005366031E-2</v>
      </c>
      <c r="D238" s="54">
        <v>-2.1609644529431045E-3</v>
      </c>
      <c r="E238" s="54">
        <v>-1.3723942552422926E-2</v>
      </c>
      <c r="F238" s="55"/>
    </row>
    <row r="239" spans="2:6" x14ac:dyDescent="0.2">
      <c r="B239" s="52">
        <v>166</v>
      </c>
      <c r="C239" s="53">
        <v>-6.2545373528343547E-3</v>
      </c>
      <c r="D239" s="54">
        <v>-3.7501639495183267E-3</v>
      </c>
      <c r="E239" s="54">
        <v>-2.504373403316028E-3</v>
      </c>
      <c r="F239" s="55"/>
    </row>
    <row r="240" spans="2:6" x14ac:dyDescent="0.2">
      <c r="B240" s="52">
        <v>167</v>
      </c>
      <c r="C240" s="53">
        <v>-2.7750373169002874E-3</v>
      </c>
      <c r="D240" s="54">
        <v>-2.9240223747572392E-3</v>
      </c>
      <c r="E240" s="54">
        <v>1.4898505785695178E-4</v>
      </c>
      <c r="F240" s="55"/>
    </row>
    <row r="241" spans="2:6" x14ac:dyDescent="0.2">
      <c r="B241" s="52">
        <v>168</v>
      </c>
      <c r="C241" s="53">
        <v>5.934212876966544E-3</v>
      </c>
      <c r="D241" s="54">
        <v>-1.2371871562717289E-3</v>
      </c>
      <c r="E241" s="54">
        <v>7.1714000332382729E-3</v>
      </c>
      <c r="F241" s="55"/>
    </row>
    <row r="242" spans="2:6" x14ac:dyDescent="0.2">
      <c r="B242" s="52">
        <v>169</v>
      </c>
      <c r="C242" s="53">
        <v>1.993412603034642E-2</v>
      </c>
      <c r="D242" s="54">
        <v>1.9988359704272221E-4</v>
      </c>
      <c r="E242" s="54">
        <v>1.9734242433303698E-2</v>
      </c>
      <c r="F242" s="55"/>
    </row>
    <row r="243" spans="2:6" x14ac:dyDescent="0.2">
      <c r="B243" s="52">
        <v>170</v>
      </c>
      <c r="C243" s="53">
        <v>-6.0232144881753186E-3</v>
      </c>
      <c r="D243" s="54">
        <v>2.9307064503397047E-3</v>
      </c>
      <c r="E243" s="54">
        <v>-8.9539209385150233E-3</v>
      </c>
      <c r="F243" s="55"/>
    </row>
    <row r="244" spans="2:6" x14ac:dyDescent="0.2">
      <c r="B244" s="52">
        <v>171</v>
      </c>
      <c r="C244" s="53">
        <v>-2.0669981221823519E-3</v>
      </c>
      <c r="D244" s="54">
        <v>1.9383956752868649E-3</v>
      </c>
      <c r="E244" s="54">
        <v>-4.0053937974692169E-3</v>
      </c>
      <c r="F244" s="55"/>
    </row>
    <row r="245" spans="2:6" x14ac:dyDescent="0.2">
      <c r="B245" s="52">
        <v>172</v>
      </c>
      <c r="C245" s="53">
        <v>-1.877332601969942E-3</v>
      </c>
      <c r="D245" s="54">
        <v>-1.1273181747906004E-3</v>
      </c>
      <c r="E245" s="54">
        <v>-7.5001442717934162E-4</v>
      </c>
      <c r="F245" s="55"/>
    </row>
    <row r="246" spans="2:6" x14ac:dyDescent="0.2">
      <c r="B246" s="52">
        <v>173</v>
      </c>
      <c r="C246" s="53">
        <v>9.484106296676037E-3</v>
      </c>
      <c r="D246" s="54">
        <v>-5.720372705304011E-4</v>
      </c>
      <c r="E246" s="54">
        <v>1.0056143567206438E-2</v>
      </c>
      <c r="F246" s="55"/>
    </row>
    <row r="247" spans="2:6" x14ac:dyDescent="0.2">
      <c r="B247" s="52">
        <v>174</v>
      </c>
      <c r="C247" s="53">
        <v>-2.6664206188362349E-3</v>
      </c>
      <c r="D247" s="54">
        <v>7.1534430543889783E-4</v>
      </c>
      <c r="E247" s="54">
        <v>-3.3817649242751328E-3</v>
      </c>
      <c r="F247" s="55"/>
    </row>
    <row r="248" spans="2:6" x14ac:dyDescent="0.2">
      <c r="B248" s="52">
        <v>175</v>
      </c>
      <c r="C248" s="53">
        <v>-1.3217686055654357E-2</v>
      </c>
      <c r="D248" s="54">
        <v>9.0010144958567635E-4</v>
      </c>
      <c r="E248" s="54">
        <v>-1.4117787505240034E-2</v>
      </c>
      <c r="F248" s="55"/>
    </row>
    <row r="249" spans="2:6" x14ac:dyDescent="0.2">
      <c r="B249" s="52">
        <v>176</v>
      </c>
      <c r="C249" s="53">
        <v>-1.9334091611376677E-3</v>
      </c>
      <c r="D249" s="54">
        <v>-1.9124075988059814E-3</v>
      </c>
      <c r="E249" s="54">
        <v>-2.10015623316863E-5</v>
      </c>
      <c r="F249" s="55"/>
    </row>
    <row r="250" spans="2:6" x14ac:dyDescent="0.2">
      <c r="B250" s="52">
        <v>177</v>
      </c>
      <c r="C250" s="53">
        <v>6.2783369049009266E-3</v>
      </c>
      <c r="D250" s="54">
        <v>-2.0839685004541879E-3</v>
      </c>
      <c r="E250" s="54">
        <v>8.3623054053551145E-3</v>
      </c>
      <c r="F250" s="55"/>
    </row>
    <row r="251" spans="2:6" x14ac:dyDescent="0.2">
      <c r="B251" s="52">
        <v>178</v>
      </c>
      <c r="C251" s="53">
        <v>-2.5025760059536866E-3</v>
      </c>
      <c r="D251" s="54">
        <v>3.517481003853266E-4</v>
      </c>
      <c r="E251" s="54">
        <v>-2.8543241063390132E-3</v>
      </c>
      <c r="F251" s="55"/>
    </row>
    <row r="252" spans="2:6" x14ac:dyDescent="0.2">
      <c r="B252" s="52">
        <v>179</v>
      </c>
      <c r="C252" s="53">
        <v>-1.0283399266915231E-3</v>
      </c>
      <c r="D252" s="54">
        <v>4.8541503546122152E-4</v>
      </c>
      <c r="E252" s="54">
        <v>-1.5137549621527446E-3</v>
      </c>
      <c r="F252" s="55"/>
    </row>
    <row r="253" spans="2:6" x14ac:dyDescent="0.2">
      <c r="B253" s="52">
        <v>180</v>
      </c>
      <c r="C253" s="53">
        <v>7.4165976550498395E-3</v>
      </c>
      <c r="D253" s="54">
        <v>-5.3656754841302327E-4</v>
      </c>
      <c r="E253" s="54">
        <v>7.9531652034628628E-3</v>
      </c>
      <c r="F253" s="55"/>
    </row>
    <row r="254" spans="2:6" x14ac:dyDescent="0.2">
      <c r="B254" s="52">
        <v>181</v>
      </c>
      <c r="C254" s="53">
        <v>5.2792703691660163E-3</v>
      </c>
      <c r="D254" s="54">
        <v>6.0037387221902917E-4</v>
      </c>
      <c r="E254" s="54">
        <v>4.6788964969469871E-3</v>
      </c>
      <c r="F254" s="55"/>
    </row>
    <row r="255" spans="2:6" x14ac:dyDescent="0.2">
      <c r="B255" s="52">
        <v>182</v>
      </c>
      <c r="C255" s="53">
        <v>4.5709974124595303E-3</v>
      </c>
      <c r="D255" s="54">
        <v>1.5033478087979699E-3</v>
      </c>
      <c r="E255" s="54">
        <v>3.0676496036615604E-3</v>
      </c>
      <c r="F255" s="55"/>
    </row>
    <row r="256" spans="2:6" x14ac:dyDescent="0.2">
      <c r="B256" s="52">
        <v>183</v>
      </c>
      <c r="C256" s="53">
        <v>-6.8101202337094368E-4</v>
      </c>
      <c r="D256" s="54">
        <v>1.1360806233041768E-3</v>
      </c>
      <c r="E256" s="54">
        <v>-1.8170926466751203E-3</v>
      </c>
      <c r="F256" s="55"/>
    </row>
    <row r="257" spans="2:6" x14ac:dyDescent="0.2">
      <c r="B257" s="52">
        <v>184</v>
      </c>
      <c r="C257" s="53">
        <v>8.5090081362214423E-3</v>
      </c>
      <c r="D257" s="54">
        <v>4.5716693980083628E-4</v>
      </c>
      <c r="E257" s="54">
        <v>8.051841196420606E-3</v>
      </c>
      <c r="F257" s="55"/>
    </row>
    <row r="258" spans="2:6" x14ac:dyDescent="0.2">
      <c r="B258" s="52">
        <v>185</v>
      </c>
      <c r="C258" s="53">
        <v>-4.9306198725775977E-3</v>
      </c>
      <c r="D258" s="54">
        <v>7.6859451869795269E-4</v>
      </c>
      <c r="E258" s="54">
        <v>-5.6992143912755503E-3</v>
      </c>
      <c r="F258" s="55"/>
    </row>
    <row r="259" spans="2:6" x14ac:dyDescent="0.2">
      <c r="B259" s="52">
        <v>186</v>
      </c>
      <c r="C259" s="53">
        <v>-1.4852464836861952E-2</v>
      </c>
      <c r="D259" s="54">
        <v>5.1697583067549478E-4</v>
      </c>
      <c r="E259" s="54">
        <v>-1.5369440667537447E-2</v>
      </c>
      <c r="F259" s="55"/>
    </row>
    <row r="260" spans="2:6" x14ac:dyDescent="0.2">
      <c r="B260" s="52">
        <v>187</v>
      </c>
      <c r="C260" s="53">
        <v>-6.597007298640164E-3</v>
      </c>
      <c r="D260" s="54">
        <v>-2.3997018279510963E-3</v>
      </c>
      <c r="E260" s="54">
        <v>-4.1973054706890677E-3</v>
      </c>
      <c r="F260" s="55"/>
    </row>
    <row r="261" spans="2:6" x14ac:dyDescent="0.2">
      <c r="B261" s="52">
        <v>188</v>
      </c>
      <c r="C261" s="53">
        <v>8.307928873276197E-3</v>
      </c>
      <c r="D261" s="54">
        <v>-2.8226430731221989E-3</v>
      </c>
      <c r="E261" s="54">
        <v>1.1130571946398396E-2</v>
      </c>
      <c r="F261" s="55"/>
    </row>
    <row r="262" spans="2:6" x14ac:dyDescent="0.2">
      <c r="B262" s="52">
        <v>189</v>
      </c>
      <c r="C262" s="53">
        <v>-1.1957284843006375E-2</v>
      </c>
      <c r="D262" s="54">
        <v>-5.2587503043630829E-5</v>
      </c>
      <c r="E262" s="54">
        <v>-1.1904697339962744E-2</v>
      </c>
      <c r="F262" s="55"/>
    </row>
    <row r="263" spans="2:6" x14ac:dyDescent="0.2">
      <c r="B263" s="52">
        <v>190</v>
      </c>
      <c r="C263" s="53">
        <v>-1.3457267024769666E-2</v>
      </c>
      <c r="D263" s="54">
        <v>-2.9053873144119571E-4</v>
      </c>
      <c r="E263" s="54">
        <v>-1.316672829332847E-2</v>
      </c>
      <c r="F263" s="55"/>
    </row>
    <row r="264" spans="2:6" x14ac:dyDescent="0.2">
      <c r="B264" s="52">
        <v>191</v>
      </c>
      <c r="C264" s="53">
        <v>1.8749919955160302E-3</v>
      </c>
      <c r="D264" s="54">
        <v>-3.1935819776061783E-3</v>
      </c>
      <c r="E264" s="54">
        <v>5.0685739731222085E-3</v>
      </c>
      <c r="F264" s="55"/>
    </row>
    <row r="265" spans="2:6" x14ac:dyDescent="0.2">
      <c r="B265" s="52">
        <v>192</v>
      </c>
      <c r="C265" s="53">
        <v>1.1082065471581077E-2</v>
      </c>
      <c r="D265" s="54">
        <v>-1.6933689745039626E-3</v>
      </c>
      <c r="E265" s="54">
        <v>1.2775434446085039E-2</v>
      </c>
      <c r="F265" s="55"/>
    </row>
    <row r="266" spans="2:6" x14ac:dyDescent="0.2">
      <c r="B266" s="52">
        <v>193</v>
      </c>
      <c r="C266" s="53">
        <v>-1.8136666066373109E-3</v>
      </c>
      <c r="D266" s="54">
        <v>1.3994945010054813E-3</v>
      </c>
      <c r="E266" s="54">
        <v>-3.2131611076427922E-3</v>
      </c>
      <c r="F266" s="55"/>
    </row>
    <row r="267" spans="2:6" x14ac:dyDescent="0.2">
      <c r="B267" s="52">
        <v>194</v>
      </c>
      <c r="C267" s="53">
        <v>-1.0260201187717564E-2</v>
      </c>
      <c r="D267" s="54">
        <v>1.2105821694846503E-3</v>
      </c>
      <c r="E267" s="54">
        <v>-1.1470783357202214E-2</v>
      </c>
      <c r="F267" s="55"/>
    </row>
    <row r="268" spans="2:6" x14ac:dyDescent="0.2">
      <c r="B268" s="52">
        <v>195</v>
      </c>
      <c r="C268" s="53">
        <v>-6.0954870846469719E-3</v>
      </c>
      <c r="D268" s="54">
        <v>-1.4688079765081121E-3</v>
      </c>
      <c r="E268" s="54">
        <v>-4.6266791081388597E-3</v>
      </c>
      <c r="F268" s="55"/>
    </row>
    <row r="269" spans="2:6" x14ac:dyDescent="0.2">
      <c r="B269" s="52">
        <v>196</v>
      </c>
      <c r="C269" s="53">
        <v>-8.2966224877734536E-3</v>
      </c>
      <c r="D269" s="54">
        <v>-2.1468414772030436E-3</v>
      </c>
      <c r="E269" s="54">
        <v>-6.14978101057041E-3</v>
      </c>
      <c r="F269" s="55"/>
    </row>
    <row r="270" spans="2:6" x14ac:dyDescent="0.2">
      <c r="B270" s="52">
        <v>197</v>
      </c>
      <c r="C270" s="53">
        <v>-4.5089629253930903E-3</v>
      </c>
      <c r="D270" s="54">
        <v>-1.8289225026059909E-3</v>
      </c>
      <c r="E270" s="54">
        <v>-2.6800404227870995E-3</v>
      </c>
      <c r="F270" s="55"/>
    </row>
    <row r="271" spans="2:6" x14ac:dyDescent="0.2">
      <c r="B271" s="52">
        <v>198</v>
      </c>
      <c r="C271" s="53">
        <v>-1.5397947845859208E-2</v>
      </c>
      <c r="D271" s="54">
        <v>-1.705499773301063E-3</v>
      </c>
      <c r="E271" s="54">
        <v>-1.3692448072558145E-2</v>
      </c>
      <c r="F271" s="55"/>
    </row>
    <row r="272" spans="2:6" x14ac:dyDescent="0.2">
      <c r="B272" s="52">
        <v>199</v>
      </c>
      <c r="C272" s="53">
        <v>-1.1754448814794432E-2</v>
      </c>
      <c r="D272" s="54">
        <v>-2.4033443662153601E-3</v>
      </c>
      <c r="E272" s="54">
        <v>-9.3511044485790722E-3</v>
      </c>
      <c r="F272" s="55"/>
    </row>
    <row r="273" spans="2:6" x14ac:dyDescent="0.2">
      <c r="B273" s="52">
        <v>200</v>
      </c>
      <c r="C273" s="53">
        <v>1.2031541273632882E-3</v>
      </c>
      <c r="D273" s="54">
        <v>-3.4690723918176366E-3</v>
      </c>
      <c r="E273" s="54">
        <v>4.6722265191809246E-3</v>
      </c>
      <c r="F273" s="55"/>
    </row>
    <row r="274" spans="2:6" x14ac:dyDescent="0.2">
      <c r="B274" s="52">
        <v>201</v>
      </c>
      <c r="C274" s="53">
        <v>-3.3767951130269139E-3</v>
      </c>
      <c r="D274" s="54">
        <v>-1.5380459335422308E-3</v>
      </c>
      <c r="E274" s="54">
        <v>-1.8387491794846832E-3</v>
      </c>
      <c r="F274" s="55"/>
    </row>
    <row r="275" spans="2:6" x14ac:dyDescent="0.2">
      <c r="B275" s="52">
        <v>202</v>
      </c>
      <c r="C275" s="53">
        <v>1.7650988660983945E-3</v>
      </c>
      <c r="D275" s="54">
        <v>-2.9698719036744389E-4</v>
      </c>
      <c r="E275" s="54">
        <v>2.0620860564658384E-3</v>
      </c>
      <c r="F275" s="55"/>
    </row>
    <row r="276" spans="2:6" x14ac:dyDescent="0.2">
      <c r="B276" s="52">
        <v>203</v>
      </c>
      <c r="C276" s="53">
        <v>-1.9662020614440159E-3</v>
      </c>
      <c r="D276" s="54">
        <v>-3.4438366523435477E-4</v>
      </c>
      <c r="E276" s="54">
        <v>-1.6218183962096611E-3</v>
      </c>
      <c r="F276" s="55"/>
    </row>
    <row r="277" spans="2:6" x14ac:dyDescent="0.2">
      <c r="B277" s="52">
        <v>204</v>
      </c>
      <c r="C277" s="53">
        <v>-6.6013500031565173E-3</v>
      </c>
      <c r="D277" s="54">
        <v>-6.4449836239651587E-5</v>
      </c>
      <c r="E277" s="54">
        <v>-6.5369001669168657E-3</v>
      </c>
      <c r="F277" s="55"/>
    </row>
    <row r="278" spans="2:6" x14ac:dyDescent="0.2">
      <c r="B278" s="52">
        <v>205</v>
      </c>
      <c r="C278" s="53">
        <v>5.7318315968640466E-3</v>
      </c>
      <c r="D278" s="54">
        <v>-1.0830631051809737E-3</v>
      </c>
      <c r="E278" s="54">
        <v>6.8148947020450204E-3</v>
      </c>
      <c r="F278" s="55"/>
    </row>
    <row r="279" spans="2:6" x14ac:dyDescent="0.2">
      <c r="B279" s="52">
        <v>206</v>
      </c>
      <c r="C279" s="53">
        <v>7.6773059763326178E-3</v>
      </c>
      <c r="D279" s="54">
        <v>-3.3926828677293547E-4</v>
      </c>
      <c r="E279" s="54">
        <v>8.0165742631055532E-3</v>
      </c>
      <c r="F279" s="55"/>
    </row>
    <row r="280" spans="2:6" x14ac:dyDescent="0.2">
      <c r="B280" s="52">
        <v>207</v>
      </c>
      <c r="C280" s="53">
        <v>1.5229205902254647E-2</v>
      </c>
      <c r="D280" s="54">
        <v>1.5421692323214879E-3</v>
      </c>
      <c r="E280" s="54">
        <v>1.3687036669933159E-2</v>
      </c>
      <c r="F280" s="55"/>
    </row>
    <row r="281" spans="2:6" x14ac:dyDescent="0.2">
      <c r="B281" s="52">
        <v>208</v>
      </c>
      <c r="C281" s="53">
        <v>1.2358857817122357E-3</v>
      </c>
      <c r="D281" s="54">
        <v>2.643564724318535E-3</v>
      </c>
      <c r="E281" s="54">
        <v>-1.4076789426062993E-3</v>
      </c>
      <c r="F281" s="55"/>
    </row>
    <row r="282" spans="2:6" x14ac:dyDescent="0.2">
      <c r="B282" s="52">
        <v>209</v>
      </c>
      <c r="C282" s="53">
        <v>-3.5502538283361325E-3</v>
      </c>
      <c r="D282" s="54">
        <v>2.1092552782560679E-3</v>
      </c>
      <c r="E282" s="54">
        <v>-5.6595091065922004E-3</v>
      </c>
      <c r="F282" s="55"/>
    </row>
    <row r="283" spans="2:6" x14ac:dyDescent="0.2">
      <c r="B283" s="52">
        <v>210</v>
      </c>
      <c r="C283" s="53">
        <v>-2.3183620767633875E-2</v>
      </c>
      <c r="D283" s="54">
        <v>-3.1183121295665084E-4</v>
      </c>
      <c r="E283" s="54">
        <v>-2.2871789554677224E-2</v>
      </c>
      <c r="F283" s="55"/>
    </row>
    <row r="284" spans="2:6" x14ac:dyDescent="0.2">
      <c r="B284" s="52">
        <v>211</v>
      </c>
      <c r="C284" s="53">
        <v>1.0140358254292447E-2</v>
      </c>
      <c r="D284" s="54">
        <v>-3.1385433534777962E-3</v>
      </c>
      <c r="E284" s="54">
        <v>1.3278901607770243E-2</v>
      </c>
      <c r="F284" s="55"/>
    </row>
    <row r="285" spans="2:6" x14ac:dyDescent="0.2">
      <c r="B285" s="52">
        <v>212</v>
      </c>
      <c r="C285" s="53">
        <v>1.7996080458388013E-2</v>
      </c>
      <c r="D285" s="54">
        <v>-2.0888121463464235E-3</v>
      </c>
      <c r="E285" s="54">
        <v>2.0084892604734436E-2</v>
      </c>
      <c r="F285" s="55"/>
    </row>
    <row r="286" spans="2:6" x14ac:dyDescent="0.2">
      <c r="B286" s="52">
        <v>213</v>
      </c>
      <c r="C286" s="53">
        <v>6.9417079851129253E-3</v>
      </c>
      <c r="D286" s="54">
        <v>3.2834380302329885E-3</v>
      </c>
      <c r="E286" s="54">
        <v>3.6582699548799369E-3</v>
      </c>
      <c r="F286" s="55"/>
    </row>
    <row r="287" spans="2:6" x14ac:dyDescent="0.2">
      <c r="B287" s="52">
        <v>214</v>
      </c>
      <c r="C287" s="53">
        <v>-9.6574514833127675E-3</v>
      </c>
      <c r="D287" s="54">
        <v>3.1165459747351E-3</v>
      </c>
      <c r="E287" s="54">
        <v>-1.2773997458047867E-2</v>
      </c>
      <c r="F287" s="55"/>
    </row>
    <row r="288" spans="2:6" x14ac:dyDescent="0.2">
      <c r="B288" s="52">
        <v>215</v>
      </c>
      <c r="C288" s="53">
        <v>-2.407372874621087E-2</v>
      </c>
      <c r="D288" s="54">
        <v>-2.1960948253120505E-4</v>
      </c>
      <c r="E288" s="54">
        <v>-2.3854119263679665E-2</v>
      </c>
      <c r="F288" s="55"/>
    </row>
    <row r="289" spans="2:6" x14ac:dyDescent="0.2">
      <c r="B289" s="52">
        <v>216</v>
      </c>
      <c r="C289" s="53">
        <v>6.8359342526673635E-4</v>
      </c>
      <c r="D289" s="54">
        <v>-4.0620655413510101E-3</v>
      </c>
      <c r="E289" s="54">
        <v>4.7456589666177466E-3</v>
      </c>
      <c r="F289" s="55"/>
    </row>
    <row r="290" spans="2:6" x14ac:dyDescent="0.2">
      <c r="B290" s="52">
        <v>217</v>
      </c>
      <c r="C290" s="53">
        <v>-1.3604513901475249E-3</v>
      </c>
      <c r="D290" s="54">
        <v>-3.2592481712556019E-3</v>
      </c>
      <c r="E290" s="54">
        <v>1.898796781108077E-3</v>
      </c>
      <c r="F290" s="55"/>
    </row>
    <row r="291" spans="2:6" x14ac:dyDescent="0.2">
      <c r="B291" s="52">
        <v>218</v>
      </c>
      <c r="C291" s="53">
        <v>-1.2605224147426439E-2</v>
      </c>
      <c r="D291" s="54">
        <v>-1.4321502303942836E-4</v>
      </c>
      <c r="E291" s="54">
        <v>-1.2462009124387011E-2</v>
      </c>
      <c r="F291" s="55"/>
    </row>
    <row r="292" spans="2:6" x14ac:dyDescent="0.2">
      <c r="B292" s="52">
        <v>219</v>
      </c>
      <c r="C292" s="53">
        <v>1.6544727747123549E-2</v>
      </c>
      <c r="D292" s="54">
        <v>-1.6680411550089903E-3</v>
      </c>
      <c r="E292" s="54">
        <v>1.821276890213254E-2</v>
      </c>
      <c r="F292" s="55"/>
    </row>
    <row r="293" spans="2:6" x14ac:dyDescent="0.2">
      <c r="B293" s="52">
        <v>220</v>
      </c>
      <c r="C293" s="53">
        <v>-7.569219264429182E-3</v>
      </c>
      <c r="D293" s="54">
        <v>5.086544574321207E-5</v>
      </c>
      <c r="E293" s="54">
        <v>-7.620084710172394E-3</v>
      </c>
      <c r="F293" s="55"/>
    </row>
    <row r="294" spans="2:6" x14ac:dyDescent="0.2">
      <c r="B294" s="52">
        <v>221</v>
      </c>
      <c r="C294" s="53">
        <v>1.3437366564604057E-3</v>
      </c>
      <c r="D294" s="54">
        <v>1.3090221849581553E-3</v>
      </c>
      <c r="E294" s="54">
        <v>3.4714471502250363E-5</v>
      </c>
      <c r="F294" s="55"/>
    </row>
    <row r="295" spans="2:6" x14ac:dyDescent="0.2">
      <c r="B295" s="52">
        <v>222</v>
      </c>
      <c r="C295" s="53">
        <v>1.2049367783834542E-3</v>
      </c>
      <c r="D295" s="54">
        <v>-9.5729186628509301E-4</v>
      </c>
      <c r="E295" s="54">
        <v>2.1622286446685473E-3</v>
      </c>
      <c r="F295" s="55"/>
    </row>
    <row r="296" spans="2:6" x14ac:dyDescent="0.2">
      <c r="B296" s="52">
        <v>223</v>
      </c>
      <c r="C296" s="53">
        <v>-5.4663120018132363E-3</v>
      </c>
      <c r="D296" s="54">
        <v>2.3083071795951347E-4</v>
      </c>
      <c r="E296" s="54">
        <v>-5.6971427197727497E-3</v>
      </c>
      <c r="F296" s="55"/>
    </row>
    <row r="297" spans="2:6" x14ac:dyDescent="0.2">
      <c r="B297" s="52">
        <v>224</v>
      </c>
      <c r="C297" s="53">
        <v>1.893874943806971E-2</v>
      </c>
      <c r="D297" s="54">
        <v>-5.2880255454962333E-4</v>
      </c>
      <c r="E297" s="54">
        <v>1.9467551992619334E-2</v>
      </c>
      <c r="F297" s="55"/>
    </row>
    <row r="298" spans="2:6" x14ac:dyDescent="0.2">
      <c r="B298" s="52">
        <v>225</v>
      </c>
      <c r="C298" s="53">
        <v>-4.2062999579624595E-3</v>
      </c>
      <c r="D298" s="54">
        <v>1.2807230376197234E-3</v>
      </c>
      <c r="E298" s="54">
        <v>-5.4870229955821829E-3</v>
      </c>
      <c r="F298" s="55"/>
    </row>
    <row r="299" spans="2:6" x14ac:dyDescent="0.2">
      <c r="B299" s="52">
        <v>226</v>
      </c>
      <c r="C299" s="53">
        <v>6.1963362221377424E-3</v>
      </c>
      <c r="D299" s="54">
        <v>2.0057692426943196E-3</v>
      </c>
      <c r="E299" s="54">
        <v>4.1905669794434228E-3</v>
      </c>
      <c r="F299" s="55"/>
    </row>
    <row r="300" spans="2:6" x14ac:dyDescent="0.2">
      <c r="B300" s="52">
        <v>227</v>
      </c>
      <c r="C300" s="53">
        <v>-1.3157661386562578E-2</v>
      </c>
      <c r="D300" s="54">
        <v>3.5727556906194058E-5</v>
      </c>
      <c r="E300" s="54">
        <v>-1.3193388943468772E-2</v>
      </c>
      <c r="F300" s="55"/>
    </row>
    <row r="301" spans="2:6" x14ac:dyDescent="0.2">
      <c r="B301" s="52">
        <v>228</v>
      </c>
      <c r="C301" s="53">
        <v>-5.4464597475465766E-3</v>
      </c>
      <c r="D301" s="54">
        <v>-7.0898259887089508E-4</v>
      </c>
      <c r="E301" s="54">
        <v>-4.7374771486756815E-3</v>
      </c>
      <c r="F301" s="55"/>
    </row>
    <row r="302" spans="2:6" x14ac:dyDescent="0.2">
      <c r="B302" s="52">
        <v>229</v>
      </c>
      <c r="C302" s="53">
        <v>-3.928281393483511E-3</v>
      </c>
      <c r="D302" s="54">
        <v>-2.4660131008651665E-3</v>
      </c>
      <c r="E302" s="54">
        <v>-1.4622682926183446E-3</v>
      </c>
      <c r="F302" s="55"/>
    </row>
    <row r="303" spans="2:6" x14ac:dyDescent="0.2">
      <c r="B303" s="52">
        <v>230</v>
      </c>
      <c r="C303" s="53">
        <v>-2.675995459554699E-3</v>
      </c>
      <c r="D303" s="54">
        <v>-1.2561467037920169E-3</v>
      </c>
      <c r="E303" s="54">
        <v>-1.4198487557626821E-3</v>
      </c>
      <c r="F303" s="55"/>
    </row>
    <row r="304" spans="2:6" x14ac:dyDescent="0.2">
      <c r="B304" s="52">
        <v>231</v>
      </c>
      <c r="C304" s="53">
        <v>6.8422357854218689E-4</v>
      </c>
      <c r="D304" s="54">
        <v>-9.1206804321425686E-4</v>
      </c>
      <c r="E304" s="54">
        <v>1.5962916217564438E-3</v>
      </c>
      <c r="F304" s="55"/>
    </row>
    <row r="305" spans="2:6" x14ac:dyDescent="0.2">
      <c r="B305" s="52">
        <v>232</v>
      </c>
      <c r="C305" s="53">
        <v>-6.526428094716044E-3</v>
      </c>
      <c r="D305" s="54">
        <v>-3.697921244820981E-4</v>
      </c>
      <c r="E305" s="54">
        <v>-6.1566359702339458E-3</v>
      </c>
      <c r="F305" s="55"/>
    </row>
    <row r="306" spans="2:6" x14ac:dyDescent="0.2">
      <c r="B306" s="52">
        <v>233</v>
      </c>
      <c r="C306" s="53">
        <v>-4.4335879661096481E-3</v>
      </c>
      <c r="D306" s="54">
        <v>-7.1684929669284421E-4</v>
      </c>
      <c r="E306" s="54">
        <v>-3.7167386694168039E-3</v>
      </c>
      <c r="F306" s="55"/>
    </row>
    <row r="307" spans="2:6" x14ac:dyDescent="0.2">
      <c r="B307" s="52">
        <v>234</v>
      </c>
      <c r="C307" s="53">
        <v>-1.7566640334281611E-2</v>
      </c>
      <c r="D307" s="54">
        <v>-1.4580953379958357E-3</v>
      </c>
      <c r="E307" s="54">
        <v>-1.6108544996285775E-2</v>
      </c>
      <c r="F307" s="55"/>
    </row>
    <row r="308" spans="2:6" x14ac:dyDescent="0.2">
      <c r="B308" s="52">
        <v>235</v>
      </c>
      <c r="C308" s="53">
        <v>3.7428231803286722E-4</v>
      </c>
      <c r="D308" s="54">
        <v>-2.6340154159781182E-3</v>
      </c>
      <c r="E308" s="54">
        <v>3.0082977340109853E-3</v>
      </c>
      <c r="F308" s="55"/>
    </row>
    <row r="309" spans="2:6" x14ac:dyDescent="0.2">
      <c r="B309" s="52">
        <v>236</v>
      </c>
      <c r="C309" s="53">
        <v>-2.8405596786117591E-3</v>
      </c>
      <c r="D309" s="54">
        <v>-2.4149320287902695E-3</v>
      </c>
      <c r="E309" s="54">
        <v>-4.2562764982148962E-4</v>
      </c>
      <c r="F309" s="55"/>
    </row>
    <row r="310" spans="2:6" x14ac:dyDescent="0.2">
      <c r="B310" s="52">
        <v>237</v>
      </c>
      <c r="C310" s="53">
        <v>-2.5834668774003811E-2</v>
      </c>
      <c r="D310" s="54">
        <v>-3.4935883965897876E-4</v>
      </c>
      <c r="E310" s="54">
        <v>-2.5485309934344832E-2</v>
      </c>
      <c r="F310" s="55"/>
    </row>
    <row r="311" spans="2:6" x14ac:dyDescent="0.2">
      <c r="B311" s="52">
        <v>238</v>
      </c>
      <c r="C311" s="53">
        <v>2.6843795323596496E-3</v>
      </c>
      <c r="D311" s="54">
        <v>-3.3371298925204958E-3</v>
      </c>
      <c r="E311" s="54">
        <v>6.0215094248801454E-3</v>
      </c>
      <c r="F311" s="55"/>
    </row>
    <row r="312" spans="2:6" x14ac:dyDescent="0.2">
      <c r="B312" s="52">
        <v>239</v>
      </c>
      <c r="C312" s="53">
        <v>-1.9973420053646574E-4</v>
      </c>
      <c r="D312" s="54">
        <v>-3.2748301496295729E-3</v>
      </c>
      <c r="E312" s="54">
        <v>3.075095949093107E-3</v>
      </c>
      <c r="F312" s="55"/>
    </row>
    <row r="313" spans="2:6" x14ac:dyDescent="0.2">
      <c r="B313" s="52">
        <v>240</v>
      </c>
      <c r="C313" s="53">
        <v>2.0945363256593123E-2</v>
      </c>
      <c r="D313" s="54">
        <v>2.5586191680346607E-4</v>
      </c>
      <c r="E313" s="54">
        <v>2.0689501339789657E-2</v>
      </c>
      <c r="F313" s="55"/>
    </row>
    <row r="314" spans="2:6" x14ac:dyDescent="0.2">
      <c r="B314" s="52">
        <v>241</v>
      </c>
      <c r="C314" s="53">
        <v>-3.1347279393899646E-3</v>
      </c>
      <c r="D314" s="54">
        <v>2.214730468017641E-3</v>
      </c>
      <c r="E314" s="54">
        <v>-5.3494584074076056E-3</v>
      </c>
      <c r="F314" s="55"/>
    </row>
    <row r="315" spans="2:6" x14ac:dyDescent="0.2">
      <c r="B315" s="52">
        <v>242</v>
      </c>
      <c r="C315" s="53">
        <v>7.0918778340927236E-4</v>
      </c>
      <c r="D315" s="54">
        <v>2.3957328910976911E-3</v>
      </c>
      <c r="E315" s="54">
        <v>-1.6865451076884187E-3</v>
      </c>
      <c r="F315" s="55"/>
    </row>
    <row r="316" spans="2:6" x14ac:dyDescent="0.2">
      <c r="B316" s="52">
        <v>243</v>
      </c>
      <c r="C316" s="53">
        <v>5.1678924071378047E-3</v>
      </c>
      <c r="D316" s="54">
        <v>-4.2896338921083552E-4</v>
      </c>
      <c r="E316" s="54">
        <v>5.5968557963486402E-3</v>
      </c>
      <c r="F316" s="55"/>
    </row>
    <row r="317" spans="2:6" x14ac:dyDescent="0.2">
      <c r="B317" s="52">
        <v>244</v>
      </c>
      <c r="C317" s="53">
        <v>1.1733117860792406E-2</v>
      </c>
      <c r="D317" s="54">
        <v>5.8526120295574781E-4</v>
      </c>
      <c r="E317" s="54">
        <v>1.1147856657836658E-2</v>
      </c>
      <c r="F317" s="55"/>
    </row>
    <row r="318" spans="2:6" x14ac:dyDescent="0.2">
      <c r="B318" s="52">
        <v>245</v>
      </c>
      <c r="C318" s="53">
        <v>6.0770236701433826E-3</v>
      </c>
      <c r="D318" s="54">
        <v>1.9164466722749723E-3</v>
      </c>
      <c r="E318" s="54">
        <v>4.1605769978684103E-3</v>
      </c>
      <c r="F318" s="55"/>
    </row>
    <row r="319" spans="2:6" x14ac:dyDescent="0.2">
      <c r="B319" s="52">
        <v>246</v>
      </c>
      <c r="C319" s="53">
        <v>8.4331084479219304E-3</v>
      </c>
      <c r="D319" s="54">
        <v>2.1748139648217531E-3</v>
      </c>
      <c r="E319" s="54">
        <v>6.2582944831001772E-3</v>
      </c>
      <c r="F319" s="55"/>
    </row>
    <row r="320" spans="2:6" x14ac:dyDescent="0.2">
      <c r="B320" s="52">
        <v>247</v>
      </c>
      <c r="C320" s="53">
        <v>6.8248712568452401E-3</v>
      </c>
      <c r="D320" s="54">
        <v>1.6727186998687733E-3</v>
      </c>
      <c r="E320" s="54">
        <v>5.1521525569764668E-3</v>
      </c>
      <c r="F320" s="55"/>
    </row>
    <row r="321" spans="2:6" x14ac:dyDescent="0.2">
      <c r="B321" s="52">
        <v>248</v>
      </c>
      <c r="C321" s="53">
        <v>4.6783202849900079E-3</v>
      </c>
      <c r="D321" s="54">
        <v>1.8122598865185106E-3</v>
      </c>
      <c r="E321" s="54">
        <v>2.8660603984714973E-3</v>
      </c>
      <c r="F321" s="55"/>
    </row>
    <row r="322" spans="2:6" x14ac:dyDescent="0.2">
      <c r="B322" s="52">
        <v>249</v>
      </c>
      <c r="C322" s="53">
        <v>3.1091658800210986E-3</v>
      </c>
      <c r="D322" s="54">
        <v>1.3567057199384783E-3</v>
      </c>
      <c r="E322" s="54">
        <v>1.7524601600826203E-3</v>
      </c>
      <c r="F322" s="55"/>
    </row>
    <row r="323" spans="2:6" x14ac:dyDescent="0.2">
      <c r="B323" s="52">
        <v>250</v>
      </c>
      <c r="C323" s="53">
        <v>3.4656596785536948E-3</v>
      </c>
      <c r="D323" s="54">
        <v>8.9258587924102286E-4</v>
      </c>
      <c r="E323" s="54">
        <v>2.573073799312672E-3</v>
      </c>
      <c r="F323" s="55"/>
    </row>
    <row r="324" spans="2:6" x14ac:dyDescent="0.2">
      <c r="B324" s="52">
        <v>251</v>
      </c>
      <c r="C324" s="53">
        <v>-7.8958041020376981E-5</v>
      </c>
      <c r="D324" s="54">
        <v>7.2029051777898652E-4</v>
      </c>
      <c r="E324" s="54">
        <v>-7.9924855879936346E-4</v>
      </c>
      <c r="F324" s="55"/>
    </row>
    <row r="325" spans="2:6" x14ac:dyDescent="0.2">
      <c r="B325" s="52">
        <v>252</v>
      </c>
      <c r="C325" s="53">
        <v>-1.2569899264266964E-3</v>
      </c>
      <c r="D325" s="54">
        <v>3.7477307837439065E-4</v>
      </c>
      <c r="E325" s="54">
        <v>-1.6317630048010871E-3</v>
      </c>
      <c r="F325" s="55"/>
    </row>
    <row r="326" spans="2:6" x14ac:dyDescent="0.2">
      <c r="B326" s="52">
        <v>253</v>
      </c>
      <c r="C326" s="53">
        <v>5.7496873623500676E-5</v>
      </c>
      <c r="D326" s="54">
        <v>-2.346939846854558E-4</v>
      </c>
      <c r="E326" s="54">
        <v>2.9219085830895647E-4</v>
      </c>
      <c r="F326" s="55"/>
    </row>
    <row r="327" spans="2:6" x14ac:dyDescent="0.2">
      <c r="B327" s="52">
        <v>254</v>
      </c>
      <c r="C327" s="53">
        <v>1.0989919831001669E-3</v>
      </c>
      <c r="D327" s="54">
        <v>-2.4778305082374377E-4</v>
      </c>
      <c r="E327" s="54">
        <v>1.3467750339239107E-3</v>
      </c>
      <c r="F327" s="55"/>
    </row>
    <row r="328" spans="2:6" x14ac:dyDescent="0.2">
      <c r="B328" s="52">
        <v>255</v>
      </c>
      <c r="C328" s="53">
        <v>4.291006587667962E-3</v>
      </c>
      <c r="D328" s="54">
        <v>4.5380804554661855E-5</v>
      </c>
      <c r="E328" s="54">
        <v>4.2456257831133002E-3</v>
      </c>
      <c r="F328" s="55"/>
    </row>
    <row r="329" spans="2:6" x14ac:dyDescent="0.2">
      <c r="B329" s="52">
        <v>256</v>
      </c>
      <c r="C329" s="53">
        <v>3.5677626610628112E-3</v>
      </c>
      <c r="D329" s="54">
        <v>5.4051281606393078E-4</v>
      </c>
      <c r="E329" s="54">
        <v>3.0272498449988804E-3</v>
      </c>
      <c r="F329" s="55"/>
    </row>
    <row r="330" spans="2:6" x14ac:dyDescent="0.2">
      <c r="B330" s="52">
        <v>257</v>
      </c>
      <c r="C330" s="53">
        <v>1.8359988932357633E-3</v>
      </c>
      <c r="D330" s="54">
        <v>8.9121651812967459E-4</v>
      </c>
      <c r="E330" s="54">
        <v>9.4478237510608868E-4</v>
      </c>
      <c r="F330" s="55"/>
    </row>
    <row r="331" spans="2:6" x14ac:dyDescent="0.2">
      <c r="B331" s="52">
        <v>258</v>
      </c>
      <c r="C331" s="53">
        <v>7.2540059100579509E-3</v>
      </c>
      <c r="D331" s="54">
        <v>6.0123020785832204E-4</v>
      </c>
      <c r="E331" s="54">
        <v>6.6527757021996288E-3</v>
      </c>
      <c r="F331" s="55"/>
    </row>
    <row r="332" spans="2:6" x14ac:dyDescent="0.2">
      <c r="B332" s="52">
        <v>259</v>
      </c>
      <c r="C332" s="53">
        <v>6.1290094508436302E-3</v>
      </c>
      <c r="D332" s="54">
        <v>9.6909525631666028E-4</v>
      </c>
      <c r="E332" s="54">
        <v>5.1599141945269699E-3</v>
      </c>
      <c r="F332" s="55"/>
    </row>
    <row r="333" spans="2:6" x14ac:dyDescent="0.2">
      <c r="B333" s="52">
        <v>260</v>
      </c>
      <c r="C333" s="53">
        <v>3.2987265743533532E-3</v>
      </c>
      <c r="D333" s="54">
        <v>1.5757623827512028E-3</v>
      </c>
      <c r="E333" s="54">
        <v>1.7229641916021504E-3</v>
      </c>
      <c r="F333" s="55"/>
    </row>
    <row r="334" spans="2:6" x14ac:dyDescent="0.2">
      <c r="B334" s="52">
        <v>261</v>
      </c>
      <c r="C334" s="53">
        <v>5.0703999995367465E-3</v>
      </c>
      <c r="D334" s="54">
        <v>1.1095279331783236E-3</v>
      </c>
      <c r="E334" s="54">
        <v>3.9608720663584229E-3</v>
      </c>
      <c r="F334" s="55"/>
    </row>
    <row r="335" spans="2:6" x14ac:dyDescent="0.2">
      <c r="B335" s="52">
        <v>262</v>
      </c>
      <c r="C335" s="53">
        <v>8.4514375097199338E-3</v>
      </c>
      <c r="D335" s="54">
        <v>9.2410545113084941E-4</v>
      </c>
      <c r="E335" s="54">
        <v>7.5273320585890844E-3</v>
      </c>
      <c r="F335" s="55"/>
    </row>
    <row r="336" spans="2:6" x14ac:dyDescent="0.2">
      <c r="B336" s="52">
        <v>263</v>
      </c>
      <c r="C336" s="53">
        <v>-1.8227895099621851E-3</v>
      </c>
      <c r="D336" s="54">
        <v>1.5388275228650557E-3</v>
      </c>
      <c r="E336" s="54">
        <v>-3.3616170328272408E-3</v>
      </c>
      <c r="F336" s="55"/>
    </row>
    <row r="337" spans="2:6" x14ac:dyDescent="0.2">
      <c r="B337" s="52">
        <v>264</v>
      </c>
      <c r="C337" s="53">
        <v>1.032652247739756E-2</v>
      </c>
      <c r="D337" s="54">
        <v>8.543491469498489E-4</v>
      </c>
      <c r="E337" s="54">
        <v>9.4721733304477113E-3</v>
      </c>
      <c r="F337" s="55"/>
    </row>
    <row r="338" spans="2:6" x14ac:dyDescent="0.2">
      <c r="B338" s="52">
        <v>265</v>
      </c>
      <c r="C338" s="53">
        <v>8.7914300454115524E-3</v>
      </c>
      <c r="D338" s="54">
        <v>8.1626584368692419E-4</v>
      </c>
      <c r="E338" s="54">
        <v>7.9751642017246282E-3</v>
      </c>
      <c r="F338" s="55"/>
    </row>
    <row r="339" spans="2:6" x14ac:dyDescent="0.2">
      <c r="B339" s="52">
        <v>266</v>
      </c>
      <c r="C339" s="53">
        <v>1.2431392469097509E-2</v>
      </c>
      <c r="D339" s="54">
        <v>2.286332705989283E-3</v>
      </c>
      <c r="E339" s="54">
        <v>1.0145059763108226E-2</v>
      </c>
      <c r="F339" s="55"/>
    </row>
    <row r="340" spans="2:6" x14ac:dyDescent="0.2">
      <c r="B340" s="52">
        <v>267</v>
      </c>
      <c r="C340" s="53">
        <v>-3.0111111880402812E-3</v>
      </c>
      <c r="D340" s="54">
        <v>2.4832899345943881E-3</v>
      </c>
      <c r="E340" s="54">
        <v>-5.4944011226346692E-3</v>
      </c>
      <c r="F340" s="55"/>
    </row>
    <row r="341" spans="2:6" x14ac:dyDescent="0.2">
      <c r="B341" s="52">
        <v>268</v>
      </c>
      <c r="C341" s="53">
        <v>-1.1340846503831225E-2</v>
      </c>
      <c r="D341" s="54">
        <v>1.259800007411039E-3</v>
      </c>
      <c r="E341" s="54">
        <v>-1.2600646511242264E-2</v>
      </c>
      <c r="F341" s="55"/>
    </row>
    <row r="342" spans="2:6" x14ac:dyDescent="0.2">
      <c r="B342" s="52">
        <v>269</v>
      </c>
      <c r="C342" s="53">
        <v>-2.2714299366387303E-3</v>
      </c>
      <c r="D342" s="54">
        <v>-1.750515262645106E-3</v>
      </c>
      <c r="E342" s="54">
        <v>-5.2091467399362429E-4</v>
      </c>
      <c r="F342" s="55"/>
    </row>
    <row r="343" spans="2:6" x14ac:dyDescent="0.2">
      <c r="B343" s="52">
        <v>270</v>
      </c>
      <c r="C343" s="53">
        <v>-2.3832302415339107E-4</v>
      </c>
      <c r="D343" s="54">
        <v>-1.8680741288155764E-3</v>
      </c>
      <c r="E343" s="54">
        <v>1.6297511046621854E-3</v>
      </c>
      <c r="F343" s="55"/>
    </row>
    <row r="344" spans="2:6" x14ac:dyDescent="0.2">
      <c r="B344" s="52">
        <v>271</v>
      </c>
      <c r="C344" s="53">
        <v>3.6096091398836929E-3</v>
      </c>
      <c r="D344" s="54">
        <v>-4.1761821808202447E-4</v>
      </c>
      <c r="E344" s="54">
        <v>4.0272273579657174E-3</v>
      </c>
      <c r="F344" s="55"/>
    </row>
    <row r="345" spans="2:6" x14ac:dyDescent="0.2">
      <c r="B345" s="52">
        <v>272</v>
      </c>
      <c r="C345" s="53">
        <v>-7.8742834058831619E-4</v>
      </c>
      <c r="D345" s="54">
        <v>2.8425788424241692E-4</v>
      </c>
      <c r="E345" s="54">
        <v>-1.0716862248307331E-3</v>
      </c>
      <c r="F345" s="55"/>
    </row>
    <row r="346" spans="2:6" x14ac:dyDescent="0.2">
      <c r="B346" s="52">
        <v>273</v>
      </c>
      <c r="C346" s="53">
        <v>2.8616397318682704E-3</v>
      </c>
      <c r="D346" s="54">
        <v>3.1553012105286268E-4</v>
      </c>
      <c r="E346" s="54">
        <v>2.5461096108154078E-3</v>
      </c>
      <c r="F346" s="55"/>
    </row>
    <row r="347" spans="2:6" x14ac:dyDescent="0.2">
      <c r="B347" s="52">
        <v>274</v>
      </c>
      <c r="C347" s="53">
        <v>8.1264799147351598E-3</v>
      </c>
      <c r="D347" s="54">
        <v>1.270434524741678E-4</v>
      </c>
      <c r="E347" s="54">
        <v>7.999436462260992E-3</v>
      </c>
      <c r="F347" s="55"/>
    </row>
    <row r="348" spans="2:6" x14ac:dyDescent="0.2">
      <c r="B348" s="52">
        <v>275</v>
      </c>
      <c r="C348" s="53">
        <v>-4.1392876942315665E-3</v>
      </c>
      <c r="D348" s="54">
        <v>1.2044845391365241E-3</v>
      </c>
      <c r="E348" s="54">
        <v>-5.3437722333680906E-3</v>
      </c>
      <c r="F348" s="55"/>
    </row>
    <row r="349" spans="2:6" x14ac:dyDescent="0.2">
      <c r="B349" s="52">
        <v>276</v>
      </c>
      <c r="C349" s="53">
        <v>-3.3305778224729829E-3</v>
      </c>
      <c r="D349" s="54">
        <v>5.5320535455731902E-4</v>
      </c>
      <c r="E349" s="54">
        <v>-3.8837831770303019E-3</v>
      </c>
      <c r="F349" s="55"/>
    </row>
    <row r="350" spans="2:6" x14ac:dyDescent="0.2">
      <c r="B350" s="52">
        <v>277</v>
      </c>
      <c r="C350" s="53">
        <v>5.9531864834919189E-4</v>
      </c>
      <c r="D350" s="54">
        <v>-1.0132568606799435E-3</v>
      </c>
      <c r="E350" s="54">
        <v>1.6085755090291354E-3</v>
      </c>
      <c r="F350" s="55"/>
    </row>
    <row r="351" spans="2:6" x14ac:dyDescent="0.2">
      <c r="B351" s="52">
        <v>278</v>
      </c>
      <c r="C351" s="53">
        <v>-1.0144971653509127E-4</v>
      </c>
      <c r="D351" s="54">
        <v>-4.6805545519972003E-4</v>
      </c>
      <c r="E351" s="54">
        <v>3.6660573866462875E-4</v>
      </c>
      <c r="F351" s="55"/>
    </row>
    <row r="352" spans="2:6" x14ac:dyDescent="0.2">
      <c r="B352" s="52">
        <v>279</v>
      </c>
      <c r="C352" s="53">
        <v>8.9219271857173404E-3</v>
      </c>
      <c r="D352" s="54">
        <v>-1.5313661049549607E-5</v>
      </c>
      <c r="E352" s="54">
        <v>8.9372408467668901E-3</v>
      </c>
      <c r="F352" s="55"/>
    </row>
    <row r="353" spans="2:6" x14ac:dyDescent="0.2">
      <c r="B353" s="52">
        <v>280</v>
      </c>
      <c r="C353" s="53">
        <v>1.2086953608763955E-2</v>
      </c>
      <c r="D353" s="54">
        <v>8.9271184495182641E-4</v>
      </c>
      <c r="E353" s="54">
        <v>1.1194241763812129E-2</v>
      </c>
      <c r="F353" s="55"/>
    </row>
    <row r="354" spans="2:6" x14ac:dyDescent="0.2">
      <c r="B354" s="52">
        <v>281</v>
      </c>
      <c r="C354" s="53">
        <v>6.6472621100652808E-3</v>
      </c>
      <c r="D354" s="54">
        <v>2.4626588233765366E-3</v>
      </c>
      <c r="E354" s="54">
        <v>4.1846032866887442E-3</v>
      </c>
      <c r="F354" s="55"/>
    </row>
    <row r="355" spans="2:6" x14ac:dyDescent="0.2">
      <c r="B355" s="52">
        <v>282</v>
      </c>
      <c r="C355" s="53">
        <v>-2.1800778577047829E-3</v>
      </c>
      <c r="D355" s="54">
        <v>2.2859223698352693E-3</v>
      </c>
      <c r="E355" s="54">
        <v>-4.4660002275400523E-3</v>
      </c>
      <c r="F355" s="55"/>
    </row>
    <row r="356" spans="2:6" x14ac:dyDescent="0.2">
      <c r="B356" s="52">
        <v>283</v>
      </c>
      <c r="C356" s="53">
        <v>-5.5340630706516934E-3</v>
      </c>
      <c r="D356" s="54">
        <v>5.7104764021658882E-4</v>
      </c>
      <c r="E356" s="54">
        <v>-6.1051107108682822E-3</v>
      </c>
      <c r="F356" s="55"/>
    </row>
    <row r="357" spans="2:6" x14ac:dyDescent="0.2">
      <c r="B357" s="52">
        <v>284</v>
      </c>
      <c r="C357" s="53">
        <v>4.6831367299721765E-3</v>
      </c>
      <c r="D357" s="54">
        <v>-9.9341326242720872E-4</v>
      </c>
      <c r="E357" s="54">
        <v>5.6765499923993852E-3</v>
      </c>
      <c r="F357" s="55"/>
    </row>
    <row r="358" spans="2:6" x14ac:dyDescent="0.2">
      <c r="B358" s="52">
        <v>285</v>
      </c>
      <c r="C358" s="53">
        <v>1.0882649844800925E-3</v>
      </c>
      <c r="D358" s="54">
        <v>-3.1161523974214834E-4</v>
      </c>
      <c r="E358" s="54">
        <v>1.3998802242222409E-3</v>
      </c>
      <c r="F358" s="55"/>
    </row>
    <row r="359" spans="2:6" x14ac:dyDescent="0.2">
      <c r="B359" s="52">
        <v>286</v>
      </c>
      <c r="C359" s="53">
        <v>7.9730895990721051E-4</v>
      </c>
      <c r="D359" s="54">
        <v>6.688004815165765E-4</v>
      </c>
      <c r="E359" s="54">
        <v>1.2850847839063402E-4</v>
      </c>
      <c r="F359" s="55"/>
    </row>
    <row r="360" spans="2:6" x14ac:dyDescent="0.2">
      <c r="B360" s="52">
        <v>287</v>
      </c>
      <c r="C360" s="53">
        <v>9.0812257160500232E-3</v>
      </c>
      <c r="D360" s="54">
        <v>1.510637392904083E-4</v>
      </c>
      <c r="E360" s="54">
        <v>8.9301619767596149E-3</v>
      </c>
      <c r="F360" s="55"/>
    </row>
    <row r="361" spans="2:6" x14ac:dyDescent="0.2">
      <c r="B361" s="52">
        <v>288</v>
      </c>
      <c r="C361" s="53">
        <v>-9.324963468611459E-3</v>
      </c>
      <c r="D361" s="54">
        <v>1.0317645977767197E-3</v>
      </c>
      <c r="E361" s="54">
        <v>-1.0356728066388179E-2</v>
      </c>
      <c r="F361" s="55"/>
    </row>
    <row r="362" spans="2:6" x14ac:dyDescent="0.2">
      <c r="B362" s="52">
        <v>289</v>
      </c>
      <c r="C362" s="53">
        <v>-9.8185074650903384E-3</v>
      </c>
      <c r="D362" s="54">
        <v>1.0621982721148275E-4</v>
      </c>
      <c r="E362" s="54">
        <v>-9.9247272923018211E-3</v>
      </c>
      <c r="F362" s="55"/>
    </row>
    <row r="363" spans="2:6" x14ac:dyDescent="0.2">
      <c r="B363" s="52">
        <v>290</v>
      </c>
      <c r="C363" s="53">
        <v>1.5042544604946717E-2</v>
      </c>
      <c r="D363" s="54">
        <v>-2.4340226846912612E-3</v>
      </c>
      <c r="E363" s="54">
        <v>1.7476567289637979E-2</v>
      </c>
      <c r="F363" s="55"/>
    </row>
    <row r="364" spans="2:6" x14ac:dyDescent="0.2">
      <c r="B364" s="52">
        <v>291</v>
      </c>
      <c r="C364" s="53">
        <v>4.9425756194863184E-3</v>
      </c>
      <c r="D364" s="54">
        <v>2.6033394259200159E-4</v>
      </c>
      <c r="E364" s="54">
        <v>4.6822416768943168E-3</v>
      </c>
      <c r="F364" s="55"/>
    </row>
    <row r="365" spans="2:6" x14ac:dyDescent="0.2">
      <c r="B365" s="52">
        <v>292</v>
      </c>
      <c r="C365" s="53">
        <v>1.7487314317280744E-2</v>
      </c>
      <c r="D365" s="54">
        <v>2.4957048882148763E-3</v>
      </c>
      <c r="E365" s="54">
        <v>1.4991609429065867E-2</v>
      </c>
      <c r="F365" s="55"/>
    </row>
    <row r="366" spans="2:6" x14ac:dyDescent="0.2">
      <c r="B366" s="52">
        <v>293</v>
      </c>
      <c r="C366" s="53">
        <v>9.3829124582852242E-3</v>
      </c>
      <c r="D366" s="54">
        <v>2.5250670738447729E-3</v>
      </c>
      <c r="E366" s="54">
        <v>6.8578453844404513E-3</v>
      </c>
      <c r="F366" s="55"/>
    </row>
    <row r="367" spans="2:6" x14ac:dyDescent="0.2">
      <c r="B367" s="52">
        <v>294</v>
      </c>
      <c r="C367" s="53">
        <v>2.9225050358852867E-3</v>
      </c>
      <c r="D367" s="54">
        <v>3.3189596398001632E-3</v>
      </c>
      <c r="E367" s="54">
        <v>-3.9645460391487652E-4</v>
      </c>
      <c r="F367" s="55"/>
    </row>
    <row r="368" spans="2:6" x14ac:dyDescent="0.2">
      <c r="B368" s="52">
        <v>295</v>
      </c>
      <c r="C368" s="53">
        <v>1.6729358897547807E-2</v>
      </c>
      <c r="D368" s="54">
        <v>1.507127936736772E-3</v>
      </c>
      <c r="E368" s="54">
        <v>1.5222230960811035E-2</v>
      </c>
      <c r="F368" s="55"/>
    </row>
    <row r="369" spans="2:6" x14ac:dyDescent="0.2">
      <c r="B369" s="52">
        <v>296</v>
      </c>
      <c r="C369" s="53">
        <v>4.5589008425983126E-3</v>
      </c>
      <c r="D369" s="54">
        <v>2.1681157359849622E-3</v>
      </c>
      <c r="E369" s="54">
        <v>2.3907851066133504E-3</v>
      </c>
      <c r="F369" s="55"/>
    </row>
    <row r="370" spans="2:6" x14ac:dyDescent="0.2">
      <c r="B370" s="52">
        <v>297</v>
      </c>
      <c r="C370" s="53">
        <v>8.9515177008728675E-3</v>
      </c>
      <c r="D370" s="54">
        <v>2.680869494245796E-3</v>
      </c>
      <c r="E370" s="54">
        <v>6.2706482066270715E-3</v>
      </c>
      <c r="F370" s="55"/>
    </row>
    <row r="371" spans="2:6" x14ac:dyDescent="0.2">
      <c r="B371" s="52">
        <v>298</v>
      </c>
      <c r="C371" s="53">
        <v>1.8898493745661247E-3</v>
      </c>
      <c r="D371" s="54">
        <v>1.5252961431977141E-3</v>
      </c>
      <c r="E371" s="54">
        <v>3.6455323136841064E-4</v>
      </c>
      <c r="F371" s="55"/>
    </row>
    <row r="372" spans="2:6" x14ac:dyDescent="0.2">
      <c r="B372" s="52">
        <v>299</v>
      </c>
      <c r="C372" s="53">
        <v>-2.1131407729464646E-2</v>
      </c>
      <c r="D372" s="54">
        <v>1.3341917542305307E-3</v>
      </c>
      <c r="E372" s="54">
        <v>-2.2465599483695177E-2</v>
      </c>
      <c r="F372" s="55"/>
    </row>
    <row r="373" spans="2:6" x14ac:dyDescent="0.2">
      <c r="B373" s="52">
        <v>300</v>
      </c>
      <c r="C373" s="53">
        <v>6.1419196765427194E-3</v>
      </c>
      <c r="D373" s="54">
        <v>-2.1760402558166107E-3</v>
      </c>
      <c r="E373" s="54">
        <v>8.3179599323593301E-3</v>
      </c>
      <c r="F373" s="55"/>
    </row>
    <row r="374" spans="2:6" x14ac:dyDescent="0.2">
      <c r="B374" s="52">
        <v>301</v>
      </c>
      <c r="C374" s="53">
        <v>-2.1606584457048168E-2</v>
      </c>
      <c r="D374" s="54">
        <v>-2.2557527574357389E-3</v>
      </c>
      <c r="E374" s="54">
        <v>-1.9350831699612429E-2</v>
      </c>
      <c r="F374" s="55"/>
    </row>
    <row r="375" spans="2:6" x14ac:dyDescent="0.2">
      <c r="B375" s="52">
        <v>302</v>
      </c>
      <c r="C375" s="53">
        <v>-1.7628775738287442E-3</v>
      </c>
      <c r="D375" s="54">
        <v>-1.6546450786036546E-3</v>
      </c>
      <c r="E375" s="54">
        <v>-1.0823249522508966E-4</v>
      </c>
      <c r="F375" s="55"/>
    </row>
    <row r="376" spans="2:6" x14ac:dyDescent="0.2">
      <c r="B376" s="52">
        <v>303</v>
      </c>
      <c r="C376" s="53">
        <v>1.1293328584039678E-2</v>
      </c>
      <c r="D376" s="54">
        <v>-3.19780233231577E-3</v>
      </c>
      <c r="E376" s="54">
        <v>1.4491130916355448E-2</v>
      </c>
      <c r="F376" s="55"/>
    </row>
    <row r="377" spans="2:6" x14ac:dyDescent="0.2">
      <c r="B377" s="52">
        <v>304</v>
      </c>
      <c r="C377" s="53">
        <v>-3.6849652379638922E-3</v>
      </c>
      <c r="D377" s="54">
        <v>9.3172675741374751E-4</v>
      </c>
      <c r="E377" s="54">
        <v>-4.6166919953776397E-3</v>
      </c>
      <c r="F377" s="55"/>
    </row>
    <row r="378" spans="2:6" x14ac:dyDescent="0.2">
      <c r="B378" s="52">
        <v>305</v>
      </c>
      <c r="C378" s="53">
        <v>-1.5119838649931463E-3</v>
      </c>
      <c r="D378" s="54">
        <v>1.0312881708053074E-3</v>
      </c>
      <c r="E378" s="54">
        <v>-2.5432720357984537E-3</v>
      </c>
      <c r="F378" s="55"/>
    </row>
    <row r="379" spans="2:6" x14ac:dyDescent="0.2">
      <c r="B379" s="52">
        <v>306</v>
      </c>
      <c r="C379" s="53">
        <v>7.0217786102851707E-3</v>
      </c>
      <c r="D379" s="54">
        <v>-7.499405212561313E-4</v>
      </c>
      <c r="E379" s="54">
        <v>7.771719131541302E-3</v>
      </c>
      <c r="F379" s="55"/>
    </row>
    <row r="380" spans="2:6" x14ac:dyDescent="0.2">
      <c r="B380" s="52">
        <v>307</v>
      </c>
      <c r="C380" s="53">
        <v>-3.0809956260942296E-4</v>
      </c>
      <c r="D380" s="54">
        <v>4.9121876546425369E-4</v>
      </c>
      <c r="E380" s="54">
        <v>-7.9931832807367666E-4</v>
      </c>
      <c r="F380" s="55"/>
    </row>
    <row r="381" spans="2:6" x14ac:dyDescent="0.2">
      <c r="B381" s="52">
        <v>308</v>
      </c>
      <c r="C381" s="53">
        <v>6.0690221957250875E-3</v>
      </c>
      <c r="D381" s="54">
        <v>8.295163141768527E-4</v>
      </c>
      <c r="E381" s="54">
        <v>5.2395058815482348E-3</v>
      </c>
      <c r="F381" s="55"/>
    </row>
    <row r="382" spans="2:6" x14ac:dyDescent="0.2">
      <c r="B382" s="52">
        <v>309</v>
      </c>
      <c r="C382" s="53">
        <v>1.0273147205552089E-2</v>
      </c>
      <c r="D382" s="54">
        <v>5.4797153978593076E-4</v>
      </c>
      <c r="E382" s="54">
        <v>9.7251756657661583E-3</v>
      </c>
      <c r="F382" s="55"/>
    </row>
    <row r="383" spans="2:6" x14ac:dyDescent="0.2">
      <c r="B383" s="52">
        <v>310</v>
      </c>
      <c r="C383" s="53">
        <v>3.1194527651131209E-3</v>
      </c>
      <c r="D383" s="54">
        <v>1.8759879569955795E-3</v>
      </c>
      <c r="E383" s="54">
        <v>1.2434648081175413E-3</v>
      </c>
      <c r="F383" s="55"/>
    </row>
    <row r="384" spans="2:6" x14ac:dyDescent="0.2">
      <c r="B384" s="52">
        <v>311</v>
      </c>
      <c r="C384" s="53">
        <v>2.3470646298853867E-3</v>
      </c>
      <c r="D384" s="54">
        <v>1.6492109013718978E-3</v>
      </c>
      <c r="E384" s="54">
        <v>6.9785372851348892E-4</v>
      </c>
      <c r="F384" s="55"/>
    </row>
    <row r="385" spans="2:6" x14ac:dyDescent="0.2">
      <c r="B385" s="52">
        <v>312</v>
      </c>
      <c r="C385" s="53">
        <v>-8.4095638663000318E-3</v>
      </c>
      <c r="D385" s="54">
        <v>5.9745144705821915E-4</v>
      </c>
      <c r="E385" s="54">
        <v>-9.007015313358251E-3</v>
      </c>
      <c r="F385" s="55"/>
    </row>
    <row r="386" spans="2:6" x14ac:dyDescent="0.2">
      <c r="B386" s="52">
        <v>313</v>
      </c>
      <c r="C386" s="53">
        <v>-4.1224095165508408E-3</v>
      </c>
      <c r="D386" s="54">
        <v>-7.0144792572836116E-4</v>
      </c>
      <c r="E386" s="54">
        <v>-3.4209615908224796E-3</v>
      </c>
      <c r="F386" s="55"/>
    </row>
    <row r="387" spans="2:6" x14ac:dyDescent="0.2">
      <c r="B387" s="52">
        <v>314</v>
      </c>
      <c r="C387" s="53">
        <v>-2.027938535050228E-2</v>
      </c>
      <c r="D387" s="54">
        <v>-1.6778209388750923E-3</v>
      </c>
      <c r="E387" s="54">
        <v>-1.8601564411627188E-2</v>
      </c>
      <c r="F387" s="55"/>
    </row>
    <row r="388" spans="2:6" x14ac:dyDescent="0.2">
      <c r="B388" s="52">
        <v>315</v>
      </c>
      <c r="C388" s="53">
        <v>5.5038215391890986E-3</v>
      </c>
      <c r="D388" s="54">
        <v>-2.8932663664098628E-3</v>
      </c>
      <c r="E388" s="54">
        <v>8.3970879055989614E-3</v>
      </c>
      <c r="F388" s="55"/>
    </row>
    <row r="389" spans="2:6" x14ac:dyDescent="0.2">
      <c r="B389" s="52">
        <v>316</v>
      </c>
      <c r="C389" s="53">
        <v>-4.5124199594453662E-3</v>
      </c>
      <c r="D389" s="54">
        <v>-2.211567628058735E-3</v>
      </c>
      <c r="E389" s="54">
        <v>-2.3008523313866312E-3</v>
      </c>
      <c r="F389" s="55"/>
    </row>
    <row r="390" spans="2:6" x14ac:dyDescent="0.2">
      <c r="B390" s="52">
        <v>317</v>
      </c>
      <c r="C390" s="53">
        <v>1.0658798300671575E-2</v>
      </c>
      <c r="D390" s="54">
        <v>1.5762259125435413E-4</v>
      </c>
      <c r="E390" s="54">
        <v>1.0501175709417221E-2</v>
      </c>
      <c r="F390" s="55"/>
    </row>
    <row r="391" spans="2:6" x14ac:dyDescent="0.2">
      <c r="B391" s="52">
        <v>318</v>
      </c>
      <c r="C391" s="53">
        <v>2.4103959947288441E-3</v>
      </c>
      <c r="D391" s="54">
        <v>4.8998039383516749E-4</v>
      </c>
      <c r="E391" s="54">
        <v>1.9204156008936766E-3</v>
      </c>
      <c r="F391" s="55"/>
    </row>
    <row r="392" spans="2:6" x14ac:dyDescent="0.2">
      <c r="B392" s="52">
        <v>319</v>
      </c>
      <c r="C392" s="53">
        <v>3.223598258458154E-3</v>
      </c>
      <c r="D392" s="54">
        <v>1.6225403501440201E-3</v>
      </c>
      <c r="E392" s="54">
        <v>1.6010579083141339E-3</v>
      </c>
      <c r="F392" s="55"/>
    </row>
    <row r="393" spans="2:6" x14ac:dyDescent="0.2">
      <c r="B393" s="52">
        <v>320</v>
      </c>
      <c r="C393" s="53">
        <v>-2.2500140720805377E-4</v>
      </c>
      <c r="D393" s="54">
        <v>5.9905129790865626E-4</v>
      </c>
      <c r="E393" s="54">
        <v>-8.2405270511671006E-4</v>
      </c>
      <c r="F393" s="55"/>
    </row>
    <row r="394" spans="2:6" x14ac:dyDescent="0.2">
      <c r="B394" s="52">
        <v>321</v>
      </c>
      <c r="C394" s="53">
        <v>-1.288482646141902E-3</v>
      </c>
      <c r="D394" s="54">
        <v>3.2586777739717666E-4</v>
      </c>
      <c r="E394" s="54">
        <v>-1.6143504235390787E-3</v>
      </c>
      <c r="F394" s="55"/>
    </row>
    <row r="395" spans="2:6" x14ac:dyDescent="0.2">
      <c r="B395" s="52">
        <v>322</v>
      </c>
      <c r="C395" s="53">
        <v>-4.6234081598694153E-3</v>
      </c>
      <c r="D395" s="54">
        <v>-2.5791205867814818E-4</v>
      </c>
      <c r="E395" s="54">
        <v>-4.3654961011912671E-3</v>
      </c>
      <c r="F395" s="55"/>
    </row>
    <row r="396" spans="2:6" x14ac:dyDescent="0.2">
      <c r="B396" s="52">
        <v>323</v>
      </c>
      <c r="C396" s="53">
        <v>-1.058157419830311E-2</v>
      </c>
      <c r="D396" s="54">
        <v>-7.7188420681817763E-4</v>
      </c>
      <c r="E396" s="54">
        <v>-9.8096899914849323E-3</v>
      </c>
      <c r="F396" s="55"/>
    </row>
    <row r="397" spans="2:6" x14ac:dyDescent="0.2">
      <c r="B397" s="52">
        <v>324</v>
      </c>
      <c r="C397" s="53">
        <v>-7.4115517572479342E-3</v>
      </c>
      <c r="D397" s="54">
        <v>-1.8839047771883619E-3</v>
      </c>
      <c r="E397" s="54">
        <v>-5.5276469800595723E-3</v>
      </c>
      <c r="F397" s="55"/>
    </row>
    <row r="398" spans="2:6" x14ac:dyDescent="0.2">
      <c r="B398" s="52">
        <v>325</v>
      </c>
      <c r="C398" s="53">
        <v>-4.2599666654979341E-3</v>
      </c>
      <c r="D398" s="54">
        <v>-2.3363958017384783E-3</v>
      </c>
      <c r="E398" s="54">
        <v>-1.9235708637594558E-3</v>
      </c>
      <c r="F398" s="55"/>
    </row>
    <row r="399" spans="2:6" x14ac:dyDescent="0.2">
      <c r="B399" s="52">
        <v>326</v>
      </c>
      <c r="C399" s="53">
        <v>-4.0070402201616709E-3</v>
      </c>
      <c r="D399" s="54">
        <v>-1.5583337492656411E-3</v>
      </c>
      <c r="E399" s="54">
        <v>-2.4487064708960298E-3</v>
      </c>
      <c r="F399" s="55"/>
    </row>
    <row r="400" spans="2:6" x14ac:dyDescent="0.2">
      <c r="B400" s="52">
        <v>327</v>
      </c>
      <c r="C400" s="53">
        <v>-9.013100743881803E-3</v>
      </c>
      <c r="D400" s="54">
        <v>-1.1046785045274246E-3</v>
      </c>
      <c r="E400" s="54">
        <v>-7.9084222393543784E-3</v>
      </c>
      <c r="F400" s="55"/>
    </row>
    <row r="401" spans="2:6" x14ac:dyDescent="0.2">
      <c r="B401" s="52">
        <v>328</v>
      </c>
      <c r="C401" s="53">
        <v>2.6345162689271457E-3</v>
      </c>
      <c r="D401" s="54">
        <v>-1.6264847612817422E-3</v>
      </c>
      <c r="E401" s="54">
        <v>4.2610010302088878E-3</v>
      </c>
      <c r="F401" s="55"/>
    </row>
    <row r="402" spans="2:6" x14ac:dyDescent="0.2">
      <c r="B402" s="52">
        <v>329</v>
      </c>
      <c r="C402" s="53">
        <v>2.1155925707082371E-3</v>
      </c>
      <c r="D402" s="54">
        <v>-1.0089120819997501E-3</v>
      </c>
      <c r="E402" s="54">
        <v>3.1245046527079872E-3</v>
      </c>
      <c r="F402" s="55"/>
    </row>
    <row r="403" spans="2:6" x14ac:dyDescent="0.2">
      <c r="B403" s="52">
        <v>330</v>
      </c>
      <c r="C403" s="53">
        <v>5.0502055314318841E-3</v>
      </c>
      <c r="D403" s="54">
        <v>5.0626267647069494E-4</v>
      </c>
      <c r="E403" s="54">
        <v>4.5439428549611891E-3</v>
      </c>
      <c r="F403" s="55"/>
    </row>
    <row r="404" spans="2:6" x14ac:dyDescent="0.2">
      <c r="B404" s="52">
        <v>331</v>
      </c>
      <c r="C404" s="53">
        <v>-2.2550112623920687E-2</v>
      </c>
      <c r="D404" s="54">
        <v>7.6210135149742605E-4</v>
      </c>
      <c r="E404" s="54">
        <v>-2.3312213975418113E-2</v>
      </c>
      <c r="F404" s="55"/>
    </row>
    <row r="405" spans="2:6" x14ac:dyDescent="0.2">
      <c r="B405" s="52">
        <v>332</v>
      </c>
      <c r="C405" s="53">
        <v>-4.4298764639205367E-3</v>
      </c>
      <c r="D405" s="54">
        <v>-1.9068474773992006E-3</v>
      </c>
      <c r="E405" s="54">
        <v>-2.5230289865213361E-3</v>
      </c>
      <c r="F405" s="55"/>
    </row>
    <row r="406" spans="2:6" x14ac:dyDescent="0.2">
      <c r="B406" s="52">
        <v>333</v>
      </c>
      <c r="C406" s="53">
        <v>-5.0221651664042206E-3</v>
      </c>
      <c r="D406" s="54">
        <v>-3.621398816399544E-3</v>
      </c>
      <c r="E406" s="54">
        <v>-1.4007663500046766E-3</v>
      </c>
      <c r="F406" s="55"/>
    </row>
    <row r="407" spans="2:6" x14ac:dyDescent="0.2">
      <c r="B407" s="52">
        <v>334</v>
      </c>
      <c r="C407" s="53">
        <v>1.0051222136154767E-3</v>
      </c>
      <c r="D407" s="54">
        <v>-1.2403588466444121E-3</v>
      </c>
      <c r="E407" s="54">
        <v>2.2454810602598888E-3</v>
      </c>
      <c r="F407" s="55"/>
    </row>
    <row r="408" spans="2:6" x14ac:dyDescent="0.2">
      <c r="B408" s="52">
        <v>335</v>
      </c>
      <c r="C408" s="53">
        <v>-2.0045892477751613E-3</v>
      </c>
      <c r="D408" s="54">
        <v>-6.5096278514932809E-4</v>
      </c>
      <c r="E408" s="54">
        <v>-1.3536264626258332E-3</v>
      </c>
      <c r="F408" s="55"/>
    </row>
    <row r="409" spans="2:6" x14ac:dyDescent="0.2">
      <c r="B409" s="52">
        <v>336</v>
      </c>
      <c r="C409" s="53">
        <v>-1.1606713397255067E-2</v>
      </c>
      <c r="D409" s="54">
        <v>-1.713344411819577E-4</v>
      </c>
      <c r="E409" s="54">
        <v>-1.1435378956073109E-2</v>
      </c>
      <c r="F409" s="55"/>
    </row>
    <row r="410" spans="2:6" x14ac:dyDescent="0.2">
      <c r="B410" s="52">
        <v>337</v>
      </c>
      <c r="C410" s="53">
        <v>7.1703682379830151E-3</v>
      </c>
      <c r="D410" s="54">
        <v>-1.6441287028835863E-3</v>
      </c>
      <c r="E410" s="54">
        <v>8.8144969408666014E-3</v>
      </c>
      <c r="F410" s="55"/>
    </row>
    <row r="411" spans="2:6" x14ac:dyDescent="0.2">
      <c r="B411" s="52">
        <v>338</v>
      </c>
      <c r="C411" s="53">
        <v>-2.6685992959314753E-3</v>
      </c>
      <c r="D411" s="54">
        <v>-8.5539425554228589E-4</v>
      </c>
      <c r="E411" s="54">
        <v>-1.8132050403891894E-3</v>
      </c>
      <c r="F411" s="55"/>
    </row>
    <row r="412" spans="2:6" x14ac:dyDescent="0.2">
      <c r="B412" s="52">
        <v>339</v>
      </c>
      <c r="C412" s="53">
        <v>-1.1669579141827134E-2</v>
      </c>
      <c r="D412" s="54">
        <v>5.8743002012929396E-4</v>
      </c>
      <c r="E412" s="54">
        <v>-1.2257009161956428E-2</v>
      </c>
      <c r="F412" s="55"/>
    </row>
    <row r="413" spans="2:6" x14ac:dyDescent="0.2">
      <c r="B413" s="52">
        <v>340</v>
      </c>
      <c r="C413" s="53">
        <v>1.1656151096010434E-2</v>
      </c>
      <c r="D413" s="54">
        <v>-1.7407732346822174E-3</v>
      </c>
      <c r="E413" s="54">
        <v>1.3396924330692651E-2</v>
      </c>
      <c r="F413" s="55"/>
    </row>
    <row r="414" spans="2:6" x14ac:dyDescent="0.2">
      <c r="B414" s="52">
        <v>341</v>
      </c>
      <c r="C414" s="53">
        <v>-6.3312238749805693E-3</v>
      </c>
      <c r="D414" s="54">
        <v>-3.6570428378914031E-4</v>
      </c>
      <c r="E414" s="54">
        <v>-5.965519591191429E-3</v>
      </c>
      <c r="F414" s="55"/>
    </row>
    <row r="415" spans="2:6" x14ac:dyDescent="0.2">
      <c r="B415" s="52">
        <v>342</v>
      </c>
      <c r="C415" s="53">
        <v>-1.130001593888736E-2</v>
      </c>
      <c r="D415" s="54">
        <v>7.8639463612017318E-4</v>
      </c>
      <c r="E415" s="54">
        <v>-1.2086410575007533E-2</v>
      </c>
      <c r="F415" s="55"/>
    </row>
    <row r="416" spans="2:6" x14ac:dyDescent="0.2">
      <c r="B416" s="52">
        <v>343</v>
      </c>
      <c r="C416" s="53">
        <v>1.2454746579431939E-2</v>
      </c>
      <c r="D416" s="54">
        <v>-2.194303326437174E-3</v>
      </c>
      <c r="E416" s="54">
        <v>1.4649049905869113E-2</v>
      </c>
      <c r="F416" s="55"/>
    </row>
    <row r="417" spans="2:6" x14ac:dyDescent="0.2">
      <c r="B417" s="52">
        <v>344</v>
      </c>
      <c r="C417" s="53">
        <v>3.5974412108698427E-3</v>
      </c>
      <c r="D417" s="54">
        <v>-2.271114496423649E-4</v>
      </c>
      <c r="E417" s="54">
        <v>3.8245526605122076E-3</v>
      </c>
      <c r="F417" s="55"/>
    </row>
    <row r="418" spans="2:6" x14ac:dyDescent="0.2">
      <c r="B418" s="52">
        <v>345</v>
      </c>
      <c r="C418" s="53">
        <v>-4.0348883350076734E-5</v>
      </c>
      <c r="D418" s="54">
        <v>1.9968814772979549E-3</v>
      </c>
      <c r="E418" s="54">
        <v>-2.0372303606480315E-3</v>
      </c>
      <c r="F418" s="55"/>
    </row>
    <row r="419" spans="2:6" x14ac:dyDescent="0.2">
      <c r="B419" s="52">
        <v>346</v>
      </c>
      <c r="C419" s="53">
        <v>6.9362115674976516E-3</v>
      </c>
      <c r="D419" s="54">
        <v>3.9685567582421755E-4</v>
      </c>
      <c r="E419" s="54">
        <v>6.539355891673434E-3</v>
      </c>
      <c r="F419" s="55"/>
    </row>
    <row r="420" spans="2:6" x14ac:dyDescent="0.2">
      <c r="B420" s="52">
        <v>347</v>
      </c>
      <c r="C420" s="53">
        <v>-9.3466462759730449E-3</v>
      </c>
      <c r="D420" s="54">
        <v>6.8043424153958407E-4</v>
      </c>
      <c r="E420" s="54">
        <v>-1.0027080517512629E-2</v>
      </c>
      <c r="F420" s="55"/>
    </row>
    <row r="421" spans="2:6" x14ac:dyDescent="0.2">
      <c r="B421" s="52">
        <v>348</v>
      </c>
      <c r="C421" s="53">
        <v>4.4191757559075432E-3</v>
      </c>
      <c r="D421" s="54">
        <v>-1.8583449313415695E-4</v>
      </c>
      <c r="E421" s="54">
        <v>4.6050102490417001E-3</v>
      </c>
      <c r="F421" s="55"/>
    </row>
    <row r="422" spans="2:6" x14ac:dyDescent="0.2">
      <c r="B422" s="52">
        <v>349</v>
      </c>
      <c r="C422" s="53">
        <v>1.3221029897853207E-2</v>
      </c>
      <c r="D422" s="54">
        <v>-8.5575207340871963E-4</v>
      </c>
      <c r="E422" s="54">
        <v>1.4076781971261927E-2</v>
      </c>
      <c r="F422" s="55"/>
    </row>
    <row r="423" spans="2:6" x14ac:dyDescent="0.2">
      <c r="B423" s="52">
        <v>350</v>
      </c>
      <c r="C423" s="53">
        <v>-7.0854871737023213E-3</v>
      </c>
      <c r="D423" s="54">
        <v>1.9805891847165767E-3</v>
      </c>
      <c r="E423" s="54">
        <v>-9.066076358418898E-3</v>
      </c>
      <c r="F423" s="55"/>
    </row>
    <row r="424" spans="2:6" x14ac:dyDescent="0.2">
      <c r="B424" s="52">
        <v>351</v>
      </c>
      <c r="C424" s="53">
        <v>1.3785646571704578E-2</v>
      </c>
      <c r="D424" s="54">
        <v>9.1393745077605892E-4</v>
      </c>
      <c r="E424" s="54">
        <v>1.2871709120928519E-2</v>
      </c>
      <c r="F424" s="55"/>
    </row>
    <row r="425" spans="2:6" x14ac:dyDescent="0.2">
      <c r="B425" s="52">
        <v>352</v>
      </c>
      <c r="C425" s="53">
        <v>-4.4904184410067679E-3</v>
      </c>
      <c r="D425" s="54">
        <v>4.8979238903494159E-4</v>
      </c>
      <c r="E425" s="54">
        <v>-4.9802108300417095E-3</v>
      </c>
      <c r="F425" s="55"/>
    </row>
    <row r="426" spans="2:6" x14ac:dyDescent="0.2">
      <c r="B426" s="52">
        <v>353</v>
      </c>
      <c r="C426" s="53">
        <v>5.6213799444844552E-3</v>
      </c>
      <c r="D426" s="54">
        <v>1.2783802598788103E-3</v>
      </c>
      <c r="E426" s="54">
        <v>4.3429996846056449E-3</v>
      </c>
      <c r="F426" s="55"/>
    </row>
    <row r="427" spans="2:6" x14ac:dyDescent="0.2">
      <c r="B427" s="52">
        <v>354</v>
      </c>
      <c r="C427" s="53">
        <v>3.0642565929989278E-3</v>
      </c>
      <c r="D427" s="54">
        <v>-6.6490712732173406E-5</v>
      </c>
      <c r="E427" s="54">
        <v>3.1307473057311012E-3</v>
      </c>
      <c r="F427" s="55"/>
    </row>
    <row r="428" spans="2:6" x14ac:dyDescent="0.2">
      <c r="B428" s="52">
        <v>355</v>
      </c>
      <c r="C428" s="53">
        <v>-5.3011143471075623E-3</v>
      </c>
      <c r="D428" s="54">
        <v>1.0149419311463008E-3</v>
      </c>
      <c r="E428" s="54">
        <v>-6.3160562782538631E-3</v>
      </c>
      <c r="F428" s="55"/>
    </row>
    <row r="429" spans="2:6" x14ac:dyDescent="0.2">
      <c r="B429" s="52">
        <v>356</v>
      </c>
      <c r="C429" s="53">
        <v>1.2774624820327738E-2</v>
      </c>
      <c r="D429" s="54">
        <v>-2.5938783974772603E-4</v>
      </c>
      <c r="E429" s="54">
        <v>1.3034012660075464E-2</v>
      </c>
      <c r="F429" s="55"/>
    </row>
    <row r="430" spans="2:6" x14ac:dyDescent="0.2">
      <c r="B430" s="52">
        <v>357</v>
      </c>
      <c r="C430" s="53">
        <v>5.4668510531464985E-3</v>
      </c>
      <c r="D430" s="54">
        <v>6.1845909863446347E-4</v>
      </c>
      <c r="E430" s="54">
        <v>4.848391954512035E-3</v>
      </c>
      <c r="F430" s="55"/>
    </row>
    <row r="431" spans="2:6" x14ac:dyDescent="0.2">
      <c r="B431" s="52">
        <v>358</v>
      </c>
      <c r="C431" s="53">
        <v>5.4371270159667643E-3</v>
      </c>
      <c r="D431" s="54">
        <v>2.2476869736709794E-3</v>
      </c>
      <c r="E431" s="54">
        <v>3.1894400422957849E-3</v>
      </c>
      <c r="F431" s="55"/>
    </row>
    <row r="432" spans="2:6" x14ac:dyDescent="0.2">
      <c r="B432" s="52">
        <v>359</v>
      </c>
      <c r="C432" s="53">
        <v>3.544304256731644E-3</v>
      </c>
      <c r="D432" s="54">
        <v>1.2576000877556367E-3</v>
      </c>
      <c r="E432" s="54">
        <v>2.2867041689760073E-3</v>
      </c>
      <c r="F432" s="55"/>
    </row>
    <row r="433" spans="2:6" x14ac:dyDescent="0.2">
      <c r="B433" s="52">
        <v>360</v>
      </c>
      <c r="C433" s="53">
        <v>-1.4945240991589576E-3</v>
      </c>
      <c r="D433" s="54">
        <v>1.043374618312515E-3</v>
      </c>
      <c r="E433" s="54">
        <v>-2.5378987174714727E-3</v>
      </c>
      <c r="F433" s="55"/>
    </row>
    <row r="434" spans="2:6" x14ac:dyDescent="0.2">
      <c r="B434" s="52">
        <v>361</v>
      </c>
      <c r="C434" s="53">
        <v>-5.2388151661258318E-3</v>
      </c>
      <c r="D434" s="54">
        <v>2.281837120788905E-4</v>
      </c>
      <c r="E434" s="54">
        <v>-5.4669988782047223E-3</v>
      </c>
      <c r="F434" s="55"/>
    </row>
    <row r="435" spans="2:6" x14ac:dyDescent="0.2">
      <c r="B435" s="52">
        <v>362</v>
      </c>
      <c r="C435" s="53">
        <v>-1.3107727363503769E-3</v>
      </c>
      <c r="D435" s="54">
        <v>-8.6805190037857953E-4</v>
      </c>
      <c r="E435" s="54">
        <v>-4.4272083597179739E-4</v>
      </c>
      <c r="F435" s="55"/>
    </row>
    <row r="436" spans="2:6" x14ac:dyDescent="0.2">
      <c r="B436" s="52">
        <v>363</v>
      </c>
      <c r="C436" s="53">
        <v>8.3315308032208676E-4</v>
      </c>
      <c r="D436" s="54">
        <v>-9.3741455560720469E-4</v>
      </c>
      <c r="E436" s="54">
        <v>1.7705676359292914E-3</v>
      </c>
      <c r="F436" s="55"/>
    </row>
    <row r="437" spans="2:6" x14ac:dyDescent="0.2">
      <c r="B437" s="52">
        <v>364</v>
      </c>
      <c r="C437" s="53">
        <v>-3.3756506895709399E-3</v>
      </c>
      <c r="D437" s="54">
        <v>-1.6890319462504544E-4</v>
      </c>
      <c r="E437" s="54">
        <v>-3.2067474949458944E-3</v>
      </c>
      <c r="F437" s="55"/>
    </row>
    <row r="438" spans="2:6" x14ac:dyDescent="0.2">
      <c r="B438" s="52">
        <v>365</v>
      </c>
      <c r="C438" s="53">
        <v>1.2846598856714464E-2</v>
      </c>
      <c r="D438" s="54">
        <v>-3.468222021492124E-4</v>
      </c>
      <c r="E438" s="54">
        <v>1.3193421058863676E-2</v>
      </c>
      <c r="F438" s="55"/>
    </row>
    <row r="439" spans="2:6" x14ac:dyDescent="0.2">
      <c r="B439" s="52">
        <v>366</v>
      </c>
      <c r="C439" s="53">
        <v>1.4314564955474776E-3</v>
      </c>
      <c r="D439" s="54">
        <v>8.8645220926555327E-4</v>
      </c>
      <c r="E439" s="54">
        <v>5.4500428628192436E-4</v>
      </c>
      <c r="F439" s="55"/>
    </row>
    <row r="440" spans="2:6" x14ac:dyDescent="0.2">
      <c r="B440" s="52">
        <v>367</v>
      </c>
      <c r="C440" s="53">
        <v>8.4130028986433916E-3</v>
      </c>
      <c r="D440" s="54">
        <v>1.8092458192745034E-3</v>
      </c>
      <c r="E440" s="54">
        <v>6.6037570793688882E-3</v>
      </c>
      <c r="F440" s="55"/>
    </row>
    <row r="441" spans="2:6" x14ac:dyDescent="0.2">
      <c r="B441" s="52">
        <v>368</v>
      </c>
      <c r="C441" s="53">
        <v>1.1961004757999466E-3</v>
      </c>
      <c r="D441" s="54">
        <v>1.0431840112674036E-3</v>
      </c>
      <c r="E441" s="54">
        <v>1.5291646453254298E-4</v>
      </c>
      <c r="F441" s="55"/>
    </row>
    <row r="442" spans="2:6" x14ac:dyDescent="0.2">
      <c r="B442" s="52">
        <v>369</v>
      </c>
      <c r="C442" s="53">
        <v>4.9337950795155803E-3</v>
      </c>
      <c r="D442" s="54">
        <v>1.1844289671432175E-3</v>
      </c>
      <c r="E442" s="54">
        <v>3.7493661123723628E-3</v>
      </c>
      <c r="F442" s="55"/>
    </row>
    <row r="443" spans="2:6" x14ac:dyDescent="0.2">
      <c r="B443" s="52">
        <v>370</v>
      </c>
      <c r="C443" s="53">
        <v>7.53026465656958E-3</v>
      </c>
      <c r="D443" s="54">
        <v>6.2501195028913468E-4</v>
      </c>
      <c r="E443" s="54">
        <v>6.9052527062804453E-3</v>
      </c>
      <c r="F443" s="55"/>
    </row>
    <row r="444" spans="2:6" x14ac:dyDescent="0.2">
      <c r="B444" s="52">
        <v>371</v>
      </c>
      <c r="C444" s="53">
        <v>-2.5613714097323361E-4</v>
      </c>
      <c r="D444" s="54">
        <v>1.4180784812146841E-3</v>
      </c>
      <c r="E444" s="54">
        <v>-1.6742156221879177E-3</v>
      </c>
      <c r="F444" s="55"/>
    </row>
    <row r="445" spans="2:6" x14ac:dyDescent="0.2">
      <c r="B445" s="52">
        <v>372</v>
      </c>
      <c r="C445" s="53">
        <v>2.9011297312021333E-3</v>
      </c>
      <c r="D445" s="54">
        <v>9.0394918210788197E-4</v>
      </c>
      <c r="E445" s="54">
        <v>1.9971805490942513E-3</v>
      </c>
      <c r="F445" s="55"/>
    </row>
    <row r="446" spans="2:6" x14ac:dyDescent="0.2">
      <c r="B446" s="52">
        <v>373</v>
      </c>
      <c r="C446" s="53">
        <v>-8.7223066818360498E-5</v>
      </c>
      <c r="D446" s="54">
        <v>2.031706002945611E-4</v>
      </c>
      <c r="E446" s="54">
        <v>-2.9039366711292161E-4</v>
      </c>
      <c r="F446" s="55"/>
    </row>
    <row r="447" spans="2:6" x14ac:dyDescent="0.2">
      <c r="B447" s="52">
        <v>374</v>
      </c>
      <c r="C447" s="53">
        <v>9.0615667355404064E-3</v>
      </c>
      <c r="D447" s="54">
        <v>2.9762538545511502E-4</v>
      </c>
      <c r="E447" s="54">
        <v>8.7639413500852914E-3</v>
      </c>
      <c r="F447" s="55"/>
    </row>
    <row r="448" spans="2:6" x14ac:dyDescent="0.2">
      <c r="B448" s="52">
        <v>375</v>
      </c>
      <c r="C448" s="53">
        <v>-7.6793534803385353E-3</v>
      </c>
      <c r="D448" s="54">
        <v>9.1014089255435967E-4</v>
      </c>
      <c r="E448" s="54">
        <v>-8.589494372892895E-3</v>
      </c>
      <c r="F448" s="55"/>
    </row>
    <row r="449" spans="2:6" x14ac:dyDescent="0.2">
      <c r="B449" s="52">
        <v>376</v>
      </c>
      <c r="C449" s="53">
        <v>-1.2691963909650361E-2</v>
      </c>
      <c r="D449" s="54">
        <v>2.8632221206456414E-4</v>
      </c>
      <c r="E449" s="54">
        <v>-1.2978286121714925E-2</v>
      </c>
      <c r="F449" s="55"/>
    </row>
    <row r="450" spans="2:6" x14ac:dyDescent="0.2">
      <c r="B450" s="52">
        <v>377</v>
      </c>
      <c r="C450" s="53">
        <v>8.4271131058146834E-3</v>
      </c>
      <c r="D450" s="54">
        <v>-2.5309303931313233E-3</v>
      </c>
      <c r="E450" s="54">
        <v>1.0958043498946007E-2</v>
      </c>
      <c r="F450" s="55"/>
    </row>
    <row r="451" spans="2:6" x14ac:dyDescent="0.2">
      <c r="B451" s="52">
        <v>378</v>
      </c>
      <c r="C451" s="53">
        <v>-3.7247721344510457E-3</v>
      </c>
      <c r="D451" s="54">
        <v>-8.6236749790175342E-4</v>
      </c>
      <c r="E451" s="54">
        <v>-2.8624046365492923E-3</v>
      </c>
      <c r="F451" s="55"/>
    </row>
    <row r="452" spans="2:6" x14ac:dyDescent="0.2">
      <c r="B452" s="52">
        <v>379</v>
      </c>
      <c r="C452" s="53">
        <v>4.8238998125973449E-3</v>
      </c>
      <c r="D452" s="54">
        <v>6.3983553284274221E-4</v>
      </c>
      <c r="E452" s="54">
        <v>4.1840642797546027E-3</v>
      </c>
      <c r="F452" s="55"/>
    </row>
    <row r="453" spans="2:6" x14ac:dyDescent="0.2">
      <c r="B453" s="52">
        <v>380</v>
      </c>
      <c r="C453" s="53">
        <v>-5.9095093194654318E-3</v>
      </c>
      <c r="D453" s="54">
        <v>-5.1669678935831881E-5</v>
      </c>
      <c r="E453" s="54">
        <v>-5.8578396405295999E-3</v>
      </c>
      <c r="F453" s="55"/>
    </row>
    <row r="454" spans="2:6" x14ac:dyDescent="0.2">
      <c r="B454" s="52">
        <v>381</v>
      </c>
      <c r="C454" s="53">
        <v>1.7313957740642039E-3</v>
      </c>
      <c r="D454" s="54">
        <v>-8.9345788612442498E-5</v>
      </c>
      <c r="E454" s="54">
        <v>1.8207415626766464E-3</v>
      </c>
      <c r="F454" s="55"/>
    </row>
    <row r="455" spans="2:6" x14ac:dyDescent="0.2">
      <c r="B455" s="52">
        <v>382</v>
      </c>
      <c r="C455" s="53">
        <v>-9.3891490532634209E-3</v>
      </c>
      <c r="D455" s="54">
        <v>-6.9012497305476726E-4</v>
      </c>
      <c r="E455" s="54">
        <v>-8.6990240802086536E-3</v>
      </c>
      <c r="F455" s="55"/>
    </row>
    <row r="456" spans="2:6" x14ac:dyDescent="0.2">
      <c r="B456" s="52">
        <v>383</v>
      </c>
      <c r="C456" s="53">
        <v>2.9692171083832695E-3</v>
      </c>
      <c r="D456" s="54">
        <v>-8.9337320854757747E-4</v>
      </c>
      <c r="E456" s="54">
        <v>3.862590316930847E-3</v>
      </c>
      <c r="F456" s="55"/>
    </row>
    <row r="457" spans="2:6" x14ac:dyDescent="0.2">
      <c r="B457" s="52">
        <v>384</v>
      </c>
      <c r="C457" s="53">
        <v>-1.0909245229155356E-2</v>
      </c>
      <c r="D457" s="54">
        <v>-1.0225197986968564E-3</v>
      </c>
      <c r="E457" s="54">
        <v>-9.8867254304584994E-3</v>
      </c>
      <c r="F457" s="55"/>
    </row>
    <row r="458" spans="2:6" x14ac:dyDescent="0.2">
      <c r="B458" s="52">
        <v>385</v>
      </c>
      <c r="C458" s="53">
        <v>-3.7889119153676487E-3</v>
      </c>
      <c r="D458" s="54">
        <v>-8.9504505277713132E-4</v>
      </c>
      <c r="E458" s="54">
        <v>-2.8938668625905174E-3</v>
      </c>
      <c r="F458" s="55"/>
    </row>
    <row r="459" spans="2:6" x14ac:dyDescent="0.2">
      <c r="B459" s="52">
        <v>386</v>
      </c>
      <c r="C459" s="53">
        <v>-1.5840522721656286E-2</v>
      </c>
      <c r="D459" s="54">
        <v>-1.9783214311398841E-3</v>
      </c>
      <c r="E459" s="54">
        <v>-1.3862201290516402E-2</v>
      </c>
      <c r="F459" s="55"/>
    </row>
    <row r="460" spans="2:6" x14ac:dyDescent="0.2">
      <c r="B460" s="52">
        <v>387</v>
      </c>
      <c r="C460" s="53">
        <v>3.7650646886638701E-3</v>
      </c>
      <c r="D460" s="54">
        <v>-2.3552653567669515E-3</v>
      </c>
      <c r="E460" s="54">
        <v>6.1203300454308216E-3</v>
      </c>
      <c r="F460" s="55"/>
    </row>
    <row r="461" spans="2:6" x14ac:dyDescent="0.2">
      <c r="B461" s="52">
        <v>388</v>
      </c>
      <c r="C461" s="53">
        <v>-2.6511705783042679E-2</v>
      </c>
      <c r="D461" s="54">
        <v>-1.8052792273924555E-3</v>
      </c>
      <c r="E461" s="54">
        <v>-2.4706426555650224E-2</v>
      </c>
      <c r="F461" s="55"/>
    </row>
    <row r="462" spans="2:6" x14ac:dyDescent="0.2">
      <c r="B462" s="52">
        <v>389</v>
      </c>
      <c r="C462" s="53">
        <v>6.518958172012374E-3</v>
      </c>
      <c r="D462" s="54">
        <v>-2.5203468506483162E-3</v>
      </c>
      <c r="E462" s="54">
        <v>9.0393050226606902E-3</v>
      </c>
      <c r="F462" s="55"/>
    </row>
    <row r="463" spans="2:6" x14ac:dyDescent="0.2">
      <c r="B463" s="52">
        <v>390</v>
      </c>
      <c r="C463" s="53">
        <v>2.1326590505998805E-2</v>
      </c>
      <c r="D463" s="54">
        <v>-2.9403941374936474E-3</v>
      </c>
      <c r="E463" s="54">
        <v>2.4266984643492452E-2</v>
      </c>
      <c r="F463" s="55"/>
    </row>
    <row r="464" spans="2:6" x14ac:dyDescent="0.2">
      <c r="B464" s="52">
        <v>391</v>
      </c>
      <c r="C464" s="53">
        <v>-4.9558358329054039E-3</v>
      </c>
      <c r="D464" s="54">
        <v>3.1643093065257871E-3</v>
      </c>
      <c r="E464" s="54">
        <v>-8.120145139431191E-3</v>
      </c>
      <c r="F464" s="55"/>
    </row>
    <row r="465" spans="2:6" x14ac:dyDescent="0.2">
      <c r="B465" s="52">
        <v>392</v>
      </c>
      <c r="C465" s="53">
        <v>-4.3010818993905854E-3</v>
      </c>
      <c r="D465" s="54">
        <v>2.2449635953246012E-3</v>
      </c>
      <c r="E465" s="54">
        <v>-6.5460454947151867E-3</v>
      </c>
      <c r="F465" s="55"/>
    </row>
    <row r="466" spans="2:6" x14ac:dyDescent="0.2">
      <c r="B466" s="52">
        <v>393</v>
      </c>
      <c r="C466" s="53">
        <v>1.5160103553905182E-2</v>
      </c>
      <c r="D466" s="54">
        <v>-1.2312988202944544E-3</v>
      </c>
      <c r="E466" s="54">
        <v>1.6391402374199636E-2</v>
      </c>
      <c r="F466" s="55"/>
    </row>
    <row r="467" spans="2:6" x14ac:dyDescent="0.2">
      <c r="B467" s="52">
        <v>394</v>
      </c>
      <c r="C467" s="53">
        <v>-2.5268492874666329E-2</v>
      </c>
      <c r="D467" s="54">
        <v>1.0184206229469847E-3</v>
      </c>
      <c r="E467" s="54">
        <v>-2.6286913497613314E-2</v>
      </c>
      <c r="F467" s="55"/>
    </row>
    <row r="468" spans="2:6" x14ac:dyDescent="0.2">
      <c r="B468" s="52">
        <v>395</v>
      </c>
      <c r="C468" s="53">
        <v>5.519769013776021E-3</v>
      </c>
      <c r="D468" s="54">
        <v>-8.4358019795885072E-4</v>
      </c>
      <c r="E468" s="54">
        <v>6.3633492117348717E-3</v>
      </c>
      <c r="F468" s="55"/>
    </row>
    <row r="469" spans="2:6" x14ac:dyDescent="0.2">
      <c r="B469" s="52">
        <v>396</v>
      </c>
      <c r="C469" s="53">
        <v>1.2142307642907016E-2</v>
      </c>
      <c r="D469" s="54">
        <v>-2.8834874239576924E-3</v>
      </c>
      <c r="E469" s="54">
        <v>1.5025795066864708E-2</v>
      </c>
      <c r="F469" s="55"/>
    </row>
    <row r="470" spans="2:6" x14ac:dyDescent="0.2">
      <c r="B470" s="52">
        <v>397</v>
      </c>
      <c r="C470" s="53">
        <v>3.6554595952181619E-3</v>
      </c>
      <c r="D470" s="54">
        <v>2.0094049026077913E-3</v>
      </c>
      <c r="E470" s="54">
        <v>1.6460546926103706E-3</v>
      </c>
      <c r="F470" s="55"/>
    </row>
    <row r="471" spans="2:6" x14ac:dyDescent="0.2">
      <c r="B471" s="52">
        <v>398</v>
      </c>
      <c r="C471" s="53">
        <v>-4.4659979342854235E-3</v>
      </c>
      <c r="D471" s="54">
        <v>1.9611354800525395E-3</v>
      </c>
      <c r="E471" s="54">
        <v>-6.427133414337963E-3</v>
      </c>
      <c r="F471" s="55"/>
    </row>
    <row r="472" spans="2:6" x14ac:dyDescent="0.2">
      <c r="B472" s="52">
        <v>399</v>
      </c>
      <c r="C472" s="53">
        <v>-9.5160599739074203E-3</v>
      </c>
      <c r="D472" s="54">
        <v>-8.6810548781422747E-5</v>
      </c>
      <c r="E472" s="54">
        <v>-9.4292494251259976E-3</v>
      </c>
      <c r="F472" s="55"/>
    </row>
    <row r="473" spans="2:6" x14ac:dyDescent="0.2">
      <c r="B473" s="52">
        <v>400</v>
      </c>
      <c r="C473" s="53">
        <v>-1.4293260071292429E-2</v>
      </c>
      <c r="D473" s="54">
        <v>-1.7443161850841417E-3</v>
      </c>
      <c r="E473" s="54">
        <v>-1.2548943886208287E-2</v>
      </c>
      <c r="F473" s="55"/>
    </row>
    <row r="474" spans="2:6" x14ac:dyDescent="0.2">
      <c r="B474" s="52">
        <v>401</v>
      </c>
      <c r="C474" s="53">
        <v>9.1193177863927322E-3</v>
      </c>
      <c r="D474" s="54">
        <v>-2.9567807842560672E-3</v>
      </c>
      <c r="E474" s="54">
        <v>1.2076098570648799E-2</v>
      </c>
      <c r="F474" s="55"/>
    </row>
    <row r="475" spans="2:6" x14ac:dyDescent="0.2">
      <c r="B475" s="52">
        <v>402</v>
      </c>
      <c r="C475" s="53">
        <v>8.1492883609719843E-3</v>
      </c>
      <c r="D475" s="54">
        <v>-1.0017198958350917E-3</v>
      </c>
      <c r="E475" s="54">
        <v>9.151008256807076E-3</v>
      </c>
      <c r="F475" s="55"/>
    </row>
    <row r="476" spans="2:6" x14ac:dyDescent="0.2">
      <c r="B476" s="52">
        <v>403</v>
      </c>
      <c r="C476" s="53">
        <v>3.3765757913727088E-3</v>
      </c>
      <c r="D476" s="54">
        <v>2.052006513668974E-3</v>
      </c>
      <c r="E476" s="54">
        <v>1.3245692777037348E-3</v>
      </c>
      <c r="F476" s="55"/>
    </row>
    <row r="477" spans="2:6" x14ac:dyDescent="0.2">
      <c r="B477" s="52">
        <v>404</v>
      </c>
      <c r="C477" s="53">
        <v>3.6829583209590602E-3</v>
      </c>
      <c r="D477" s="54">
        <v>1.3909766511625266E-3</v>
      </c>
      <c r="E477" s="54">
        <v>2.2919816697965336E-3</v>
      </c>
      <c r="F477" s="55"/>
    </row>
    <row r="478" spans="2:6" x14ac:dyDescent="0.2">
      <c r="B478" s="52">
        <v>405</v>
      </c>
      <c r="C478" s="53">
        <v>1.1064370678859094E-2</v>
      </c>
      <c r="D478" s="54">
        <v>7.8053210268631476E-4</v>
      </c>
      <c r="E478" s="54">
        <v>1.028383857617278E-2</v>
      </c>
      <c r="F478" s="55"/>
    </row>
    <row r="479" spans="2:6" x14ac:dyDescent="0.2">
      <c r="B479" s="52">
        <v>406</v>
      </c>
      <c r="C479" s="53">
        <v>8.2683567026115002E-4</v>
      </c>
      <c r="D479" s="54">
        <v>1.6416632945563836E-3</v>
      </c>
      <c r="E479" s="54">
        <v>-8.1482762429523363E-4</v>
      </c>
      <c r="F479" s="55"/>
    </row>
    <row r="480" spans="2:6" x14ac:dyDescent="0.2">
      <c r="B480" s="52">
        <v>407</v>
      </c>
      <c r="C480" s="53">
        <v>4.355763448427201E-4</v>
      </c>
      <c r="D480" s="54">
        <v>1.501439823038E-3</v>
      </c>
      <c r="E480" s="54">
        <v>-1.0658634781952798E-3</v>
      </c>
      <c r="F480" s="55"/>
    </row>
    <row r="481" spans="2:6" x14ac:dyDescent="0.2">
      <c r="B481" s="52">
        <v>408</v>
      </c>
      <c r="C481" s="53">
        <v>2.8138588231641512E-3</v>
      </c>
      <c r="D481" s="54">
        <v>7.5589283071505944E-5</v>
      </c>
      <c r="E481" s="54">
        <v>2.7382695400926453E-3</v>
      </c>
      <c r="F481" s="55"/>
    </row>
    <row r="482" spans="2:6" x14ac:dyDescent="0.2">
      <c r="B482" s="52">
        <v>409</v>
      </c>
      <c r="C482" s="53">
        <v>9.3194272106142373E-4</v>
      </c>
      <c r="D482" s="54">
        <v>2.868822226657692E-4</v>
      </c>
      <c r="E482" s="54">
        <v>6.4506049839565453E-4</v>
      </c>
      <c r="F482" s="55"/>
    </row>
    <row r="483" spans="2:6" x14ac:dyDescent="0.2">
      <c r="B483" s="52">
        <v>410</v>
      </c>
      <c r="C483" s="53">
        <v>1.1483693168350203E-4</v>
      </c>
      <c r="D483" s="54">
        <v>3.990267790824674E-4</v>
      </c>
      <c r="E483" s="54">
        <v>-2.8418984739896536E-4</v>
      </c>
      <c r="F483" s="55"/>
    </row>
    <row r="484" spans="2:6" x14ac:dyDescent="0.2">
      <c r="B484" s="52">
        <v>411</v>
      </c>
      <c r="C484" s="53">
        <v>5.8646344638475668E-3</v>
      </c>
      <c r="D484" s="54">
        <v>5.4161684914766882E-5</v>
      </c>
      <c r="E484" s="54">
        <v>5.8104727789327999E-3</v>
      </c>
      <c r="F484" s="55"/>
    </row>
    <row r="485" spans="2:6" x14ac:dyDescent="0.2">
      <c r="B485" s="52">
        <v>412</v>
      </c>
      <c r="C485" s="53">
        <v>-2.5019380835837454E-3</v>
      </c>
      <c r="D485" s="54">
        <v>5.8238289832750895E-4</v>
      </c>
      <c r="E485" s="54">
        <v>-3.0843209819112543E-3</v>
      </c>
      <c r="F485" s="55"/>
    </row>
    <row r="486" spans="2:6" x14ac:dyDescent="0.2">
      <c r="B486" s="52">
        <v>413</v>
      </c>
      <c r="C486" s="53">
        <v>8.1747343820461303E-3</v>
      </c>
      <c r="D486" s="54">
        <v>4.2962267141016287E-4</v>
      </c>
      <c r="E486" s="54">
        <v>7.7451117106359674E-3</v>
      </c>
      <c r="F486" s="55"/>
    </row>
    <row r="487" spans="2:6" x14ac:dyDescent="0.2">
      <c r="B487" s="52">
        <v>414</v>
      </c>
      <c r="C487" s="53">
        <v>1.2226712474897494E-3</v>
      </c>
      <c r="D487" s="54">
        <v>4.8558706937544332E-4</v>
      </c>
      <c r="E487" s="54">
        <v>7.3708417811430612E-4</v>
      </c>
      <c r="F487" s="55"/>
    </row>
    <row r="488" spans="2:6" x14ac:dyDescent="0.2">
      <c r="B488" s="52">
        <v>415</v>
      </c>
      <c r="C488" s="53">
        <v>-4.4567123188377668E-3</v>
      </c>
      <c r="D488" s="54">
        <v>1.1552058889041953E-3</v>
      </c>
      <c r="E488" s="54">
        <v>-5.6119182077419621E-3</v>
      </c>
      <c r="F488" s="55"/>
    </row>
    <row r="489" spans="2:6" x14ac:dyDescent="0.2">
      <c r="B489" s="52">
        <v>416</v>
      </c>
      <c r="C489" s="53">
        <v>1.2592779957809394E-2</v>
      </c>
      <c r="D489" s="54">
        <v>-4.1428442447498555E-4</v>
      </c>
      <c r="E489" s="54">
        <v>1.300706438228438E-2</v>
      </c>
      <c r="F489" s="55"/>
    </row>
    <row r="490" spans="2:6" x14ac:dyDescent="0.2">
      <c r="B490" s="52">
        <v>417</v>
      </c>
      <c r="C490" s="53">
        <v>-1.6820020410351268E-3</v>
      </c>
      <c r="D490" s="54">
        <v>7.1228548572691442E-4</v>
      </c>
      <c r="E490" s="54">
        <v>-2.3942875267620413E-3</v>
      </c>
      <c r="F490" s="55"/>
    </row>
    <row r="491" spans="2:6" x14ac:dyDescent="0.2">
      <c r="B491" s="52">
        <v>418</v>
      </c>
      <c r="C491" s="53">
        <v>-3.6303320900711025E-4</v>
      </c>
      <c r="D491" s="54">
        <v>1.4291997960147E-3</v>
      </c>
      <c r="E491" s="54">
        <v>-1.7922330050218103E-3</v>
      </c>
      <c r="F491" s="55"/>
    </row>
    <row r="492" spans="2:6" x14ac:dyDescent="0.2">
      <c r="B492" s="52">
        <v>419</v>
      </c>
      <c r="C492" s="53">
        <v>-2.042952839041148E-3</v>
      </c>
      <c r="D492" s="54">
        <v>-3.5187636318968437E-4</v>
      </c>
      <c r="E492" s="54">
        <v>-1.6910764758514636E-3</v>
      </c>
      <c r="F492" s="55"/>
    </row>
    <row r="493" spans="2:6" x14ac:dyDescent="0.2">
      <c r="B493" s="52">
        <v>420</v>
      </c>
      <c r="C493" s="53">
        <v>7.5274752883520594E-5</v>
      </c>
      <c r="D493" s="54">
        <v>-3.6034023010247517E-4</v>
      </c>
      <c r="E493" s="54">
        <v>4.3561498298599574E-4</v>
      </c>
      <c r="F493" s="55"/>
    </row>
    <row r="494" spans="2:6" x14ac:dyDescent="0.2">
      <c r="B494" s="52">
        <v>421</v>
      </c>
      <c r="C494" s="53">
        <v>1.8362025232060422E-3</v>
      </c>
      <c r="D494" s="54">
        <v>-3.5193910147400835E-4</v>
      </c>
      <c r="E494" s="54">
        <v>2.1881416246800505E-3</v>
      </c>
      <c r="F494" s="55"/>
    </row>
    <row r="495" spans="2:6" x14ac:dyDescent="0.2">
      <c r="B495" s="52">
        <v>422</v>
      </c>
      <c r="C495" s="53">
        <v>-3.8014749817206388E-3</v>
      </c>
      <c r="D495" s="54">
        <v>1.2965399680844088E-4</v>
      </c>
      <c r="E495" s="54">
        <v>-3.9311289785290797E-3</v>
      </c>
      <c r="F495" s="55"/>
    </row>
    <row r="496" spans="2:6" x14ac:dyDescent="0.2">
      <c r="B496" s="52">
        <v>423</v>
      </c>
      <c r="C496" s="53">
        <v>3.3004572790528036E-3</v>
      </c>
      <c r="D496" s="54">
        <v>-2.5866897680701731E-4</v>
      </c>
      <c r="E496" s="54">
        <v>3.5591262558598209E-3</v>
      </c>
      <c r="F496" s="55"/>
    </row>
    <row r="497" spans="2:6" x14ac:dyDescent="0.2">
      <c r="B497" s="52">
        <v>424</v>
      </c>
      <c r="C497" s="53">
        <v>3.1772068581318613E-3</v>
      </c>
      <c r="D497" s="54">
        <v>-2.3121644093115554E-4</v>
      </c>
      <c r="E497" s="54">
        <v>3.4084232990630168E-3</v>
      </c>
      <c r="F497" s="55"/>
    </row>
    <row r="498" spans="2:6" x14ac:dyDescent="0.2">
      <c r="B498" s="52">
        <v>425</v>
      </c>
      <c r="C498" s="53">
        <v>-1.0318881927941271E-2</v>
      </c>
      <c r="D498" s="54">
        <v>7.1408625554720585E-4</v>
      </c>
      <c r="E498" s="54">
        <v>-1.1032968183488477E-2</v>
      </c>
      <c r="F498" s="55"/>
    </row>
    <row r="499" spans="2:6" x14ac:dyDescent="0.2">
      <c r="B499" s="52">
        <v>426</v>
      </c>
      <c r="C499" s="53">
        <v>-4.4452246011322484E-3</v>
      </c>
      <c r="D499" s="54">
        <v>-8.0139556211732393E-4</v>
      </c>
      <c r="E499" s="54">
        <v>-3.6438290390149244E-3</v>
      </c>
      <c r="F499" s="55"/>
    </row>
    <row r="500" spans="2:6" x14ac:dyDescent="0.2">
      <c r="B500" s="52">
        <v>427</v>
      </c>
      <c r="C500" s="53">
        <v>2.8224472758173491E-3</v>
      </c>
      <c r="D500" s="54">
        <v>-1.9714915984919124E-3</v>
      </c>
      <c r="E500" s="54">
        <v>4.7939388743092615E-3</v>
      </c>
      <c r="F500" s="55"/>
    </row>
    <row r="501" spans="2:6" x14ac:dyDescent="0.2">
      <c r="B501" s="52">
        <v>428</v>
      </c>
      <c r="C501" s="53">
        <v>-4.8079908916655667E-3</v>
      </c>
      <c r="D501" s="54">
        <v>-3.7122995522365521E-4</v>
      </c>
      <c r="E501" s="54">
        <v>-4.4367609364419115E-3</v>
      </c>
      <c r="F501" s="55"/>
    </row>
    <row r="502" spans="2:6" x14ac:dyDescent="0.2">
      <c r="B502" s="52">
        <v>429</v>
      </c>
      <c r="C502" s="53">
        <v>8.7183848951732385E-3</v>
      </c>
      <c r="D502" s="54">
        <v>-2.3727496463481559E-4</v>
      </c>
      <c r="E502" s="54">
        <v>8.9556598598080541E-3</v>
      </c>
      <c r="F502" s="55"/>
    </row>
    <row r="503" spans="2:6" x14ac:dyDescent="0.2">
      <c r="B503" s="52">
        <v>430</v>
      </c>
      <c r="C503" s="53">
        <v>2.7847029155937423E-3</v>
      </c>
      <c r="D503" s="54">
        <v>2.345717071102647E-4</v>
      </c>
      <c r="E503" s="54">
        <v>2.5501312084834776E-3</v>
      </c>
      <c r="F503" s="55"/>
    </row>
    <row r="504" spans="2:6" x14ac:dyDescent="0.2">
      <c r="B504" s="52">
        <v>431</v>
      </c>
      <c r="C504" s="53">
        <v>2.4388803276423178E-3</v>
      </c>
      <c r="D504" s="54">
        <v>1.4020912929914296E-3</v>
      </c>
      <c r="E504" s="54">
        <v>1.0367890346508883E-3</v>
      </c>
      <c r="F504" s="55"/>
    </row>
    <row r="505" spans="2:6" x14ac:dyDescent="0.2">
      <c r="B505" s="52">
        <v>432</v>
      </c>
      <c r="C505" s="53">
        <v>-4.4244666335137694E-3</v>
      </c>
      <c r="D505" s="54">
        <v>5.6244619293572152E-4</v>
      </c>
      <c r="E505" s="54">
        <v>-4.9869128264494909E-3</v>
      </c>
      <c r="F505" s="55"/>
    </row>
    <row r="506" spans="2:6" x14ac:dyDescent="0.2">
      <c r="B506" s="52">
        <v>433</v>
      </c>
      <c r="C506" s="53">
        <v>-3.6487166987591441E-4</v>
      </c>
      <c r="D506" s="54">
        <v>-2.4647574425487872E-4</v>
      </c>
      <c r="E506" s="54">
        <v>-1.1839592562103569E-4</v>
      </c>
      <c r="F506" s="55"/>
    </row>
    <row r="507" spans="2:6" x14ac:dyDescent="0.2">
      <c r="B507" s="52">
        <v>434</v>
      </c>
      <c r="C507" s="53">
        <v>-3.7002642487725598E-3</v>
      </c>
      <c r="D507" s="54">
        <v>-7.2240195757940565E-4</v>
      </c>
      <c r="E507" s="54">
        <v>-2.9778622911931542E-3</v>
      </c>
      <c r="F507" s="55"/>
    </row>
    <row r="508" spans="2:6" x14ac:dyDescent="0.2">
      <c r="B508" s="52">
        <v>435</v>
      </c>
      <c r="C508" s="53">
        <v>4.6750549818066226E-3</v>
      </c>
      <c r="D508" s="54">
        <v>-5.4464499297403671E-4</v>
      </c>
      <c r="E508" s="54">
        <v>5.2196999747806594E-3</v>
      </c>
      <c r="F508" s="55"/>
    </row>
    <row r="509" spans="2:6" x14ac:dyDescent="0.2">
      <c r="B509" s="52">
        <v>436</v>
      </c>
      <c r="C509" s="53">
        <v>-7.5526820098391076E-3</v>
      </c>
      <c r="D509" s="54">
        <v>-6.4890625006561869E-5</v>
      </c>
      <c r="E509" s="54">
        <v>-7.4877913848325458E-3</v>
      </c>
      <c r="F509" s="55"/>
    </row>
    <row r="510" spans="2:6" x14ac:dyDescent="0.2">
      <c r="B510" s="52">
        <v>437</v>
      </c>
      <c r="C510" s="53">
        <v>3.92603855093608E-4</v>
      </c>
      <c r="D510" s="54">
        <v>-2.9193095823833534E-4</v>
      </c>
      <c r="E510" s="54">
        <v>6.8453481333194334E-4</v>
      </c>
      <c r="F510" s="55"/>
    </row>
    <row r="511" spans="2:6" x14ac:dyDescent="0.2">
      <c r="B511" s="52">
        <v>438</v>
      </c>
      <c r="C511" s="53">
        <v>-5.5729006489585453E-4</v>
      </c>
      <c r="D511" s="54">
        <v>-1.0606890318730045E-3</v>
      </c>
      <c r="E511" s="54">
        <v>5.0339896697715E-4</v>
      </c>
      <c r="F511" s="55"/>
    </row>
    <row r="512" spans="2:6" x14ac:dyDescent="0.2">
      <c r="B512" s="52">
        <v>439</v>
      </c>
      <c r="C512" s="53">
        <v>-1.2669293433821227E-5</v>
      </c>
      <c r="D512" s="54">
        <v>-9.3311107603201334E-5</v>
      </c>
      <c r="E512" s="54">
        <v>8.064181416938011E-5</v>
      </c>
      <c r="F512" s="55"/>
    </row>
    <row r="513" spans="2:6" x14ac:dyDescent="0.2">
      <c r="B513" s="52">
        <v>440</v>
      </c>
      <c r="C513" s="53">
        <v>1.1932752250615226E-2</v>
      </c>
      <c r="D513" s="54">
        <v>-1.6109340327449991E-4</v>
      </c>
      <c r="E513" s="54">
        <v>1.2093845653889726E-2</v>
      </c>
      <c r="F513" s="55"/>
    </row>
    <row r="514" spans="2:6" x14ac:dyDescent="0.2">
      <c r="B514" s="52">
        <v>441</v>
      </c>
      <c r="C514" s="53">
        <v>9.8786843761918906E-3</v>
      </c>
      <c r="D514" s="54">
        <v>1.2390741410510074E-3</v>
      </c>
      <c r="E514" s="54">
        <v>8.6396102351408832E-3</v>
      </c>
      <c r="F514" s="55"/>
    </row>
    <row r="515" spans="2:6" x14ac:dyDescent="0.2">
      <c r="B515" s="52">
        <v>442</v>
      </c>
      <c r="C515" s="53">
        <v>-6.1982062411122647E-5</v>
      </c>
      <c r="D515" s="54">
        <v>2.6239731936672814E-3</v>
      </c>
      <c r="E515" s="54">
        <v>-2.685955256078404E-3</v>
      </c>
      <c r="F515" s="55"/>
    </row>
    <row r="516" spans="2:6" x14ac:dyDescent="0.2">
      <c r="B516" s="52">
        <v>443</v>
      </c>
      <c r="C516" s="53">
        <v>1.6907326508429309E-3</v>
      </c>
      <c r="D516" s="54">
        <v>1.2426241360866078E-3</v>
      </c>
      <c r="E516" s="54">
        <v>4.4810851475632308E-4</v>
      </c>
    </row>
    <row r="517" spans="2:6" x14ac:dyDescent="0.2">
      <c r="B517" s="52">
        <v>444</v>
      </c>
      <c r="C517" s="53">
        <v>7.7051481495210824E-3</v>
      </c>
      <c r="D517" s="54">
        <v>9.4964397858801793E-5</v>
      </c>
      <c r="E517" s="54">
        <v>7.6101837516622806E-3</v>
      </c>
    </row>
    <row r="518" spans="2:6" x14ac:dyDescent="0.2">
      <c r="B518" s="52">
        <v>445</v>
      </c>
      <c r="C518" s="53">
        <v>-4.0300926706126035E-3</v>
      </c>
      <c r="D518" s="54">
        <v>9.9958224902240139E-4</v>
      </c>
      <c r="E518" s="54">
        <v>-5.0296749196350049E-3</v>
      </c>
    </row>
    <row r="519" spans="2:6" x14ac:dyDescent="0.2">
      <c r="B519" s="52">
        <v>446</v>
      </c>
      <c r="C519" s="53">
        <v>6.9303071609026845E-3</v>
      </c>
      <c r="D519" s="54">
        <v>5.0843884228909259E-4</v>
      </c>
      <c r="E519" s="54">
        <v>6.421868318613592E-3</v>
      </c>
    </row>
    <row r="520" spans="2:6" x14ac:dyDescent="0.2">
      <c r="B520" s="52">
        <v>447</v>
      </c>
      <c r="C520" s="53">
        <v>3.9177277680331522E-4</v>
      </c>
      <c r="D520" s="54">
        <v>1.4103406201679204E-4</v>
      </c>
      <c r="E520" s="54">
        <v>2.5073871478652318E-4</v>
      </c>
    </row>
    <row r="521" spans="2:6" x14ac:dyDescent="0.2">
      <c r="B521" s="52">
        <v>448</v>
      </c>
      <c r="C521" s="53">
        <v>-4.7137038034518073E-4</v>
      </c>
      <c r="D521" s="54">
        <v>8.9489063427459765E-4</v>
      </c>
      <c r="E521" s="54">
        <v>-1.3662610146197784E-3</v>
      </c>
    </row>
    <row r="522" spans="2:6" x14ac:dyDescent="0.2">
      <c r="B522" s="52">
        <v>449</v>
      </c>
      <c r="C522" s="53">
        <v>7.7645303369488876E-3</v>
      </c>
      <c r="D522" s="54">
        <v>-8.3881322866029978E-5</v>
      </c>
      <c r="E522" s="54">
        <v>7.8484116598149176E-3</v>
      </c>
    </row>
    <row r="523" spans="2:6" x14ac:dyDescent="0.2">
      <c r="B523" s="52">
        <v>450</v>
      </c>
      <c r="C523" s="53">
        <v>1.1964256413353443E-2</v>
      </c>
      <c r="D523" s="54">
        <v>7.1422323531790226E-4</v>
      </c>
      <c r="E523" s="54">
        <v>1.1250033178035541E-2</v>
      </c>
    </row>
    <row r="524" spans="2:6" x14ac:dyDescent="0.2">
      <c r="B524" s="52">
        <v>451</v>
      </c>
      <c r="C524" s="53">
        <v>-5.1401926083407545E-3</v>
      </c>
      <c r="D524" s="54">
        <v>2.2927463971241912E-3</v>
      </c>
      <c r="E524" s="54">
        <v>-7.4329390054649457E-3</v>
      </c>
    </row>
    <row r="525" spans="2:6" x14ac:dyDescent="0.2">
      <c r="B525" s="52">
        <v>452</v>
      </c>
      <c r="C525" s="53">
        <v>-8.5726020076946799E-4</v>
      </c>
      <c r="D525" s="54">
        <v>9.6027152192398489E-4</v>
      </c>
      <c r="E525" s="54">
        <v>-1.8175317226934529E-3</v>
      </c>
    </row>
    <row r="526" spans="2:6" x14ac:dyDescent="0.2">
      <c r="B526" s="52">
        <v>453</v>
      </c>
      <c r="C526" s="53">
        <v>-1.1847184095550583E-2</v>
      </c>
      <c r="D526" s="54">
        <v>-8.7373144808741872E-4</v>
      </c>
      <c r="E526" s="54">
        <v>-1.0973452647463165E-2</v>
      </c>
    </row>
    <row r="527" spans="2:6" x14ac:dyDescent="0.2">
      <c r="B527" s="52">
        <v>454</v>
      </c>
      <c r="C527" s="53">
        <v>-2.5763037274383663E-3</v>
      </c>
      <c r="D527" s="54">
        <v>-1.5159081970010822E-3</v>
      </c>
      <c r="E527" s="54">
        <v>-1.0603955304372842E-3</v>
      </c>
    </row>
    <row r="528" spans="2:6" x14ac:dyDescent="0.2">
      <c r="B528" s="52">
        <v>455</v>
      </c>
      <c r="C528" s="53">
        <v>-4.7661839215323715E-3</v>
      </c>
      <c r="D528" s="54">
        <v>-1.9703045367563841E-3</v>
      </c>
      <c r="E528" s="54">
        <v>-2.7958793847759874E-3</v>
      </c>
    </row>
    <row r="529" spans="2:5" x14ac:dyDescent="0.2">
      <c r="B529" s="52">
        <v>456</v>
      </c>
      <c r="C529" s="53">
        <v>-6.3987173876132574E-3</v>
      </c>
      <c r="D529" s="54">
        <v>-9.6163799391436617E-4</v>
      </c>
      <c r="E529" s="54">
        <v>-5.4370793936988912E-3</v>
      </c>
    </row>
    <row r="530" spans="2:5" x14ac:dyDescent="0.2">
      <c r="B530" s="52">
        <v>457</v>
      </c>
      <c r="C530" s="53">
        <v>8.2378634107198121E-3</v>
      </c>
      <c r="D530" s="54">
        <v>-1.4386473876855013E-3</v>
      </c>
      <c r="E530" s="54">
        <v>9.6765107984053134E-3</v>
      </c>
    </row>
    <row r="531" spans="2:5" x14ac:dyDescent="0.2">
      <c r="B531" s="52">
        <v>458</v>
      </c>
      <c r="C531" s="53">
        <v>-2.7753949365844186E-3</v>
      </c>
      <c r="D531" s="54">
        <v>-3.359323201765612E-5</v>
      </c>
      <c r="E531" s="54">
        <v>-2.7418017045667624E-3</v>
      </c>
    </row>
    <row r="532" spans="2:5" x14ac:dyDescent="0.2">
      <c r="B532" s="52">
        <v>459</v>
      </c>
      <c r="C532" s="53">
        <v>-9.3861359239529006E-3</v>
      </c>
      <c r="D532" s="54">
        <v>7.1971596033501041E-4</v>
      </c>
      <c r="E532" s="54">
        <v>-1.0105851884287911E-2</v>
      </c>
    </row>
    <row r="533" spans="2:5" x14ac:dyDescent="0.2">
      <c r="B533" s="52">
        <v>460</v>
      </c>
      <c r="C533" s="53">
        <v>-4.4201102490458982E-3</v>
      </c>
      <c r="D533" s="54">
        <v>-1.5016010882935573E-3</v>
      </c>
      <c r="E533" s="54">
        <v>-2.9185091607523408E-3</v>
      </c>
    </row>
    <row r="534" spans="2:5" x14ac:dyDescent="0.2">
      <c r="B534" s="52">
        <v>461</v>
      </c>
      <c r="C534" s="53">
        <v>-4.9997188699677571E-4</v>
      </c>
      <c r="D534" s="54">
        <v>-1.8427515881729783E-3</v>
      </c>
      <c r="E534" s="54">
        <v>1.3427797011762027E-3</v>
      </c>
    </row>
    <row r="535" spans="2:5" x14ac:dyDescent="0.2">
      <c r="B535" s="52">
        <v>462</v>
      </c>
      <c r="C535" s="53">
        <v>8.8065718701785724E-3</v>
      </c>
      <c r="D535" s="54">
        <v>-7.3681756855224073E-4</v>
      </c>
      <c r="E535" s="54">
        <v>9.5433894387308132E-3</v>
      </c>
    </row>
    <row r="536" spans="2:5" x14ac:dyDescent="0.2">
      <c r="B536" s="52">
        <v>463</v>
      </c>
      <c r="C536" s="53">
        <v>-8.1066811995214889E-3</v>
      </c>
      <c r="D536" s="54">
        <v>8.2608741393389203E-4</v>
      </c>
      <c r="E536" s="54">
        <v>-8.9327686134553809E-3</v>
      </c>
    </row>
    <row r="537" spans="2:5" x14ac:dyDescent="0.2">
      <c r="B537" s="52">
        <v>464</v>
      </c>
      <c r="C537" s="53">
        <v>-2.5958037637837518E-3</v>
      </c>
      <c r="D537" s="54">
        <v>2.0443180015622007E-4</v>
      </c>
      <c r="E537" s="54">
        <v>-2.8002355639399719E-3</v>
      </c>
    </row>
    <row r="538" spans="2:5" x14ac:dyDescent="0.2">
      <c r="B538" s="52">
        <v>465</v>
      </c>
      <c r="C538" s="53">
        <v>-5.8605879442973578E-3</v>
      </c>
      <c r="D538" s="54">
        <v>-1.4673812873302154E-3</v>
      </c>
      <c r="E538" s="54">
        <v>-4.3932066569671423E-3</v>
      </c>
    </row>
    <row r="539" spans="2:5" x14ac:dyDescent="0.2">
      <c r="B539" s="52">
        <v>466</v>
      </c>
      <c r="C539" s="53">
        <v>1.0160325835452578E-2</v>
      </c>
      <c r="D539" s="54">
        <v>-1.0858126726915208E-3</v>
      </c>
      <c r="E539" s="54">
        <v>1.1246138508144099E-2</v>
      </c>
    </row>
    <row r="540" spans="2:5" x14ac:dyDescent="0.2">
      <c r="B540" s="52">
        <v>467</v>
      </c>
      <c r="C540" s="53">
        <v>5.2123297895655292E-3</v>
      </c>
      <c r="D540" s="54">
        <v>2.5257511156205267E-4</v>
      </c>
      <c r="E540" s="54">
        <v>4.9597546780034765E-3</v>
      </c>
    </row>
    <row r="541" spans="2:5" x14ac:dyDescent="0.2">
      <c r="B541" s="52">
        <v>468</v>
      </c>
      <c r="C541" s="53">
        <v>-8.4666809019917164E-3</v>
      </c>
      <c r="D541" s="54">
        <v>1.866405614692845E-3</v>
      </c>
      <c r="E541" s="54">
        <v>-1.0333086516684561E-2</v>
      </c>
    </row>
    <row r="542" spans="2:5" x14ac:dyDescent="0.2">
      <c r="B542" s="52">
        <v>469</v>
      </c>
      <c r="C542" s="53">
        <v>-5.2882129868555812E-3</v>
      </c>
      <c r="D542" s="54">
        <v>-3.2088772059410842E-4</v>
      </c>
      <c r="E542" s="54">
        <v>-4.9673252662614728E-3</v>
      </c>
    </row>
    <row r="543" spans="2:5" x14ac:dyDescent="0.2">
      <c r="B543" s="52">
        <v>470</v>
      </c>
      <c r="C543" s="53">
        <v>1.387896182861002E-2</v>
      </c>
      <c r="D543" s="54">
        <v>-1.8150045582527551E-3</v>
      </c>
      <c r="E543" s="54">
        <v>1.5693966386862775E-2</v>
      </c>
    </row>
    <row r="544" spans="2:5" x14ac:dyDescent="0.2">
      <c r="B544" s="52">
        <v>471</v>
      </c>
      <c r="C544" s="53">
        <v>1.6238700010134358E-3</v>
      </c>
      <c r="D544" s="54">
        <v>7.4284587315430722E-4</v>
      </c>
      <c r="E544" s="54">
        <v>8.8102412785912856E-4</v>
      </c>
    </row>
    <row r="545" spans="2:5" x14ac:dyDescent="0.2">
      <c r="B545" s="52">
        <v>472</v>
      </c>
      <c r="C545" s="53">
        <v>-1.9030445148138727E-3</v>
      </c>
      <c r="D545" s="54">
        <v>1.970017132512109E-3</v>
      </c>
      <c r="E545" s="54">
        <v>-3.8730616473259816E-3</v>
      </c>
    </row>
    <row r="546" spans="2:5" x14ac:dyDescent="0.2">
      <c r="B546" s="52">
        <v>473</v>
      </c>
      <c r="C546" s="53">
        <v>-3.9291071430183127E-3</v>
      </c>
      <c r="D546" s="54">
        <v>-7.6506194941095007E-5</v>
      </c>
      <c r="E546" s="54">
        <v>-3.8526009480772177E-3</v>
      </c>
    </row>
    <row r="547" spans="2:5" x14ac:dyDescent="0.2">
      <c r="B547" s="52">
        <v>474</v>
      </c>
      <c r="C547" s="53">
        <v>-1.5023582365040675E-3</v>
      </c>
      <c r="D547" s="54">
        <v>-7.7776274768954655E-4</v>
      </c>
      <c r="E547" s="54">
        <v>-7.2459548881452095E-4</v>
      </c>
    </row>
    <row r="548" spans="2:5" x14ac:dyDescent="0.2">
      <c r="B548" s="52">
        <v>475</v>
      </c>
      <c r="C548" s="53">
        <v>1.4836705482639083E-3</v>
      </c>
      <c r="D548" s="54">
        <v>-7.818385785560726E-4</v>
      </c>
      <c r="E548" s="54">
        <v>2.2655091268199809E-3</v>
      </c>
    </row>
    <row r="549" spans="2:5" x14ac:dyDescent="0.2">
      <c r="B549" s="52">
        <v>476</v>
      </c>
      <c r="C549" s="53">
        <v>8.2137514033310457E-3</v>
      </c>
      <c r="D549" s="54">
        <v>-1.2252872757923319E-4</v>
      </c>
      <c r="E549" s="54">
        <v>8.3362801309102789E-3</v>
      </c>
    </row>
    <row r="550" spans="2:5" x14ac:dyDescent="0.2">
      <c r="B550" s="52">
        <v>477</v>
      </c>
      <c r="C550" s="53">
        <v>7.5338269035527461E-3</v>
      </c>
      <c r="D550" s="54">
        <v>1.0281062663724727E-3</v>
      </c>
      <c r="E550" s="54">
        <v>6.5057206371802734E-3</v>
      </c>
    </row>
    <row r="551" spans="2:5" x14ac:dyDescent="0.2">
      <c r="B551" s="52">
        <v>478</v>
      </c>
      <c r="C551" s="53">
        <v>7.3556457895391071E-4</v>
      </c>
      <c r="D551" s="54">
        <v>1.8613742825187747E-3</v>
      </c>
      <c r="E551" s="54">
        <v>-1.1258097035648641E-3</v>
      </c>
    </row>
    <row r="552" spans="2:5" x14ac:dyDescent="0.2">
      <c r="B552" s="52">
        <v>479</v>
      </c>
      <c r="C552" s="53">
        <v>-4.2922869329954363E-3</v>
      </c>
      <c r="D552" s="54">
        <v>1.0145659045777211E-3</v>
      </c>
      <c r="E552" s="54">
        <v>-5.3068528375731575E-3</v>
      </c>
    </row>
    <row r="553" spans="2:5" x14ac:dyDescent="0.2">
      <c r="B553" s="52">
        <v>480</v>
      </c>
      <c r="C553" s="53">
        <v>6.5752182767683034E-3</v>
      </c>
      <c r="D553" s="54">
        <v>-4.6179894179313417E-4</v>
      </c>
      <c r="E553" s="54">
        <v>7.0370172185614376E-3</v>
      </c>
    </row>
    <row r="554" spans="2:5" x14ac:dyDescent="0.2">
      <c r="B554" s="52">
        <v>481</v>
      </c>
      <c r="C554" s="53">
        <v>6.6962427854995264E-3</v>
      </c>
      <c r="D554" s="54">
        <v>6.6194147796867081E-5</v>
      </c>
      <c r="E554" s="54">
        <v>6.6300486377026593E-3</v>
      </c>
    </row>
    <row r="555" spans="2:5" x14ac:dyDescent="0.2">
      <c r="B555" s="52">
        <v>482</v>
      </c>
      <c r="C555" s="53">
        <v>-2.3468052283740853E-3</v>
      </c>
      <c r="D555" s="54">
        <v>1.5470994941659427E-3</v>
      </c>
      <c r="E555" s="54">
        <v>-3.8939047225400279E-3</v>
      </c>
    </row>
    <row r="556" spans="2:5" x14ac:dyDescent="0.2">
      <c r="B556" s="52">
        <v>483</v>
      </c>
      <c r="C556" s="53">
        <v>1.3410521725045362E-2</v>
      </c>
      <c r="D556" s="54">
        <v>5.5914532590128907E-4</v>
      </c>
      <c r="E556" s="54">
        <v>1.2851376399144073E-2</v>
      </c>
    </row>
    <row r="557" spans="2:5" x14ac:dyDescent="0.2">
      <c r="B557" s="52">
        <v>484</v>
      </c>
      <c r="C557" s="53">
        <v>9.4847620612436938E-4</v>
      </c>
      <c r="D557" s="54">
        <v>1.0880073672450189E-3</v>
      </c>
      <c r="E557" s="54">
        <v>-1.3953116112064951E-4</v>
      </c>
    </row>
    <row r="558" spans="2:5" x14ac:dyDescent="0.2">
      <c r="B558" s="52">
        <v>485</v>
      </c>
      <c r="C558" s="53">
        <v>-4.046288261398411E-3</v>
      </c>
      <c r="D558" s="54">
        <v>1.8317551642454081E-3</v>
      </c>
      <c r="E558" s="54">
        <v>-5.8780434256438191E-3</v>
      </c>
    </row>
    <row r="559" spans="2:5" x14ac:dyDescent="0.2">
      <c r="B559" s="52">
        <v>486</v>
      </c>
      <c r="C559" s="53">
        <v>7.9491738852080713E-4</v>
      </c>
      <c r="D559" s="54">
        <v>-4.0572904047718027E-4</v>
      </c>
      <c r="E559" s="54">
        <v>1.2006464289979874E-3</v>
      </c>
    </row>
    <row r="560" spans="2:5" x14ac:dyDescent="0.2">
      <c r="B560" s="52">
        <v>487</v>
      </c>
      <c r="C560" s="53">
        <v>7.2811958819580733E-4</v>
      </c>
      <c r="D560" s="54">
        <v>-5.4253261792943579E-4</v>
      </c>
      <c r="E560" s="54">
        <v>1.2706522061252431E-3</v>
      </c>
    </row>
    <row r="561" spans="2:5" x14ac:dyDescent="0.2">
      <c r="B561" s="52">
        <v>488</v>
      </c>
      <c r="C561" s="53">
        <v>-2.1980082256673724E-3</v>
      </c>
      <c r="D561" s="54">
        <v>1.0376834204437997E-4</v>
      </c>
      <c r="E561" s="54">
        <v>-2.3017765677117523E-3</v>
      </c>
    </row>
    <row r="562" spans="2:5" x14ac:dyDescent="0.2">
      <c r="B562" s="52">
        <v>489</v>
      </c>
      <c r="C562" s="53">
        <v>1.06259582350876E-2</v>
      </c>
      <c r="D562" s="54">
        <v>-2.3021934195836292E-4</v>
      </c>
      <c r="E562" s="54">
        <v>1.0856177577045963E-2</v>
      </c>
    </row>
    <row r="563" spans="2:5" x14ac:dyDescent="0.2">
      <c r="B563" s="52">
        <v>490</v>
      </c>
      <c r="C563" s="53">
        <v>-7.5801483802852912E-3</v>
      </c>
      <c r="D563" s="54">
        <v>7.988537046117964E-4</v>
      </c>
      <c r="E563" s="54">
        <v>-8.3790020848970876E-3</v>
      </c>
    </row>
    <row r="564" spans="2:5" x14ac:dyDescent="0.2">
      <c r="B564" s="52">
        <v>491</v>
      </c>
      <c r="C564" s="53">
        <v>-4.1375755774552998E-3</v>
      </c>
      <c r="D564" s="54">
        <v>5.0858311124936297E-4</v>
      </c>
      <c r="E564" s="54">
        <v>-4.6461586887046628E-3</v>
      </c>
    </row>
    <row r="565" spans="2:5" x14ac:dyDescent="0.2">
      <c r="B565" s="52">
        <v>492</v>
      </c>
      <c r="C565" s="53">
        <v>-2.0661538841036651E-3</v>
      </c>
      <c r="D565" s="54">
        <v>-1.5675073239586157E-3</v>
      </c>
      <c r="E565" s="54">
        <v>-4.9864656014504943E-4</v>
      </c>
    </row>
    <row r="566" spans="2:5" x14ac:dyDescent="0.2">
      <c r="B566" s="52">
        <v>493</v>
      </c>
      <c r="C566" s="53">
        <v>8.4026760513714895E-4</v>
      </c>
      <c r="D566" s="54">
        <v>-8.7260217556150944E-4</v>
      </c>
      <c r="E566" s="54">
        <v>1.7128697806986584E-3</v>
      </c>
    </row>
    <row r="567" spans="2:5" x14ac:dyDescent="0.2">
      <c r="B567" s="52">
        <v>494</v>
      </c>
      <c r="C567" s="53">
        <v>-1.8144105423400817E-3</v>
      </c>
      <c r="D567" s="54">
        <v>-2.701139611385032E-4</v>
      </c>
      <c r="E567" s="54">
        <v>-1.5442965812015785E-3</v>
      </c>
    </row>
    <row r="568" spans="2:5" x14ac:dyDescent="0.2">
      <c r="B568" s="52">
        <v>495</v>
      </c>
      <c r="C568" s="53">
        <v>7.5640451276893182E-4</v>
      </c>
      <c r="D568" s="54">
        <v>-1.7247441390651306E-4</v>
      </c>
      <c r="E568" s="54">
        <v>9.2887892667544488E-4</v>
      </c>
    </row>
    <row r="569" spans="2:5" x14ac:dyDescent="0.2">
      <c r="B569" s="52">
        <v>496</v>
      </c>
      <c r="C569" s="53">
        <v>-2.6650853458646774E-3</v>
      </c>
      <c r="D569" s="54">
        <v>-2.4543407546428597E-4</v>
      </c>
      <c r="E569" s="54">
        <v>-2.4196512704003914E-3</v>
      </c>
    </row>
    <row r="570" spans="2:5" x14ac:dyDescent="0.2">
      <c r="B570" s="30">
        <v>497</v>
      </c>
      <c r="C570" s="40">
        <v>-5.9455558722613651E-4</v>
      </c>
      <c r="D570" s="30">
        <v>-2.7827228075858027E-4</v>
      </c>
      <c r="E570" s="30">
        <v>-3.1628330646755624E-4</v>
      </c>
    </row>
    <row r="571" spans="2:5" x14ac:dyDescent="0.2">
      <c r="B571" s="30">
        <v>498</v>
      </c>
      <c r="C571" s="40">
        <v>4.988145361369857E-3</v>
      </c>
      <c r="D571" s="30">
        <v>-5.1033665287421315E-4</v>
      </c>
      <c r="E571" s="30">
        <v>5.4984820142440702E-3</v>
      </c>
    </row>
    <row r="572" spans="2:5" x14ac:dyDescent="0.2">
      <c r="B572" s="30">
        <v>499</v>
      </c>
      <c r="C572" s="40">
        <v>1.9925069728192769E-4</v>
      </c>
      <c r="D572" s="30">
        <v>3.8925146126068868E-4</v>
      </c>
      <c r="E572" s="30">
        <v>-1.9000076397876099E-4</v>
      </c>
    </row>
    <row r="573" spans="2:5" x14ac:dyDescent="0.2">
      <c r="B573" s="30">
        <v>500</v>
      </c>
      <c r="C573" s="40">
        <v>-1.7463031463293727E-3</v>
      </c>
      <c r="D573" s="30">
        <v>6.1125499561162536E-4</v>
      </c>
      <c r="E573" s="30">
        <v>-2.3575581419409981E-3</v>
      </c>
    </row>
    <row r="574" spans="2:5" x14ac:dyDescent="0.2">
      <c r="B574" s="30">
        <v>501</v>
      </c>
      <c r="C574" s="40">
        <v>-1.888711879195456E-3</v>
      </c>
      <c r="D574" s="30">
        <v>-2.5146860624821496E-4</v>
      </c>
      <c r="E574" s="30">
        <v>-1.637243272947241E-3</v>
      </c>
    </row>
    <row r="575" spans="2:5" x14ac:dyDescent="0.2">
      <c r="B575" s="30">
        <v>502</v>
      </c>
      <c r="C575" s="40">
        <v>-1.3217971086591797E-3</v>
      </c>
      <c r="D575" s="30">
        <v>-5.2999682817915885E-4</v>
      </c>
      <c r="E575" s="30">
        <v>-7.9180028048002088E-4</v>
      </c>
    </row>
    <row r="576" spans="2:5" x14ac:dyDescent="0.2">
      <c r="B576" s="30">
        <v>503</v>
      </c>
      <c r="C576" s="40">
        <v>-1.638304782963662E-4</v>
      </c>
      <c r="D576" s="30">
        <v>-4.8626659589473076E-4</v>
      </c>
      <c r="E576" s="30">
        <v>3.2243611759836459E-4</v>
      </c>
    </row>
    <row r="577" spans="2:5" x14ac:dyDescent="0.2">
      <c r="B577" s="30">
        <v>504</v>
      </c>
      <c r="C577" s="40">
        <v>-1.4634049683068051E-2</v>
      </c>
      <c r="D577" s="30">
        <v>-2.811141320452383E-4</v>
      </c>
      <c r="E577" s="30">
        <v>-1.4352935551022813E-2</v>
      </c>
    </row>
    <row r="578" spans="2:5" x14ac:dyDescent="0.2">
      <c r="B578" s="30">
        <v>505</v>
      </c>
      <c r="C578" s="40">
        <v>4.2479445820294378E-4</v>
      </c>
      <c r="D578" s="30">
        <v>-1.7317744920441697E-3</v>
      </c>
      <c r="E578" s="30">
        <v>2.1565689502471134E-3</v>
      </c>
    </row>
    <row r="579" spans="2:5" x14ac:dyDescent="0.2">
      <c r="B579" s="30">
        <v>506</v>
      </c>
      <c r="C579" s="40">
        <v>5.6161474864494798E-3</v>
      </c>
      <c r="D579" s="30">
        <v>-2.0133277003574496E-3</v>
      </c>
      <c r="E579" s="30">
        <v>7.6294751868069294E-3</v>
      </c>
    </row>
    <row r="580" spans="2:5" x14ac:dyDescent="0.2">
      <c r="B580" s="30">
        <v>507</v>
      </c>
      <c r="C580" s="40">
        <v>2.6528457226015888E-3</v>
      </c>
      <c r="D580" s="30">
        <v>5.9664089949685879E-4</v>
      </c>
      <c r="E580" s="30">
        <v>2.0562048231047301E-3</v>
      </c>
    </row>
    <row r="581" spans="2:5" x14ac:dyDescent="0.2">
      <c r="B581" s="30">
        <v>508</v>
      </c>
      <c r="C581" s="40">
        <v>-8.7799998724925297E-3</v>
      </c>
      <c r="D581" s="30">
        <v>9.6854520439443315E-4</v>
      </c>
      <c r="E581" s="30">
        <v>-9.7485450768869629E-3</v>
      </c>
    </row>
    <row r="582" spans="2:5" x14ac:dyDescent="0.2">
      <c r="B582" s="30">
        <v>509</v>
      </c>
      <c r="C582" s="40">
        <v>8.3102242079420433E-4</v>
      </c>
      <c r="D582" s="30">
        <v>-7.0129720666189087E-4</v>
      </c>
      <c r="E582" s="30">
        <v>1.5323196274560952E-3</v>
      </c>
    </row>
    <row r="583" spans="2:5" x14ac:dyDescent="0.2">
      <c r="B583" s="30">
        <v>510</v>
      </c>
      <c r="C583" s="40">
        <v>1.146505477146594E-2</v>
      </c>
      <c r="D583" s="30">
        <v>-1.1777270615599082E-3</v>
      </c>
      <c r="E583" s="30">
        <v>1.2642781833025848E-2</v>
      </c>
    </row>
    <row r="584" spans="2:5" x14ac:dyDescent="0.2">
      <c r="B584" s="30">
        <v>511</v>
      </c>
      <c r="C584" s="40">
        <v>7.5025653264938364E-3</v>
      </c>
      <c r="D584" s="30">
        <v>1.3010585962900719E-3</v>
      </c>
      <c r="E584" s="30">
        <v>6.2015067302037645E-3</v>
      </c>
    </row>
    <row r="585" spans="2:5" x14ac:dyDescent="0.2">
      <c r="B585" s="30">
        <v>512</v>
      </c>
      <c r="C585" s="40">
        <v>-1.4137864637608145E-3</v>
      </c>
      <c r="D585" s="30">
        <v>2.2969335686096317E-3</v>
      </c>
      <c r="E585" s="30">
        <v>-3.7107200323704464E-3</v>
      </c>
    </row>
    <row r="586" spans="2:5" x14ac:dyDescent="0.2">
      <c r="B586" s="30">
        <v>513</v>
      </c>
      <c r="C586" s="40">
        <v>4.4731100345069648E-4</v>
      </c>
      <c r="D586" s="30">
        <v>7.7164348196188883E-4</v>
      </c>
      <c r="E586" s="30">
        <v>-3.2433247851119235E-4</v>
      </c>
    </row>
    <row r="587" spans="2:5" x14ac:dyDescent="0.2">
      <c r="B587" s="30">
        <v>514</v>
      </c>
      <c r="C587" s="40">
        <v>-6.9924205495632196E-3</v>
      </c>
      <c r="D587" s="30">
        <v>-2.2566395441968746E-4</v>
      </c>
      <c r="E587" s="30">
        <v>-6.7667565951435322E-3</v>
      </c>
    </row>
    <row r="588" spans="2:5" x14ac:dyDescent="0.2">
      <c r="B588" s="30">
        <v>515</v>
      </c>
      <c r="C588" s="40">
        <v>1.2468109108510943E-3</v>
      </c>
      <c r="D588" s="30">
        <v>-8.0059201527600153E-4</v>
      </c>
      <c r="E588" s="30">
        <v>2.0474029261270958E-3</v>
      </c>
    </row>
    <row r="589" spans="2:5" x14ac:dyDescent="0.2">
      <c r="B589" s="30">
        <v>516</v>
      </c>
      <c r="C589" s="40">
        <v>8.6663416561310481E-3</v>
      </c>
      <c r="D589" s="30">
        <v>-8.9016969477765176E-4</v>
      </c>
      <c r="E589" s="30">
        <v>9.5565113509086998E-3</v>
      </c>
    </row>
    <row r="590" spans="2:5" x14ac:dyDescent="0.2">
      <c r="B590" s="30">
        <v>517</v>
      </c>
      <c r="C590" s="40">
        <v>2.1248363955695625E-3</v>
      </c>
      <c r="D590" s="30">
        <v>1.0463860007669402E-3</v>
      </c>
      <c r="E590" s="30">
        <v>1.0784503948026223E-3</v>
      </c>
    </row>
    <row r="591" spans="2:5" x14ac:dyDescent="0.2">
      <c r="B591" s="30">
        <v>518</v>
      </c>
      <c r="C591" s="40">
        <v>7.9940619799917306E-4</v>
      </c>
      <c r="D591" s="30">
        <v>1.3217807860615304E-3</v>
      </c>
      <c r="E591" s="30">
        <v>-5.2237458806235731E-4</v>
      </c>
    </row>
    <row r="592" spans="2:5" x14ac:dyDescent="0.2">
      <c r="B592" s="30">
        <v>519</v>
      </c>
      <c r="C592" s="40">
        <v>5.9463211143703527E-4</v>
      </c>
      <c r="D592" s="30">
        <v>2.9126731934112424E-4</v>
      </c>
      <c r="E592" s="30">
        <v>3.0336479209591103E-4</v>
      </c>
    </row>
    <row r="593" spans="2:5" x14ac:dyDescent="0.2">
      <c r="B593" s="30">
        <v>520</v>
      </c>
      <c r="C593" s="40">
        <v>-1.8013960820222743E-5</v>
      </c>
      <c r="D593" s="30">
        <v>8.9549719302503796E-5</v>
      </c>
      <c r="E593" s="30">
        <v>-1.0756368012272654E-4</v>
      </c>
    </row>
    <row r="594" spans="2:5" x14ac:dyDescent="0.2">
      <c r="B594" s="30">
        <v>521</v>
      </c>
      <c r="C594" s="40">
        <v>6.5417018407368712E-3</v>
      </c>
      <c r="D594" s="30">
        <v>-6.1402169524819861E-6</v>
      </c>
      <c r="E594" s="30">
        <v>6.5478420576893532E-3</v>
      </c>
    </row>
    <row r="595" spans="2:5" x14ac:dyDescent="0.2">
      <c r="B595" s="30">
        <v>522</v>
      </c>
      <c r="C595" s="40">
        <v>-3.9989413371489882E-3</v>
      </c>
      <c r="D595" s="30">
        <v>6.3963699796278778E-4</v>
      </c>
      <c r="E595" s="30">
        <v>-4.638578335111776E-3</v>
      </c>
    </row>
    <row r="596" spans="2:5" x14ac:dyDescent="0.2">
      <c r="B596" s="30">
        <v>523</v>
      </c>
      <c r="C596" s="40">
        <v>-2.3114886843426073E-2</v>
      </c>
      <c r="D596" s="30">
        <v>3.5479554371655245E-4</v>
      </c>
      <c r="E596" s="30">
        <v>-2.3469682387142626E-2</v>
      </c>
    </row>
    <row r="597" spans="2:5" x14ac:dyDescent="0.2">
      <c r="B597" s="30">
        <v>524</v>
      </c>
      <c r="C597" s="40">
        <v>-5.4024119521311207E-3</v>
      </c>
      <c r="D597" s="30">
        <v>-3.1914972758887309E-3</v>
      </c>
      <c r="E597" s="30">
        <v>-2.2109146762423898E-3</v>
      </c>
    </row>
    <row r="598" spans="2:5" x14ac:dyDescent="0.2">
      <c r="B598" s="30">
        <v>525</v>
      </c>
      <c r="C598" s="40">
        <v>-6.2934114752004793E-3</v>
      </c>
      <c r="D598" s="30">
        <v>-3.8056687567961001E-3</v>
      </c>
      <c r="E598" s="30">
        <v>-2.4877427184043792E-3</v>
      </c>
    </row>
    <row r="599" spans="2:5" x14ac:dyDescent="0.2">
      <c r="B599" s="30">
        <v>526</v>
      </c>
      <c r="C599" s="40">
        <v>-1.4202885661716621E-2</v>
      </c>
      <c r="D599" s="30">
        <v>-1.5128637603462614E-3</v>
      </c>
      <c r="E599" s="30">
        <v>-1.269002190137036E-2</v>
      </c>
    </row>
    <row r="600" spans="2:5" x14ac:dyDescent="0.2">
      <c r="B600" s="30">
        <v>527</v>
      </c>
      <c r="C600" s="40">
        <v>-2.1008708654659723E-2</v>
      </c>
      <c r="D600" s="30">
        <v>-2.5115822694795065E-3</v>
      </c>
      <c r="E600" s="30">
        <v>-1.8497126385180217E-2</v>
      </c>
    </row>
    <row r="601" spans="2:5" x14ac:dyDescent="0.2">
      <c r="B601" s="30">
        <v>528</v>
      </c>
      <c r="C601" s="40">
        <v>-4.5584858256278032E-3</v>
      </c>
      <c r="D601" s="30">
        <v>-4.3354533488187868E-3</v>
      </c>
      <c r="E601" s="30">
        <v>-2.2303247680901649E-4</v>
      </c>
    </row>
    <row r="602" spans="2:5" x14ac:dyDescent="0.2">
      <c r="B602" s="30">
        <v>529</v>
      </c>
      <c r="C602" s="40">
        <v>-8.5092004605664927E-3</v>
      </c>
      <c r="D602" s="30">
        <v>-3.4275424336729175E-3</v>
      </c>
      <c r="E602" s="30">
        <v>-5.0816580268935752E-3</v>
      </c>
    </row>
    <row r="603" spans="2:5" x14ac:dyDescent="0.2">
      <c r="B603" s="30">
        <v>530</v>
      </c>
      <c r="C603" s="40">
        <v>-1.5657450356438757E-2</v>
      </c>
      <c r="D603" s="30">
        <v>-1.6449859544170678E-3</v>
      </c>
      <c r="E603" s="30">
        <v>-1.4012464402021689E-2</v>
      </c>
    </row>
    <row r="604" spans="2:5" x14ac:dyDescent="0.2">
      <c r="B604" s="30">
        <v>531</v>
      </c>
      <c r="C604" s="40">
        <v>2.0883021398508887E-2</v>
      </c>
      <c r="D604" s="30">
        <v>-2.9723254588778329E-3</v>
      </c>
      <c r="E604" s="30">
        <v>2.385534685738672E-2</v>
      </c>
    </row>
    <row r="605" spans="2:5" x14ac:dyDescent="0.2">
      <c r="B605" s="30">
        <v>532</v>
      </c>
      <c r="C605" s="40">
        <v>1.3781102663414204E-3</v>
      </c>
      <c r="D605" s="30">
        <v>1.2051531812472434E-4</v>
      </c>
      <c r="E605" s="30">
        <v>1.257594948216696E-3</v>
      </c>
    </row>
    <row r="606" spans="2:5" x14ac:dyDescent="0.2">
      <c r="B606" s="30">
        <v>533</v>
      </c>
      <c r="C606" s="40">
        <v>-2.8741115870851642E-2</v>
      </c>
      <c r="D606" s="30">
        <v>2.888498298023446E-3</v>
      </c>
      <c r="E606" s="30">
        <v>-3.1629614168875088E-2</v>
      </c>
    </row>
    <row r="607" spans="2:5" x14ac:dyDescent="0.2">
      <c r="B607" s="30">
        <v>534</v>
      </c>
      <c r="C607" s="40">
        <v>-0.11126008029228629</v>
      </c>
      <c r="D607" s="30">
        <v>-3.090255138346501E-3</v>
      </c>
      <c r="E607" s="30">
        <v>-0.10816982515393979</v>
      </c>
    </row>
    <row r="608" spans="2:5" x14ac:dyDescent="0.2">
      <c r="B608" s="30">
        <v>535</v>
      </c>
      <c r="C608" s="40">
        <v>1.1542528539597793E-2</v>
      </c>
      <c r="D608" s="30">
        <v>-1.6321657247222121E-2</v>
      </c>
      <c r="E608" s="30">
        <v>2.7864185786819914E-2</v>
      </c>
    </row>
    <row r="609" spans="2:5" x14ac:dyDescent="0.2">
      <c r="B609" s="30">
        <v>536</v>
      </c>
      <c r="C609" s="40">
        <v>-4.8773255158656471E-2</v>
      </c>
      <c r="D609" s="30">
        <v>-1.3826261621999042E-2</v>
      </c>
      <c r="E609" s="30">
        <v>-3.4946993536657429E-2</v>
      </c>
    </row>
    <row r="610" spans="2:5" x14ac:dyDescent="0.2">
      <c r="B610" s="30">
        <v>537</v>
      </c>
      <c r="C610" s="40">
        <v>-9.8185103369612989E-2</v>
      </c>
      <c r="D610" s="30">
        <v>-3.9424449922931953E-3</v>
      </c>
      <c r="E610" s="30">
        <v>-9.4242658377319793E-2</v>
      </c>
    </row>
    <row r="611" spans="2:5" x14ac:dyDescent="0.2">
      <c r="B611" s="30">
        <v>538</v>
      </c>
      <c r="C611" s="40">
        <v>0</v>
      </c>
      <c r="D611" s="30">
        <v>-1.7574572470560285E-2</v>
      </c>
      <c r="E611" s="30">
        <v>1.7574572470560285E-2</v>
      </c>
    </row>
    <row r="612" spans="2:5" x14ac:dyDescent="0.2">
      <c r="B612" s="30">
        <v>539</v>
      </c>
      <c r="C612" s="40">
        <v>-0.16290320891722671</v>
      </c>
      <c r="D612" s="30">
        <v>-1.3342598772423886E-2</v>
      </c>
      <c r="E612" s="30">
        <v>-0.14956061014480282</v>
      </c>
    </row>
    <row r="613" spans="2:5" x14ac:dyDescent="0.2">
      <c r="B613" s="30">
        <v>540</v>
      </c>
      <c r="C613" s="40">
        <v>2.7223428947500653E-3</v>
      </c>
      <c r="D613" s="30">
        <v>-1.8176022855994976E-2</v>
      </c>
      <c r="E613" s="30">
        <v>2.0898365750745041E-2</v>
      </c>
    </row>
    <row r="614" spans="2:5" x14ac:dyDescent="0.2">
      <c r="B614" s="30">
        <v>541</v>
      </c>
      <c r="C614" s="40">
        <v>-0.11251582236631923</v>
      </c>
      <c r="D614" s="30">
        <v>-2.1779300188359094E-2</v>
      </c>
      <c r="E614" s="30">
        <v>-9.0736522177960133E-2</v>
      </c>
    </row>
    <row r="615" spans="2:5" x14ac:dyDescent="0.2">
      <c r="B615" s="30">
        <v>542</v>
      </c>
      <c r="C615" s="40">
        <v>6.3776153016712753E-3</v>
      </c>
      <c r="D615" s="30">
        <v>-1.2212531996367171E-2</v>
      </c>
      <c r="E615" s="30">
        <v>1.8590147298038446E-2</v>
      </c>
    </row>
    <row r="616" spans="2:5" x14ac:dyDescent="0.2">
      <c r="B616" s="30">
        <v>543</v>
      </c>
      <c r="C616" s="40">
        <v>2.1810971577589877E-2</v>
      </c>
      <c r="D616" s="30">
        <v>-1.4569428675644924E-2</v>
      </c>
      <c r="E616" s="30">
        <v>3.6380400253234801E-2</v>
      </c>
    </row>
    <row r="617" spans="2:5" x14ac:dyDescent="0.2">
      <c r="B617" s="30">
        <v>544</v>
      </c>
      <c r="C617" s="40">
        <v>4.2753656859256832E-3</v>
      </c>
      <c r="D617" s="30">
        <v>3.1990174959182793E-3</v>
      </c>
      <c r="E617" s="30">
        <v>1.0763481900074039E-3</v>
      </c>
    </row>
    <row r="618" spans="2:5" x14ac:dyDescent="0.2">
      <c r="B618" s="30">
        <v>545</v>
      </c>
      <c r="C618" s="40">
        <v>0.12469742972745629</v>
      </c>
      <c r="D618" s="30">
        <v>3.3355629157151984E-3</v>
      </c>
      <c r="E618" s="30">
        <v>0.12136186681174109</v>
      </c>
    </row>
    <row r="619" spans="2:5" x14ac:dyDescent="0.2">
      <c r="B619" s="30">
        <v>546</v>
      </c>
      <c r="C619" s="40">
        <v>0.10932519367020339</v>
      </c>
      <c r="D619" s="30">
        <v>1.4341436859233156E-2</v>
      </c>
      <c r="E619" s="30">
        <v>9.4983756810970238E-2</v>
      </c>
    </row>
    <row r="620" spans="2:5" x14ac:dyDescent="0.2">
      <c r="B620" s="30">
        <v>547</v>
      </c>
      <c r="C620" s="40">
        <v>-1.6850107905355113E-2</v>
      </c>
      <c r="D620" s="30">
        <v>2.8895111479849259E-2</v>
      </c>
      <c r="E620" s="30">
        <v>-4.5745219385204372E-2</v>
      </c>
    </row>
    <row r="621" spans="2:5" x14ac:dyDescent="0.2">
      <c r="B621" s="30">
        <v>548</v>
      </c>
      <c r="C621" s="40">
        <v>-1.6128815146747705E-2</v>
      </c>
      <c r="D621" s="30">
        <v>1.2806675570141309E-2</v>
      </c>
      <c r="E621" s="30">
        <v>-2.8935490716889015E-2</v>
      </c>
    </row>
    <row r="622" spans="2:5" x14ac:dyDescent="0.2">
      <c r="B622" s="30">
        <v>549</v>
      </c>
      <c r="C622" s="40">
        <v>-4.7314149773763923E-3</v>
      </c>
      <c r="D622" s="30">
        <v>-4.1509662305488238E-3</v>
      </c>
      <c r="E622" s="30">
        <v>-5.8044874682756844E-4</v>
      </c>
    </row>
    <row r="623" spans="2:5" x14ac:dyDescent="0.2">
      <c r="B623" s="30">
        <v>550</v>
      </c>
      <c r="C623" s="40">
        <v>-5.5636969633951545E-2</v>
      </c>
      <c r="D623" s="30">
        <v>-2.7878040216860397E-3</v>
      </c>
      <c r="E623" s="30">
        <v>-5.2849165612265506E-2</v>
      </c>
    </row>
    <row r="624" spans="2:5" x14ac:dyDescent="0.2">
      <c r="B624" s="30">
        <v>551</v>
      </c>
      <c r="C624" s="40">
        <v>4.7219742462231248E-2</v>
      </c>
      <c r="D624" s="30">
        <v>-6.9022192355284243E-3</v>
      </c>
      <c r="E624" s="30">
        <v>5.4121961697759673E-2</v>
      </c>
    </row>
    <row r="625" spans="2:5" x14ac:dyDescent="0.2">
      <c r="B625" s="30">
        <v>552</v>
      </c>
      <c r="C625" s="40">
        <v>1.1704073872471708E-2</v>
      </c>
      <c r="D625" s="30">
        <v>-2.3531280210922836E-3</v>
      </c>
      <c r="E625" s="30">
        <v>1.4057201893563992E-2</v>
      </c>
    </row>
    <row r="626" spans="2:5" x14ac:dyDescent="0.2">
      <c r="B626" s="30">
        <v>553</v>
      </c>
      <c r="C626" s="40">
        <v>2.8476310734280787E-2</v>
      </c>
      <c r="D626" s="30">
        <v>7.5915809721513842E-3</v>
      </c>
      <c r="E626" s="30">
        <v>2.0884729762129402E-2</v>
      </c>
    </row>
    <row r="627" spans="2:5" x14ac:dyDescent="0.2">
      <c r="B627" s="30">
        <v>554</v>
      </c>
      <c r="C627" s="40">
        <v>2.8490906062073919E-3</v>
      </c>
      <c r="D627" s="30">
        <v>4.6584961703732518E-3</v>
      </c>
      <c r="E627" s="30">
        <v>-1.8094055641658599E-3</v>
      </c>
    </row>
    <row r="628" spans="2:5" x14ac:dyDescent="0.2">
      <c r="B628" s="30">
        <v>555</v>
      </c>
      <c r="C628" s="40">
        <v>2.0166090778546759E-2</v>
      </c>
      <c r="D628" s="30">
        <v>4.0772010370296735E-3</v>
      </c>
      <c r="E628" s="30">
        <v>1.6088889741517086E-2</v>
      </c>
    </row>
    <row r="629" spans="2:5" x14ac:dyDescent="0.2">
      <c r="B629" s="30">
        <v>556</v>
      </c>
      <c r="C629" s="40">
        <v>5.75363498287456E-3</v>
      </c>
      <c r="D629" s="30">
        <v>2.5398765371731358E-3</v>
      </c>
      <c r="E629" s="30">
        <v>3.2137584457014243E-3</v>
      </c>
    </row>
    <row r="630" spans="2:5" x14ac:dyDescent="0.2">
      <c r="B630" s="30">
        <v>557</v>
      </c>
      <c r="C630" s="40">
        <v>1.4203744762133633E-2</v>
      </c>
      <c r="D630" s="30">
        <v>3.2776233868667837E-3</v>
      </c>
      <c r="E630" s="30">
        <v>1.0926121375266849E-2</v>
      </c>
    </row>
    <row r="631" spans="2:5" x14ac:dyDescent="0.2">
      <c r="B631" s="30">
        <v>558</v>
      </c>
      <c r="C631" s="40">
        <v>-5.8383566735156454E-3</v>
      </c>
      <c r="D631" s="30">
        <v>2.2699219890570735E-3</v>
      </c>
      <c r="E631" s="30">
        <v>-8.1082786625727189E-3</v>
      </c>
    </row>
    <row r="632" spans="2:5" x14ac:dyDescent="0.2">
      <c r="B632" s="30">
        <v>559</v>
      </c>
      <c r="C632" s="40">
        <v>-1.2216660221705605E-3</v>
      </c>
      <c r="D632" s="30">
        <v>1.1851386731687016E-3</v>
      </c>
      <c r="E632" s="30">
        <v>-2.4068046953392621E-3</v>
      </c>
    </row>
    <row r="633" spans="2:5" x14ac:dyDescent="0.2">
      <c r="B633" s="30">
        <v>560</v>
      </c>
      <c r="C633" s="40">
        <v>-8.736305992739845E-3</v>
      </c>
      <c r="D633" s="30">
        <v>-1.0084761001072145E-3</v>
      </c>
      <c r="E633" s="30">
        <v>-7.7278298926326304E-3</v>
      </c>
    </row>
    <row r="634" spans="2:5" x14ac:dyDescent="0.2">
      <c r="B634" s="30">
        <v>561</v>
      </c>
      <c r="C634" s="40">
        <v>-1.0524282526083636E-2</v>
      </c>
      <c r="D634" s="30">
        <v>-1.21962908229112E-3</v>
      </c>
      <c r="E634" s="30">
        <v>-9.3046534437925162E-3</v>
      </c>
    </row>
    <row r="635" spans="2:5" x14ac:dyDescent="0.2">
      <c r="B635" s="30">
        <v>562</v>
      </c>
      <c r="C635" s="40">
        <v>-4.1816823436081924E-2</v>
      </c>
      <c r="D635" s="30">
        <v>-2.4329163509068108E-3</v>
      </c>
      <c r="E635" s="30">
        <v>-3.9383907085175113E-2</v>
      </c>
    </row>
    <row r="636" spans="2:5" x14ac:dyDescent="0.2">
      <c r="B636" s="30">
        <v>563</v>
      </c>
      <c r="C636" s="40">
        <v>1.3162139113266906E-3</v>
      </c>
      <c r="D636" s="30">
        <v>-6.1496157521781034E-3</v>
      </c>
      <c r="E636" s="30">
        <v>7.4658296635047939E-3</v>
      </c>
    </row>
    <row r="637" spans="2:5" x14ac:dyDescent="0.2">
      <c r="B637" s="30">
        <v>564</v>
      </c>
      <c r="C637" s="40">
        <v>1.6633783379731645E-2</v>
      </c>
      <c r="D637" s="30">
        <v>-5.5848827060824141E-3</v>
      </c>
      <c r="E637" s="30">
        <v>2.2218666085814059E-2</v>
      </c>
    </row>
    <row r="638" spans="2:5" x14ac:dyDescent="0.2">
      <c r="B638" s="30">
        <v>565</v>
      </c>
      <c r="C638" s="40">
        <v>-2.5866050804116709E-2</v>
      </c>
      <c r="D638" s="30">
        <v>1.9406001238192958E-3</v>
      </c>
      <c r="E638" s="30">
        <v>-2.7806650927936005E-2</v>
      </c>
    </row>
    <row r="639" spans="2:5" x14ac:dyDescent="0.2">
      <c r="B639" s="30">
        <v>566</v>
      </c>
      <c r="C639" s="40">
        <v>-5.5393389026187475E-3</v>
      </c>
      <c r="D639" s="30">
        <v>-7.1094892133835835E-4</v>
      </c>
      <c r="E639" s="30">
        <v>-4.8283899812803892E-3</v>
      </c>
    </row>
    <row r="640" spans="2:5" x14ac:dyDescent="0.2">
      <c r="B640" s="30">
        <v>567</v>
      </c>
      <c r="C640" s="40">
        <v>2.5798354051503294E-2</v>
      </c>
      <c r="D640" s="30">
        <v>-4.192371608609944E-3</v>
      </c>
      <c r="E640" s="30">
        <v>2.9990725660113238E-2</v>
      </c>
    </row>
    <row r="641" spans="2:5" x14ac:dyDescent="0.2">
      <c r="B641" s="30">
        <v>568</v>
      </c>
      <c r="C641" s="40">
        <v>4.8009148847063843E-4</v>
      </c>
      <c r="D641" s="30">
        <v>2.0326711319286705E-3</v>
      </c>
      <c r="E641" s="30">
        <v>-1.552579643458032E-3</v>
      </c>
    </row>
    <row r="642" spans="2:5" x14ac:dyDescent="0.2">
      <c r="B642" s="30">
        <v>569</v>
      </c>
      <c r="C642" s="40">
        <v>-3.3654907570836727E-3</v>
      </c>
      <c r="D642" s="30">
        <v>3.4524956530885375E-3</v>
      </c>
      <c r="E642" s="30">
        <v>-6.8179864101722103E-3</v>
      </c>
    </row>
    <row r="643" spans="2:5" x14ac:dyDescent="0.2">
      <c r="B643" s="30">
        <v>570</v>
      </c>
      <c r="C643" s="40">
        <v>-3.2581737344344497E-2</v>
      </c>
      <c r="D643" s="30">
        <v>-3.9336860161860721E-4</v>
      </c>
      <c r="E643" s="30">
        <v>-3.218836874272589E-2</v>
      </c>
    </row>
    <row r="644" spans="2:5" x14ac:dyDescent="0.2">
      <c r="B644" s="30">
        <v>571</v>
      </c>
      <c r="C644" s="40">
        <v>-5.5789795043888644E-3</v>
      </c>
      <c r="D644" s="30">
        <v>-4.1573237060799758E-3</v>
      </c>
      <c r="E644" s="30">
        <v>-1.4216557983088886E-3</v>
      </c>
    </row>
    <row r="645" spans="2:5" x14ac:dyDescent="0.2">
      <c r="B645" s="30">
        <v>572</v>
      </c>
      <c r="C645" s="40">
        <v>-8.083306180342217E-3</v>
      </c>
      <c r="D645" s="30">
        <v>-5.1036088756979663E-3</v>
      </c>
      <c r="E645" s="30">
        <v>-2.9796973046442507E-3</v>
      </c>
    </row>
    <row r="646" spans="2:5" x14ac:dyDescent="0.2">
      <c r="B646" s="30">
        <v>573</v>
      </c>
      <c r="C646" s="40">
        <v>2.0819338048879567E-2</v>
      </c>
      <c r="D646" s="30">
        <v>-1.7354869431183174E-3</v>
      </c>
      <c r="E646" s="30">
        <v>2.2554824991997884E-2</v>
      </c>
    </row>
    <row r="647" spans="2:5" x14ac:dyDescent="0.2">
      <c r="B647" s="30">
        <v>574</v>
      </c>
      <c r="C647" s="40">
        <v>-2.7972297799974104E-3</v>
      </c>
      <c r="D647" s="30">
        <v>1.136197253404846E-3</v>
      </c>
      <c r="E647" s="30">
        <v>-3.9334270334022564E-3</v>
      </c>
    </row>
    <row r="648" spans="2:5" x14ac:dyDescent="0.2">
      <c r="B648" s="30">
        <v>575</v>
      </c>
      <c r="C648" s="40">
        <v>-5.572755858604255E-3</v>
      </c>
      <c r="D648" s="30">
        <v>2.4161970424257757E-3</v>
      </c>
      <c r="E648" s="30">
        <v>-7.9889529010300307E-3</v>
      </c>
    </row>
    <row r="649" spans="2:5" x14ac:dyDescent="0.2">
      <c r="B649" s="30">
        <v>576</v>
      </c>
      <c r="C649" s="40">
        <v>-1.3495358414665863E-2</v>
      </c>
      <c r="D649" s="30">
        <v>-1.0810458486804689E-3</v>
      </c>
      <c r="E649" s="30">
        <v>-1.2414312565985394E-2</v>
      </c>
    </row>
    <row r="650" spans="2:5" x14ac:dyDescent="0.2">
      <c r="B650" s="30">
        <v>577</v>
      </c>
      <c r="C650" s="40">
        <v>-3.1729449501009983E-2</v>
      </c>
      <c r="D650" s="30">
        <v>-2.3356943954471014E-3</v>
      </c>
      <c r="E650" s="30">
        <v>-2.9393755105562882E-2</v>
      </c>
    </row>
    <row r="651" spans="2:5" x14ac:dyDescent="0.2">
      <c r="B651" s="30">
        <v>578</v>
      </c>
      <c r="C651" s="40">
        <v>-2.8849367577295868E-3</v>
      </c>
      <c r="D651" s="30">
        <v>-5.4305306948044113E-3</v>
      </c>
      <c r="E651" s="30">
        <v>2.5455939370748245E-3</v>
      </c>
    </row>
    <row r="652" spans="2:5" x14ac:dyDescent="0.2">
      <c r="B652" s="30">
        <v>579</v>
      </c>
      <c r="C652" s="40">
        <v>1.4435087360161372E-3</v>
      </c>
      <c r="D652" s="30">
        <v>-4.6893293689125532E-3</v>
      </c>
      <c r="E652" s="30">
        <v>6.1328381049286906E-3</v>
      </c>
    </row>
    <row r="653" spans="2:5" x14ac:dyDescent="0.2">
      <c r="B653" s="30">
        <v>580</v>
      </c>
      <c r="C653" s="40">
        <v>2.7342802561465627E-2</v>
      </c>
      <c r="D653" s="30">
        <v>-3.1368180684566982E-4</v>
      </c>
      <c r="E653" s="30">
        <v>2.7656484368311297E-2</v>
      </c>
    </row>
    <row r="654" spans="2:5" x14ac:dyDescent="0.2">
      <c r="B654" s="30">
        <v>581</v>
      </c>
      <c r="C654" s="40">
        <v>-1.4238061423607846E-2</v>
      </c>
      <c r="D654" s="30">
        <v>3.1471036739722444E-3</v>
      </c>
      <c r="E654" s="30">
        <v>-1.7385165097580091E-2</v>
      </c>
    </row>
    <row r="655" spans="2:5" x14ac:dyDescent="0.2">
      <c r="B655" s="30">
        <v>582</v>
      </c>
      <c r="C655" s="40">
        <v>4.3365769803004849E-3</v>
      </c>
      <c r="D655" s="30">
        <v>2.0264880016389996E-3</v>
      </c>
      <c r="E655" s="30">
        <v>2.3100889786614853E-3</v>
      </c>
    </row>
    <row r="656" spans="2:5" x14ac:dyDescent="0.2">
      <c r="B656" s="30">
        <v>583</v>
      </c>
      <c r="C656" s="40">
        <v>-5.7800385386699822E-3</v>
      </c>
      <c r="D656" s="30">
        <v>-1.5254245181258097E-3</v>
      </c>
      <c r="E656" s="30">
        <v>-4.2546140205441726E-3</v>
      </c>
    </row>
    <row r="657" spans="2:5" x14ac:dyDescent="0.2">
      <c r="B657" s="30">
        <v>584</v>
      </c>
      <c r="C657" s="40">
        <v>-7.9575891834402501E-3</v>
      </c>
      <c r="D657" s="30">
        <v>-1.4077145868320734E-4</v>
      </c>
      <c r="E657" s="30">
        <v>-7.8168177247570428E-3</v>
      </c>
    </row>
    <row r="658" spans="2:5" x14ac:dyDescent="0.2">
      <c r="B658" s="30">
        <v>585</v>
      </c>
      <c r="C658" s="40">
        <v>1.4194489277698452E-2</v>
      </c>
      <c r="D658" s="30">
        <v>-1.7486746268462576E-3</v>
      </c>
      <c r="E658" s="30">
        <v>1.594316390454471E-2</v>
      </c>
    </row>
    <row r="659" spans="2:5" x14ac:dyDescent="0.2">
      <c r="B659" s="30">
        <v>586</v>
      </c>
      <c r="C659" s="40">
        <v>1.4473693347657223E-2</v>
      </c>
      <c r="D659" s="30">
        <v>4.174353735079666E-4</v>
      </c>
      <c r="E659" s="30">
        <v>1.4056257974149257E-2</v>
      </c>
    </row>
    <row r="660" spans="2:5" x14ac:dyDescent="0.2">
      <c r="B660" s="30">
        <v>587</v>
      </c>
      <c r="C660" s="40">
        <v>-2.6403323572225883E-3</v>
      </c>
      <c r="D660" s="30">
        <v>3.4396900805356572E-3</v>
      </c>
      <c r="E660" s="30">
        <v>-6.0800224377582455E-3</v>
      </c>
    </row>
    <row r="661" spans="2:5" x14ac:dyDescent="0.2">
      <c r="B661" s="30">
        <v>588</v>
      </c>
      <c r="C661" s="40">
        <v>9.4344214693486018E-3</v>
      </c>
      <c r="D661" s="30">
        <v>1.5767543719925198E-3</v>
      </c>
      <c r="E661" s="30">
        <v>7.857667097356082E-3</v>
      </c>
    </row>
    <row r="662" spans="2:5" x14ac:dyDescent="0.2">
      <c r="B662" s="30">
        <v>589</v>
      </c>
      <c r="C662" s="40">
        <v>1.9143232562265682E-2</v>
      </c>
      <c r="D662" s="30">
        <v>6.0679679847170861E-4</v>
      </c>
      <c r="E662" s="30">
        <v>1.8536435763793973E-2</v>
      </c>
    </row>
    <row r="663" spans="2:5" x14ac:dyDescent="0.2">
      <c r="B663" s="30">
        <v>590</v>
      </c>
      <c r="C663" s="40">
        <v>5.9963039506275354E-4</v>
      </c>
      <c r="D663" s="30">
        <v>3.3155133340852677E-3</v>
      </c>
      <c r="E663" s="30">
        <v>-2.715882939022514E-3</v>
      </c>
    </row>
    <row r="664" spans="2:5" x14ac:dyDescent="0.2">
      <c r="B664" s="30">
        <v>591</v>
      </c>
      <c r="C664" s="40">
        <v>3.5473500686797582E-2</v>
      </c>
      <c r="D664" s="30">
        <v>2.5671146713152626E-3</v>
      </c>
      <c r="E664" s="30">
        <v>3.290638601548232E-2</v>
      </c>
    </row>
    <row r="665" spans="2:5" x14ac:dyDescent="0.2">
      <c r="B665" s="30">
        <v>592</v>
      </c>
      <c r="C665" s="40">
        <v>4.9873267049031431E-3</v>
      </c>
      <c r="D665" s="30">
        <v>3.9361260908316806E-3</v>
      </c>
      <c r="E665" s="30">
        <v>1.0512006140714625E-3</v>
      </c>
    </row>
    <row r="666" spans="2:5" x14ac:dyDescent="0.2">
      <c r="B666" s="30">
        <v>593</v>
      </c>
      <c r="C666" s="40">
        <v>3.3151740346880718E-2</v>
      </c>
      <c r="D666" s="30">
        <v>5.259514694810806E-3</v>
      </c>
      <c r="E666" s="30">
        <v>2.7892225652069912E-2</v>
      </c>
    </row>
    <row r="667" spans="2:5" x14ac:dyDescent="0.2">
      <c r="B667" s="30">
        <v>594</v>
      </c>
      <c r="C667" s="40">
        <v>2.0705627205138757E-2</v>
      </c>
      <c r="D667" s="30">
        <v>4.2707585968953035E-3</v>
      </c>
      <c r="E667" s="30">
        <v>1.6434868608243454E-2</v>
      </c>
    </row>
    <row r="668" spans="2:5" x14ac:dyDescent="0.2">
      <c r="B668" s="30">
        <v>595</v>
      </c>
      <c r="C668" s="40">
        <v>-1.4970155256817573E-2</v>
      </c>
      <c r="D668" s="30">
        <v>6.6916337876449482E-3</v>
      </c>
      <c r="E668" s="30">
        <v>-2.1661789044462521E-2</v>
      </c>
    </row>
    <row r="669" spans="2:5" x14ac:dyDescent="0.2">
      <c r="B669" s="30">
        <v>596</v>
      </c>
      <c r="C669" s="40">
        <v>-2.6802498882671819E-2</v>
      </c>
      <c r="D669" s="30">
        <v>1.0489503054513065E-3</v>
      </c>
      <c r="E669" s="30">
        <v>-2.7851449188123125E-2</v>
      </c>
    </row>
    <row r="670" spans="2:5" x14ac:dyDescent="0.2">
      <c r="B670" s="30">
        <v>597</v>
      </c>
      <c r="C670" s="40">
        <v>-4.9097939097120041E-2</v>
      </c>
      <c r="D670" s="30">
        <v>-5.082502192326907E-3</v>
      </c>
      <c r="E670" s="30">
        <v>-4.4015436904793134E-2</v>
      </c>
    </row>
    <row r="671" spans="2:5" x14ac:dyDescent="0.2">
      <c r="B671" s="30">
        <v>598</v>
      </c>
      <c r="C671" s="40">
        <v>1.90584569963799E-2</v>
      </c>
      <c r="D671" s="30">
        <v>-9.1563224108202231E-3</v>
      </c>
      <c r="E671" s="30">
        <v>2.8214779407200123E-2</v>
      </c>
    </row>
    <row r="672" spans="2:5" x14ac:dyDescent="0.2">
      <c r="B672" s="30">
        <v>599</v>
      </c>
      <c r="C672" s="40">
        <v>1.00098322032904E-2</v>
      </c>
      <c r="D672" s="30">
        <v>-4.5976634074018537E-3</v>
      </c>
      <c r="E672" s="30">
        <v>1.4607495610692254E-2</v>
      </c>
    </row>
    <row r="673" spans="2:5" x14ac:dyDescent="0.2">
      <c r="B673" s="30">
        <v>600</v>
      </c>
      <c r="C673" s="40">
        <v>-1.3365907609634395E-2</v>
      </c>
      <c r="D673" s="30">
        <v>3.6007387240941137E-3</v>
      </c>
      <c r="E673" s="30">
        <v>-1.6966646333728509E-2</v>
      </c>
    </row>
    <row r="674" spans="2:5" x14ac:dyDescent="0.2">
      <c r="B674" s="30">
        <v>601</v>
      </c>
      <c r="C674" s="40">
        <v>-2.633542568879407E-4</v>
      </c>
      <c r="D674" s="30">
        <v>-2.1716456182014829E-4</v>
      </c>
      <c r="E674" s="30">
        <v>-4.6189695067792413E-5</v>
      </c>
    </row>
    <row r="675" spans="2:5" x14ac:dyDescent="0.2">
      <c r="B675" s="30">
        <v>602</v>
      </c>
      <c r="C675" s="40">
        <v>1.9484099751615393E-2</v>
      </c>
      <c r="D675" s="30">
        <v>-1.9185114350539385E-3</v>
      </c>
      <c r="E675" s="30">
        <v>2.1402611186669331E-2</v>
      </c>
    </row>
    <row r="676" spans="2:5" x14ac:dyDescent="0.2">
      <c r="B676" s="30">
        <v>603</v>
      </c>
      <c r="C676" s="40">
        <v>-1.5733460025258175E-2</v>
      </c>
      <c r="D676" s="30">
        <v>2.0438557402425832E-3</v>
      </c>
      <c r="E676" s="30">
        <v>-1.7777315765500758E-2</v>
      </c>
    </row>
    <row r="677" spans="2:5" x14ac:dyDescent="0.2">
      <c r="B677" s="30">
        <v>604</v>
      </c>
      <c r="C677" s="40">
        <v>-1.5691712864691863E-2</v>
      </c>
      <c r="D677" s="30">
        <v>7.9923403338496776E-4</v>
      </c>
      <c r="E677" s="30">
        <v>-1.6490946898076831E-2</v>
      </c>
    </row>
    <row r="678" spans="2:5" x14ac:dyDescent="0.2">
      <c r="B678" s="30">
        <v>605</v>
      </c>
      <c r="C678" s="40">
        <v>-3.9990935920948491E-4</v>
      </c>
      <c r="D678" s="30">
        <v>-3.9516392566361124E-3</v>
      </c>
      <c r="E678" s="30">
        <v>3.5517298974266274E-3</v>
      </c>
    </row>
    <row r="679" spans="2:5" x14ac:dyDescent="0.2">
      <c r="B679" s="30">
        <v>606</v>
      </c>
      <c r="C679" s="40">
        <v>-1.286427244600632E-2</v>
      </c>
      <c r="D679" s="30">
        <v>-2.2477358077205786E-3</v>
      </c>
      <c r="E679" s="30">
        <v>-1.0616536638285741E-2</v>
      </c>
    </row>
    <row r="680" spans="2:5" x14ac:dyDescent="0.2">
      <c r="B680" s="30">
        <v>607</v>
      </c>
      <c r="C680" s="40">
        <v>1.0348940157375575E-3</v>
      </c>
      <c r="D680" s="30">
        <v>-1.5671061154873946E-3</v>
      </c>
      <c r="E680" s="30">
        <v>2.6020001312249521E-3</v>
      </c>
    </row>
    <row r="681" spans="2:5" x14ac:dyDescent="0.2">
      <c r="B681" s="30">
        <v>608</v>
      </c>
      <c r="C681" s="40">
        <v>-1.7013925813187804E-3</v>
      </c>
      <c r="D681" s="30">
        <v>-1.7065945306833116E-3</v>
      </c>
      <c r="E681" s="30">
        <v>5.2019493645312498E-6</v>
      </c>
    </row>
    <row r="682" spans="2:5" x14ac:dyDescent="0.2">
      <c r="B682" s="30">
        <v>609</v>
      </c>
      <c r="C682" s="40">
        <v>8.129688363015395E-3</v>
      </c>
      <c r="D682" s="30">
        <v>-1.3364208535442644E-4</v>
      </c>
      <c r="E682" s="30">
        <v>8.2633304483698215E-3</v>
      </c>
    </row>
    <row r="683" spans="2:5" x14ac:dyDescent="0.2">
      <c r="B683" s="30">
        <v>610</v>
      </c>
      <c r="C683" s="40">
        <v>5.6055007465072191E-3</v>
      </c>
      <c r="D683" s="30">
        <v>5.88683915612777E-4</v>
      </c>
      <c r="E683" s="30">
        <v>5.0168168308944421E-3</v>
      </c>
    </row>
    <row r="684" spans="2:5" x14ac:dyDescent="0.2">
      <c r="B684" s="30">
        <v>611</v>
      </c>
      <c r="C684" s="40">
        <v>3.7343760827839734E-3</v>
      </c>
      <c r="D684" s="30">
        <v>1.6358683790684498E-3</v>
      </c>
      <c r="E684" s="30">
        <v>2.0985077037155237E-3</v>
      </c>
    </row>
    <row r="685" spans="2:5" x14ac:dyDescent="0.2">
      <c r="B685" s="30">
        <v>612</v>
      </c>
      <c r="C685" s="40">
        <v>2.0961308867588177E-3</v>
      </c>
      <c r="D685" s="30">
        <v>1.0872193792730901E-3</v>
      </c>
      <c r="E685" s="30">
        <v>1.0089115074857276E-3</v>
      </c>
    </row>
    <row r="686" spans="2:5" x14ac:dyDescent="0.2">
      <c r="B686" s="30">
        <v>613</v>
      </c>
      <c r="C686" s="40">
        <v>1.8990848065244599E-2</v>
      </c>
      <c r="D686" s="30">
        <v>6.5261796241824696E-4</v>
      </c>
      <c r="E686" s="30">
        <v>1.8338230102826352E-2</v>
      </c>
    </row>
    <row r="687" spans="2:5" x14ac:dyDescent="0.2">
      <c r="B687" s="30">
        <v>614</v>
      </c>
      <c r="C687" s="40">
        <v>-9.091605050627569E-3</v>
      </c>
      <c r="D687" s="30">
        <v>2.3076833530166312E-3</v>
      </c>
      <c r="E687" s="30">
        <v>-1.13992884036442E-2</v>
      </c>
    </row>
    <row r="688" spans="2:5" x14ac:dyDescent="0.2">
      <c r="B688" s="30">
        <v>615</v>
      </c>
      <c r="C688" s="40">
        <v>4.0857718522799456E-3</v>
      </c>
      <c r="D688" s="30">
        <v>1.4702555058173231E-3</v>
      </c>
      <c r="E688" s="30">
        <v>2.6155163464626225E-3</v>
      </c>
    </row>
    <row r="689" spans="2:5" x14ac:dyDescent="0.2">
      <c r="B689" s="30">
        <v>616</v>
      </c>
      <c r="C689" s="40">
        <v>-2.285276666849783E-3</v>
      </c>
      <c r="D689" s="30">
        <v>-8.5834019262965135E-4</v>
      </c>
      <c r="E689" s="30">
        <v>-1.4269364742201317E-3</v>
      </c>
    </row>
    <row r="690" spans="2:5" x14ac:dyDescent="0.2">
      <c r="B690" s="30">
        <v>617</v>
      </c>
      <c r="C690" s="40">
        <v>-5.5029284828802595E-4</v>
      </c>
      <c r="D690" s="30">
        <v>2.1348051428213321E-4</v>
      </c>
      <c r="E690" s="30">
        <v>-7.6377336257015915E-4</v>
      </c>
    </row>
    <row r="691" spans="2:5" x14ac:dyDescent="0.2">
      <c r="B691" s="30">
        <v>618</v>
      </c>
      <c r="C691" s="40">
        <v>2.795516708312296E-4</v>
      </c>
      <c r="D691" s="30">
        <v>-4.5413449723709733E-4</v>
      </c>
      <c r="E691" s="30">
        <v>7.3368616806832694E-4</v>
      </c>
    </row>
    <row r="692" spans="2:5" x14ac:dyDescent="0.2">
      <c r="B692" s="30">
        <v>619</v>
      </c>
      <c r="C692" s="40">
        <v>7.2237041709755844E-3</v>
      </c>
      <c r="D692" s="30">
        <v>-1.2769528481669425E-4</v>
      </c>
      <c r="E692" s="30">
        <v>7.3513994557922787E-3</v>
      </c>
    </row>
    <row r="693" spans="2:5" x14ac:dyDescent="0.2">
      <c r="B693" s="30">
        <v>620</v>
      </c>
      <c r="C693" s="40">
        <v>2.6068407485938033E-3</v>
      </c>
      <c r="D693" s="30">
        <v>7.5555931191982075E-4</v>
      </c>
      <c r="E693" s="30">
        <v>1.8512814366739825E-3</v>
      </c>
    </row>
    <row r="694" spans="2:5" x14ac:dyDescent="0.2">
      <c r="B694" s="30">
        <v>621</v>
      </c>
      <c r="C694" s="40">
        <v>8.9979382419183573E-3</v>
      </c>
      <c r="D694" s="30">
        <v>1.180508162576149E-3</v>
      </c>
      <c r="E694" s="30">
        <v>7.8174300793422084E-3</v>
      </c>
    </row>
    <row r="695" spans="2:5" x14ac:dyDescent="0.2">
      <c r="B695" s="30">
        <v>622</v>
      </c>
      <c r="C695" s="40">
        <v>1.6358835918757525E-3</v>
      </c>
      <c r="D695" s="30">
        <v>1.2668602341615177E-3</v>
      </c>
      <c r="E695" s="30">
        <v>3.6902335771423476E-4</v>
      </c>
    </row>
    <row r="696" spans="2:5" x14ac:dyDescent="0.2">
      <c r="B696" s="30">
        <v>623</v>
      </c>
      <c r="C696" s="40">
        <v>1.1283785638021212E-2</v>
      </c>
      <c r="D696" s="30">
        <v>1.3122552774869154E-3</v>
      </c>
      <c r="E696" s="30">
        <v>9.9715303605342961E-3</v>
      </c>
    </row>
    <row r="697" spans="2:5" x14ac:dyDescent="0.2">
      <c r="B697" s="30">
        <v>624</v>
      </c>
      <c r="C697" s="40">
        <v>-6.6646820336498363E-3</v>
      </c>
      <c r="D697" s="30">
        <v>1.3896096276962526E-3</v>
      </c>
      <c r="E697" s="30">
        <v>-8.0542916613460889E-3</v>
      </c>
    </row>
    <row r="698" spans="2:5" x14ac:dyDescent="0.2">
      <c r="B698" s="30">
        <v>625</v>
      </c>
      <c r="C698" s="40">
        <v>5.7757968487108739E-3</v>
      </c>
      <c r="D698" s="30">
        <v>6.9908029692677866E-4</v>
      </c>
      <c r="E698" s="30">
        <v>5.0767165517840952E-3</v>
      </c>
    </row>
    <row r="699" spans="2:5" x14ac:dyDescent="0.2">
      <c r="B699" s="30">
        <v>626</v>
      </c>
      <c r="C699" s="40">
        <v>-8.2833463945478185E-3</v>
      </c>
      <c r="D699" s="30">
        <v>-3.429374975927324E-4</v>
      </c>
      <c r="E699" s="30">
        <v>-7.9404088969550861E-3</v>
      </c>
    </row>
    <row r="700" spans="2:5" x14ac:dyDescent="0.2">
      <c r="B700" s="30">
        <v>627</v>
      </c>
      <c r="C700" s="40">
        <v>3.3420040483708112E-3</v>
      </c>
      <c r="D700" s="30">
        <v>-2.2444081004731505E-4</v>
      </c>
      <c r="E700" s="30">
        <v>3.5664448584181263E-3</v>
      </c>
    </row>
    <row r="701" spans="2:5" x14ac:dyDescent="0.2">
      <c r="B701" s="30">
        <v>628</v>
      </c>
      <c r="C701" s="40">
        <v>-8.7623499889196588E-3</v>
      </c>
      <c r="D701" s="30">
        <v>-8.3179996793155027E-4</v>
      </c>
      <c r="E701" s="30">
        <v>-7.9305500209881086E-3</v>
      </c>
    </row>
    <row r="702" spans="2:5" x14ac:dyDescent="0.2">
      <c r="B702" s="30">
        <v>629</v>
      </c>
      <c r="C702" s="40">
        <v>-2.6378214928324119E-2</v>
      </c>
      <c r="D702" s="30">
        <v>-6.062783949262289E-4</v>
      </c>
      <c r="E702" s="30">
        <v>-2.5771936533397891E-2</v>
      </c>
    </row>
    <row r="703" spans="2:5" x14ac:dyDescent="0.2">
      <c r="B703" s="30">
        <v>630</v>
      </c>
      <c r="C703" s="40">
        <v>-1.0937445962100885E-3</v>
      </c>
      <c r="D703" s="30">
        <v>-4.197127875743503E-3</v>
      </c>
      <c r="E703" s="30">
        <v>3.1033832795334146E-3</v>
      </c>
    </row>
    <row r="704" spans="2:5" x14ac:dyDescent="0.2">
      <c r="B704" s="30">
        <v>631</v>
      </c>
      <c r="C704" s="40">
        <v>-4.1476771923113628E-3</v>
      </c>
      <c r="D704" s="30">
        <v>-3.7678146813969384E-3</v>
      </c>
      <c r="E704" s="30">
        <v>-3.7986251091442439E-4</v>
      </c>
    </row>
    <row r="705" spans="2:5" x14ac:dyDescent="0.2">
      <c r="B705" s="30">
        <v>632</v>
      </c>
      <c r="C705" s="40">
        <v>8.4715607996798878E-3</v>
      </c>
      <c r="D705" s="30">
        <v>-6.9275488037362151E-4</v>
      </c>
      <c r="E705" s="30">
        <v>9.1643156800535093E-3</v>
      </c>
    </row>
    <row r="706" spans="2:5" x14ac:dyDescent="0.2">
      <c r="B706" s="30">
        <v>633</v>
      </c>
      <c r="C706" s="40">
        <v>3.6575940152811532E-3</v>
      </c>
      <c r="D706" s="30">
        <v>2.9632379838758719E-4</v>
      </c>
      <c r="E706" s="30">
        <v>3.361270216893566E-3</v>
      </c>
    </row>
    <row r="707" spans="2:5" x14ac:dyDescent="0.2">
      <c r="B707" s="30">
        <v>634</v>
      </c>
      <c r="C707" s="40">
        <v>1.1550174536656091E-3</v>
      </c>
      <c r="D707" s="30">
        <v>1.4657029756290209E-3</v>
      </c>
      <c r="E707" s="30">
        <v>-3.1068552196341173E-4</v>
      </c>
    </row>
    <row r="708" spans="2:5" x14ac:dyDescent="0.2">
      <c r="B708" s="30">
        <v>635</v>
      </c>
      <c r="C708" s="40">
        <v>-7.9810424911045449E-3</v>
      </c>
      <c r="D708" s="30">
        <v>5.3773239397946274E-4</v>
      </c>
      <c r="E708" s="30">
        <v>-8.5187748850840076E-3</v>
      </c>
    </row>
    <row r="709" spans="2:5" x14ac:dyDescent="0.2">
      <c r="B709" s="30">
        <v>636</v>
      </c>
      <c r="C709" s="40">
        <v>6.47575620252958E-3</v>
      </c>
      <c r="D709" s="30">
        <v>-8.1482242712208226E-4</v>
      </c>
      <c r="E709" s="30">
        <v>7.2905786296516622E-3</v>
      </c>
    </row>
    <row r="710" spans="2:5" x14ac:dyDescent="0.2">
      <c r="B710" s="30">
        <v>637</v>
      </c>
      <c r="C710" s="40">
        <v>7.1474068862425154E-3</v>
      </c>
      <c r="D710" s="30">
        <v>-4.4295314676186769E-4</v>
      </c>
      <c r="E710" s="30">
        <v>7.5903600330043831E-3</v>
      </c>
    </row>
    <row r="711" spans="2:5" x14ac:dyDescent="0.2">
      <c r="B711" s="30">
        <v>638</v>
      </c>
      <c r="C711" s="40">
        <v>2.8742014793601374E-3</v>
      </c>
      <c r="D711" s="30">
        <v>1.5837739588777391E-3</v>
      </c>
      <c r="E711" s="30">
        <v>1.2904275204823983E-3</v>
      </c>
    </row>
    <row r="712" spans="2:5" x14ac:dyDescent="0.2">
      <c r="B712" s="30">
        <v>639</v>
      </c>
      <c r="C712" s="40">
        <v>1.3076585931856928E-2</v>
      </c>
      <c r="D712" s="30">
        <v>1.1998979192256523E-3</v>
      </c>
      <c r="E712" s="30">
        <v>1.1876688012631276E-2</v>
      </c>
    </row>
    <row r="713" spans="2:5" x14ac:dyDescent="0.2">
      <c r="B713" s="30">
        <v>640</v>
      </c>
      <c r="C713" s="40">
        <v>-5.7849769517399827E-3</v>
      </c>
      <c r="D713" s="30">
        <v>1.755926132869034E-3</v>
      </c>
      <c r="E713" s="30">
        <v>-7.5409030846090167E-3</v>
      </c>
    </row>
    <row r="714" spans="2:5" x14ac:dyDescent="0.2">
      <c r="B714" s="30">
        <v>641</v>
      </c>
      <c r="C714" s="40">
        <v>1.0617265295266418E-2</v>
      </c>
      <c r="D714" s="30">
        <v>1.0388639823771563E-3</v>
      </c>
      <c r="E714" s="30">
        <v>9.5784013128892617E-3</v>
      </c>
    </row>
    <row r="715" spans="2:5" x14ac:dyDescent="0.2">
      <c r="B715" s="30">
        <v>642</v>
      </c>
      <c r="C715" s="40">
        <v>1.0311859245346892E-2</v>
      </c>
      <c r="D715" s="30">
        <v>3.135314984225885E-4</v>
      </c>
      <c r="E715" s="30">
        <v>9.9983277469243032E-3</v>
      </c>
    </row>
    <row r="716" spans="2:5" x14ac:dyDescent="0.2">
      <c r="B716" s="30">
        <v>643</v>
      </c>
      <c r="C716" s="40">
        <v>1.5798143301801012E-2</v>
      </c>
      <c r="D716" s="30">
        <v>2.4944471340813471E-3</v>
      </c>
      <c r="E716" s="30">
        <v>1.3303696167719665E-2</v>
      </c>
    </row>
    <row r="717" spans="2:5" x14ac:dyDescent="0.2">
      <c r="B717" s="30">
        <v>644</v>
      </c>
      <c r="C717" s="40">
        <v>2.0840416946348892E-2</v>
      </c>
      <c r="D717" s="30">
        <v>3.0624992702309624E-3</v>
      </c>
      <c r="E717" s="30">
        <v>1.777791767611793E-2</v>
      </c>
    </row>
    <row r="718" spans="2:5" x14ac:dyDescent="0.2">
      <c r="B718" s="30">
        <v>645</v>
      </c>
      <c r="C718" s="40">
        <v>-2.644567771393427E-3</v>
      </c>
      <c r="D718" s="30">
        <v>4.3633062998400078E-3</v>
      </c>
      <c r="E718" s="30">
        <v>-7.0078740712334348E-3</v>
      </c>
    </row>
    <row r="719" spans="2:5" x14ac:dyDescent="0.2">
      <c r="B719" s="30">
        <v>646</v>
      </c>
      <c r="C719" s="40">
        <v>-1.7043628464715737E-3</v>
      </c>
      <c r="D719" s="30">
        <v>2.4359976040586023E-3</v>
      </c>
      <c r="E719" s="30">
        <v>-4.1403604505301757E-3</v>
      </c>
    </row>
    <row r="720" spans="2:5" x14ac:dyDescent="0.2">
      <c r="B720" s="30">
        <v>647</v>
      </c>
      <c r="C720" s="40">
        <v>8.0769188091870791E-4</v>
      </c>
      <c r="D720" s="30">
        <v>-6.3081830157182914E-4</v>
      </c>
      <c r="E720" s="30">
        <v>1.4385101824905371E-3</v>
      </c>
    </row>
    <row r="721" spans="2:5" x14ac:dyDescent="0.2">
      <c r="B721" s="30">
        <v>648</v>
      </c>
      <c r="C721" s="40">
        <v>-8.3366572973788619E-3</v>
      </c>
      <c r="D721" s="30">
        <v>-2.2487824119791881E-4</v>
      </c>
      <c r="E721" s="30">
        <v>-8.1117790561809431E-3</v>
      </c>
    </row>
    <row r="722" spans="2:5" x14ac:dyDescent="0.2">
      <c r="B722" s="30">
        <v>649</v>
      </c>
      <c r="C722" s="40">
        <v>3.214951269253298E-2</v>
      </c>
      <c r="D722" s="30">
        <v>-9.0121622914212524E-4</v>
      </c>
      <c r="E722" s="30">
        <v>3.3050728921675106E-2</v>
      </c>
    </row>
    <row r="723" spans="2:5" x14ac:dyDescent="0.2">
      <c r="B723" s="30">
        <v>650</v>
      </c>
      <c r="C723" s="40">
        <v>1.909369215518467E-3</v>
      </c>
      <c r="D723" s="30">
        <v>2.3602851314115988E-3</v>
      </c>
      <c r="E723" s="30">
        <v>-4.5091591589313182E-4</v>
      </c>
    </row>
    <row r="724" spans="2:5" x14ac:dyDescent="0.2">
      <c r="B724" s="30">
        <v>651</v>
      </c>
      <c r="C724" s="40">
        <v>-9.0540263528178823E-3</v>
      </c>
      <c r="D724" s="30">
        <v>4.4688391947944953E-3</v>
      </c>
      <c r="E724" s="30">
        <v>-1.3522865547612378E-2</v>
      </c>
    </row>
    <row r="725" spans="2:5" x14ac:dyDescent="0.2">
      <c r="B725" s="30">
        <v>652</v>
      </c>
      <c r="C725" s="40">
        <v>-5.2914005715454099E-3</v>
      </c>
      <c r="D725" s="30">
        <v>-8.3212321933921838E-4</v>
      </c>
      <c r="E725" s="30">
        <v>-4.4592773522061915E-3</v>
      </c>
    </row>
    <row r="726" spans="2:5" x14ac:dyDescent="0.2">
      <c r="B726" s="30">
        <v>653</v>
      </c>
      <c r="C726" s="40">
        <v>2.2068130185715429E-3</v>
      </c>
      <c r="D726" s="30">
        <v>-1.8946691952247425E-3</v>
      </c>
      <c r="E726" s="30">
        <v>4.1014822137962854E-3</v>
      </c>
    </row>
    <row r="727" spans="2:5" x14ac:dyDescent="0.2">
      <c r="B727" s="30">
        <v>654</v>
      </c>
      <c r="C727" s="40">
        <v>-8.5969212310660192E-3</v>
      </c>
      <c r="D727" s="30">
        <v>-5.5386175047383163E-4</v>
      </c>
      <c r="E727" s="30">
        <v>-8.0430594805921875E-3</v>
      </c>
    </row>
    <row r="728" spans="2:5" x14ac:dyDescent="0.2">
      <c r="B728" s="30">
        <v>655</v>
      </c>
      <c r="C728" s="40">
        <v>6.1401253471147828E-3</v>
      </c>
      <c r="D728" s="30">
        <v>-7.4119383032568605E-4</v>
      </c>
      <c r="E728" s="30">
        <v>6.8813191774404689E-3</v>
      </c>
    </row>
    <row r="729" spans="2:5" x14ac:dyDescent="0.2">
      <c r="B729" s="30">
        <v>656</v>
      </c>
      <c r="C729" s="40">
        <v>-1.6474596058209594E-2</v>
      </c>
      <c r="D729" s="30">
        <v>-5.6339094881563412E-4</v>
      </c>
      <c r="E729" s="30">
        <v>-1.591120510939396E-2</v>
      </c>
    </row>
    <row r="730" spans="2:5" x14ac:dyDescent="0.2">
      <c r="B730" s="30">
        <v>657</v>
      </c>
      <c r="C730" s="40">
        <v>-5.9372244865543928E-3</v>
      </c>
      <c r="D730" s="30">
        <v>-1.0849426554554852E-3</v>
      </c>
      <c r="E730" s="30">
        <v>-4.8522818310989075E-3</v>
      </c>
    </row>
    <row r="731" spans="2:5" x14ac:dyDescent="0.2">
      <c r="B731" s="30">
        <v>658</v>
      </c>
      <c r="C731" s="40">
        <v>-1.0613258281532735E-2</v>
      </c>
      <c r="D731" s="30">
        <v>-2.9684095627866055E-3</v>
      </c>
      <c r="E731" s="30">
        <v>-7.6448487187461295E-3</v>
      </c>
    </row>
    <row r="732" spans="2:5" x14ac:dyDescent="0.2">
      <c r="B732" s="30">
        <v>659</v>
      </c>
      <c r="C732" s="40">
        <v>-4.9637431862941568E-3</v>
      </c>
      <c r="D732" s="30">
        <v>-2.0648312226097783E-3</v>
      </c>
      <c r="E732" s="30">
        <v>-2.8989119636843785E-3</v>
      </c>
    </row>
    <row r="733" spans="2:5" x14ac:dyDescent="0.2">
      <c r="B733" s="30">
        <v>660</v>
      </c>
      <c r="C733" s="40">
        <v>1.874744236477913E-3</v>
      </c>
      <c r="D733" s="30">
        <v>-2.0688271953345017E-3</v>
      </c>
      <c r="E733" s="30">
        <v>3.9435714318124147E-3</v>
      </c>
    </row>
    <row r="734" spans="2:5" x14ac:dyDescent="0.2">
      <c r="B734" s="30">
        <v>661</v>
      </c>
      <c r="C734" s="40">
        <v>-2.8637479378513381E-3</v>
      </c>
      <c r="D734" s="30">
        <v>-5.4649606449535268E-4</v>
      </c>
      <c r="E734" s="30">
        <v>-2.3172518733559854E-3</v>
      </c>
    </row>
    <row r="735" spans="2:5" x14ac:dyDescent="0.2">
      <c r="B735" s="30">
        <v>662</v>
      </c>
      <c r="C735" s="40">
        <v>1.1687946715767445E-2</v>
      </c>
      <c r="D735" s="30">
        <v>-1.4932317620734194E-4</v>
      </c>
      <c r="E735" s="30">
        <v>1.1837269891974787E-2</v>
      </c>
    </row>
    <row r="736" spans="2:5" x14ac:dyDescent="0.2">
      <c r="B736" s="30">
        <v>663</v>
      </c>
      <c r="C736" s="40">
        <v>-7.4872443276747247E-3</v>
      </c>
      <c r="D736" s="30">
        <v>8.2689887232401983E-4</v>
      </c>
      <c r="E736" s="30">
        <v>-8.3141431999987445E-3</v>
      </c>
    </row>
    <row r="737" spans="2:5" x14ac:dyDescent="0.2">
      <c r="B737" s="30">
        <v>664</v>
      </c>
      <c r="C737" s="40">
        <v>-8.2338807018979537E-3</v>
      </c>
      <c r="D737" s="30">
        <v>6.6230357635103411E-4</v>
      </c>
      <c r="E737" s="30">
        <v>-8.8961842782489878E-3</v>
      </c>
    </row>
    <row r="738" spans="2:5" x14ac:dyDescent="0.2">
      <c r="B738" s="30">
        <v>665</v>
      </c>
      <c r="C738" s="40">
        <v>-7.0550457174782316E-3</v>
      </c>
      <c r="D738" s="30">
        <v>-2.0098868116106752E-3</v>
      </c>
      <c r="E738" s="30">
        <v>-5.0451589058675564E-3</v>
      </c>
    </row>
    <row r="739" spans="2:5" x14ac:dyDescent="0.2">
      <c r="B739" s="30">
        <v>666</v>
      </c>
      <c r="C739" s="40">
        <v>9.4072985533940722E-4</v>
      </c>
      <c r="D739" s="30">
        <v>-1.9797886538621963E-3</v>
      </c>
      <c r="E739" s="30">
        <v>2.9205185092016036E-3</v>
      </c>
    </row>
    <row r="740" spans="2:5" x14ac:dyDescent="0.2">
      <c r="B740" s="30">
        <v>667</v>
      </c>
      <c r="C740" s="40">
        <v>-7.7726767260248956E-3</v>
      </c>
      <c r="D740" s="30">
        <v>-9.3261864999551886E-4</v>
      </c>
      <c r="E740" s="30">
        <v>-6.8400580760293768E-3</v>
      </c>
    </row>
    <row r="741" spans="2:5" x14ac:dyDescent="0.2">
      <c r="B741" s="30">
        <v>668</v>
      </c>
      <c r="C741" s="40">
        <v>4.522986744009287E-3</v>
      </c>
      <c r="D741" s="30">
        <v>-8.2061764676636621E-4</v>
      </c>
      <c r="E741" s="30">
        <v>5.3436043907756532E-3</v>
      </c>
    </row>
    <row r="742" spans="2:5" x14ac:dyDescent="0.2">
      <c r="B742" s="30">
        <v>669</v>
      </c>
      <c r="C742" s="40">
        <v>-9.315259832372691E-3</v>
      </c>
      <c r="D742" s="30">
        <v>-6.3168631019821023E-4</v>
      </c>
      <c r="E742" s="30">
        <v>-8.6835735221744807E-3</v>
      </c>
    </row>
    <row r="743" spans="2:5" x14ac:dyDescent="0.2">
      <c r="B743" s="30">
        <v>670</v>
      </c>
      <c r="C743" s="40">
        <v>5.2787727330843122E-3</v>
      </c>
      <c r="D743" s="30">
        <v>-5.0821220226349249E-4</v>
      </c>
      <c r="E743" s="30">
        <v>5.7869849353478046E-3</v>
      </c>
    </row>
    <row r="744" spans="2:5" x14ac:dyDescent="0.2">
      <c r="B744" s="30">
        <v>671</v>
      </c>
      <c r="C744" s="40">
        <v>-8.1910083198178298E-3</v>
      </c>
      <c r="D744" s="30">
        <v>-7.5604937898769275E-4</v>
      </c>
      <c r="E744" s="30">
        <v>-7.4349589408301371E-3</v>
      </c>
    </row>
    <row r="745" spans="2:5" x14ac:dyDescent="0.2">
      <c r="B745" s="30">
        <v>672</v>
      </c>
      <c r="C745" s="40">
        <v>2.2772495522515607E-3</v>
      </c>
      <c r="D745" s="30">
        <v>-2.8130032478402818E-4</v>
      </c>
      <c r="E745" s="30">
        <v>2.5585498770355889E-3</v>
      </c>
    </row>
    <row r="746" spans="2:5" x14ac:dyDescent="0.2">
      <c r="B746" s="30">
        <v>673</v>
      </c>
      <c r="C746" s="40">
        <v>2.597459723165765E-3</v>
      </c>
      <c r="D746" s="30">
        <v>-9.3758008848593595E-4</v>
      </c>
      <c r="E746" s="30">
        <v>3.5350398116517009E-3</v>
      </c>
    </row>
    <row r="747" spans="2:5" x14ac:dyDescent="0.2">
      <c r="B747" s="30">
        <v>674</v>
      </c>
      <c r="C747" s="40">
        <v>7.6167006254011956E-4</v>
      </c>
      <c r="D747" s="30">
        <v>5.1153497390984005E-4</v>
      </c>
      <c r="E747" s="30">
        <v>2.5013508863027951E-4</v>
      </c>
    </row>
    <row r="748" spans="2:5" x14ac:dyDescent="0.2">
      <c r="B748" s="30">
        <v>675</v>
      </c>
      <c r="C748" s="40">
        <v>4.745210361678737E-3</v>
      </c>
      <c r="D748" s="30">
        <v>3.5089588181214538E-4</v>
      </c>
      <c r="E748" s="30">
        <v>4.3943144798665916E-3</v>
      </c>
    </row>
    <row r="749" spans="2:5" x14ac:dyDescent="0.2">
      <c r="B749" s="30">
        <v>676</v>
      </c>
      <c r="C749" s="40">
        <v>1.0106358601135524E-2</v>
      </c>
      <c r="D749" s="30">
        <v>5.4540608625790708E-4</v>
      </c>
      <c r="E749" s="30">
        <v>9.5609525148776173E-3</v>
      </c>
    </row>
    <row r="750" spans="2:5" x14ac:dyDescent="0.2">
      <c r="B750" s="30">
        <v>677</v>
      </c>
      <c r="C750" s="40">
        <v>3.0213410291427423E-3</v>
      </c>
      <c r="D750" s="30">
        <v>1.6787074530211733E-3</v>
      </c>
      <c r="E750" s="30">
        <v>1.342633576121569E-3</v>
      </c>
    </row>
    <row r="751" spans="2:5" x14ac:dyDescent="0.2">
      <c r="B751" s="30">
        <v>678</v>
      </c>
      <c r="C751" s="40">
        <v>-1.634276629589165E-2</v>
      </c>
      <c r="D751" s="30">
        <v>1.6157930219511708E-3</v>
      </c>
      <c r="E751" s="30">
        <v>-1.795855931784282E-2</v>
      </c>
    </row>
    <row r="752" spans="2:5" x14ac:dyDescent="0.2">
      <c r="B752" s="30">
        <v>679</v>
      </c>
      <c r="C752" s="40">
        <v>5.46522762612696E-4</v>
      </c>
      <c r="D752" s="30">
        <v>-1.4914387537379014E-3</v>
      </c>
      <c r="E752" s="30">
        <v>2.0379615163505973E-3</v>
      </c>
    </row>
    <row r="753" spans="2:5" x14ac:dyDescent="0.2">
      <c r="B753" s="30">
        <v>680</v>
      </c>
      <c r="C753" s="40">
        <v>-4.577802695340214E-3</v>
      </c>
      <c r="D753" s="30">
        <v>-2.2305408929466529E-3</v>
      </c>
      <c r="E753" s="30">
        <v>-2.3472618023935611E-3</v>
      </c>
    </row>
    <row r="754" spans="2:5" x14ac:dyDescent="0.2">
      <c r="B754" s="30">
        <v>681</v>
      </c>
      <c r="C754" s="40">
        <v>4.953363907695984E-3</v>
      </c>
      <c r="D754" s="30">
        <v>-5.1903430756616766E-4</v>
      </c>
      <c r="E754" s="30">
        <v>5.4723982152621517E-3</v>
      </c>
    </row>
    <row r="755" spans="2:5" x14ac:dyDescent="0.2">
      <c r="B755" s="30">
        <v>682</v>
      </c>
      <c r="C755" s="40">
        <v>2.6760543339822244E-3</v>
      </c>
      <c r="D755" s="30">
        <v>-1.5247846299950565E-4</v>
      </c>
      <c r="E755" s="30">
        <v>2.8285327969817301E-3</v>
      </c>
    </row>
    <row r="756" spans="2:5" x14ac:dyDescent="0.2">
      <c r="B756" s="30">
        <v>683</v>
      </c>
      <c r="C756" s="40">
        <v>1.0540538594608916E-2</v>
      </c>
      <c r="D756" s="30">
        <v>8.8162547020560582E-4</v>
      </c>
      <c r="E756" s="30">
        <v>9.6589131244033104E-3</v>
      </c>
    </row>
    <row r="757" spans="2:5" x14ac:dyDescent="0.2">
      <c r="B757" s="30">
        <v>684</v>
      </c>
      <c r="C757" s="40">
        <v>-8.007449848622894E-3</v>
      </c>
      <c r="D757" s="30">
        <v>1.4475233190225506E-3</v>
      </c>
      <c r="E757" s="30">
        <v>-9.4549731676454446E-3</v>
      </c>
    </row>
    <row r="758" spans="2:5" x14ac:dyDescent="0.2">
      <c r="B758" s="30">
        <v>685</v>
      </c>
      <c r="C758" s="40">
        <v>-2.5468946987720334E-5</v>
      </c>
      <c r="D758" s="30">
        <v>4.4959375464379892E-4</v>
      </c>
      <c r="E758" s="30">
        <v>-4.7506270163151927E-4</v>
      </c>
    </row>
    <row r="759" spans="2:5" x14ac:dyDescent="0.2">
      <c r="B759" s="30">
        <v>686</v>
      </c>
      <c r="C759" s="40">
        <v>-2.1757430328569242E-3</v>
      </c>
      <c r="D759" s="30">
        <v>-1.1685274304816472E-3</v>
      </c>
      <c r="E759" s="30">
        <v>-1.0072156023752769E-3</v>
      </c>
    </row>
    <row r="760" spans="2:5" x14ac:dyDescent="0.2">
      <c r="B760" s="30">
        <v>687</v>
      </c>
      <c r="C760" s="40">
        <v>1.496331716604846E-3</v>
      </c>
      <c r="D760" s="30">
        <v>-3.2950545569122055E-4</v>
      </c>
      <c r="E760" s="30">
        <v>1.8258371722960666E-3</v>
      </c>
    </row>
    <row r="761" spans="2:5" x14ac:dyDescent="0.2">
      <c r="B761" s="30">
        <v>688</v>
      </c>
      <c r="C761" s="40">
        <v>-1.2403617629399507E-2</v>
      </c>
      <c r="D761" s="30">
        <v>-2.1205133944417892E-4</v>
      </c>
      <c r="E761" s="30">
        <v>-1.2191566289955328E-2</v>
      </c>
    </row>
    <row r="762" spans="2:5" x14ac:dyDescent="0.2">
      <c r="B762" s="30">
        <v>689</v>
      </c>
      <c r="C762" s="40">
        <v>-3.6982685421925877E-2</v>
      </c>
      <c r="D762" s="30">
        <v>-1.2598931650360523E-3</v>
      </c>
      <c r="E762" s="30">
        <v>-3.5722792256889825E-2</v>
      </c>
    </row>
    <row r="763" spans="2:5" x14ac:dyDescent="0.2">
      <c r="B763" s="30">
        <v>690</v>
      </c>
      <c r="C763" s="40">
        <v>9.6819075397740605E-3</v>
      </c>
      <c r="D763" s="30">
        <v>-5.8665205151462851E-3</v>
      </c>
      <c r="E763" s="30">
        <v>1.5548428054920346E-2</v>
      </c>
    </row>
    <row r="764" spans="2:5" x14ac:dyDescent="0.2">
      <c r="B764" s="30">
        <v>691</v>
      </c>
      <c r="C764" s="40">
        <v>4.8324182892546131E-3</v>
      </c>
      <c r="D764" s="30">
        <v>-4.003046473023469E-3</v>
      </c>
      <c r="E764" s="30">
        <v>8.8354647622780821E-3</v>
      </c>
    </row>
    <row r="765" spans="2:5" x14ac:dyDescent="0.2">
      <c r="B765" s="30">
        <v>692</v>
      </c>
      <c r="C765" s="40">
        <v>1.2779223960042911E-2</v>
      </c>
      <c r="D765" s="30">
        <v>1.759611730169577E-3</v>
      </c>
      <c r="E765" s="30">
        <v>1.1019612229873334E-2</v>
      </c>
    </row>
    <row r="766" spans="2:5" x14ac:dyDescent="0.2">
      <c r="B766" s="30">
        <v>693</v>
      </c>
      <c r="C766" s="40">
        <v>4.3678409664457919E-3</v>
      </c>
      <c r="D766" s="30">
        <v>1.9873245228305349E-3</v>
      </c>
      <c r="E766" s="30">
        <v>2.380516443615257E-3</v>
      </c>
    </row>
    <row r="767" spans="2:5" x14ac:dyDescent="0.2">
      <c r="B767" s="30">
        <v>694</v>
      </c>
      <c r="C767" s="40">
        <v>5.7082899111969877E-3</v>
      </c>
      <c r="D767" s="30">
        <v>2.1262549261342337E-3</v>
      </c>
      <c r="E767" s="30">
        <v>3.582034985062754E-3</v>
      </c>
    </row>
    <row r="768" spans="2:5" x14ac:dyDescent="0.2">
      <c r="B768" s="30">
        <v>695</v>
      </c>
      <c r="C768" s="40">
        <v>7.9730829116691198E-3</v>
      </c>
      <c r="D768" s="30">
        <v>1.1393127964678664E-3</v>
      </c>
      <c r="E768" s="30">
        <v>6.8337701152012533E-3</v>
      </c>
    </row>
    <row r="769" spans="2:5" x14ac:dyDescent="0.2">
      <c r="B769" s="30">
        <v>696</v>
      </c>
      <c r="C769" s="40">
        <v>3.4663554355545197E-2</v>
      </c>
      <c r="D769" s="30">
        <v>1.571838527752889E-3</v>
      </c>
      <c r="E769" s="30">
        <v>3.3091715827792308E-2</v>
      </c>
    </row>
    <row r="770" spans="2:5" x14ac:dyDescent="0.2">
      <c r="B770" s="30">
        <v>697</v>
      </c>
      <c r="C770" s="40">
        <v>-2.4721064120492183E-4</v>
      </c>
      <c r="D770" s="30">
        <v>4.8418302179120253E-3</v>
      </c>
      <c r="E770" s="30">
        <v>-5.0890408591169473E-3</v>
      </c>
    </row>
    <row r="771" spans="2:5" x14ac:dyDescent="0.2">
      <c r="B771" s="30">
        <v>698</v>
      </c>
      <c r="C771" s="40">
        <v>5.4819426770432471E-3</v>
      </c>
      <c r="D771" s="30">
        <v>4.568812220214399E-3</v>
      </c>
      <c r="E771" s="30">
        <v>9.1313045682884803E-4</v>
      </c>
    </row>
    <row r="772" spans="2:5" x14ac:dyDescent="0.2">
      <c r="B772" s="30">
        <v>699</v>
      </c>
      <c r="C772" s="40">
        <v>-1.0588125794984185E-2</v>
      </c>
      <c r="D772" s="30">
        <v>4.9099405409698191E-4</v>
      </c>
      <c r="E772" s="30">
        <v>-1.1079119849081167E-2</v>
      </c>
    </row>
    <row r="773" spans="2:5" x14ac:dyDescent="0.2">
      <c r="B773" s="30">
        <v>700</v>
      </c>
      <c r="C773" s="40">
        <v>2.2010037515064972E-3</v>
      </c>
      <c r="D773" s="30">
        <v>-5.2008317795374783E-4</v>
      </c>
      <c r="E773" s="30">
        <v>2.721086929460245E-3</v>
      </c>
    </row>
    <row r="774" spans="2:5" x14ac:dyDescent="0.2">
      <c r="B774" s="30">
        <v>701</v>
      </c>
      <c r="C774" s="40">
        <v>1.7094573449982425E-2</v>
      </c>
      <c r="D774" s="30">
        <v>-1.2697361298305079E-3</v>
      </c>
      <c r="E774" s="30">
        <v>1.8364309579812933E-2</v>
      </c>
    </row>
    <row r="775" spans="2:5" x14ac:dyDescent="0.2">
      <c r="B775" s="30">
        <v>702</v>
      </c>
      <c r="C775" s="40">
        <v>3.1071420249465958E-3</v>
      </c>
      <c r="D775" s="30">
        <v>2.1112494648503413E-3</v>
      </c>
      <c r="E775" s="30">
        <v>9.9589256009625449E-4</v>
      </c>
    </row>
    <row r="776" spans="2:5" x14ac:dyDescent="0.2">
      <c r="B776" s="30">
        <v>703</v>
      </c>
      <c r="C776" s="40">
        <v>-3.0421420655487191E-3</v>
      </c>
      <c r="D776" s="30">
        <v>2.5689568733176806E-3</v>
      </c>
      <c r="E776" s="30">
        <v>-5.6110989388663997E-3</v>
      </c>
    </row>
    <row r="777" spans="2:5" x14ac:dyDescent="0.2">
      <c r="B777" s="30">
        <v>704</v>
      </c>
      <c r="C777" s="40">
        <v>7.2291909825836333E-3</v>
      </c>
      <c r="D777" s="30">
        <v>-2.7215832332548942E-6</v>
      </c>
      <c r="E777" s="30">
        <v>7.2319125658168882E-3</v>
      </c>
    </row>
    <row r="778" spans="2:5" x14ac:dyDescent="0.2">
      <c r="B778" s="30">
        <v>705</v>
      </c>
      <c r="C778" s="40">
        <v>6.5925116562194899E-3</v>
      </c>
      <c r="D778" s="30">
        <v>3.076325739100735E-4</v>
      </c>
      <c r="E778" s="30">
        <v>6.2848790823094164E-3</v>
      </c>
    </row>
    <row r="779" spans="2:5" x14ac:dyDescent="0.2">
      <c r="B779" s="30">
        <v>706</v>
      </c>
      <c r="C779" s="40">
        <v>1.8002908248395632E-2</v>
      </c>
      <c r="D779" s="30">
        <v>1.6238868630440578E-3</v>
      </c>
      <c r="E779" s="30">
        <v>1.6379021385351574E-2</v>
      </c>
    </row>
    <row r="780" spans="2:5" x14ac:dyDescent="0.2">
      <c r="B780" s="30">
        <v>707</v>
      </c>
      <c r="C780" s="40">
        <v>-5.4927414698666471E-3</v>
      </c>
      <c r="D780" s="30">
        <v>2.8051222668250527E-3</v>
      </c>
      <c r="E780" s="30">
        <v>-8.2978637366916998E-3</v>
      </c>
    </row>
    <row r="781" spans="2:5" x14ac:dyDescent="0.2">
      <c r="B781" s="30">
        <v>708</v>
      </c>
      <c r="C781" s="40">
        <v>-4.8284515461050737E-4</v>
      </c>
      <c r="D781" s="30">
        <v>1.736531708050071E-3</v>
      </c>
      <c r="E781" s="30">
        <v>-2.2193768626605783E-3</v>
      </c>
    </row>
    <row r="782" spans="2:5" x14ac:dyDescent="0.2">
      <c r="B782" s="30">
        <v>709</v>
      </c>
      <c r="C782" s="40">
        <v>-1.0297927858146311E-3</v>
      </c>
      <c r="D782" s="30">
        <v>-8.7975542717076531E-4</v>
      </c>
      <c r="E782" s="30">
        <v>-1.500373586438658E-4</v>
      </c>
    </row>
    <row r="783" spans="2:5" x14ac:dyDescent="0.2">
      <c r="B783" s="30">
        <v>710</v>
      </c>
      <c r="C783" s="40">
        <v>-2.9685624282818246E-3</v>
      </c>
      <c r="D783" s="30">
        <v>-2.639999096313247E-4</v>
      </c>
      <c r="E783" s="30">
        <v>-2.7045625186504999E-3</v>
      </c>
    </row>
    <row r="784" spans="2:5" x14ac:dyDescent="0.2">
      <c r="B784" s="30">
        <v>711</v>
      </c>
      <c r="C784" s="40">
        <v>2.1328940922814291E-2</v>
      </c>
      <c r="D784" s="30">
        <v>-5.5317002916673019E-4</v>
      </c>
      <c r="E784" s="30">
        <v>2.1882110951981022E-2</v>
      </c>
    </row>
    <row r="785" spans="2:5" x14ac:dyDescent="0.2">
      <c r="B785" s="30">
        <v>712</v>
      </c>
      <c r="C785" s="40">
        <v>2.6188909167437517E-3</v>
      </c>
      <c r="D785" s="30">
        <v>1.8834482001628063E-3</v>
      </c>
      <c r="E785" s="30">
        <v>7.354427165809454E-4</v>
      </c>
    </row>
    <row r="786" spans="2:5" x14ac:dyDescent="0.2">
      <c r="B786" s="30">
        <v>713</v>
      </c>
      <c r="C786" s="40">
        <v>7.4537772322109345E-3</v>
      </c>
      <c r="D786" s="30">
        <v>3.0865095907719117E-3</v>
      </c>
      <c r="E786" s="30">
        <v>4.3672676414390228E-3</v>
      </c>
    </row>
    <row r="787" spans="2:5" x14ac:dyDescent="0.2">
      <c r="B787" s="30">
        <v>714</v>
      </c>
      <c r="C787" s="40">
        <v>3.2662336038389063E-2</v>
      </c>
      <c r="D787" s="30">
        <v>1.096997062017005E-3</v>
      </c>
      <c r="E787" s="30">
        <v>3.1565338976372058E-2</v>
      </c>
    </row>
    <row r="788" spans="2:5" x14ac:dyDescent="0.2">
      <c r="B788" s="30">
        <v>715</v>
      </c>
      <c r="C788" s="40">
        <v>1.6643822027579004E-2</v>
      </c>
      <c r="D788" s="30">
        <v>4.5494572754150517E-3</v>
      </c>
      <c r="E788" s="30">
        <v>1.2094364752163952E-2</v>
      </c>
    </row>
    <row r="789" spans="2:5" x14ac:dyDescent="0.2">
      <c r="B789" s="30">
        <v>716</v>
      </c>
      <c r="C789" s="40">
        <v>1.4450645116366663E-2</v>
      </c>
      <c r="D789" s="30">
        <v>6.1744553081117554E-3</v>
      </c>
      <c r="E789" s="30">
        <v>8.2761898082549072E-3</v>
      </c>
    </row>
    <row r="790" spans="2:5" x14ac:dyDescent="0.2">
      <c r="B790" s="30">
        <v>717</v>
      </c>
      <c r="C790" s="40">
        <v>-1.0973628331188451E-2</v>
      </c>
      <c r="D790" s="30">
        <v>3.7678695468209844E-3</v>
      </c>
      <c r="E790" s="30">
        <v>-1.4741497878009435E-2</v>
      </c>
    </row>
    <row r="791" spans="2:5" x14ac:dyDescent="0.2">
      <c r="B791" s="30">
        <v>718</v>
      </c>
      <c r="C791" s="40">
        <v>6.685724207358087E-3</v>
      </c>
      <c r="D791" s="30">
        <v>6.4816886104535065E-4</v>
      </c>
      <c r="E791" s="30">
        <v>6.0375553463127363E-3</v>
      </c>
    </row>
    <row r="792" spans="2:5" x14ac:dyDescent="0.2">
      <c r="B792" s="30">
        <v>719</v>
      </c>
      <c r="C792" s="40">
        <v>8.413554607682748E-3</v>
      </c>
      <c r="D792" s="30">
        <v>-8.2373054754063084E-4</v>
      </c>
      <c r="E792" s="30">
        <v>9.2372851552233789E-3</v>
      </c>
    </row>
    <row r="793" spans="2:5" x14ac:dyDescent="0.2">
      <c r="B793" s="30">
        <v>720</v>
      </c>
      <c r="C793" s="40">
        <v>1.3377241164216706E-2</v>
      </c>
      <c r="D793" s="30">
        <v>1.7527413632069614E-3</v>
      </c>
      <c r="E793" s="30">
        <v>1.1624499801009745E-2</v>
      </c>
    </row>
    <row r="794" spans="2:5" x14ac:dyDescent="0.2">
      <c r="B794" s="30">
        <v>721</v>
      </c>
      <c r="C794" s="40">
        <v>9.507085238681226E-3</v>
      </c>
      <c r="D794" s="30">
        <v>2.5373079201343619E-3</v>
      </c>
      <c r="E794" s="30">
        <v>6.9697773185468642E-3</v>
      </c>
    </row>
    <row r="795" spans="2:5" x14ac:dyDescent="0.2">
      <c r="B795" s="30">
        <v>722</v>
      </c>
      <c r="C795" s="40">
        <v>1.5441519216772923E-2</v>
      </c>
      <c r="D795" s="30">
        <v>2.7777571237336141E-3</v>
      </c>
      <c r="E795" s="30">
        <v>1.2663762093039309E-2</v>
      </c>
    </row>
    <row r="796" spans="2:5" x14ac:dyDescent="0.2">
      <c r="B796" s="30">
        <v>723</v>
      </c>
      <c r="C796" s="40">
        <v>-1.193020567981877E-2</v>
      </c>
      <c r="D796" s="30">
        <v>2.9142230465498617E-3</v>
      </c>
      <c r="E796" s="30">
        <v>-1.4844428726368632E-2</v>
      </c>
    </row>
    <row r="797" spans="2:5" x14ac:dyDescent="0.2">
      <c r="B797" s="30">
        <v>724</v>
      </c>
      <c r="C797" s="40">
        <v>-3.5019717043366858E-2</v>
      </c>
      <c r="D797" s="30">
        <v>6.7573402610353328E-4</v>
      </c>
      <c r="E797" s="30">
        <v>-3.5695451069470391E-2</v>
      </c>
    </row>
    <row r="798" spans="2:5" x14ac:dyDescent="0.2">
      <c r="B798" s="30">
        <v>725</v>
      </c>
      <c r="C798" s="40">
        <v>1.6938881550019904E-2</v>
      </c>
      <c r="D798" s="30">
        <v>-5.5845926449921771E-3</v>
      </c>
      <c r="E798" s="30">
        <v>2.2523474195012081E-2</v>
      </c>
    </row>
    <row r="799" spans="2:5" x14ac:dyDescent="0.2">
      <c r="B799" s="30">
        <v>726</v>
      </c>
      <c r="C799" s="40">
        <v>1.1151727086462624E-2</v>
      </c>
      <c r="D799" s="30">
        <v>-2.9320423978110178E-3</v>
      </c>
      <c r="E799" s="30">
        <v>1.4083769484273641E-2</v>
      </c>
    </row>
    <row r="800" spans="2:5" x14ac:dyDescent="0.2">
      <c r="B800" s="30">
        <v>727</v>
      </c>
      <c r="C800" s="40">
        <v>3.9382472532529939E-3</v>
      </c>
      <c r="D800" s="30">
        <v>3.4413432344609085E-3</v>
      </c>
      <c r="E800" s="30">
        <v>4.9690401879208534E-4</v>
      </c>
    </row>
    <row r="801" spans="2:5" x14ac:dyDescent="0.2">
      <c r="B801" s="30">
        <v>728</v>
      </c>
      <c r="C801" s="40">
        <v>6.1964407624579667E-3</v>
      </c>
      <c r="D801" s="30">
        <v>1.8587806969365692E-3</v>
      </c>
      <c r="E801" s="30">
        <v>4.3376600655213975E-3</v>
      </c>
    </row>
    <row r="802" spans="2:5" x14ac:dyDescent="0.2">
      <c r="B802" s="30">
        <v>729</v>
      </c>
      <c r="C802" s="40">
        <v>1.3651544350725457E-2</v>
      </c>
      <c r="D802" s="30">
        <v>1.135516460644961E-3</v>
      </c>
      <c r="E802" s="30">
        <v>1.2516027890080496E-2</v>
      </c>
    </row>
    <row r="803" spans="2:5" x14ac:dyDescent="0.2">
      <c r="B803" s="30">
        <v>730</v>
      </c>
      <c r="C803" s="40">
        <v>-8.8832236747836777E-3</v>
      </c>
      <c r="D803" s="30">
        <v>2.2683892106895621E-3</v>
      </c>
      <c r="E803" s="30">
        <v>-1.115161288547324E-2</v>
      </c>
    </row>
    <row r="804" spans="2:5" x14ac:dyDescent="0.2">
      <c r="B804" s="30">
        <v>731</v>
      </c>
      <c r="C804" s="40">
        <v>-1.3922280969578352E-2</v>
      </c>
      <c r="D804" s="30">
        <v>7.7241908504382777E-4</v>
      </c>
      <c r="E804" s="30">
        <v>-1.469470005462218E-2</v>
      </c>
    </row>
    <row r="805" spans="2:5" x14ac:dyDescent="0.2">
      <c r="B805" s="30">
        <v>732</v>
      </c>
      <c r="C805" s="40">
        <v>9.6290230038615504E-3</v>
      </c>
      <c r="D805" s="30">
        <v>-2.8301274828710678E-3</v>
      </c>
      <c r="E805" s="30">
        <v>1.2459150486732618E-2</v>
      </c>
    </row>
    <row r="806" spans="2:5" x14ac:dyDescent="0.2">
      <c r="B806" s="30">
        <v>733</v>
      </c>
      <c r="C806" s="40">
        <v>2.9988584976048645E-3</v>
      </c>
      <c r="D806" s="30">
        <v>-8.9501923913989749E-4</v>
      </c>
      <c r="E806" s="30">
        <v>3.893877736744762E-3</v>
      </c>
    </row>
    <row r="807" spans="2:5" x14ac:dyDescent="0.2">
      <c r="B807" s="30">
        <v>734</v>
      </c>
      <c r="C807" s="40">
        <v>-2.0196603557088062E-4</v>
      </c>
      <c r="D807" s="30">
        <v>1.5488404287965301E-3</v>
      </c>
      <c r="E807" s="30">
        <v>-1.7508064643674108E-3</v>
      </c>
    </row>
    <row r="808" spans="2:5" x14ac:dyDescent="0.2">
      <c r="B808" s="30">
        <v>735</v>
      </c>
      <c r="C808" s="40">
        <v>1.2032573190306716E-2</v>
      </c>
      <c r="D808" s="30">
        <v>2.9807888680283973E-4</v>
      </c>
      <c r="E808" s="30">
        <v>1.1734494303503876E-2</v>
      </c>
    </row>
    <row r="809" spans="2:5" x14ac:dyDescent="0.2">
      <c r="B809" s="30">
        <v>736</v>
      </c>
      <c r="C809" s="40">
        <v>5.9076968223875717E-3</v>
      </c>
      <c r="D809" s="30">
        <v>1.2245988012980734E-3</v>
      </c>
      <c r="E809" s="30">
        <v>4.6830980210894983E-3</v>
      </c>
    </row>
    <row r="810" spans="2:5" x14ac:dyDescent="0.2">
      <c r="B810" s="30">
        <v>737</v>
      </c>
      <c r="C810" s="40">
        <v>-3.9071117920057826E-3</v>
      </c>
      <c r="D810" s="30">
        <v>2.1964451390684972E-3</v>
      </c>
      <c r="E810" s="30">
        <v>-6.1035569310742797E-3</v>
      </c>
    </row>
    <row r="811" spans="2:5" x14ac:dyDescent="0.2">
      <c r="B811" s="30">
        <v>738</v>
      </c>
      <c r="C811" s="40">
        <v>7.58774144861157E-3</v>
      </c>
      <c r="D811" s="30">
        <v>2.7938270080228329E-4</v>
      </c>
      <c r="E811" s="30">
        <v>7.3083587478092868E-3</v>
      </c>
    </row>
    <row r="812" spans="2:5" x14ac:dyDescent="0.2">
      <c r="B812" s="30">
        <v>739</v>
      </c>
      <c r="C812" s="40">
        <v>-9.9600097265527387E-3</v>
      </c>
      <c r="D812" s="30">
        <v>2.3065332750849508E-4</v>
      </c>
      <c r="E812" s="30">
        <v>-1.0190663054061234E-2</v>
      </c>
    </row>
    <row r="813" spans="2:5" x14ac:dyDescent="0.2">
      <c r="B813" s="30">
        <v>740</v>
      </c>
      <c r="C813" s="40">
        <v>1.3209132732294887E-3</v>
      </c>
      <c r="D813" s="30">
        <v>-1.6597536828190807E-4</v>
      </c>
      <c r="E813" s="30">
        <v>1.4868886415113968E-3</v>
      </c>
    </row>
    <row r="814" spans="2:5" x14ac:dyDescent="0.2">
      <c r="B814" s="30">
        <v>741</v>
      </c>
      <c r="C814" s="40">
        <v>3.3700455038005702E-3</v>
      </c>
      <c r="D814" s="30">
        <v>-1.2826606074047104E-3</v>
      </c>
      <c r="E814" s="30">
        <v>4.6527061112052806E-3</v>
      </c>
    </row>
    <row r="815" spans="2:5" x14ac:dyDescent="0.2">
      <c r="B815" s="30">
        <v>742</v>
      </c>
      <c r="C815" s="40">
        <v>3.0144625921074876E-4</v>
      </c>
      <c r="D815" s="30">
        <v>4.6819992717091348E-4</v>
      </c>
      <c r="E815" s="30">
        <v>-1.6675366796016473E-4</v>
      </c>
    </row>
    <row r="816" spans="2:5" x14ac:dyDescent="0.2">
      <c r="B816" s="30">
        <v>743</v>
      </c>
      <c r="C816" s="40">
        <v>-9.3735201537622978E-3</v>
      </c>
      <c r="D816" s="30">
        <v>4.0410874239761238E-4</v>
      </c>
      <c r="E816" s="30">
        <v>-9.7776288961599102E-3</v>
      </c>
    </row>
    <row r="817" spans="2:5" x14ac:dyDescent="0.2">
      <c r="B817" s="30">
        <v>744</v>
      </c>
      <c r="C817" s="40">
        <v>-1.9021866916489095E-2</v>
      </c>
      <c r="D817" s="30">
        <v>-1.0847269389161161E-3</v>
      </c>
      <c r="E817" s="30">
        <v>-1.7937139977572979E-2</v>
      </c>
    </row>
    <row r="818" spans="2:5" x14ac:dyDescent="0.2">
      <c r="B818" s="30">
        <v>745</v>
      </c>
      <c r="C818" s="40">
        <v>-1.5146048832760786E-2</v>
      </c>
      <c r="D818" s="30">
        <v>-3.4626795524693253E-3</v>
      </c>
      <c r="E818" s="30">
        <v>-1.1683369280291461E-2</v>
      </c>
    </row>
    <row r="819" spans="2:5" x14ac:dyDescent="0.2">
      <c r="B819" s="30">
        <v>746</v>
      </c>
      <c r="C819" s="40">
        <v>3.2858345931908563E-3</v>
      </c>
      <c r="D819" s="30">
        <v>-4.3350805766071152E-3</v>
      </c>
      <c r="E819" s="30">
        <v>7.6209151697979715E-3</v>
      </c>
    </row>
    <row r="820" spans="2:5" x14ac:dyDescent="0.2">
      <c r="B820" s="30">
        <v>747</v>
      </c>
      <c r="C820" s="40">
        <v>-1.9733455147711593E-2</v>
      </c>
      <c r="D820" s="30">
        <v>-1.7647247858438644E-3</v>
      </c>
      <c r="E820" s="30">
        <v>-1.7968730361867729E-2</v>
      </c>
    </row>
    <row r="821" spans="2:5" x14ac:dyDescent="0.2">
      <c r="B821" s="30">
        <v>748</v>
      </c>
      <c r="C821" s="40">
        <v>-5.5797814393535082E-3</v>
      </c>
      <c r="D821" s="30">
        <v>-1.8322842777160463E-3</v>
      </c>
      <c r="E821" s="30">
        <v>-3.7474971616374619E-3</v>
      </c>
    </row>
    <row r="822" spans="2:5" x14ac:dyDescent="0.2">
      <c r="B822" s="30">
        <v>749</v>
      </c>
      <c r="C822" s="40">
        <v>-1.4053823519729296E-2</v>
      </c>
      <c r="D822" s="30">
        <v>-3.3687642860387862E-3</v>
      </c>
      <c r="E822" s="30">
        <v>-1.068505923369051E-2</v>
      </c>
    </row>
    <row r="823" spans="2:5" x14ac:dyDescent="0.2">
      <c r="B823" s="30">
        <v>750</v>
      </c>
      <c r="C823" s="40">
        <v>6.6832517508366371E-3</v>
      </c>
      <c r="D823" s="30">
        <v>-2.3986646963097998E-3</v>
      </c>
      <c r="E823" s="30">
        <v>9.0819164471464368E-3</v>
      </c>
    </row>
    <row r="824" spans="2:5" x14ac:dyDescent="0.2">
      <c r="B824" s="30">
        <v>751</v>
      </c>
      <c r="C824" s="40">
        <v>8.1748123532758912E-3</v>
      </c>
      <c r="D824" s="30">
        <v>-1.2399311055059613E-3</v>
      </c>
      <c r="E824" s="30">
        <v>9.4147434587818525E-3</v>
      </c>
    </row>
    <row r="825" spans="2:5" x14ac:dyDescent="0.2">
      <c r="B825" s="30">
        <v>752</v>
      </c>
      <c r="C825" s="40">
        <v>-6.7978834230835372E-3</v>
      </c>
      <c r="D825" s="30">
        <v>1.7258934342095555E-3</v>
      </c>
      <c r="E825" s="30">
        <v>-8.5237768572930927E-3</v>
      </c>
    </row>
    <row r="826" spans="2:5" x14ac:dyDescent="0.2">
      <c r="B826" s="30">
        <v>753</v>
      </c>
      <c r="C826" s="40">
        <v>4.4139392917216992E-4</v>
      </c>
      <c r="D826" s="30">
        <v>2.6447536439559683E-4</v>
      </c>
      <c r="E826" s="30">
        <v>1.7691856477657309E-4</v>
      </c>
    </row>
    <row r="827" spans="2:5" x14ac:dyDescent="0.2">
      <c r="B827" s="30">
        <v>754</v>
      </c>
      <c r="C827" s="40">
        <v>7.9338459967446314E-3</v>
      </c>
      <c r="D827" s="30">
        <v>-9.5334831677409623E-4</v>
      </c>
      <c r="E827" s="30">
        <v>8.8871943135187276E-3</v>
      </c>
    </row>
    <row r="828" spans="2:5" x14ac:dyDescent="0.2">
      <c r="B828" s="30">
        <v>755</v>
      </c>
      <c r="C828" s="40">
        <v>9.3833300387855794E-3</v>
      </c>
      <c r="D828" s="30">
        <v>8.5627967682981067E-4</v>
      </c>
      <c r="E828" s="30">
        <v>8.5270503619557687E-3</v>
      </c>
    </row>
    <row r="829" spans="2:5" x14ac:dyDescent="0.2">
      <c r="B829" s="30">
        <v>756</v>
      </c>
      <c r="C829" s="40">
        <v>-2.2361579259489255E-3</v>
      </c>
      <c r="D829" s="30">
        <v>2.0289788026878653E-3</v>
      </c>
      <c r="E829" s="30">
        <v>-4.2651367286367908E-3</v>
      </c>
    </row>
    <row r="830" spans="2:5" x14ac:dyDescent="0.2">
      <c r="B830" s="30">
        <v>757</v>
      </c>
      <c r="C830" s="40">
        <v>-4.4218784044585992E-3</v>
      </c>
      <c r="D830" s="30">
        <v>9.3427720331954508E-4</v>
      </c>
      <c r="E830" s="30">
        <v>-5.3561556077781442E-3</v>
      </c>
    </row>
    <row r="831" spans="2:5" x14ac:dyDescent="0.2">
      <c r="B831" s="30">
        <v>758</v>
      </c>
      <c r="C831" s="40">
        <v>-4.6754449700872084E-3</v>
      </c>
      <c r="D831" s="30">
        <v>-8.774696722227554E-4</v>
      </c>
      <c r="E831" s="30">
        <v>-3.797975297864453E-3</v>
      </c>
    </row>
    <row r="832" spans="2:5" x14ac:dyDescent="0.2">
      <c r="B832" s="30">
        <v>759</v>
      </c>
      <c r="C832" s="40">
        <v>-1.3461413871507526E-3</v>
      </c>
      <c r="D832" s="30">
        <v>-1.2007730450995379E-3</v>
      </c>
      <c r="E832" s="30">
        <v>-1.4536834205121471E-4</v>
      </c>
    </row>
    <row r="833" spans="2:5" x14ac:dyDescent="0.2">
      <c r="B833" s="30">
        <v>760</v>
      </c>
      <c r="C833" s="40">
        <v>2.5152279523274514E-3</v>
      </c>
      <c r="D833" s="30">
        <v>-8.6526930443094584E-4</v>
      </c>
      <c r="E833" s="30">
        <v>3.3804972567583972E-3</v>
      </c>
    </row>
    <row r="834" spans="2:5" x14ac:dyDescent="0.2">
      <c r="B834" s="30">
        <v>761</v>
      </c>
      <c r="C834" s="40">
        <v>-4.5525154014259116E-3</v>
      </c>
      <c r="D834" s="30">
        <v>1.3127567747663917E-5</v>
      </c>
      <c r="E834" s="30">
        <v>-4.5656429691735756E-3</v>
      </c>
    </row>
    <row r="835" spans="2:5" x14ac:dyDescent="0.2">
      <c r="B835" s="30">
        <v>762</v>
      </c>
      <c r="C835" s="40">
        <v>2.2861674902037309E-3</v>
      </c>
      <c r="D835" s="30">
        <v>-2.503870945469778E-4</v>
      </c>
      <c r="E835" s="30">
        <v>2.5365545847507087E-3</v>
      </c>
    </row>
    <row r="836" spans="2:5" x14ac:dyDescent="0.2">
      <c r="B836" s="30">
        <v>763</v>
      </c>
      <c r="C836" s="40">
        <v>-9.272227520471887E-3</v>
      </c>
      <c r="D836" s="30">
        <v>-4.4527546219694757E-4</v>
      </c>
      <c r="E836" s="30">
        <v>-8.8269520582749394E-3</v>
      </c>
    </row>
    <row r="837" spans="2:5" x14ac:dyDescent="0.2">
      <c r="B837" s="30">
        <v>764</v>
      </c>
      <c r="C837" s="40">
        <v>-8.2032337163692986E-4</v>
      </c>
      <c r="D837" s="30">
        <v>-8.0547609542050685E-4</v>
      </c>
      <c r="E837" s="30">
        <v>-1.4847276216423014E-5</v>
      </c>
    </row>
    <row r="838" spans="2:5" x14ac:dyDescent="0.2">
      <c r="B838" s="30">
        <v>765</v>
      </c>
      <c r="C838" s="40">
        <v>-2.6619540378562955E-4</v>
      </c>
      <c r="D838" s="30">
        <v>-1.4275877001383259E-3</v>
      </c>
      <c r="E838" s="30">
        <v>1.1613922963526963E-3</v>
      </c>
    </row>
    <row r="839" spans="2:5" x14ac:dyDescent="0.2">
      <c r="B839" s="30">
        <v>766</v>
      </c>
      <c r="C839" s="40">
        <v>2.238269415861428E-3</v>
      </c>
      <c r="D839" s="30">
        <v>-2.2476732936184147E-4</v>
      </c>
      <c r="E839" s="30">
        <v>2.4630367452232694E-3</v>
      </c>
    </row>
    <row r="840" spans="2:5" x14ac:dyDescent="0.2">
      <c r="B840" s="30">
        <v>767</v>
      </c>
      <c r="C840" s="40">
        <v>1.1379474883347788E-2</v>
      </c>
      <c r="D840" s="30">
        <v>1.2819694029193342E-4</v>
      </c>
      <c r="E840" s="30">
        <v>1.1251277943055854E-2</v>
      </c>
    </row>
    <row r="841" spans="2:5" x14ac:dyDescent="0.2">
      <c r="B841" s="30">
        <v>768</v>
      </c>
      <c r="C841" s="40">
        <v>-2.583515817126501E-2</v>
      </c>
      <c r="D841" s="30">
        <v>1.481578185100179E-3</v>
      </c>
      <c r="E841" s="30">
        <v>-2.7316736356365189E-2</v>
      </c>
    </row>
    <row r="842" spans="2:5" x14ac:dyDescent="0.2">
      <c r="B842" s="30">
        <v>769</v>
      </c>
      <c r="C842" s="40">
        <v>1.7579396560504765E-2</v>
      </c>
      <c r="D842" s="30">
        <v>-1.4170196571685854E-3</v>
      </c>
      <c r="E842" s="30">
        <v>1.899641621767335E-2</v>
      </c>
    </row>
    <row r="843" spans="2:5" x14ac:dyDescent="0.2">
      <c r="B843" s="30">
        <v>770</v>
      </c>
      <c r="C843" s="40">
        <v>-2.7843475880537831E-3</v>
      </c>
      <c r="D843" s="30">
        <v>-1.6206960323291216E-3</v>
      </c>
      <c r="E843" s="30">
        <v>-1.1636515557246615E-3</v>
      </c>
    </row>
    <row r="844" spans="2:5" x14ac:dyDescent="0.2">
      <c r="B844" s="30">
        <v>771</v>
      </c>
      <c r="C844" s="40">
        <v>-4.1837044621878018E-3</v>
      </c>
      <c r="D844" s="30">
        <v>1.9801308129081489E-3</v>
      </c>
      <c r="E844" s="30">
        <v>-6.1638352750959507E-3</v>
      </c>
    </row>
    <row r="845" spans="2:5" x14ac:dyDescent="0.2">
      <c r="B845" s="30">
        <v>772</v>
      </c>
      <c r="C845" s="40">
        <v>-2.0910116395877983E-3</v>
      </c>
      <c r="D845" s="30">
        <v>-9.2504205458868367E-4</v>
      </c>
      <c r="E845" s="30">
        <v>-1.1659695849991147E-3</v>
      </c>
    </row>
    <row r="846" spans="2:5" x14ac:dyDescent="0.2">
      <c r="B846" s="30">
        <v>773</v>
      </c>
      <c r="C846" s="40">
        <v>-7.5251627304421158E-3</v>
      </c>
      <c r="D846" s="30">
        <v>-8.8159170187322201E-4</v>
      </c>
      <c r="E846" s="30">
        <v>-6.6435710285688938E-3</v>
      </c>
    </row>
    <row r="847" spans="2:5" x14ac:dyDescent="0.2">
      <c r="B847" s="30">
        <v>774</v>
      </c>
      <c r="C847" s="40">
        <v>5.667765672012855E-3</v>
      </c>
      <c r="D847" s="30">
        <v>-1.2025125714426295E-3</v>
      </c>
      <c r="E847" s="30">
        <v>6.8702782434554846E-3</v>
      </c>
    </row>
    <row r="848" spans="2:5" x14ac:dyDescent="0.2">
      <c r="B848" s="30">
        <v>775</v>
      </c>
      <c r="C848" s="40">
        <v>-5.7724737982068602E-3</v>
      </c>
      <c r="D848" s="30">
        <v>-4.7112787185677081E-4</v>
      </c>
      <c r="E848" s="30">
        <v>-5.3013459263500894E-3</v>
      </c>
    </row>
    <row r="849" spans="2:5" x14ac:dyDescent="0.2">
      <c r="B849" s="30">
        <v>776</v>
      </c>
      <c r="C849" s="40">
        <v>3.5464869124467954E-3</v>
      </c>
      <c r="D849" s="30">
        <v>3.9822189088261663E-5</v>
      </c>
      <c r="E849" s="30">
        <v>3.5066647233585337E-3</v>
      </c>
    </row>
    <row r="850" spans="2:5" x14ac:dyDescent="0.2">
      <c r="B850" s="30">
        <v>777</v>
      </c>
      <c r="C850" s="40">
        <v>4.2689340451044309E-3</v>
      </c>
      <c r="D850" s="30">
        <v>-4.7004164550477553E-4</v>
      </c>
      <c r="E850" s="30">
        <v>4.7389756906092064E-3</v>
      </c>
    </row>
    <row r="851" spans="2:5" x14ac:dyDescent="0.2">
      <c r="B851" s="30">
        <v>778</v>
      </c>
      <c r="C851" s="40">
        <v>2.1350580053770807E-3</v>
      </c>
      <c r="D851" s="30">
        <v>8.6855247448062653E-4</v>
      </c>
      <c r="E851" s="30">
        <v>1.2665055308964542E-3</v>
      </c>
    </row>
    <row r="852" spans="2:5" x14ac:dyDescent="0.2">
      <c r="B852" s="30">
        <v>779</v>
      </c>
      <c r="C852" s="40">
        <v>2.4629916705110823E-3</v>
      </c>
      <c r="D852" s="30">
        <v>7.2912371685527493E-4</v>
      </c>
      <c r="E852" s="30">
        <v>1.7338679536558074E-3</v>
      </c>
    </row>
    <row r="853" spans="2:5" x14ac:dyDescent="0.2">
      <c r="B853" s="30">
        <v>780</v>
      </c>
      <c r="C853" s="40">
        <v>2.4348325723716159E-3</v>
      </c>
      <c r="D853" s="30">
        <v>4.7740085885643151E-4</v>
      </c>
      <c r="E853" s="30">
        <v>1.9574317135151844E-3</v>
      </c>
    </row>
    <row r="854" spans="2:5" x14ac:dyDescent="0.2">
      <c r="B854" s="30">
        <v>781</v>
      </c>
      <c r="C854" s="40">
        <v>-5.053351573421269E-3</v>
      </c>
      <c r="D854" s="30">
        <v>5.1855523697210294E-4</v>
      </c>
      <c r="E854" s="30">
        <v>-5.5719068103933719E-3</v>
      </c>
    </row>
    <row r="855" spans="2:5" x14ac:dyDescent="0.2">
      <c r="B855" s="30">
        <v>782</v>
      </c>
      <c r="C855" s="40">
        <v>-4.8854832294506455E-3</v>
      </c>
      <c r="D855" s="30">
        <v>-3.1686457827281769E-4</v>
      </c>
      <c r="E855" s="30">
        <v>-4.5686186511778278E-3</v>
      </c>
    </row>
    <row r="856" spans="2:5" x14ac:dyDescent="0.2">
      <c r="B856" s="30">
        <v>783</v>
      </c>
      <c r="C856" s="40">
        <v>-1.3465164199744022E-2</v>
      </c>
      <c r="D856" s="30">
        <v>-1.3093686262812335E-3</v>
      </c>
      <c r="E856" s="30">
        <v>-1.2155795573462788E-2</v>
      </c>
    </row>
    <row r="857" spans="2:5" x14ac:dyDescent="0.2">
      <c r="B857" s="30">
        <v>784</v>
      </c>
      <c r="C857" s="40">
        <v>-7.9241399851555209E-4</v>
      </c>
      <c r="D857" s="30">
        <v>-2.2395370743195429E-3</v>
      </c>
      <c r="E857" s="30">
        <v>1.4471230758039909E-3</v>
      </c>
    </row>
    <row r="858" spans="2:5" x14ac:dyDescent="0.2">
      <c r="B858" s="30">
        <v>785</v>
      </c>
      <c r="C858" s="40">
        <v>-3.5698656859245582E-3</v>
      </c>
      <c r="D858" s="30">
        <v>-1.9906702252935849E-3</v>
      </c>
      <c r="E858" s="30">
        <v>-1.5791954606309733E-3</v>
      </c>
    </row>
    <row r="859" spans="2:5" x14ac:dyDescent="0.2">
      <c r="B859" s="30">
        <v>786</v>
      </c>
      <c r="C859" s="40">
        <v>4.1661213689619505E-3</v>
      </c>
      <c r="D859" s="30">
        <v>-5.8789532460268128E-4</v>
      </c>
      <c r="E859" s="30">
        <v>4.7540166935646317E-3</v>
      </c>
    </row>
    <row r="860" spans="2:5" x14ac:dyDescent="0.2">
      <c r="B860" s="30">
        <v>787</v>
      </c>
      <c r="C860" s="40">
        <v>-3.9464185729282961E-3</v>
      </c>
      <c r="D860" s="30">
        <v>-1.0380338853878922E-4</v>
      </c>
      <c r="E860" s="30">
        <v>-3.8426151843895069E-3</v>
      </c>
    </row>
    <row r="861" spans="2:5" x14ac:dyDescent="0.2">
      <c r="B861" s="30">
        <v>788</v>
      </c>
      <c r="C861" s="40">
        <v>-4.2891315560057318E-3</v>
      </c>
      <c r="D861" s="30">
        <v>3.9848382059972515E-5</v>
      </c>
      <c r="E861" s="30">
        <v>-4.3289799380657043E-3</v>
      </c>
    </row>
    <row r="862" spans="2:5" x14ac:dyDescent="0.2">
      <c r="B862" s="30">
        <v>789</v>
      </c>
      <c r="C862" s="40">
        <v>4.8343919692211794E-3</v>
      </c>
      <c r="D862" s="30">
        <v>-1.0936676697384049E-3</v>
      </c>
      <c r="E862" s="30">
        <v>5.9280596389595843E-3</v>
      </c>
    </row>
    <row r="863" spans="2:5" x14ac:dyDescent="0.2">
      <c r="B863" s="30">
        <v>790</v>
      </c>
      <c r="C863" s="40">
        <v>4.9015448472271139E-3</v>
      </c>
      <c r="D863" s="30">
        <v>-1.2671122353946976E-4</v>
      </c>
      <c r="E863" s="30">
        <v>5.0282560707665836E-3</v>
      </c>
    </row>
    <row r="864" spans="2:5" x14ac:dyDescent="0.2">
      <c r="B864" s="30">
        <v>791</v>
      </c>
      <c r="C864" s="40">
        <v>-7.9497266405141077E-3</v>
      </c>
      <c r="D864" s="30">
        <v>1.1127173523372107E-3</v>
      </c>
      <c r="E864" s="30">
        <v>-9.0624439928513184E-3</v>
      </c>
    </row>
    <row r="865" spans="2:5" x14ac:dyDescent="0.2">
      <c r="B865" s="30">
        <v>792</v>
      </c>
      <c r="C865" s="40">
        <v>5.4226535683225066E-3</v>
      </c>
      <c r="D865" s="30">
        <v>-3.0544220106731509E-4</v>
      </c>
      <c r="E865" s="30">
        <v>5.7280957693898217E-3</v>
      </c>
    </row>
    <row r="866" spans="2:5" x14ac:dyDescent="0.2">
      <c r="B866" s="30">
        <v>793</v>
      </c>
      <c r="C866" s="40">
        <v>2.869743857297389E-4</v>
      </c>
      <c r="D866" s="30">
        <v>-5.5567921703692067E-4</v>
      </c>
      <c r="E866" s="30">
        <v>8.4265360276665957E-4</v>
      </c>
    </row>
    <row r="867" spans="2:5" x14ac:dyDescent="0.2">
      <c r="B867" s="30">
        <v>794</v>
      </c>
      <c r="C867" s="40">
        <v>8.6759633618093447E-3</v>
      </c>
      <c r="D867" s="30">
        <v>6.7967001187869275E-4</v>
      </c>
      <c r="E867" s="30">
        <v>7.996293349930652E-3</v>
      </c>
    </row>
    <row r="868" spans="2:5" x14ac:dyDescent="0.2">
      <c r="B868" s="30">
        <v>795</v>
      </c>
      <c r="C868" s="40">
        <v>-7.4836363720700259E-3</v>
      </c>
      <c r="D868" s="30">
        <v>9.17845586287349E-4</v>
      </c>
      <c r="E868" s="30">
        <v>-8.4014819583573749E-3</v>
      </c>
    </row>
    <row r="869" spans="2:5" x14ac:dyDescent="0.2">
      <c r="B869" s="30">
        <v>796</v>
      </c>
      <c r="C869" s="40">
        <v>-2.8851547936164772E-3</v>
      </c>
      <c r="D869" s="30">
        <v>2.5598909632259777E-4</v>
      </c>
      <c r="E869" s="30">
        <v>-3.141143889939075E-3</v>
      </c>
    </row>
    <row r="870" spans="2:5" x14ac:dyDescent="0.2">
      <c r="B870" s="30">
        <v>797</v>
      </c>
      <c r="C870" s="40">
        <v>-3.2956198124540958E-3</v>
      </c>
      <c r="D870" s="30">
        <v>-1.4153846251637688E-3</v>
      </c>
      <c r="E870" s="30">
        <v>-1.880235187290327E-3</v>
      </c>
    </row>
    <row r="871" spans="2:5" x14ac:dyDescent="0.2">
      <c r="B871" s="30">
        <v>798</v>
      </c>
      <c r="C871" s="40">
        <v>-3.9615154211010946E-3</v>
      </c>
      <c r="D871" s="30">
        <v>-8.4002601469595952E-4</v>
      </c>
      <c r="E871" s="30">
        <v>-3.1214894064051351E-3</v>
      </c>
    </row>
    <row r="872" spans="2:5" x14ac:dyDescent="0.2">
      <c r="B872" s="30">
        <v>799</v>
      </c>
      <c r="C872" s="40">
        <v>6.3869349947649531E-3</v>
      </c>
      <c r="D872" s="30">
        <v>-9.69404628619293E-4</v>
      </c>
      <c r="E872" s="30">
        <v>7.3563396233842461E-3</v>
      </c>
    </row>
    <row r="873" spans="2:5" x14ac:dyDescent="0.2">
      <c r="B873" s="30">
        <v>800</v>
      </c>
      <c r="C873" s="40">
        <v>6.3569906331845485E-4</v>
      </c>
      <c r="D873" s="30">
        <v>8.9948769343510732E-5</v>
      </c>
      <c r="E873" s="30">
        <v>5.4575029397494412E-4</v>
      </c>
    </row>
    <row r="874" spans="2:5" x14ac:dyDescent="0.2">
      <c r="B874" s="30">
        <v>801</v>
      </c>
      <c r="C874" s="40">
        <v>-3.5772790225066559E-3</v>
      </c>
      <c r="D874" s="30">
        <v>8.4860760943089282E-4</v>
      </c>
      <c r="E874" s="30">
        <v>-4.4258866319375487E-3</v>
      </c>
    </row>
    <row r="875" spans="2:5" x14ac:dyDescent="0.2">
      <c r="B875" s="30">
        <v>802</v>
      </c>
      <c r="C875" s="40">
        <v>-3.3920251559754959E-3</v>
      </c>
      <c r="D875" s="30">
        <v>-3.9587717664799852E-4</v>
      </c>
      <c r="E875" s="30">
        <v>-2.9961479793274974E-3</v>
      </c>
    </row>
    <row r="876" spans="2:5" x14ac:dyDescent="0.2">
      <c r="B876" s="30">
        <v>803</v>
      </c>
      <c r="C876" s="40">
        <v>-9.3749649588754534E-4</v>
      </c>
      <c r="D876" s="30">
        <v>-9.4419168710785329E-4</v>
      </c>
      <c r="E876" s="30">
        <v>6.6951912203079555E-6</v>
      </c>
    </row>
    <row r="877" spans="2:5" x14ac:dyDescent="0.2">
      <c r="B877" s="30">
        <v>804</v>
      </c>
      <c r="C877" s="40">
        <v>-4.7773286657569079E-3</v>
      </c>
      <c r="D877" s="30">
        <v>-6.4658312615388253E-4</v>
      </c>
      <c r="E877" s="30">
        <v>-4.1307455396030254E-3</v>
      </c>
    </row>
    <row r="878" spans="2:5" x14ac:dyDescent="0.2">
      <c r="B878" s="30">
        <v>805</v>
      </c>
      <c r="C878" s="40">
        <v>-6.973705896940908E-3</v>
      </c>
      <c r="D878" s="30">
        <v>-7.4158371855079144E-4</v>
      </c>
      <c r="E878" s="30">
        <v>-6.2321221783901166E-3</v>
      </c>
    </row>
    <row r="879" spans="2:5" x14ac:dyDescent="0.2">
      <c r="B879" s="30">
        <v>806</v>
      </c>
      <c r="C879" s="40">
        <v>-1.0751457181235588E-2</v>
      </c>
      <c r="D879" s="30">
        <v>-1.5040089533167132E-3</v>
      </c>
      <c r="E879" s="30">
        <v>-9.2474482279188749E-3</v>
      </c>
    </row>
    <row r="880" spans="2:5" x14ac:dyDescent="0.2">
      <c r="B880" s="30">
        <v>807</v>
      </c>
      <c r="C880" s="40">
        <v>3.3946108166741807E-3</v>
      </c>
      <c r="D880" s="30">
        <v>-2.2201377311393978E-3</v>
      </c>
      <c r="E880" s="30">
        <v>5.6147485478135785E-3</v>
      </c>
    </row>
    <row r="881" spans="2:5" x14ac:dyDescent="0.2">
      <c r="B881" s="30">
        <v>808</v>
      </c>
      <c r="C881" s="40">
        <v>5.1013398893205017E-3</v>
      </c>
      <c r="D881" s="30">
        <v>-1.1592323855569939E-3</v>
      </c>
      <c r="E881" s="30">
        <v>6.2605722748774956E-3</v>
      </c>
    </row>
    <row r="882" spans="2:5" x14ac:dyDescent="0.2">
      <c r="B882" s="30">
        <v>809</v>
      </c>
      <c r="C882" s="40">
        <v>-5.4200674693392556E-3</v>
      </c>
      <c r="D882" s="30">
        <v>9.4048902530463867E-4</v>
      </c>
      <c r="E882" s="30">
        <v>-6.3605564946438943E-3</v>
      </c>
    </row>
    <row r="883" spans="2:5" x14ac:dyDescent="0.2">
      <c r="B883" s="30">
        <v>810</v>
      </c>
      <c r="C883" s="40">
        <v>-6.3646789172244894E-3</v>
      </c>
      <c r="D883" s="30">
        <v>2.473679732009626E-6</v>
      </c>
      <c r="E883" s="30">
        <v>-6.367152596956499E-3</v>
      </c>
    </row>
    <row r="884" spans="2:5" x14ac:dyDescent="0.2">
      <c r="B884" s="30">
        <v>811</v>
      </c>
      <c r="C884" s="40">
        <v>-2.1632939794282144E-2</v>
      </c>
      <c r="D884" s="30">
        <v>-1.5231625950664004E-3</v>
      </c>
      <c r="E884" s="30">
        <v>-2.0109777199215743E-2</v>
      </c>
    </row>
    <row r="885" spans="2:5" x14ac:dyDescent="0.2">
      <c r="B885" s="30">
        <v>812</v>
      </c>
      <c r="C885" s="40">
        <v>-2.7586894134770539E-2</v>
      </c>
      <c r="D885" s="30">
        <v>-3.3463673437647383E-3</v>
      </c>
      <c r="E885" s="30">
        <v>-2.4240526791005801E-2</v>
      </c>
    </row>
    <row r="886" spans="2:5" x14ac:dyDescent="0.2">
      <c r="B886" s="30">
        <v>813</v>
      </c>
      <c r="C886" s="40">
        <v>8.6267459104581116E-4</v>
      </c>
      <c r="D886" s="30">
        <v>-6.0693064100106886E-3</v>
      </c>
      <c r="E886" s="30">
        <v>6.9319810010564998E-3</v>
      </c>
    </row>
    <row r="887" spans="2:5" x14ac:dyDescent="0.2">
      <c r="B887" s="30">
        <v>814</v>
      </c>
      <c r="C887" s="40">
        <v>1.8204440543845464E-2</v>
      </c>
      <c r="D887" s="30">
        <v>-3.713750856849652E-3</v>
      </c>
      <c r="E887" s="30">
        <v>2.1918191400695116E-2</v>
      </c>
    </row>
    <row r="888" spans="2:5" x14ac:dyDescent="0.2">
      <c r="B888" s="30">
        <v>815</v>
      </c>
      <c r="C888" s="40">
        <v>2.1160926830827799E-2</v>
      </c>
      <c r="D888" s="30">
        <v>2.0537905723403763E-3</v>
      </c>
      <c r="E888" s="30">
        <v>1.9107136258487423E-2</v>
      </c>
    </row>
    <row r="889" spans="2:5" x14ac:dyDescent="0.2">
      <c r="B889" s="30">
        <v>816</v>
      </c>
      <c r="C889" s="40">
        <v>1.2062190831628423E-2</v>
      </c>
      <c r="D889" s="30">
        <v>4.7238292134076758E-3</v>
      </c>
      <c r="E889" s="30">
        <v>7.338361618220747E-3</v>
      </c>
    </row>
    <row r="890" spans="2:5" x14ac:dyDescent="0.2">
      <c r="B890" s="30">
        <v>817</v>
      </c>
      <c r="C890" s="40">
        <v>2.2980121837113343E-2</v>
      </c>
      <c r="D890" s="30">
        <v>4.112569536307932E-3</v>
      </c>
      <c r="E890" s="30">
        <v>1.8867552300805411E-2</v>
      </c>
    </row>
    <row r="891" spans="2:5" x14ac:dyDescent="0.2">
      <c r="B891" s="30">
        <v>818</v>
      </c>
      <c r="C891" s="40">
        <v>-1.5047118037640339E-2</v>
      </c>
      <c r="D891" s="30">
        <v>4.0964617070555504E-3</v>
      </c>
      <c r="E891" s="30">
        <v>-1.9143579744695889E-2</v>
      </c>
    </row>
    <row r="892" spans="2:5" x14ac:dyDescent="0.2">
      <c r="B892" s="30">
        <v>819</v>
      </c>
      <c r="C892" s="40">
        <v>-5.2842639072795171E-3</v>
      </c>
      <c r="D892" s="30">
        <v>1.3475333673288277E-3</v>
      </c>
      <c r="E892" s="30">
        <v>-6.6317972746083448E-3</v>
      </c>
    </row>
    <row r="893" spans="2:5" x14ac:dyDescent="0.2">
      <c r="B893" s="30">
        <v>820</v>
      </c>
      <c r="C893" s="40">
        <v>-1.8087963017588478E-2</v>
      </c>
      <c r="D893" s="30">
        <v>-2.7031378295193122E-3</v>
      </c>
      <c r="E893" s="30">
        <v>-1.5384825188069166E-2</v>
      </c>
    </row>
    <row r="894" spans="2:5" x14ac:dyDescent="0.2">
      <c r="B894" s="30">
        <v>821</v>
      </c>
      <c r="C894" s="40">
        <v>2.1520869444379906E-2</v>
      </c>
      <c r="D894" s="30">
        <v>-2.8067808651576244E-3</v>
      </c>
      <c r="E894" s="30">
        <v>2.432765030953753E-2</v>
      </c>
    </row>
    <row r="895" spans="2:5" x14ac:dyDescent="0.2">
      <c r="B895" s="30">
        <v>822</v>
      </c>
      <c r="C895" s="40">
        <v>-1.6897141127696674E-2</v>
      </c>
      <c r="D895" s="30">
        <v>-1.3684482716738375E-4</v>
      </c>
      <c r="E895" s="30">
        <v>-1.676029630052929E-2</v>
      </c>
    </row>
    <row r="896" spans="2:5" x14ac:dyDescent="0.2">
      <c r="B896" s="30">
        <v>823</v>
      </c>
      <c r="C896" s="40">
        <v>-1.9733369205393418E-3</v>
      </c>
      <c r="D896" s="30">
        <v>9.4502854964828532E-4</v>
      </c>
      <c r="E896" s="30">
        <v>-2.9183654701876271E-3</v>
      </c>
    </row>
    <row r="897" spans="2:5" x14ac:dyDescent="0.2">
      <c r="B897" s="30">
        <v>824</v>
      </c>
      <c r="C897" s="40">
        <v>-8.7451852050582646E-3</v>
      </c>
      <c r="D897" s="30">
        <v>-2.5852482090146286E-3</v>
      </c>
      <c r="E897" s="30">
        <v>-6.159936996043636E-3</v>
      </c>
    </row>
    <row r="898" spans="2:5" x14ac:dyDescent="0.2">
      <c r="B898" s="30">
        <v>825</v>
      </c>
      <c r="C898" s="40">
        <v>-8.4364369583829028E-3</v>
      </c>
      <c r="D898" s="30">
        <v>-1.3221150662139046E-3</v>
      </c>
      <c r="E898" s="30">
        <v>-7.1143218921689982E-3</v>
      </c>
    </row>
    <row r="899" spans="2:5" x14ac:dyDescent="0.2">
      <c r="B899" s="30">
        <v>826</v>
      </c>
      <c r="C899" s="40">
        <v>-1.3270091483726907E-2</v>
      </c>
      <c r="D899" s="30">
        <v>-2.2022448644127991E-3</v>
      </c>
      <c r="E899" s="30">
        <v>-1.1067846619314108E-2</v>
      </c>
    </row>
    <row r="900" spans="2:5" x14ac:dyDescent="0.2">
      <c r="B900" s="30">
        <v>827</v>
      </c>
      <c r="C900" s="40">
        <v>-1.9642989315684721E-2</v>
      </c>
      <c r="D900" s="30">
        <v>-2.6973664298509253E-3</v>
      </c>
      <c r="E900" s="30">
        <v>-1.6945622885833796E-2</v>
      </c>
    </row>
    <row r="901" spans="2:5" x14ac:dyDescent="0.2">
      <c r="B901" s="30">
        <v>828</v>
      </c>
      <c r="C901" s="40">
        <v>-1.0874665544736584E-2</v>
      </c>
      <c r="D901" s="30">
        <v>-4.0578228787974445E-3</v>
      </c>
      <c r="E901" s="30">
        <v>-6.8168426659391398E-3</v>
      </c>
    </row>
    <row r="902" spans="2:5" x14ac:dyDescent="0.2">
      <c r="B902" s="30">
        <v>829</v>
      </c>
      <c r="C902" s="40">
        <v>-7.2483629330023693E-3</v>
      </c>
      <c r="D902" s="30">
        <v>-3.9445839438811527E-3</v>
      </c>
      <c r="E902" s="30">
        <v>-3.3037789891212166E-3</v>
      </c>
    </row>
    <row r="903" spans="2:5" x14ac:dyDescent="0.2">
      <c r="B903" s="30">
        <v>830</v>
      </c>
      <c r="C903" s="40">
        <v>2.0471158313757787E-2</v>
      </c>
      <c r="D903" s="30">
        <v>-2.3578493046852514E-3</v>
      </c>
      <c r="E903" s="30">
        <v>2.2829007618443038E-2</v>
      </c>
    </row>
    <row r="904" spans="2:5" x14ac:dyDescent="0.2">
      <c r="B904" s="30">
        <v>831</v>
      </c>
      <c r="C904" s="40">
        <v>-4.7600742830515765E-3</v>
      </c>
      <c r="D904" s="30">
        <v>1.210273699227998E-3</v>
      </c>
      <c r="E904" s="30">
        <v>-5.9703479822795745E-3</v>
      </c>
    </row>
    <row r="905" spans="2:5" x14ac:dyDescent="0.2">
      <c r="B905" s="30">
        <v>832</v>
      </c>
      <c r="C905" s="40">
        <v>1.8382749258624164E-2</v>
      </c>
      <c r="D905" s="30">
        <v>2.1511933289047915E-3</v>
      </c>
      <c r="E905" s="30">
        <v>1.6231555929719373E-2</v>
      </c>
    </row>
    <row r="906" spans="2:5" x14ac:dyDescent="0.2">
      <c r="B906" s="30">
        <v>833</v>
      </c>
      <c r="C906" s="40">
        <v>2.0072219234673574E-2</v>
      </c>
      <c r="D906" s="30">
        <v>1.314340099323557E-3</v>
      </c>
      <c r="E906" s="30">
        <v>1.8757879135350018E-2</v>
      </c>
    </row>
    <row r="907" spans="2:5" x14ac:dyDescent="0.2">
      <c r="B907" s="30">
        <v>834</v>
      </c>
      <c r="C907" s="40">
        <v>8.2035700111474357E-3</v>
      </c>
      <c r="D907" s="30">
        <v>4.6269977434820597E-3</v>
      </c>
      <c r="E907" s="30">
        <v>3.5765722676653761E-3</v>
      </c>
    </row>
    <row r="908" spans="2:5" x14ac:dyDescent="0.2">
      <c r="B908" s="30">
        <v>835</v>
      </c>
      <c r="C908" s="40">
        <v>-1.0240933053551964E-2</v>
      </c>
      <c r="D908" s="30">
        <v>3.5370308333296571E-3</v>
      </c>
      <c r="E908" s="30">
        <v>-1.3777963886881621E-2</v>
      </c>
    </row>
    <row r="909" spans="2:5" x14ac:dyDescent="0.2">
      <c r="B909" s="30">
        <v>836</v>
      </c>
      <c r="C909" s="40">
        <v>1.054289181463699E-2</v>
      </c>
      <c r="D909" s="30">
        <v>-1.1401717745166372E-4</v>
      </c>
      <c r="E909" s="30">
        <v>1.0656908992088654E-2</v>
      </c>
    </row>
    <row r="910" spans="2:5" x14ac:dyDescent="0.2">
      <c r="B910" s="30">
        <v>837</v>
      </c>
      <c r="C910" s="40">
        <v>-2.6492189165218984E-3</v>
      </c>
      <c r="D910" s="30">
        <v>-2.964264120374864E-4</v>
      </c>
      <c r="E910" s="30">
        <v>-2.352792504484412E-3</v>
      </c>
    </row>
    <row r="911" spans="2:5" x14ac:dyDescent="0.2">
      <c r="B911" s="30">
        <v>838</v>
      </c>
      <c r="C911" s="40">
        <v>3.8958197091983945E-3</v>
      </c>
      <c r="D911" s="30">
        <v>1.0449821133773039E-3</v>
      </c>
      <c r="E911" s="30">
        <v>2.8508375958210905E-3</v>
      </c>
    </row>
    <row r="912" spans="2:5" x14ac:dyDescent="0.2">
      <c r="B912" s="30">
        <v>839</v>
      </c>
      <c r="C912" s="40">
        <v>1.1103093351826159E-3</v>
      </c>
      <c r="D912" s="30">
        <v>-9.5052674410449345E-6</v>
      </c>
      <c r="E912" s="30">
        <v>1.1198146026236608E-3</v>
      </c>
    </row>
    <row r="913" spans="2:5" x14ac:dyDescent="0.2">
      <c r="B913" s="30">
        <v>840</v>
      </c>
      <c r="C913" s="40">
        <v>-7.4307786980930806E-3</v>
      </c>
      <c r="D913" s="30">
        <v>5.6493540521811159E-4</v>
      </c>
      <c r="E913" s="30">
        <v>-7.9957141033111922E-3</v>
      </c>
    </row>
    <row r="914" spans="2:5" x14ac:dyDescent="0.2">
      <c r="B914" s="30">
        <v>841</v>
      </c>
      <c r="C914" s="40">
        <v>-1.1905476726348184E-3</v>
      </c>
      <c r="D914" s="30">
        <v>-7.5974866436398394E-4</v>
      </c>
      <c r="E914" s="30">
        <v>-4.3079900827083448E-4</v>
      </c>
    </row>
    <row r="915" spans="2:5" x14ac:dyDescent="0.2">
      <c r="B915" s="30">
        <v>842</v>
      </c>
      <c r="C915" s="40">
        <v>-1.5922742075184567E-3</v>
      </c>
      <c r="D915" s="30">
        <v>-1.2200486578406149E-3</v>
      </c>
      <c r="E915" s="30">
        <v>-3.7222554967784177E-4</v>
      </c>
    </row>
    <row r="916" spans="2:5" x14ac:dyDescent="0.2">
      <c r="B916" s="30">
        <v>843</v>
      </c>
      <c r="C916" s="40">
        <v>6.7835285344643951E-3</v>
      </c>
      <c r="D916" s="30">
        <v>-4.2203030035639199E-4</v>
      </c>
      <c r="E916" s="30">
        <v>7.2055588348207871E-3</v>
      </c>
    </row>
    <row r="917" spans="2:5" x14ac:dyDescent="0.2">
      <c r="B917" s="30">
        <v>844</v>
      </c>
      <c r="C917" s="40">
        <v>-8.6671229885248377E-3</v>
      </c>
      <c r="D917" s="30">
        <v>4.5391756500043866E-4</v>
      </c>
      <c r="E917" s="30">
        <v>-9.1210405535252764E-3</v>
      </c>
    </row>
    <row r="918" spans="2:5" x14ac:dyDescent="0.2">
      <c r="B918" s="30">
        <v>845</v>
      </c>
      <c r="C918" s="40">
        <v>-3.0050562157714795E-3</v>
      </c>
      <c r="D918" s="30">
        <v>-1.3098562713691935E-4</v>
      </c>
      <c r="E918" s="30">
        <v>-2.8740705886345602E-3</v>
      </c>
    </row>
    <row r="919" spans="2:5" x14ac:dyDescent="0.2">
      <c r="B919" s="30">
        <v>846</v>
      </c>
      <c r="C919" s="40">
        <v>3.4221573688467343E-3</v>
      </c>
      <c r="D919" s="30">
        <v>-1.5885095228821478E-3</v>
      </c>
      <c r="E919" s="30">
        <v>5.0106668917288821E-3</v>
      </c>
    </row>
    <row r="920" spans="2:5" x14ac:dyDescent="0.2">
      <c r="B920" s="30">
        <v>847</v>
      </c>
      <c r="C920" s="40">
        <v>2.5221368805407669E-2</v>
      </c>
      <c r="D920" s="30">
        <v>-1.1015846687141562E-4</v>
      </c>
      <c r="E920" s="30">
        <v>2.5331527272279084E-2</v>
      </c>
    </row>
    <row r="921" spans="2:5" x14ac:dyDescent="0.2">
      <c r="B921" s="30">
        <v>848</v>
      </c>
      <c r="C921" s="40">
        <v>4.2059983737447355E-3</v>
      </c>
      <c r="D921" s="30">
        <v>3.1786845546615565E-3</v>
      </c>
      <c r="E921" s="30">
        <v>1.0273138190831791E-3</v>
      </c>
    </row>
    <row r="922" spans="2:5" x14ac:dyDescent="0.2">
      <c r="B922" s="30">
        <v>849</v>
      </c>
      <c r="C922" s="40">
        <v>-1.0426382475126063E-2</v>
      </c>
      <c r="D922" s="30">
        <v>3.7883730988438041E-3</v>
      </c>
      <c r="E922" s="30">
        <v>-1.4214755573969867E-2</v>
      </c>
    </row>
    <row r="923" spans="2:5" x14ac:dyDescent="0.2">
      <c r="B923" s="30">
        <v>850</v>
      </c>
      <c r="C923" s="40">
        <v>-1.0981644294574541E-2</v>
      </c>
      <c r="D923" s="30">
        <v>-6.7441415242927745E-4</v>
      </c>
      <c r="E923" s="30">
        <v>-1.0307230142145263E-2</v>
      </c>
    </row>
    <row r="924" spans="2:5" x14ac:dyDescent="0.2">
      <c r="B924" s="30">
        <v>851</v>
      </c>
      <c r="C924" s="40">
        <v>-6.5208166154346213E-3</v>
      </c>
      <c r="D924" s="30">
        <v>-2.7119246962399894E-3</v>
      </c>
      <c r="E924" s="30">
        <v>-3.8088919191946319E-3</v>
      </c>
    </row>
    <row r="925" spans="2:5" x14ac:dyDescent="0.2">
      <c r="B925" s="30">
        <v>852</v>
      </c>
      <c r="C925" s="40">
        <v>9.2378857608313124E-3</v>
      </c>
      <c r="D925" s="30">
        <v>-2.2914955747308126E-3</v>
      </c>
      <c r="E925" s="30">
        <v>1.1529381335562125E-2</v>
      </c>
    </row>
    <row r="926" spans="2:5" x14ac:dyDescent="0.2">
      <c r="B926" s="30">
        <v>853</v>
      </c>
      <c r="C926" s="40">
        <v>2.2716483930147979E-2</v>
      </c>
      <c r="D926" s="30">
        <v>6.0979193692464045E-5</v>
      </c>
      <c r="E926" s="30">
        <v>2.2655504736455515E-2</v>
      </c>
    </row>
    <row r="927" spans="2:5" x14ac:dyDescent="0.2">
      <c r="B927" s="30">
        <v>854</v>
      </c>
      <c r="C927" s="40">
        <v>-1.3531710362170032E-2</v>
      </c>
      <c r="D927" s="30">
        <v>3.6858102645274081E-3</v>
      </c>
      <c r="E927" s="30">
        <v>-1.7217520626697441E-2</v>
      </c>
    </row>
    <row r="928" spans="2:5" x14ac:dyDescent="0.2">
      <c r="B928" s="30">
        <v>855</v>
      </c>
      <c r="C928" s="40">
        <v>1.1241167744674515E-2</v>
      </c>
      <c r="D928" s="30">
        <v>1.4802307902621655E-3</v>
      </c>
      <c r="E928" s="30">
        <v>9.7609369544123491E-3</v>
      </c>
    </row>
    <row r="929" spans="2:5" x14ac:dyDescent="0.2">
      <c r="B929" s="30">
        <v>856</v>
      </c>
      <c r="C929" s="40">
        <v>-1.8595826356486561E-3</v>
      </c>
      <c r="D929" s="30">
        <v>-6.6323915144182212E-4</v>
      </c>
      <c r="E929" s="30">
        <v>-1.196343484206834E-3</v>
      </c>
    </row>
    <row r="930" spans="2:5" x14ac:dyDescent="0.2">
      <c r="B930" s="30">
        <v>857</v>
      </c>
      <c r="C930" s="40">
        <v>6.9692101436816924E-3</v>
      </c>
      <c r="D930" s="30">
        <v>1.2269668125440168E-3</v>
      </c>
      <c r="E930" s="30">
        <v>5.7422433311376756E-3</v>
      </c>
    </row>
    <row r="931" spans="2:5" x14ac:dyDescent="0.2">
      <c r="B931" s="30">
        <v>858</v>
      </c>
      <c r="C931" s="40">
        <v>4.1829763167796153E-3</v>
      </c>
      <c r="D931" s="30">
        <v>4.3844357763267536E-4</v>
      </c>
      <c r="E931" s="30">
        <v>3.7445327391469399E-3</v>
      </c>
    </row>
    <row r="932" spans="2:5" x14ac:dyDescent="0.2">
      <c r="B932" s="30">
        <v>859</v>
      </c>
      <c r="C932" s="40">
        <v>-3.6108364207032353E-3</v>
      </c>
      <c r="D932" s="30">
        <v>1.3211845801019417E-3</v>
      </c>
      <c r="E932" s="30">
        <v>-4.9320210008051771E-3</v>
      </c>
    </row>
    <row r="933" spans="2:5" x14ac:dyDescent="0.2">
      <c r="B933" s="30">
        <v>860</v>
      </c>
      <c r="C933" s="40">
        <v>-7.2298817758558913E-3</v>
      </c>
      <c r="D933" s="30">
        <v>7.9393189017593763E-5</v>
      </c>
      <c r="E933" s="30">
        <v>-7.3092749648734851E-3</v>
      </c>
    </row>
    <row r="934" spans="2:5" x14ac:dyDescent="0.2">
      <c r="B934" s="30">
        <v>861</v>
      </c>
      <c r="C934" s="40">
        <v>-8.7815550738832206E-3</v>
      </c>
      <c r="D934" s="30">
        <v>-1.3749449706730345E-3</v>
      </c>
      <c r="E934" s="30">
        <v>-7.4066101032101862E-3</v>
      </c>
    </row>
    <row r="935" spans="2:5" x14ac:dyDescent="0.2">
      <c r="B935" s="30">
        <v>862</v>
      </c>
      <c r="C935" s="40">
        <v>-5.6565975503658863E-4</v>
      </c>
      <c r="D935" s="30">
        <v>-2.0359577738778703E-3</v>
      </c>
      <c r="E935" s="30">
        <v>1.4702980188412817E-3</v>
      </c>
    </row>
    <row r="936" spans="2:5" x14ac:dyDescent="0.2">
      <c r="B936" s="30">
        <v>863</v>
      </c>
      <c r="C936" s="40">
        <v>-2.7381510767431633E-2</v>
      </c>
      <c r="D936" s="30">
        <v>-1.3330487992466687E-3</v>
      </c>
      <c r="E936" s="30">
        <v>-2.6048461968184965E-2</v>
      </c>
    </row>
    <row r="937" spans="2:5" x14ac:dyDescent="0.2">
      <c r="B937" s="30">
        <v>864</v>
      </c>
      <c r="C937" s="40">
        <v>1.0117289965205584E-2</v>
      </c>
      <c r="D937" s="30">
        <v>-3.2017329027901886E-3</v>
      </c>
      <c r="E937" s="30">
        <v>1.3319022867995772E-2</v>
      </c>
    </row>
    <row r="938" spans="2:5" x14ac:dyDescent="0.2">
      <c r="B938" s="30">
        <v>865</v>
      </c>
      <c r="C938" s="40">
        <v>9.270433577156208E-4</v>
      </c>
      <c r="D938" s="30">
        <v>-2.6582249709122185E-3</v>
      </c>
      <c r="E938" s="30">
        <v>3.5852683286278393E-3</v>
      </c>
    </row>
    <row r="939" spans="2:5" x14ac:dyDescent="0.2">
      <c r="B939" s="30">
        <v>866</v>
      </c>
      <c r="C939" s="40">
        <v>1.8913780372920258E-3</v>
      </c>
      <c r="D939" s="30">
        <v>1.3846820891723691E-3</v>
      </c>
      <c r="E939" s="30">
        <v>5.0669594811965672E-4</v>
      </c>
    </row>
    <row r="940" spans="2:5" x14ac:dyDescent="0.2">
      <c r="B940" s="30">
        <v>867</v>
      </c>
      <c r="C940" s="40">
        <v>1.6490414204741327E-3</v>
      </c>
      <c r="D940" s="30">
        <v>2.5079795031534278E-4</v>
      </c>
      <c r="E940" s="30">
        <v>1.3982434701587899E-3</v>
      </c>
    </row>
    <row r="941" spans="2:5" x14ac:dyDescent="0.2">
      <c r="B941" s="30">
        <v>868</v>
      </c>
      <c r="C941" s="40">
        <v>-5.3473502466656114E-3</v>
      </c>
      <c r="D941" s="30">
        <v>3.5410107413032157E-4</v>
      </c>
      <c r="E941" s="30">
        <v>-5.701451320795933E-3</v>
      </c>
    </row>
    <row r="942" spans="2:5" x14ac:dyDescent="0.2">
      <c r="B942" s="30">
        <v>869</v>
      </c>
      <c r="C942" s="40">
        <v>-5.199109892403353E-3</v>
      </c>
      <c r="D942" s="30">
        <v>-4.5562249417762431E-4</v>
      </c>
      <c r="E942" s="30">
        <v>-4.7434873982257287E-3</v>
      </c>
    </row>
    <row r="943" spans="2:5" x14ac:dyDescent="0.2">
      <c r="B943" s="30">
        <v>870</v>
      </c>
      <c r="C943" s="40">
        <v>2.1936617622121961E-3</v>
      </c>
      <c r="D943" s="30">
        <v>-1.3838984827667742E-3</v>
      </c>
      <c r="E943" s="30">
        <v>3.5775602449789703E-3</v>
      </c>
    </row>
    <row r="944" spans="2:5" x14ac:dyDescent="0.2">
      <c r="B944" s="30">
        <v>871</v>
      </c>
      <c r="C944" s="40">
        <v>-7.3552549239905987E-3</v>
      </c>
      <c r="D944" s="30">
        <v>-5.4286006668923404E-4</v>
      </c>
      <c r="E944" s="30">
        <v>-6.8123948573013647E-3</v>
      </c>
    </row>
    <row r="945" spans="2:5" x14ac:dyDescent="0.2">
      <c r="B945" s="30">
        <v>872</v>
      </c>
      <c r="C945" s="40">
        <v>-5.6616899229900786E-4</v>
      </c>
      <c r="D945" s="30">
        <v>-6.0507358213058964E-4</v>
      </c>
      <c r="E945" s="30">
        <v>3.8904589831581775E-5</v>
      </c>
    </row>
    <row r="946" spans="2:5" x14ac:dyDescent="0.2">
      <c r="B946" s="30">
        <v>873</v>
      </c>
      <c r="C946" s="40">
        <v>-4.0460276652882967E-4</v>
      </c>
      <c r="D946" s="30">
        <v>-1.1405087024900843E-3</v>
      </c>
      <c r="E946" s="30">
        <v>7.3590593596125459E-4</v>
      </c>
    </row>
    <row r="947" spans="2:5" x14ac:dyDescent="0.2">
      <c r="B947" s="30">
        <v>874</v>
      </c>
      <c r="C947" s="40">
        <v>4.2885418077884159E-3</v>
      </c>
      <c r="D947" s="30">
        <v>-2.0581941439994263E-4</v>
      </c>
      <c r="E947" s="30">
        <v>4.4943612221883585E-3</v>
      </c>
    </row>
    <row r="948" spans="2:5" x14ac:dyDescent="0.2">
      <c r="B948" s="30">
        <v>875</v>
      </c>
      <c r="C948" s="40">
        <v>-1.0931195999970314E-2</v>
      </c>
      <c r="D948" s="30">
        <v>3.3720516211316331E-4</v>
      </c>
      <c r="E948" s="30">
        <v>-1.1268401162083478E-2</v>
      </c>
    </row>
    <row r="949" spans="2:5" x14ac:dyDescent="0.2">
      <c r="B949" s="30">
        <v>876</v>
      </c>
      <c r="C949" s="40">
        <v>-6.1941206736851697E-4</v>
      </c>
      <c r="D949" s="30">
        <v>-7.1933134033411281E-4</v>
      </c>
      <c r="E949" s="30">
        <v>9.9919272965595836E-5</v>
      </c>
    </row>
    <row r="950" spans="2:5" x14ac:dyDescent="0.2">
      <c r="B950" s="30">
        <v>877</v>
      </c>
      <c r="C950" s="40">
        <v>2.3208195984766094E-3</v>
      </c>
      <c r="D950" s="30">
        <v>-1.6292894364662389E-3</v>
      </c>
      <c r="E950" s="30">
        <v>3.9501090349428484E-3</v>
      </c>
    </row>
    <row r="951" spans="2:5" x14ac:dyDescent="0.2">
      <c r="B951" s="30">
        <v>878</v>
      </c>
      <c r="C951" s="40">
        <v>5.5723554916529286E-3</v>
      </c>
      <c r="D951" s="30">
        <v>8.9669066008808349E-5</v>
      </c>
      <c r="E951" s="30">
        <v>5.4826864256441203E-3</v>
      </c>
    </row>
    <row r="952" spans="2:5" x14ac:dyDescent="0.2">
      <c r="B952" s="30">
        <v>879</v>
      </c>
      <c r="C952" s="40">
        <v>8.3609025110650288E-3</v>
      </c>
      <c r="D952" s="30">
        <v>8.4780219665166624E-4</v>
      </c>
      <c r="E952" s="30">
        <v>7.5131003144133625E-3</v>
      </c>
    </row>
    <row r="953" spans="2:5" x14ac:dyDescent="0.2">
      <c r="B953" s="30">
        <v>880</v>
      </c>
      <c r="C953" s="40">
        <v>9.4523340506617107E-3</v>
      </c>
      <c r="D953" s="30">
        <v>1.5965531776637558E-3</v>
      </c>
      <c r="E953" s="30">
        <v>7.8557808729979549E-3</v>
      </c>
    </row>
    <row r="954" spans="2:5" x14ac:dyDescent="0.2">
      <c r="B954" s="30">
        <v>881</v>
      </c>
      <c r="C954" s="40">
        <v>8.1193171932083651E-3</v>
      </c>
      <c r="D954" s="30">
        <v>2.0943086429187109E-3</v>
      </c>
      <c r="E954" s="30">
        <v>6.0250085502896542E-3</v>
      </c>
    </row>
    <row r="955" spans="2:5" x14ac:dyDescent="0.2">
      <c r="B955" s="30">
        <v>882</v>
      </c>
      <c r="C955" s="40">
        <v>2.5599729794523074E-2</v>
      </c>
      <c r="D955" s="30">
        <v>2.093645963516258E-3</v>
      </c>
      <c r="E955" s="30">
        <v>2.3506083831006816E-2</v>
      </c>
    </row>
    <row r="956" spans="2:5" x14ac:dyDescent="0.2">
      <c r="B956" s="30">
        <v>883</v>
      </c>
      <c r="C956" s="40">
        <v>1.8450679824192205E-2</v>
      </c>
      <c r="D956" s="30">
        <v>3.854972797351211E-3</v>
      </c>
      <c r="E956" s="30">
        <v>1.4595707026840994E-2</v>
      </c>
    </row>
    <row r="957" spans="2:5" x14ac:dyDescent="0.2">
      <c r="B957" s="30">
        <v>884</v>
      </c>
      <c r="C957" s="40">
        <v>2.8166911226725779E-3</v>
      </c>
      <c r="D957" s="30">
        <v>5.4214397657109496E-3</v>
      </c>
      <c r="E957" s="30">
        <v>-2.6047486430383717E-3</v>
      </c>
    </row>
    <row r="958" spans="2:5" x14ac:dyDescent="0.2">
      <c r="B958" s="30">
        <v>885</v>
      </c>
      <c r="C958" s="40">
        <v>-2.077860251169321E-3</v>
      </c>
      <c r="D958" s="30">
        <v>2.7198184049604785E-3</v>
      </c>
      <c r="E958" s="30">
        <v>-4.7976786561297995E-3</v>
      </c>
    </row>
    <row r="959" spans="2:5" x14ac:dyDescent="0.2">
      <c r="B959" s="30">
        <v>886</v>
      </c>
      <c r="C959" s="40">
        <v>5.6887719688561936E-3</v>
      </c>
      <c r="D959" s="30">
        <v>6.5148674419141309E-5</v>
      </c>
      <c r="E959" s="30">
        <v>5.6236232944370523E-3</v>
      </c>
    </row>
    <row r="960" spans="2:5" x14ac:dyDescent="0.2">
      <c r="B960" s="30">
        <v>887</v>
      </c>
      <c r="C960" s="40">
        <v>-4.6493021554657992E-3</v>
      </c>
      <c r="D960" s="30">
        <v>2.6676704809816109E-4</v>
      </c>
      <c r="E960" s="30">
        <v>-4.9160692035639603E-3</v>
      </c>
    </row>
    <row r="961" spans="2:5" x14ac:dyDescent="0.2">
      <c r="B961" s="30">
        <v>888</v>
      </c>
      <c r="C961" s="40">
        <v>1.1286343219368063E-3</v>
      </c>
      <c r="D961" s="30">
        <v>1.6739511561799053E-4</v>
      </c>
      <c r="E961" s="30">
        <v>9.6123920631881578E-4</v>
      </c>
    </row>
    <row r="962" spans="2:5" x14ac:dyDescent="0.2">
      <c r="B962" s="30">
        <v>889</v>
      </c>
      <c r="C962" s="40">
        <v>-1.1952725346750208E-2</v>
      </c>
      <c r="D962" s="30">
        <v>-5.8689729927647628E-4</v>
      </c>
      <c r="E962" s="30">
        <v>-1.1365828047473731E-2</v>
      </c>
    </row>
    <row r="963" spans="2:5" x14ac:dyDescent="0.2">
      <c r="B963" s="30">
        <v>890</v>
      </c>
      <c r="C963" s="40">
        <v>8.7289813579982042E-3</v>
      </c>
      <c r="D963" s="30">
        <v>-1.2594693315361293E-3</v>
      </c>
      <c r="E963" s="30">
        <v>9.9884506895343336E-3</v>
      </c>
    </row>
    <row r="964" spans="2:5" x14ac:dyDescent="0.2">
      <c r="B964" s="30">
        <v>891</v>
      </c>
      <c r="C964" s="40">
        <v>-2.2204776350997981E-3</v>
      </c>
      <c r="D964" s="30">
        <v>-7.2902171307085307E-4</v>
      </c>
      <c r="E964" s="30">
        <v>-1.491455922028945E-3</v>
      </c>
    </row>
    <row r="965" spans="2:5" x14ac:dyDescent="0.2">
      <c r="B965" s="30">
        <v>892</v>
      </c>
      <c r="C965" s="40">
        <v>-1.9753802974516572E-3</v>
      </c>
      <c r="D965" s="30">
        <v>8.4766037830285397E-4</v>
      </c>
      <c r="E965" s="30">
        <v>-2.8230406757545111E-3</v>
      </c>
    </row>
    <row r="966" spans="2:5" x14ac:dyDescent="0.2">
      <c r="B966" s="30">
        <v>893</v>
      </c>
      <c r="C966" s="40">
        <v>9.9196215961402999E-4</v>
      </c>
      <c r="D966" s="30">
        <v>-6.0365087997787015E-4</v>
      </c>
      <c r="E966" s="30">
        <v>1.5956130395919001E-3</v>
      </c>
    </row>
    <row r="967" spans="2:5" x14ac:dyDescent="0.2">
      <c r="B967" s="30">
        <v>894</v>
      </c>
      <c r="C967" s="40">
        <v>8.0130989564033937E-3</v>
      </c>
      <c r="D967" s="30">
        <v>-2.4100980515267753E-4</v>
      </c>
      <c r="E967" s="30">
        <v>8.2541087615560713E-3</v>
      </c>
    </row>
    <row r="968" spans="2:5" x14ac:dyDescent="0.2">
      <c r="B968" s="30">
        <v>895</v>
      </c>
      <c r="C968" s="40">
        <v>-3.3316192163058674E-3</v>
      </c>
      <c r="D968" s="30">
        <v>9.3942581384388012E-4</v>
      </c>
      <c r="E968" s="30">
        <v>-4.2710450301497475E-3</v>
      </c>
    </row>
    <row r="969" spans="2:5" x14ac:dyDescent="0.2">
      <c r="B969" s="30">
        <v>896</v>
      </c>
      <c r="C969" s="40">
        <v>-2.8629980305268891E-4</v>
      </c>
      <c r="D969" s="30">
        <v>6.275927291673354E-4</v>
      </c>
      <c r="E969" s="30">
        <v>-9.1389253222002426E-4</v>
      </c>
    </row>
    <row r="970" spans="2:5" x14ac:dyDescent="0.2">
      <c r="B970" s="30">
        <v>897</v>
      </c>
      <c r="C970" s="40">
        <v>-4.6146898253328723E-3</v>
      </c>
      <c r="D970" s="30">
        <v>-5.661062316617612E-4</v>
      </c>
      <c r="E970" s="30">
        <v>-4.0485835936711111E-3</v>
      </c>
    </row>
    <row r="971" spans="2:5" x14ac:dyDescent="0.2">
      <c r="B971" s="30">
        <v>898</v>
      </c>
      <c r="C971" s="40">
        <v>-4.4673787452138933E-4</v>
      </c>
      <c r="D971" s="30">
        <v>-6.3558887466454617E-4</v>
      </c>
      <c r="E971" s="30">
        <v>1.8885100014315683E-4</v>
      </c>
    </row>
    <row r="972" spans="2:5" x14ac:dyDescent="0.2">
      <c r="B972" s="30">
        <v>899</v>
      </c>
      <c r="C972" s="40">
        <v>1.8084350619611139E-3</v>
      </c>
      <c r="D972" s="30">
        <v>-7.5718007959020344E-4</v>
      </c>
      <c r="E972" s="30">
        <v>2.5656151415513174E-3</v>
      </c>
    </row>
    <row r="973" spans="2:5" x14ac:dyDescent="0.2">
      <c r="B973" s="30">
        <v>900</v>
      </c>
      <c r="C973" s="40">
        <v>-1.7099841491281312E-3</v>
      </c>
      <c r="D973" s="30">
        <v>5.6081629627892284E-5</v>
      </c>
      <c r="E973" s="30">
        <v>-1.7660657787560235E-3</v>
      </c>
    </row>
    <row r="974" spans="2:5" x14ac:dyDescent="0.2">
      <c r="B974" s="30">
        <v>901</v>
      </c>
      <c r="C974" s="40">
        <v>-6.1452176904323802E-3</v>
      </c>
      <c r="D974" s="30">
        <v>-3.0143181589069139E-5</v>
      </c>
      <c r="E974" s="30">
        <v>-6.1150745088433111E-3</v>
      </c>
    </row>
    <row r="975" spans="2:5" x14ac:dyDescent="0.2">
      <c r="B975" s="30">
        <v>902</v>
      </c>
      <c r="C975" s="40">
        <v>-1.6853186838414931E-3</v>
      </c>
      <c r="D975" s="30">
        <v>-9.9780858232461386E-4</v>
      </c>
      <c r="E975" s="30">
        <v>-6.8751010151687922E-4</v>
      </c>
    </row>
    <row r="976" spans="2:5" x14ac:dyDescent="0.2">
      <c r="B976" s="30">
        <v>903</v>
      </c>
      <c r="C976" s="40">
        <v>9.0565739295612457E-3</v>
      </c>
      <c r="D976" s="30">
        <v>-1.1014042696037181E-3</v>
      </c>
      <c r="E976" s="30">
        <v>1.0157978199164964E-2</v>
      </c>
    </row>
    <row r="977" spans="2:5" x14ac:dyDescent="0.2">
      <c r="B977" s="30">
        <v>904</v>
      </c>
      <c r="C977" s="40">
        <v>9.2987748194384157E-4</v>
      </c>
      <c r="D977" s="30">
        <v>6.9379180932664002E-4</v>
      </c>
      <c r="E977" s="30">
        <v>2.3608567261720155E-4</v>
      </c>
    </row>
    <row r="978" spans="2:5" x14ac:dyDescent="0.2">
      <c r="B978" s="30">
        <v>905</v>
      </c>
      <c r="C978" s="40">
        <v>-1.1492429115885665E-3</v>
      </c>
      <c r="D978" s="30">
        <v>1.2417658676210643E-3</v>
      </c>
      <c r="E978" s="30">
        <v>-2.3910087792096309E-3</v>
      </c>
    </row>
    <row r="979" spans="2:5" x14ac:dyDescent="0.2">
      <c r="B979" s="30">
        <v>906</v>
      </c>
      <c r="C979" s="40">
        <v>-1.1588620333333886E-2</v>
      </c>
      <c r="D979" s="30">
        <v>-8.6502468872380611E-5</v>
      </c>
      <c r="E979" s="30">
        <v>-1.1502117864461505E-2</v>
      </c>
    </row>
    <row r="980" spans="2:5" x14ac:dyDescent="0.2">
      <c r="B980" s="30">
        <v>907</v>
      </c>
      <c r="C980" s="40">
        <v>-3.9569389993140769E-3</v>
      </c>
      <c r="D980" s="30">
        <v>-1.526619916291134E-3</v>
      </c>
      <c r="E980" s="30">
        <v>-2.4303190830229429E-3</v>
      </c>
    </row>
    <row r="981" spans="2:5" x14ac:dyDescent="0.2">
      <c r="B981" s="30">
        <v>908</v>
      </c>
      <c r="C981" s="40">
        <v>6.7312474886758161E-3</v>
      </c>
      <c r="D981" s="30">
        <v>-2.0887196756507447E-3</v>
      </c>
      <c r="E981" s="30">
        <v>8.8199671643265608E-3</v>
      </c>
    </row>
    <row r="982" spans="2:5" x14ac:dyDescent="0.2">
      <c r="B982" s="30">
        <v>909</v>
      </c>
      <c r="C982" s="40">
        <v>1.5024006913773762E-3</v>
      </c>
      <c r="D982" s="30">
        <v>1.2880514623526029E-4</v>
      </c>
      <c r="E982" s="30">
        <v>1.3735955451421159E-3</v>
      </c>
    </row>
    <row r="983" spans="2:5" x14ac:dyDescent="0.2">
      <c r="B983" s="30">
        <v>910</v>
      </c>
      <c r="C983" s="40">
        <v>-2.1666166546895735E-3</v>
      </c>
      <c r="D983" s="30">
        <v>9.9135446491800021E-4</v>
      </c>
      <c r="E983" s="30">
        <v>-3.1579711196075737E-3</v>
      </c>
    </row>
    <row r="984" spans="2:5" x14ac:dyDescent="0.2">
      <c r="B984" s="30">
        <v>911</v>
      </c>
      <c r="C984" s="40">
        <v>2.7137623872541972E-2</v>
      </c>
      <c r="D984" s="30">
        <v>-1.2218008759264098E-4</v>
      </c>
      <c r="E984" s="30">
        <v>2.7259803960134613E-2</v>
      </c>
    </row>
    <row r="985" spans="2:5" x14ac:dyDescent="0.2">
      <c r="B985" s="30">
        <v>912</v>
      </c>
      <c r="C985" s="40">
        <v>3.8057413892543207E-3</v>
      </c>
      <c r="D985" s="30">
        <v>2.6368333945944408E-3</v>
      </c>
      <c r="E985" s="30">
        <v>1.1689079946598799E-3</v>
      </c>
    </row>
    <row r="986" spans="2:5" x14ac:dyDescent="0.2">
      <c r="B986" s="30">
        <v>913</v>
      </c>
      <c r="C986" s="40">
        <v>7.2890169044462407E-3</v>
      </c>
      <c r="D986" s="30">
        <v>4.0026780552606866E-3</v>
      </c>
      <c r="E986" s="30">
        <v>3.2863388491855541E-3</v>
      </c>
    </row>
    <row r="987" spans="2:5" x14ac:dyDescent="0.2">
      <c r="B987" s="30">
        <v>914</v>
      </c>
      <c r="C987" s="40">
        <v>1.1313714308663462E-3</v>
      </c>
      <c r="D987" s="30">
        <v>1.2389624270444269E-3</v>
      </c>
      <c r="E987" s="30">
        <v>-1.0759099617808064E-4</v>
      </c>
    </row>
    <row r="988" spans="2:5" x14ac:dyDescent="0.2">
      <c r="B988" s="30">
        <v>915</v>
      </c>
      <c r="C988" s="40">
        <v>6.0757086101530661E-3</v>
      </c>
      <c r="D988" s="30">
        <v>1.0254658724753686E-3</v>
      </c>
      <c r="E988" s="30">
        <v>5.0502427376776975E-3</v>
      </c>
    </row>
    <row r="989" spans="2:5" x14ac:dyDescent="0.2">
      <c r="B989" s="30">
        <v>916</v>
      </c>
      <c r="C989" s="40">
        <v>8.3648439601621376E-3</v>
      </c>
      <c r="D989" s="30">
        <v>7.4308925597770491E-4</v>
      </c>
      <c r="E989" s="30">
        <v>7.6217547041844327E-3</v>
      </c>
    </row>
    <row r="990" spans="2:5" x14ac:dyDescent="0.2">
      <c r="B990" s="30">
        <v>917</v>
      </c>
      <c r="C990" s="40">
        <v>1.0560656031449447E-3</v>
      </c>
      <c r="D990" s="30">
        <v>1.6649598553325554E-3</v>
      </c>
      <c r="E990" s="30">
        <v>-6.0889425218761065E-4</v>
      </c>
    </row>
    <row r="991" spans="2:5" x14ac:dyDescent="0.2">
      <c r="B991" s="30">
        <v>918</v>
      </c>
      <c r="C991" s="40">
        <v>-9.8369675356096932E-4</v>
      </c>
      <c r="D991" s="30">
        <v>1.1623740595988283E-3</v>
      </c>
      <c r="E991" s="30">
        <v>-2.1460708131597977E-3</v>
      </c>
    </row>
    <row r="992" spans="2:5" x14ac:dyDescent="0.2">
      <c r="B992" s="30">
        <v>919</v>
      </c>
      <c r="C992" s="40">
        <v>8.3881501860311476E-3</v>
      </c>
      <c r="D992" s="30">
        <v>-5.1077883774768712E-5</v>
      </c>
      <c r="E992" s="30">
        <v>8.4392280698059163E-3</v>
      </c>
    </row>
    <row r="993" spans="2:5" x14ac:dyDescent="0.2">
      <c r="B993" s="30">
        <v>920</v>
      </c>
      <c r="C993" s="40">
        <v>5.3676994150041336E-3</v>
      </c>
      <c r="D993" s="30">
        <v>7.1430013411735542E-4</v>
      </c>
      <c r="E993" s="30">
        <v>4.6533992808867781E-3</v>
      </c>
    </row>
    <row r="994" spans="2:5" x14ac:dyDescent="0.2">
      <c r="B994" s="30">
        <v>921</v>
      </c>
      <c r="C994" s="40">
        <v>3.7403196157231771E-3</v>
      </c>
      <c r="D994" s="30">
        <v>1.6443595135897269E-3</v>
      </c>
      <c r="E994" s="30">
        <v>2.0959601021334501E-3</v>
      </c>
    </row>
    <row r="995" spans="2:5" x14ac:dyDescent="0.2">
      <c r="B995" s="30">
        <v>922</v>
      </c>
      <c r="C995" s="40">
        <v>-1.4180063573833933E-2</v>
      </c>
      <c r="D995" s="30">
        <v>1.0557685809292755E-3</v>
      </c>
      <c r="E995" s="30">
        <v>-1.5235832154763209E-2</v>
      </c>
    </row>
    <row r="996" spans="2:5" x14ac:dyDescent="0.2">
      <c r="B996" s="30">
        <v>923</v>
      </c>
      <c r="C996" s="40">
        <v>5.5885957146800834E-3</v>
      </c>
      <c r="D996" s="30">
        <v>-1.1541694906032863E-3</v>
      </c>
      <c r="E996" s="30">
        <v>6.7427652052833697E-3</v>
      </c>
    </row>
    <row r="997" spans="2:5" x14ac:dyDescent="0.2">
      <c r="B997" s="30">
        <v>924</v>
      </c>
      <c r="C997" s="40">
        <v>1.5980986877191811E-2</v>
      </c>
      <c r="D997" s="30">
        <v>-1.3785471269122454E-3</v>
      </c>
      <c r="E997" s="30">
        <v>1.7359534004104057E-2</v>
      </c>
    </row>
    <row r="998" spans="2:5" x14ac:dyDescent="0.2">
      <c r="B998" s="30">
        <v>925</v>
      </c>
      <c r="C998" s="40">
        <v>6.6974586234349156E-3</v>
      </c>
      <c r="D998" s="30">
        <v>2.4450120400837548E-3</v>
      </c>
      <c r="E998" s="30">
        <v>4.2524465833511608E-3</v>
      </c>
    </row>
    <row r="999" spans="2:5" x14ac:dyDescent="0.2">
      <c r="B999" s="30">
        <v>926</v>
      </c>
      <c r="C999" s="40">
        <v>-6.8315840026284078E-3</v>
      </c>
      <c r="D999" s="30">
        <v>2.8173174950120693E-3</v>
      </c>
      <c r="E999" s="30">
        <v>-9.6489014976404771E-3</v>
      </c>
    </row>
    <row r="1000" spans="2:5" x14ac:dyDescent="0.2">
      <c r="B1000" s="30">
        <v>927</v>
      </c>
      <c r="C1000" s="40">
        <v>-1.6886942778440892E-3</v>
      </c>
      <c r="D1000" s="30">
        <v>6.1242133621570603E-5</v>
      </c>
      <c r="E1000" s="30">
        <v>-1.7499364114656598E-3</v>
      </c>
    </row>
    <row r="1001" spans="2:5" x14ac:dyDescent="0.2">
      <c r="B1001" s="30">
        <v>928</v>
      </c>
      <c r="C1001" s="40">
        <v>-2.7617480287905061E-3</v>
      </c>
      <c r="D1001" s="30">
        <v>-1.1944608053110495E-3</v>
      </c>
      <c r="E1001" s="30">
        <v>-1.5672872234794566E-3</v>
      </c>
    </row>
    <row r="1002" spans="2:5" x14ac:dyDescent="0.2">
      <c r="B1002" s="30">
        <v>929</v>
      </c>
      <c r="C1002" s="40">
        <v>-7.5164776056262945E-3</v>
      </c>
      <c r="D1002" s="30">
        <v>-6.1917479512752643E-4</v>
      </c>
      <c r="E1002" s="30">
        <v>-6.897302810498768E-3</v>
      </c>
    </row>
    <row r="1003" spans="2:5" x14ac:dyDescent="0.2">
      <c r="B1003" s="30">
        <v>930</v>
      </c>
      <c r="C1003" s="40">
        <v>1.7132581787003248E-3</v>
      </c>
      <c r="D1003" s="30">
        <v>-1.2921191312969366E-3</v>
      </c>
      <c r="E1003" s="30">
        <v>3.0053773099972614E-3</v>
      </c>
    </row>
    <row r="1004" spans="2:5" x14ac:dyDescent="0.2">
      <c r="B1004" s="30">
        <v>931</v>
      </c>
      <c r="C1004" s="40">
        <v>8.0132276931152366E-3</v>
      </c>
      <c r="D1004" s="30">
        <v>-9.0913197825169718E-4</v>
      </c>
      <c r="E1004" s="30">
        <v>8.9223596713669338E-3</v>
      </c>
    </row>
    <row r="1005" spans="2:5" x14ac:dyDescent="0.2">
      <c r="B1005" s="30">
        <v>932</v>
      </c>
      <c r="C1005" s="40">
        <v>-6.5521404557520348E-3</v>
      </c>
      <c r="D1005" s="30">
        <v>1.0368384025514037E-3</v>
      </c>
      <c r="E1005" s="30">
        <v>-7.5889788583034384E-3</v>
      </c>
    </row>
    <row r="1006" spans="2:5" x14ac:dyDescent="0.2">
      <c r="B1006" s="30">
        <v>933</v>
      </c>
      <c r="C1006" s="40">
        <v>2.7240318265781141E-3</v>
      </c>
      <c r="D1006" s="30">
        <v>2.6994775671228309E-4</v>
      </c>
      <c r="E1006" s="30">
        <v>2.454084069865831E-3</v>
      </c>
    </row>
    <row r="1007" spans="2:5" x14ac:dyDescent="0.2">
      <c r="B1007" s="30">
        <v>934</v>
      </c>
      <c r="C1007" s="40">
        <v>-9.9074316085718331E-3</v>
      </c>
      <c r="D1007" s="30">
        <v>-6.6666149280820465E-4</v>
      </c>
      <c r="E1007" s="30">
        <v>-9.2407701157636284E-3</v>
      </c>
    </row>
    <row r="1008" spans="2:5" x14ac:dyDescent="0.2">
      <c r="B1008" s="30">
        <v>935</v>
      </c>
      <c r="C1008" s="40">
        <v>-2.5426116393641794E-3</v>
      </c>
      <c r="D1008" s="30">
        <v>-8.168942917033367E-4</v>
      </c>
      <c r="E1008" s="30">
        <v>-1.7257173476608427E-3</v>
      </c>
    </row>
    <row r="1009" spans="2:5" x14ac:dyDescent="0.2">
      <c r="B1009" s="30">
        <v>936</v>
      </c>
      <c r="C1009" s="40">
        <v>1.0032212711931924E-2</v>
      </c>
      <c r="D1009" s="30">
        <v>-1.7046334613790536E-3</v>
      </c>
      <c r="E1009" s="30">
        <v>1.1736846173310977E-2</v>
      </c>
    </row>
    <row r="1010" spans="2:5" x14ac:dyDescent="0.2">
      <c r="B1010" s="30">
        <v>937</v>
      </c>
      <c r="C1010" s="40">
        <v>-8.8175605532059276E-3</v>
      </c>
      <c r="D1010" s="30">
        <v>6.8638133040603913E-4</v>
      </c>
      <c r="E1010" s="30">
        <v>-9.5039418836119667E-3</v>
      </c>
    </row>
    <row r="1011" spans="2:5" x14ac:dyDescent="0.2">
      <c r="B1011" s="30">
        <v>938</v>
      </c>
      <c r="C1011" s="40">
        <v>-2.6108079201193927E-3</v>
      </c>
      <c r="D1011" s="30">
        <v>2.9098462147373856E-4</v>
      </c>
      <c r="E1011" s="30">
        <v>-2.9017925415931313E-3</v>
      </c>
    </row>
    <row r="1012" spans="2:5" x14ac:dyDescent="0.2">
      <c r="B1012" s="30">
        <v>939</v>
      </c>
      <c r="C1012" s="40">
        <v>4.0750526244226187E-3</v>
      </c>
      <c r="D1012" s="30">
        <v>-1.5650393130679559E-3</v>
      </c>
      <c r="E1012" s="30">
        <v>5.6400919374905746E-3</v>
      </c>
    </row>
    <row r="1013" spans="2:5" x14ac:dyDescent="0.2">
      <c r="B1013" s="30">
        <v>940</v>
      </c>
      <c r="C1013" s="40">
        <v>-6.9382246216746516E-3</v>
      </c>
      <c r="D1013" s="30">
        <v>1.5586580961794889E-5</v>
      </c>
      <c r="E1013" s="30">
        <v>-6.9538112026364465E-3</v>
      </c>
    </row>
    <row r="1014" spans="2:5" x14ac:dyDescent="0.2">
      <c r="B1014" s="30">
        <v>941</v>
      </c>
      <c r="C1014" s="40">
        <v>-1.3773561162827744E-2</v>
      </c>
      <c r="D1014" s="30">
        <v>-3.0471071108310703E-4</v>
      </c>
      <c r="E1014" s="30">
        <v>-1.3468850451744637E-2</v>
      </c>
    </row>
    <row r="1015" spans="2:5" x14ac:dyDescent="0.2">
      <c r="B1015" s="30">
        <v>942</v>
      </c>
      <c r="C1015" s="40">
        <v>1.3911821043189202E-4</v>
      </c>
      <c r="D1015" s="30">
        <v>-2.550973284849118E-3</v>
      </c>
      <c r="E1015" s="30">
        <v>2.6900914952810101E-3</v>
      </c>
    </row>
    <row r="1016" spans="2:5" x14ac:dyDescent="0.2">
      <c r="B1016" s="30">
        <v>943</v>
      </c>
      <c r="C1016" s="40">
        <v>-6.8765147987057918E-3</v>
      </c>
      <c r="D1016" s="30">
        <v>-1.9288603486578354E-3</v>
      </c>
      <c r="E1016" s="30">
        <v>-4.9476544500479565E-3</v>
      </c>
    </row>
    <row r="1017" spans="2:5" x14ac:dyDescent="0.2">
      <c r="B1017" s="30">
        <v>944</v>
      </c>
      <c r="C1017" s="40">
        <v>-1.7108541983120375E-2</v>
      </c>
      <c r="D1017" s="30">
        <v>-8.2933583185756943E-4</v>
      </c>
      <c r="E1017" s="30">
        <v>-1.6279206151262805E-2</v>
      </c>
    </row>
    <row r="1018" spans="2:5" x14ac:dyDescent="0.2">
      <c r="B1018" s="30">
        <v>945</v>
      </c>
      <c r="C1018" s="40">
        <v>-2.1771453472851999E-3</v>
      </c>
      <c r="D1018" s="30">
        <v>-2.9130143896133167E-3</v>
      </c>
      <c r="E1018" s="30">
        <v>7.3586904232811681E-4</v>
      </c>
    </row>
    <row r="1019" spans="2:5" x14ac:dyDescent="0.2">
      <c r="B1019" s="30">
        <v>946</v>
      </c>
      <c r="C1019" s="40">
        <v>5.2097310955238028E-3</v>
      </c>
      <c r="D1019" s="30">
        <v>-2.6364285730917248E-3</v>
      </c>
      <c r="E1019" s="30">
        <v>7.8461596686155276E-3</v>
      </c>
    </row>
    <row r="1020" spans="2:5" x14ac:dyDescent="0.2">
      <c r="B1020" s="30">
        <v>947</v>
      </c>
      <c r="C1020" s="40">
        <v>-2.9499589926800952E-2</v>
      </c>
      <c r="D1020" s="30">
        <v>2.0015936850720575E-4</v>
      </c>
      <c r="E1020" s="30">
        <v>-2.9699749295308157E-2</v>
      </c>
    </row>
    <row r="1021" spans="2:5" x14ac:dyDescent="0.2">
      <c r="B1021" s="30">
        <v>948</v>
      </c>
      <c r="C1021" s="40">
        <v>1.0372313213006006E-2</v>
      </c>
      <c r="D1021" s="30">
        <v>-2.6570964717166044E-3</v>
      </c>
      <c r="E1021" s="30">
        <v>1.3029409684722611E-2</v>
      </c>
    </row>
    <row r="1022" spans="2:5" x14ac:dyDescent="0.2">
      <c r="B1022" s="30">
        <v>949</v>
      </c>
      <c r="C1022" s="40">
        <v>3.2336510196207379E-3</v>
      </c>
      <c r="D1022" s="30">
        <v>-2.9159119723868518E-3</v>
      </c>
      <c r="E1022" s="30">
        <v>6.1495629920075897E-3</v>
      </c>
    </row>
    <row r="1023" spans="2:5" x14ac:dyDescent="0.2">
      <c r="B1023" s="30">
        <v>950</v>
      </c>
      <c r="C1023" s="40">
        <v>1.0390744169039966E-2</v>
      </c>
      <c r="D1023" s="30">
        <v>1.6752840682037803E-3</v>
      </c>
      <c r="E1023" s="30">
        <v>8.7154601008361861E-3</v>
      </c>
    </row>
    <row r="1024" spans="2:5" x14ac:dyDescent="0.2">
      <c r="B1024" s="30">
        <v>951</v>
      </c>
      <c r="C1024" s="40">
        <v>6.4967651133387549E-3</v>
      </c>
      <c r="D1024" s="30">
        <v>1.5061811432928989E-3</v>
      </c>
      <c r="E1024" s="30">
        <v>4.990583970045856E-3</v>
      </c>
    </row>
    <row r="1025" spans="2:5" x14ac:dyDescent="0.2">
      <c r="B1025" s="30">
        <v>952</v>
      </c>
      <c r="C1025" s="40">
        <v>-1.5460423255626096E-2</v>
      </c>
      <c r="D1025" s="30">
        <v>2.0401654463588059E-3</v>
      </c>
      <c r="E1025" s="30">
        <v>-1.7500588701984902E-2</v>
      </c>
    </row>
    <row r="1026" spans="2:5" x14ac:dyDescent="0.2">
      <c r="B1026" s="30">
        <v>953</v>
      </c>
      <c r="C1026" s="40">
        <v>2.186330408135629E-2</v>
      </c>
      <c r="D1026" s="30">
        <v>-9.2415347074408308E-4</v>
      </c>
      <c r="E1026" s="30">
        <v>2.2787457552100373E-2</v>
      </c>
    </row>
    <row r="1027" spans="2:5" x14ac:dyDescent="0.2">
      <c r="B1027" s="30">
        <v>954</v>
      </c>
      <c r="C1027" s="40">
        <v>1.9395821332281189E-2</v>
      </c>
      <c r="D1027" s="30">
        <v>2.5598788582893023E-4</v>
      </c>
      <c r="E1027" s="30">
        <v>1.9139833446452259E-2</v>
      </c>
    </row>
    <row r="1028" spans="2:5" x14ac:dyDescent="0.2">
      <c r="B1028" s="30">
        <v>955</v>
      </c>
      <c r="C1028" s="40">
        <v>3.1806927563148353E-2</v>
      </c>
      <c r="D1028" s="30">
        <v>5.0218662997189127E-3</v>
      </c>
      <c r="E1028" s="30">
        <v>2.678506126342944E-2</v>
      </c>
    </row>
    <row r="1029" spans="2:5" x14ac:dyDescent="0.2">
      <c r="B1029" s="30">
        <v>956</v>
      </c>
      <c r="C1029" s="40">
        <v>1.5844311969173255E-2</v>
      </c>
      <c r="D1029" s="30">
        <v>6.0670201264407392E-3</v>
      </c>
      <c r="E1029" s="30">
        <v>9.7772918427325162E-3</v>
      </c>
    </row>
    <row r="1030" spans="2:5" x14ac:dyDescent="0.2">
      <c r="B1030" s="30">
        <v>957</v>
      </c>
      <c r="C1030" s="40">
        <v>-6.2308100064840995E-3</v>
      </c>
      <c r="D1030" s="30">
        <v>5.9701560782231492E-3</v>
      </c>
      <c r="E1030" s="30">
        <v>-1.2200966084707249E-2</v>
      </c>
    </row>
    <row r="1031" spans="2:5" x14ac:dyDescent="0.2">
      <c r="B1031" s="30">
        <v>958</v>
      </c>
      <c r="C1031" s="40">
        <v>-8.9429196206775399E-4</v>
      </c>
      <c r="D1031" s="30">
        <v>1.3630835042383654E-3</v>
      </c>
      <c r="E1031" s="30">
        <v>-2.2573754663061194E-3</v>
      </c>
    </row>
    <row r="1032" spans="2:5" x14ac:dyDescent="0.2">
      <c r="B1032" s="30">
        <v>959</v>
      </c>
      <c r="C1032" s="40">
        <v>-1.4588725964064497E-2</v>
      </c>
      <c r="D1032" s="30">
        <v>-1.0251127178262324E-3</v>
      </c>
      <c r="E1032" s="30">
        <v>-1.3563613246238265E-2</v>
      </c>
    </row>
    <row r="1033" spans="2:5" x14ac:dyDescent="0.2">
      <c r="B1033" s="30">
        <v>960</v>
      </c>
      <c r="C1033" s="40">
        <v>-7.6822409149653317E-3</v>
      </c>
      <c r="D1033" s="30">
        <v>-1.8253768884414255E-3</v>
      </c>
      <c r="E1033" s="30">
        <v>-5.8568640265239062E-3</v>
      </c>
    </row>
    <row r="1034" spans="2:5" x14ac:dyDescent="0.2">
      <c r="B1034" s="30">
        <v>961</v>
      </c>
      <c r="C1034" s="40">
        <v>-7.1656614552144957E-3</v>
      </c>
      <c r="D1034" s="30">
        <v>-2.907552897855656E-3</v>
      </c>
      <c r="E1034" s="30">
        <v>-4.2581085573588397E-3</v>
      </c>
    </row>
    <row r="1035" spans="2:5" x14ac:dyDescent="0.2">
      <c r="B1035" s="30">
        <v>962</v>
      </c>
      <c r="C1035" s="40">
        <v>-2.5702545361471464E-2</v>
      </c>
      <c r="D1035" s="30">
        <v>-1.9175841247483574E-3</v>
      </c>
      <c r="E1035" s="30">
        <v>-2.3784961236723107E-2</v>
      </c>
    </row>
    <row r="1036" spans="2:5" x14ac:dyDescent="0.2">
      <c r="B1036" s="30">
        <v>963</v>
      </c>
      <c r="C1036" s="40">
        <v>3.605254742768326E-3</v>
      </c>
      <c r="D1036" s="30">
        <v>-3.9064852518203245E-3</v>
      </c>
      <c r="E1036" s="30">
        <v>7.5117399945886509E-3</v>
      </c>
    </row>
    <row r="1037" spans="2:5" x14ac:dyDescent="0.2">
      <c r="B1037" s="30">
        <v>964</v>
      </c>
      <c r="C1037" s="40">
        <v>1.1997217782210813E-2</v>
      </c>
      <c r="D1037" s="30">
        <v>-3.1547193118320344E-3</v>
      </c>
      <c r="E1037" s="30">
        <v>1.5151937094042847E-2</v>
      </c>
    </row>
    <row r="1038" spans="2:5" x14ac:dyDescent="0.2">
      <c r="B1038" s="30">
        <v>965</v>
      </c>
      <c r="C1038" s="40">
        <v>2.3485851744570567E-2</v>
      </c>
      <c r="D1038" s="30">
        <v>1.7347702681090316E-3</v>
      </c>
      <c r="E1038" s="30">
        <v>2.1751081476461535E-2</v>
      </c>
    </row>
    <row r="1039" spans="2:5" x14ac:dyDescent="0.2">
      <c r="B1039" s="30">
        <v>966</v>
      </c>
      <c r="C1039" s="40">
        <v>-9.1906115577441161E-3</v>
      </c>
      <c r="D1039" s="30">
        <v>4.1438532361345072E-3</v>
      </c>
      <c r="E1039" s="30">
        <v>-1.3334464793878623E-2</v>
      </c>
    </row>
    <row r="1040" spans="2:5" x14ac:dyDescent="0.2">
      <c r="B1040" s="30">
        <v>967</v>
      </c>
      <c r="C1040" s="40">
        <v>-1.0166196444375131E-2</v>
      </c>
      <c r="D1040" s="30">
        <v>2.066230990861978E-3</v>
      </c>
      <c r="E1040" s="30">
        <v>-1.2232427435237109E-2</v>
      </c>
    </row>
    <row r="1041" spans="2:5" x14ac:dyDescent="0.2">
      <c r="B1041" s="30">
        <v>968</v>
      </c>
      <c r="C1041" s="40">
        <v>-1.5001579065965776E-3</v>
      </c>
      <c r="D1041" s="30">
        <v>-2.4544942266055952E-3</v>
      </c>
      <c r="E1041" s="30">
        <v>9.5433632000901762E-4</v>
      </c>
    </row>
    <row r="1042" spans="2:5" x14ac:dyDescent="0.2">
      <c r="B1042" s="30">
        <v>969</v>
      </c>
      <c r="C1042" s="40">
        <v>1.130069610829487E-2</v>
      </c>
      <c r="D1042" s="30">
        <v>-1.6238029986411981E-3</v>
      </c>
      <c r="E1042" s="30">
        <v>1.2924499106936068E-2</v>
      </c>
    </row>
    <row r="1043" spans="2:5" x14ac:dyDescent="0.2">
      <c r="B1043" s="30">
        <v>970</v>
      </c>
      <c r="C1043" s="40">
        <v>6.9535299133266168E-4</v>
      </c>
      <c r="D1043" s="30">
        <v>9.6802062693599356E-4</v>
      </c>
      <c r="E1043" s="30">
        <v>-2.7266763560333189E-4</v>
      </c>
    </row>
    <row r="1044" spans="2:5" x14ac:dyDescent="0.2">
      <c r="B1044" s="30">
        <v>971</v>
      </c>
      <c r="C1044" s="40">
        <v>4.4331384809377797E-3</v>
      </c>
      <c r="D1044" s="30">
        <v>1.5187492897262844E-3</v>
      </c>
      <c r="E1044" s="30">
        <v>2.9143891912114953E-3</v>
      </c>
    </row>
    <row r="1045" spans="2:5" x14ac:dyDescent="0.2">
      <c r="B1045" s="30">
        <v>972</v>
      </c>
      <c r="C1045" s="40">
        <v>2.1095550677205414E-3</v>
      </c>
      <c r="D1045" s="30">
        <v>5.0179327988258363E-4</v>
      </c>
      <c r="E1045" s="30">
        <v>1.6077617878379577E-3</v>
      </c>
    </row>
    <row r="1046" spans="2:5" x14ac:dyDescent="0.2">
      <c r="B1046" s="30">
        <v>973</v>
      </c>
      <c r="C1046" s="40">
        <v>2.5454895322529758E-3</v>
      </c>
      <c r="D1046" s="30">
        <v>7.4846433947815881E-4</v>
      </c>
      <c r="E1046" s="30">
        <v>1.797025192774817E-3</v>
      </c>
    </row>
    <row r="1047" spans="2:5" x14ac:dyDescent="0.2">
      <c r="B1047" s="30">
        <v>974</v>
      </c>
      <c r="C1047" s="40">
        <v>5.3753860855998408E-3</v>
      </c>
      <c r="D1047" s="30">
        <v>4.8311912625115336E-4</v>
      </c>
      <c r="E1047" s="30">
        <v>4.8922669593486874E-3</v>
      </c>
    </row>
    <row r="1048" spans="2:5" x14ac:dyDescent="0.2">
      <c r="B1048" s="30">
        <v>975</v>
      </c>
      <c r="C1048" s="40">
        <v>-3.4102680605028364E-3</v>
      </c>
      <c r="D1048" s="30">
        <v>8.5626501611016717E-4</v>
      </c>
      <c r="E1048" s="30">
        <v>-4.2665330766130036E-3</v>
      </c>
    </row>
    <row r="1049" spans="2:5" x14ac:dyDescent="0.2">
      <c r="B1049" s="30">
        <v>976</v>
      </c>
      <c r="C1049" s="40">
        <v>2.894521895088804E-3</v>
      </c>
      <c r="D1049" s="30">
        <v>2.6268165231063982E-4</v>
      </c>
      <c r="E1049" s="30">
        <v>2.6318402427781642E-3</v>
      </c>
    </row>
    <row r="1050" spans="2:5" x14ac:dyDescent="0.2">
      <c r="B1050" s="30">
        <v>977</v>
      </c>
      <c r="C1050" s="40">
        <v>6.2136067528935409E-3</v>
      </c>
      <c r="D1050" s="30">
        <v>-2.2347293671218064E-4</v>
      </c>
      <c r="E1050" s="30">
        <v>6.4370796896057215E-3</v>
      </c>
    </row>
    <row r="1051" spans="2:5" x14ac:dyDescent="0.2">
      <c r="B1051" s="30">
        <v>978</v>
      </c>
      <c r="C1051" s="40">
        <v>-1.5200485151087472E-2</v>
      </c>
      <c r="D1051" s="30">
        <v>9.9648618828404242E-4</v>
      </c>
      <c r="E1051" s="30">
        <v>-1.6196971339371515E-2</v>
      </c>
    </row>
    <row r="1052" spans="2:5" x14ac:dyDescent="0.2">
      <c r="B1052" s="30">
        <v>979</v>
      </c>
      <c r="C1052" s="40">
        <v>-1.4841480119045033E-2</v>
      </c>
      <c r="D1052" s="30">
        <v>-9.3352098659482859E-4</v>
      </c>
      <c r="E1052" s="30">
        <v>-1.3907959132450205E-2</v>
      </c>
    </row>
    <row r="1053" spans="2:5" x14ac:dyDescent="0.2">
      <c r="B1053" s="30">
        <v>980</v>
      </c>
      <c r="C1053" s="40">
        <v>8.9915446055966967E-3</v>
      </c>
      <c r="D1053" s="30">
        <v>-3.7852458673030675E-3</v>
      </c>
      <c r="E1053" s="30">
        <v>1.2776790472899764E-2</v>
      </c>
    </row>
    <row r="1054" spans="2:5" x14ac:dyDescent="0.2">
      <c r="B1054" s="30">
        <v>981</v>
      </c>
      <c r="C1054" s="40">
        <v>2.0129975835019683E-2</v>
      </c>
      <c r="D1054" s="30">
        <v>-1.0899374764303839E-3</v>
      </c>
      <c r="E1054" s="30">
        <v>2.1219913311450067E-2</v>
      </c>
    </row>
    <row r="1055" spans="2:5" x14ac:dyDescent="0.2">
      <c r="B1055" s="30">
        <v>982</v>
      </c>
      <c r="C1055" s="40">
        <v>1.9615569142121706E-2</v>
      </c>
      <c r="D1055" s="30">
        <v>3.3652956656638894E-3</v>
      </c>
      <c r="E1055" s="30">
        <v>1.6250273476457817E-2</v>
      </c>
    </row>
    <row r="1056" spans="2:5" x14ac:dyDescent="0.2">
      <c r="B1056" s="30">
        <v>983</v>
      </c>
      <c r="C1056" s="40">
        <v>1.0913860892215384E-2</v>
      </c>
      <c r="D1056" s="30">
        <v>4.8122155210709224E-3</v>
      </c>
      <c r="E1056" s="30">
        <v>6.1016453711444617E-3</v>
      </c>
    </row>
    <row r="1057" spans="2:5" x14ac:dyDescent="0.2">
      <c r="B1057" s="30">
        <v>984</v>
      </c>
      <c r="C1057" s="40">
        <v>-2.4034194528384917E-2</v>
      </c>
      <c r="D1057" s="30">
        <v>3.7763658573516795E-3</v>
      </c>
      <c r="E1057" s="30">
        <v>-2.7810560385736597E-2</v>
      </c>
    </row>
    <row r="1058" spans="2:5" x14ac:dyDescent="0.2">
      <c r="B1058" s="30">
        <v>985</v>
      </c>
      <c r="C1058" s="40">
        <v>6.1202895816134417E-2</v>
      </c>
      <c r="D1058" s="30">
        <v>-1.2798824667134417E-3</v>
      </c>
      <c r="E1058" s="30">
        <v>6.2482778282847859E-2</v>
      </c>
    </row>
    <row r="1059" spans="2:5" x14ac:dyDescent="0.2">
      <c r="B1059" s="30">
        <v>986</v>
      </c>
      <c r="C1059" s="40">
        <v>4.0566280943295979E-2</v>
      </c>
      <c r="D1059" s="30">
        <v>3.4671998459644554E-3</v>
      </c>
      <c r="E1059" s="30">
        <v>3.7099081097331524E-2</v>
      </c>
    </row>
    <row r="1060" spans="2:5" x14ac:dyDescent="0.2">
      <c r="B1060" s="30">
        <v>987</v>
      </c>
      <c r="C1060" s="40">
        <v>-1.5088053315752436E-3</v>
      </c>
      <c r="D1060" s="30">
        <v>1.268511738847768E-2</v>
      </c>
      <c r="E1060" s="30">
        <v>-1.4193922720052923E-2</v>
      </c>
    </row>
    <row r="1061" spans="2:5" x14ac:dyDescent="0.2">
      <c r="B1061" s="30">
        <v>988</v>
      </c>
      <c r="C1061" s="40">
        <v>-2.2599362598188719E-2</v>
      </c>
      <c r="D1061" s="30">
        <v>5.2257619369271112E-3</v>
      </c>
      <c r="E1061" s="30">
        <v>-2.782512453511583E-2</v>
      </c>
    </row>
    <row r="1062" spans="2:5" x14ac:dyDescent="0.2">
      <c r="B1062" s="30">
        <v>989</v>
      </c>
      <c r="C1062" s="40">
        <v>-1.5571637614269086E-2</v>
      </c>
      <c r="D1062" s="30">
        <v>-2.7979956515313091E-3</v>
      </c>
      <c r="E1062" s="30">
        <v>-1.2773641962737777E-2</v>
      </c>
    </row>
    <row r="1063" spans="2:5" x14ac:dyDescent="0.2">
      <c r="B1063" s="30">
        <v>990</v>
      </c>
      <c r="C1063" s="40">
        <v>-9.4560170950305019E-4</v>
      </c>
      <c r="D1063" s="30">
        <v>-4.8654229371393118E-3</v>
      </c>
      <c r="E1063" s="30">
        <v>3.9198212276362618E-3</v>
      </c>
    </row>
    <row r="1064" spans="2:5" x14ac:dyDescent="0.2">
      <c r="B1064" s="30">
        <v>991</v>
      </c>
      <c r="C1064" s="40">
        <v>3.5152187299010138E-3</v>
      </c>
      <c r="D1064" s="30">
        <v>-2.2921248780245255E-3</v>
      </c>
      <c r="E1064" s="30">
        <v>5.8073436079255393E-3</v>
      </c>
    </row>
    <row r="1065" spans="2:5" x14ac:dyDescent="0.2">
      <c r="B1065" s="30">
        <v>992</v>
      </c>
      <c r="C1065" s="40">
        <v>-3.4232459800479145E-3</v>
      </c>
      <c r="D1065" s="30">
        <v>1.7826964312084043E-4</v>
      </c>
      <c r="E1065" s="30">
        <v>-3.6015156231687549E-3</v>
      </c>
    </row>
    <row r="1066" spans="2:5" x14ac:dyDescent="0.2">
      <c r="B1066" s="30">
        <v>993</v>
      </c>
      <c r="C1066" s="40">
        <v>-1.0713500362537457E-3</v>
      </c>
      <c r="D1066" s="30">
        <v>1.0057603077652869E-5</v>
      </c>
      <c r="E1066" s="30">
        <v>-1.0814076393313985E-3</v>
      </c>
    </row>
    <row r="1067" spans="2:5" x14ac:dyDescent="0.2">
      <c r="B1067" s="30">
        <v>994</v>
      </c>
      <c r="C1067" s="40">
        <v>6.0449687105949773E-3</v>
      </c>
      <c r="D1067" s="30">
        <v>-6.6566435841854295E-4</v>
      </c>
      <c r="E1067" s="30">
        <v>6.7106330690135203E-3</v>
      </c>
    </row>
    <row r="1068" spans="2:5" x14ac:dyDescent="0.2">
      <c r="B1068" s="30">
        <v>995</v>
      </c>
      <c r="C1068" s="40">
        <v>4.6107223723650106E-3</v>
      </c>
      <c r="D1068" s="30">
        <v>4.4223672508923294E-4</v>
      </c>
      <c r="E1068" s="30">
        <v>4.1684856472757777E-3</v>
      </c>
    </row>
    <row r="1069" spans="2:5" x14ac:dyDescent="0.2">
      <c r="B1069" s="30">
        <v>996</v>
      </c>
      <c r="C1069" s="40">
        <v>7.1546114520776186E-4</v>
      </c>
      <c r="D1069" s="30">
        <v>1.2438864108172605E-3</v>
      </c>
      <c r="E1069" s="30">
        <v>-5.284252656094986E-4</v>
      </c>
    </row>
    <row r="1070" spans="2:5" x14ac:dyDescent="0.2">
      <c r="B1070" s="30">
        <v>997</v>
      </c>
      <c r="C1070" s="40">
        <v>-5.5353762305845816E-3</v>
      </c>
      <c r="D1070" s="30">
        <v>6.1761961763840464E-4</v>
      </c>
      <c r="E1070" s="30">
        <v>-6.1529958482229863E-3</v>
      </c>
    </row>
    <row r="1071" spans="2:5" x14ac:dyDescent="0.2">
      <c r="B1071" s="30">
        <v>998</v>
      </c>
      <c r="C1071" s="40">
        <v>-8.7071270434249583E-3</v>
      </c>
      <c r="D1071" s="30">
        <v>-6.025676821815578E-4</v>
      </c>
      <c r="E1071" s="30">
        <v>-8.1045593612434005E-3</v>
      </c>
    </row>
    <row r="1072" spans="2:5" x14ac:dyDescent="0.2">
      <c r="B1072" s="30">
        <v>999</v>
      </c>
      <c r="C1072" s="40">
        <v>4.041233928099474E-3</v>
      </c>
      <c r="D1072" s="30">
        <v>-1.7988789443866681E-3</v>
      </c>
      <c r="E1072" s="30">
        <v>5.8401128724861421E-3</v>
      </c>
    </row>
    <row r="1073" spans="2:5" x14ac:dyDescent="0.2">
      <c r="B1073" s="30">
        <v>1000</v>
      </c>
      <c r="C1073" s="40">
        <v>7.2646200270675559E-3</v>
      </c>
      <c r="D1073" s="30">
        <v>-8.1136948752016588E-4</v>
      </c>
      <c r="E1073" s="30">
        <v>8.0759895145877218E-3</v>
      </c>
    </row>
    <row r="1074" spans="2:5" x14ac:dyDescent="0.2">
      <c r="B1074" s="30">
        <v>1001</v>
      </c>
      <c r="C1074" s="40">
        <v>-6.3979493667415599E-3</v>
      </c>
      <c r="D1074" s="30">
        <v>1.2680520853105203E-3</v>
      </c>
      <c r="E1074" s="30">
        <v>-7.6660014520520802E-3</v>
      </c>
    </row>
    <row r="1075" spans="2:5" x14ac:dyDescent="0.2">
      <c r="B1075" s="30">
        <v>1002</v>
      </c>
      <c r="C1075" s="40">
        <v>-9.9062951495900407E-3</v>
      </c>
      <c r="D1075" s="30">
        <v>1.8598555371092916E-4</v>
      </c>
      <c r="E1075" s="30">
        <v>-1.009228070330097E-2</v>
      </c>
    </row>
    <row r="1076" spans="2:5" x14ac:dyDescent="0.2">
      <c r="B1076" s="30">
        <v>1003</v>
      </c>
      <c r="C1076" s="40">
        <v>-2.2407178780171951E-2</v>
      </c>
      <c r="D1076" s="30">
        <v>-2.0485305742964539E-3</v>
      </c>
      <c r="E1076" s="30">
        <v>-2.0358648205875497E-2</v>
      </c>
    </row>
    <row r="1077" spans="2:5" x14ac:dyDescent="0.2">
      <c r="B1077" s="30">
        <v>1004</v>
      </c>
      <c r="C1077" s="40">
        <v>1.1805748826215746E-2</v>
      </c>
      <c r="D1077" s="30">
        <v>-3.9105849644800045E-3</v>
      </c>
      <c r="E1077" s="30">
        <v>1.5716333790695751E-2</v>
      </c>
    </row>
    <row r="1078" spans="2:5" x14ac:dyDescent="0.2">
      <c r="B1078" s="30">
        <v>1005</v>
      </c>
      <c r="C1078" s="40">
        <v>-8.0913283583012845E-3</v>
      </c>
      <c r="D1078" s="30">
        <v>-1.7990136044261371E-3</v>
      </c>
      <c r="E1078" s="30">
        <v>-6.2923147538751474E-3</v>
      </c>
    </row>
    <row r="1079" spans="2:5" x14ac:dyDescent="0.2">
      <c r="B1079" s="30">
        <v>1006</v>
      </c>
      <c r="C1079" s="40">
        <v>4.3262106046641075E-3</v>
      </c>
      <c r="D1079" s="30">
        <v>6.1112273694736681E-4</v>
      </c>
      <c r="E1079" s="30">
        <v>3.7150878677167406E-3</v>
      </c>
    </row>
    <row r="1080" spans="2:5" x14ac:dyDescent="0.2">
      <c r="B1080" s="30">
        <v>1007</v>
      </c>
      <c r="C1080" s="40">
        <v>1.0368401981868317E-2</v>
      </c>
      <c r="D1080" s="30">
        <v>-6.9656801120775678E-4</v>
      </c>
      <c r="E1080" s="30">
        <v>1.1064969993076074E-2</v>
      </c>
    </row>
    <row r="1081" spans="2:5" x14ac:dyDescent="0.2">
      <c r="B1081" s="30">
        <v>1008</v>
      </c>
      <c r="C1081" s="40">
        <v>2.0627543166397956E-4</v>
      </c>
      <c r="D1081" s="30">
        <v>1.6512307613612072E-3</v>
      </c>
      <c r="E1081" s="30">
        <v>-1.4449553296972276E-3</v>
      </c>
    </row>
    <row r="1082" spans="2:5" x14ac:dyDescent="0.2">
      <c r="B1082" s="30">
        <v>1009</v>
      </c>
      <c r="C1082" s="40">
        <v>-6.0863485712795169E-3</v>
      </c>
      <c r="D1082" s="30">
        <v>1.3385438017436907E-3</v>
      </c>
      <c r="E1082" s="30">
        <v>-7.4248923730232076E-3</v>
      </c>
    </row>
    <row r="1083" spans="2:5" x14ac:dyDescent="0.2">
      <c r="B1083" s="30">
        <v>1010</v>
      </c>
      <c r="C1083" s="40">
        <v>7.7620013800314429E-4</v>
      </c>
      <c r="D1083" s="30">
        <v>-7.3251371631545689E-4</v>
      </c>
      <c r="E1083" s="30">
        <v>1.5087138543186012E-3</v>
      </c>
    </row>
    <row r="1084" spans="2:5" x14ac:dyDescent="0.2">
      <c r="B1084" s="30">
        <v>1011</v>
      </c>
      <c r="C1084" s="40">
        <v>-1.7070962428913604E-3</v>
      </c>
      <c r="D1084" s="30">
        <v>-8.2008542881570703E-4</v>
      </c>
      <c r="E1084" s="30">
        <v>-8.8701081407565338E-4</v>
      </c>
    </row>
    <row r="1085" spans="2:5" x14ac:dyDescent="0.2">
      <c r="B1085" s="30">
        <v>1012</v>
      </c>
      <c r="C1085" s="40">
        <v>1.1796226292518445E-2</v>
      </c>
      <c r="D1085" s="30">
        <v>-1.6920755900999389E-4</v>
      </c>
      <c r="E1085" s="30">
        <v>1.1965433851528439E-2</v>
      </c>
    </row>
    <row r="1086" spans="2:5" x14ac:dyDescent="0.2">
      <c r="B1086" s="30">
        <v>1013</v>
      </c>
      <c r="C1086" s="40">
        <v>-4.3049922015977847E-4</v>
      </c>
      <c r="D1086" s="30">
        <v>9.9510949707815044E-4</v>
      </c>
      <c r="E1086" s="30">
        <v>-1.4256087172379289E-3</v>
      </c>
    </row>
    <row r="1087" spans="2:5" x14ac:dyDescent="0.2">
      <c r="B1087" s="30">
        <v>1014</v>
      </c>
      <c r="C1087" s="40">
        <v>4.4219928688793795E-3</v>
      </c>
      <c r="D1087" s="30">
        <v>1.4606277978572941E-3</v>
      </c>
      <c r="E1087" s="30">
        <v>2.9613650710220854E-3</v>
      </c>
    </row>
    <row r="1088" spans="2:5" x14ac:dyDescent="0.2">
      <c r="B1088" s="30">
        <v>1015</v>
      </c>
      <c r="C1088" s="40">
        <v>7.5624787569801418E-3</v>
      </c>
      <c r="D1088" s="30">
        <v>3.4852901627860974E-4</v>
      </c>
      <c r="E1088" s="30">
        <v>7.2139497407015321E-3</v>
      </c>
    </row>
    <row r="1089" spans="2:5" x14ac:dyDescent="0.2">
      <c r="B1089" s="30">
        <v>1016</v>
      </c>
      <c r="C1089" s="40">
        <v>7.0573488145580995E-3</v>
      </c>
      <c r="D1089" s="30">
        <v>1.3525462401261087E-3</v>
      </c>
      <c r="E1089" s="30">
        <v>5.7048025744319908E-3</v>
      </c>
    </row>
    <row r="1090" spans="2:5" x14ac:dyDescent="0.2">
      <c r="B1090" s="30">
        <v>1017</v>
      </c>
      <c r="C1090" s="40">
        <v>-5.3896189925924948E-3</v>
      </c>
      <c r="D1090" s="30">
        <v>1.720515046512769E-3</v>
      </c>
      <c r="E1090" s="30">
        <v>-7.1101340391052639E-3</v>
      </c>
    </row>
    <row r="1091" spans="2:5" x14ac:dyDescent="0.2">
      <c r="B1091" s="30">
        <v>1018</v>
      </c>
      <c r="C1091" s="40">
        <v>2.7082160283817473E-3</v>
      </c>
      <c r="D1091" s="30">
        <v>2.6997967337996686E-4</v>
      </c>
      <c r="E1091" s="30">
        <v>2.4382363550017805E-3</v>
      </c>
    </row>
    <row r="1092" spans="2:5" x14ac:dyDescent="0.2">
      <c r="B1092" s="30">
        <v>1019</v>
      </c>
      <c r="C1092" s="40">
        <v>4.992567040322614E-3</v>
      </c>
      <c r="D1092" s="30">
        <v>-5.1143995534452813E-4</v>
      </c>
      <c r="E1092" s="30">
        <v>5.5040069956671421E-3</v>
      </c>
    </row>
    <row r="1093" spans="2:5" x14ac:dyDescent="0.2">
      <c r="B1093" s="30">
        <v>1020</v>
      </c>
      <c r="C1093" s="40">
        <v>-2.5061693418719625E-3</v>
      </c>
      <c r="D1093" s="30">
        <v>8.3572351105911866E-4</v>
      </c>
      <c r="E1093" s="30">
        <v>-3.3418928529310812E-3</v>
      </c>
    </row>
    <row r="1094" spans="2:5" x14ac:dyDescent="0.2">
      <c r="B1094" s="30">
        <v>1021</v>
      </c>
      <c r="C1094" s="40">
        <v>-1.945633513831171E-3</v>
      </c>
      <c r="D1094" s="30">
        <v>3.1139545176037445E-4</v>
      </c>
      <c r="E1094" s="30">
        <v>-2.2570289655915454E-3</v>
      </c>
    </row>
    <row r="1095" spans="2:5" x14ac:dyDescent="0.2">
      <c r="B1095" s="30">
        <v>1022</v>
      </c>
      <c r="C1095" s="40">
        <v>1.4579539161574729E-3</v>
      </c>
      <c r="D1095" s="30">
        <v>-6.3892490343261986E-4</v>
      </c>
      <c r="E1095" s="30">
        <v>2.0968788195900928E-3</v>
      </c>
    </row>
    <row r="1096" spans="2:5" x14ac:dyDescent="0.2">
      <c r="B1096" s="30">
        <v>1023</v>
      </c>
      <c r="C1096" s="40">
        <v>3.726333358386319E-3</v>
      </c>
      <c r="D1096" s="30">
        <v>-1.8524124636277138E-4</v>
      </c>
      <c r="E1096" s="30">
        <v>3.9115746047490903E-3</v>
      </c>
    </row>
    <row r="1097" spans="2:5" x14ac:dyDescent="0.2">
      <c r="B1097" s="30">
        <v>1024</v>
      </c>
      <c r="C1097" s="40">
        <v>3.363826545294196E-3</v>
      </c>
      <c r="D1097" s="30">
        <v>5.2627320931014068E-4</v>
      </c>
      <c r="E1097" s="30">
        <v>2.8375533359840553E-3</v>
      </c>
    </row>
    <row r="1098" spans="2:5" x14ac:dyDescent="0.2">
      <c r="B1098" s="30">
        <v>1025</v>
      </c>
      <c r="C1098" s="40">
        <v>-1.9966028785951166E-2</v>
      </c>
      <c r="D1098" s="30">
        <v>7.9231877684600438E-4</v>
      </c>
      <c r="E1098" s="30">
        <v>-2.075834756279717E-2</v>
      </c>
    </row>
    <row r="1099" spans="2:5" x14ac:dyDescent="0.2">
      <c r="B1099" s="30">
        <v>1026</v>
      </c>
      <c r="C1099" s="40">
        <v>2.8552275288638552E-3</v>
      </c>
      <c r="D1099" s="30">
        <v>-1.8475818392924867E-3</v>
      </c>
      <c r="E1099" s="30">
        <v>4.7028093681563419E-3</v>
      </c>
    </row>
    <row r="1100" spans="2:5" x14ac:dyDescent="0.2">
      <c r="B1100" s="30">
        <v>1027</v>
      </c>
      <c r="C1100" s="40">
        <v>3.8881343015012668E-3</v>
      </c>
      <c r="D1100" s="30">
        <v>-2.4634000257568052E-3</v>
      </c>
      <c r="E1100" s="30">
        <v>6.351534327258072E-3</v>
      </c>
    </row>
    <row r="1101" spans="2:5" x14ac:dyDescent="0.2">
      <c r="B1101" s="30">
        <v>1028</v>
      </c>
      <c r="C1101" s="40">
        <v>9.6709088557068758E-3</v>
      </c>
      <c r="D1101" s="30">
        <v>7.3291951324891413E-4</v>
      </c>
      <c r="E1101" s="30">
        <v>8.9379893424579616E-3</v>
      </c>
    </row>
    <row r="1102" spans="2:5" x14ac:dyDescent="0.2">
      <c r="B1102" s="30">
        <v>1029</v>
      </c>
      <c r="C1102" s="40">
        <v>-2.1215382940775081E-3</v>
      </c>
      <c r="D1102" s="30">
        <v>1.5146145964030329E-3</v>
      </c>
      <c r="E1102" s="30">
        <v>-3.636152890480541E-3</v>
      </c>
    </row>
    <row r="1103" spans="2:5" x14ac:dyDescent="0.2">
      <c r="B1103" s="30">
        <v>1030</v>
      </c>
      <c r="C1103" s="40">
        <v>1.0440855161475021E-2</v>
      </c>
      <c r="D1103" s="30">
        <v>9.8583899031949584E-4</v>
      </c>
      <c r="E1103" s="30">
        <v>9.4550161711555256E-3</v>
      </c>
    </row>
    <row r="1104" spans="2:5" x14ac:dyDescent="0.2">
      <c r="B1104" s="30">
        <v>1031</v>
      </c>
      <c r="C1104" s="40">
        <v>2.0069010259426964E-2</v>
      </c>
      <c r="D1104" s="30">
        <v>7.8862257322521306E-4</v>
      </c>
      <c r="E1104" s="30">
        <v>1.9280387686201751E-2</v>
      </c>
    </row>
    <row r="1105" spans="2:5" x14ac:dyDescent="0.2">
      <c r="B1105" s="30">
        <v>1032</v>
      </c>
      <c r="C1105" s="40">
        <v>3.8353972006158719E-3</v>
      </c>
      <c r="D1105" s="30">
        <v>3.554228794456092E-3</v>
      </c>
      <c r="E1105" s="30">
        <v>2.811684061597799E-4</v>
      </c>
    </row>
    <row r="1106" spans="2:5" x14ac:dyDescent="0.2">
      <c r="B1106" s="30">
        <v>1033</v>
      </c>
      <c r="C1106" s="40">
        <v>8.3615557876377915E-3</v>
      </c>
      <c r="D1106" s="30">
        <v>3.0514800902998627E-3</v>
      </c>
      <c r="E1106" s="30">
        <v>5.3100756973379288E-3</v>
      </c>
    </row>
    <row r="1107" spans="2:5" x14ac:dyDescent="0.2">
      <c r="B1107" s="30">
        <v>1034</v>
      </c>
      <c r="C1107" s="40">
        <v>-5.1786754784515264E-3</v>
      </c>
      <c r="D1107" s="30">
        <v>1.3620801808070246E-3</v>
      </c>
      <c r="E1107" s="30">
        <v>-6.5407556592585511E-3</v>
      </c>
    </row>
    <row r="1108" spans="2:5" x14ac:dyDescent="0.2">
      <c r="B1108" s="30">
        <v>1035</v>
      </c>
      <c r="C1108" s="40">
        <v>3.7526268828255477E-4</v>
      </c>
      <c r="D1108" s="30">
        <v>4.6951661158440617E-4</v>
      </c>
      <c r="E1108" s="30">
        <v>-9.4253923301851404E-5</v>
      </c>
    </row>
    <row r="1109" spans="2:5" x14ac:dyDescent="0.2">
      <c r="B1109" s="30">
        <v>1036</v>
      </c>
      <c r="C1109" s="40">
        <v>1.3560256160804753E-3</v>
      </c>
      <c r="D1109" s="30">
        <v>-7.4204723026513662E-4</v>
      </c>
      <c r="E1109" s="30">
        <v>2.098072846345612E-3</v>
      </c>
    </row>
    <row r="1110" spans="2:5" x14ac:dyDescent="0.2">
      <c r="B1110" s="30">
        <v>1037</v>
      </c>
      <c r="C1110" s="40">
        <v>9.1564403352655289E-3</v>
      </c>
      <c r="D1110" s="30">
        <v>1.1683492538440421E-4</v>
      </c>
      <c r="E1110" s="30">
        <v>9.0396054098811247E-3</v>
      </c>
    </row>
    <row r="1111" spans="2:5" x14ac:dyDescent="0.2">
      <c r="B1111" s="30">
        <v>1038</v>
      </c>
      <c r="C1111" s="40">
        <v>6.6667530307372809E-3</v>
      </c>
      <c r="D1111" s="30">
        <v>1.1155625486709833E-3</v>
      </c>
      <c r="E1111" s="30">
        <v>5.5511904820662976E-3</v>
      </c>
    </row>
    <row r="1112" spans="2:5" x14ac:dyDescent="0.2">
      <c r="B1112" s="30">
        <v>1039</v>
      </c>
      <c r="C1112" s="40">
        <v>-5.2383889446623181E-3</v>
      </c>
      <c r="D1112" s="30">
        <v>1.8923729046994662E-3</v>
      </c>
      <c r="E1112" s="30">
        <v>-7.1307618493617842E-3</v>
      </c>
    </row>
    <row r="1113" spans="2:5" x14ac:dyDescent="0.2">
      <c r="B1113" s="30">
        <v>1040</v>
      </c>
      <c r="C1113" s="40">
        <v>9.5685683042833636E-3</v>
      </c>
      <c r="D1113" s="30">
        <v>2.3403180851575868E-4</v>
      </c>
      <c r="E1113" s="30">
        <v>9.334536495767605E-3</v>
      </c>
    </row>
    <row r="1114" spans="2:5" x14ac:dyDescent="0.2">
      <c r="B1114" s="30">
        <v>1041</v>
      </c>
      <c r="C1114" s="40">
        <v>-4.8158863648874693E-3</v>
      </c>
      <c r="D1114" s="30">
        <v>2.7087311358477313E-4</v>
      </c>
      <c r="E1114" s="30">
        <v>-5.0867594784722425E-3</v>
      </c>
    </row>
    <row r="1115" spans="2:5" x14ac:dyDescent="0.2">
      <c r="B1115" s="30">
        <v>1042</v>
      </c>
      <c r="C1115" s="40">
        <v>1.6897344993423984E-3</v>
      </c>
      <c r="D1115" s="30">
        <v>6.7279271512278257E-4</v>
      </c>
      <c r="E1115" s="30">
        <v>1.0169417842196158E-3</v>
      </c>
    </row>
    <row r="1116" spans="2:5" x14ac:dyDescent="0.2">
      <c r="B1116" s="30">
        <v>1043</v>
      </c>
      <c r="C1116" s="40">
        <v>-2.040327897630857E-3</v>
      </c>
      <c r="D1116" s="30">
        <v>-5.4707729118418308E-4</v>
      </c>
      <c r="E1116" s="30">
        <v>-1.4932506064466739E-3</v>
      </c>
    </row>
    <row r="1117" spans="2:5" x14ac:dyDescent="0.2">
      <c r="B1117" s="30">
        <v>1044</v>
      </c>
      <c r="C1117" s="40">
        <v>3.2919616268976565E-3</v>
      </c>
      <c r="D1117" s="30">
        <v>-8.2858677639252327E-5</v>
      </c>
      <c r="E1117" s="30">
        <v>3.3748203045369089E-3</v>
      </c>
    </row>
    <row r="1118" spans="2:5" x14ac:dyDescent="0.2">
      <c r="B1118" s="30">
        <v>1045</v>
      </c>
      <c r="C1118" s="40">
        <v>-2.8983213720990535E-3</v>
      </c>
      <c r="D1118" s="30">
        <v>5.6518723625378561E-6</v>
      </c>
      <c r="E1118" s="30">
        <v>-2.9039732444615914E-3</v>
      </c>
    </row>
    <row r="1119" spans="2:5" x14ac:dyDescent="0.2">
      <c r="B1119" s="30">
        <v>1046</v>
      </c>
      <c r="C1119" s="40">
        <v>-6.8182993862184408E-3</v>
      </c>
      <c r="D1119" s="30">
        <v>3.8207376906833172E-5</v>
      </c>
      <c r="E1119" s="30">
        <v>-6.856506763125274E-3</v>
      </c>
    </row>
    <row r="1120" spans="2:5" x14ac:dyDescent="0.2">
      <c r="B1120" s="30">
        <v>1047</v>
      </c>
      <c r="C1120" s="40">
        <v>-7.0334439290400154E-3</v>
      </c>
      <c r="D1120" s="30">
        <v>-1.2330231699902031E-3</v>
      </c>
      <c r="E1120" s="30">
        <v>-5.8004207590498123E-3</v>
      </c>
    </row>
    <row r="1121" spans="2:5" x14ac:dyDescent="0.2">
      <c r="B1121" s="30">
        <v>1048</v>
      </c>
      <c r="C1121" s="40">
        <v>-1.2471160457646371E-4</v>
      </c>
      <c r="D1121" s="30">
        <v>-1.7862403558472062E-3</v>
      </c>
      <c r="E1121" s="30">
        <v>1.6615287512707425E-3</v>
      </c>
    </row>
    <row r="1122" spans="2:5" x14ac:dyDescent="0.2">
      <c r="B1122" s="30">
        <v>1049</v>
      </c>
      <c r="C1122" s="40">
        <v>1.9825859067951885E-2</v>
      </c>
      <c r="D1122" s="30">
        <v>-1.0480267493696398E-3</v>
      </c>
      <c r="E1122" s="30">
        <v>2.0873885817321525E-2</v>
      </c>
    </row>
    <row r="1123" spans="2:5" x14ac:dyDescent="0.2">
      <c r="B1123" s="30">
        <v>1050</v>
      </c>
      <c r="C1123" s="40">
        <v>-1.1584779285793616E-2</v>
      </c>
      <c r="D1123" s="30">
        <v>2.1005318454002785E-3</v>
      </c>
      <c r="E1123" s="30">
        <v>-1.3685311131193895E-2</v>
      </c>
    </row>
    <row r="1124" spans="2:5" x14ac:dyDescent="0.2">
      <c r="B1124" s="30">
        <v>1051</v>
      </c>
      <c r="C1124" s="40">
        <v>-1.3120356379280041E-3</v>
      </c>
      <c r="D1124" s="30">
        <v>1.30612382800706E-3</v>
      </c>
      <c r="E1124" s="30">
        <v>-2.6181594659350641E-3</v>
      </c>
    </row>
    <row r="1125" spans="2:5" x14ac:dyDescent="0.2">
      <c r="B1125" s="30">
        <v>1052</v>
      </c>
      <c r="C1125" s="40">
        <v>-2.4252084153452473E-2</v>
      </c>
      <c r="D1125" s="30">
        <v>-1.7944652146160214E-3</v>
      </c>
      <c r="E1125" s="30">
        <v>-2.2457618938836452E-2</v>
      </c>
    </row>
    <row r="1126" spans="2:5" x14ac:dyDescent="0.2">
      <c r="B1126" s="30">
        <v>1053</v>
      </c>
      <c r="C1126" s="40">
        <v>-4.3789645400719128E-4</v>
      </c>
      <c r="D1126" s="30">
        <v>-2.9549721531398274E-3</v>
      </c>
      <c r="E1126" s="30">
        <v>2.517075699132636E-3</v>
      </c>
    </row>
    <row r="1127" spans="2:5" x14ac:dyDescent="0.2">
      <c r="B1127" s="30">
        <v>1054</v>
      </c>
      <c r="C1127" s="40">
        <v>6.8888788801205461E-3</v>
      </c>
      <c r="D1127" s="30">
        <v>-3.407881544763589E-3</v>
      </c>
      <c r="E1127" s="30">
        <v>1.0296760424884135E-2</v>
      </c>
    </row>
    <row r="1128" spans="2:5" x14ac:dyDescent="0.2">
      <c r="B1128" s="30">
        <v>1055</v>
      </c>
      <c r="C1128" s="40">
        <v>4.2337092411974106E-3</v>
      </c>
      <c r="D1128" s="30">
        <v>6.2149582165009877E-4</v>
      </c>
      <c r="E1128" s="30">
        <v>3.6122134195473118E-3</v>
      </c>
    </row>
    <row r="1129" spans="2:5" x14ac:dyDescent="0.2">
      <c r="B1129" s="30">
        <v>1056</v>
      </c>
      <c r="C1129" s="40">
        <v>-1.9351251143569607E-2</v>
      </c>
      <c r="D1129" s="30">
        <v>1.3159715223738377E-3</v>
      </c>
      <c r="E1129" s="30">
        <v>-2.0667222665943445E-2</v>
      </c>
    </row>
    <row r="1130" spans="2:5" x14ac:dyDescent="0.2">
      <c r="B1130" s="30">
        <v>1057</v>
      </c>
      <c r="C1130" s="40">
        <v>1.285179192631806E-2</v>
      </c>
      <c r="D1130" s="30">
        <v>-1.6618440026751492E-3</v>
      </c>
      <c r="E1130" s="30">
        <v>1.4513635928993209E-2</v>
      </c>
    </row>
    <row r="1131" spans="2:5" x14ac:dyDescent="0.2">
      <c r="B1131" s="30">
        <v>1058</v>
      </c>
      <c r="C1131" s="40">
        <v>6.7316998698245369E-3</v>
      </c>
      <c r="D1131" s="30">
        <v>-1.2701938249355714E-3</v>
      </c>
      <c r="E1131" s="30">
        <v>8.0018936947601083E-3</v>
      </c>
    </row>
    <row r="1132" spans="2:5" x14ac:dyDescent="0.2">
      <c r="B1132" s="30">
        <v>1059</v>
      </c>
      <c r="C1132" s="40">
        <v>1.2697078668914046E-2</v>
      </c>
      <c r="D1132" s="30">
        <v>2.3985777086177294E-3</v>
      </c>
      <c r="E1132" s="30">
        <v>1.0298500960296317E-2</v>
      </c>
    </row>
    <row r="1133" spans="2:5" x14ac:dyDescent="0.2">
      <c r="B1133" s="30">
        <v>1060</v>
      </c>
      <c r="C1133" s="40">
        <v>-2.007346683532563E-2</v>
      </c>
      <c r="D1133" s="30">
        <v>2.2346661316571363E-3</v>
      </c>
      <c r="E1133" s="30">
        <v>-2.2308132966982766E-2</v>
      </c>
    </row>
    <row r="1134" spans="2:5" x14ac:dyDescent="0.2">
      <c r="B1134" s="30">
        <v>1061</v>
      </c>
      <c r="C1134" s="40">
        <v>-1.6253783792267964E-2</v>
      </c>
      <c r="D1134" s="30">
        <v>-5.9922271432400614E-4</v>
      </c>
      <c r="E1134" s="30">
        <v>-1.5654561077943958E-2</v>
      </c>
    </row>
    <row r="1135" spans="2:5" x14ac:dyDescent="0.2">
      <c r="B1135" s="30">
        <v>1062</v>
      </c>
      <c r="C1135" s="40">
        <v>-2.9185064937765133E-2</v>
      </c>
      <c r="D1135" s="30">
        <v>-4.6001026185616724E-3</v>
      </c>
      <c r="E1135" s="30">
        <v>-2.4584962319203461E-2</v>
      </c>
    </row>
    <row r="1136" spans="2:5" x14ac:dyDescent="0.2">
      <c r="B1136" s="30">
        <v>1063</v>
      </c>
      <c r="C1136" s="40">
        <v>2.2493318256200007E-4</v>
      </c>
      <c r="D1136" s="30">
        <v>-5.5204348866980148E-3</v>
      </c>
      <c r="E1136" s="30">
        <v>5.7453680692600151E-3</v>
      </c>
    </row>
    <row r="1137" spans="2:5" x14ac:dyDescent="0.2">
      <c r="B1137" s="30">
        <v>1064</v>
      </c>
      <c r="C1137" s="40">
        <v>-1.8075105972820765E-3</v>
      </c>
      <c r="D1137" s="30">
        <v>-4.0003814366458505E-3</v>
      </c>
      <c r="E1137" s="30">
        <v>2.1928708393637742E-3</v>
      </c>
    </row>
    <row r="1138" spans="2:5" x14ac:dyDescent="0.2">
      <c r="B1138" s="30">
        <v>1065</v>
      </c>
      <c r="C1138" s="40">
        <v>-2.1228613518270551E-3</v>
      </c>
      <c r="D1138" s="30">
        <v>-2.5479817361553914E-4</v>
      </c>
      <c r="E1138" s="30">
        <v>-1.868063178211516E-3</v>
      </c>
    </row>
    <row r="1139" spans="2:5" x14ac:dyDescent="0.2">
      <c r="B1139" s="30">
        <v>1066</v>
      </c>
      <c r="C1139" s="40">
        <v>4.1883212535802541E-3</v>
      </c>
      <c r="D1139" s="30">
        <v>-5.6426581920899013E-4</v>
      </c>
      <c r="E1139" s="30">
        <v>4.7525870727892442E-3</v>
      </c>
    </row>
    <row r="1140" spans="2:5" x14ac:dyDescent="0.2">
      <c r="B1140" s="30">
        <v>1067</v>
      </c>
      <c r="C1140" s="40">
        <v>3.3473000345726899E-3</v>
      </c>
      <c r="D1140" s="30">
        <v>9.4054456221787878E-5</v>
      </c>
      <c r="E1140" s="30">
        <v>3.253245578350902E-3</v>
      </c>
    </row>
    <row r="1141" spans="2:5" x14ac:dyDescent="0.2">
      <c r="B1141" s="30">
        <v>1068</v>
      </c>
      <c r="C1141" s="40">
        <v>-7.1903495160017591E-3</v>
      </c>
      <c r="D1141" s="30">
        <v>8.5286669537065242E-4</v>
      </c>
      <c r="E1141" s="30">
        <v>-8.0432162113724115E-3</v>
      </c>
    </row>
    <row r="1142" spans="2:5" x14ac:dyDescent="0.2">
      <c r="B1142" s="30">
        <v>1069</v>
      </c>
      <c r="C1142" s="40">
        <v>-2.7684663313629111E-2</v>
      </c>
      <c r="D1142" s="30">
        <v>-4.3098115562049955E-4</v>
      </c>
      <c r="E1142" s="30">
        <v>-2.7253682158008611E-2</v>
      </c>
    </row>
    <row r="1143" spans="2:5" x14ac:dyDescent="0.2">
      <c r="B1143" s="30">
        <v>1070</v>
      </c>
      <c r="C1143" s="40">
        <v>-3.7608298165965476E-2</v>
      </c>
      <c r="D1143" s="30">
        <v>-4.1299475835639352E-3</v>
      </c>
      <c r="E1143" s="30">
        <v>-3.3478350582401541E-2</v>
      </c>
    </row>
    <row r="1144" spans="2:5" x14ac:dyDescent="0.2">
      <c r="B1144" s="30">
        <v>1071</v>
      </c>
      <c r="C1144" s="40">
        <v>3.3545976375322091E-2</v>
      </c>
      <c r="D1144" s="30">
        <v>-7.9994347745116143E-3</v>
      </c>
      <c r="E1144" s="30">
        <v>4.1545411149833705E-2</v>
      </c>
    </row>
    <row r="1145" spans="2:5" x14ac:dyDescent="0.2">
      <c r="B1145" s="30">
        <v>1072</v>
      </c>
      <c r="C1145" s="40">
        <v>1.6009587192676665E-2</v>
      </c>
      <c r="D1145" s="30">
        <v>-1.4372456527780852E-3</v>
      </c>
      <c r="E1145" s="30">
        <v>1.744683284545475E-2</v>
      </c>
    </row>
    <row r="1146" spans="2:5" x14ac:dyDescent="0.2">
      <c r="B1146" s="30">
        <v>1073</v>
      </c>
      <c r="C1146" s="40">
        <v>-2.0232198195284941E-5</v>
      </c>
      <c r="D1146" s="30">
        <v>6.2233389323334484E-3</v>
      </c>
      <c r="E1146" s="30">
        <v>-6.2435711305287335E-3</v>
      </c>
    </row>
    <row r="1147" spans="2:5" x14ac:dyDescent="0.2">
      <c r="B1147" s="30">
        <v>1074</v>
      </c>
      <c r="C1147" s="40">
        <v>5.8569554670385229E-3</v>
      </c>
      <c r="D1147" s="30">
        <v>2.0751309356930947E-3</v>
      </c>
      <c r="E1147" s="30">
        <v>3.7818245313454282E-3</v>
      </c>
    </row>
    <row r="1148" spans="2:5" x14ac:dyDescent="0.2">
      <c r="B1148" s="30">
        <v>1075</v>
      </c>
      <c r="C1148" s="40">
        <v>1.1426410110904341E-2</v>
      </c>
      <c r="D1148" s="30">
        <v>5.632913886703915E-4</v>
      </c>
      <c r="E1148" s="30">
        <v>1.0863118722233949E-2</v>
      </c>
    </row>
    <row r="1149" spans="2:5" x14ac:dyDescent="0.2">
      <c r="B1149" s="30">
        <v>1076</v>
      </c>
      <c r="C1149" s="40">
        <v>1.5581075043690081E-2</v>
      </c>
      <c r="D1149" s="30">
        <v>1.975430340794445E-3</v>
      </c>
      <c r="E1149" s="30">
        <v>1.3605644702895636E-2</v>
      </c>
    </row>
    <row r="1150" spans="2:5" x14ac:dyDescent="0.2">
      <c r="B1150" s="30">
        <v>1077</v>
      </c>
      <c r="C1150" s="40">
        <v>4.5243943590303058E-2</v>
      </c>
      <c r="D1150" s="30">
        <v>3.1888926730172726E-3</v>
      </c>
      <c r="E1150" s="30">
        <v>4.2055050917285786E-2</v>
      </c>
    </row>
    <row r="1151" spans="2:5" x14ac:dyDescent="0.2">
      <c r="B1151" s="30">
        <v>1078</v>
      </c>
      <c r="C1151" s="40">
        <v>8.1676683354852135E-4</v>
      </c>
      <c r="D1151" s="30">
        <v>7.0441845607044275E-3</v>
      </c>
      <c r="E1151" s="30">
        <v>-6.2274177271559065E-3</v>
      </c>
    </row>
    <row r="1152" spans="2:5" x14ac:dyDescent="0.2">
      <c r="B1152" s="30">
        <v>1079</v>
      </c>
      <c r="C1152" s="40">
        <v>3.5274941313743892E-3</v>
      </c>
      <c r="D1152" s="30">
        <v>6.1156694232159413E-3</v>
      </c>
      <c r="E1152" s="30">
        <v>-2.5881752918415521E-3</v>
      </c>
    </row>
    <row r="1153" spans="2:5" x14ac:dyDescent="0.2">
      <c r="B1153" s="30">
        <v>1080</v>
      </c>
      <c r="C1153" s="40">
        <v>2.4067251017906785E-3</v>
      </c>
      <c r="D1153" s="30">
        <v>4.1760966977331167E-4</v>
      </c>
      <c r="E1153" s="30">
        <v>1.9891154320173668E-3</v>
      </c>
    </row>
    <row r="1154" spans="2:5" x14ac:dyDescent="0.2">
      <c r="B1154" s="30">
        <v>1081</v>
      </c>
      <c r="C1154" s="40">
        <v>-3.649571130242054E-3</v>
      </c>
      <c r="D1154" s="30">
        <v>6.5917595907823492E-4</v>
      </c>
      <c r="E1154" s="30">
        <v>-4.3087470893202889E-3</v>
      </c>
    </row>
    <row r="1155" spans="2:5" x14ac:dyDescent="0.2">
      <c r="B1155" s="30">
        <v>1082</v>
      </c>
      <c r="C1155" s="40">
        <v>-1.3232210292533976E-2</v>
      </c>
      <c r="D1155" s="30">
        <v>-1.6475994636225982E-4</v>
      </c>
      <c r="E1155" s="30">
        <v>-1.3067450346171716E-2</v>
      </c>
    </row>
    <row r="1156" spans="2:5" x14ac:dyDescent="0.2">
      <c r="B1156" s="30">
        <v>1083</v>
      </c>
      <c r="C1156" s="40">
        <v>-1.6716666836890524E-2</v>
      </c>
      <c r="D1156" s="30">
        <v>-2.0467777383878331E-3</v>
      </c>
      <c r="E1156" s="30">
        <v>-1.4669889098502691E-2</v>
      </c>
    </row>
    <row r="1157" spans="2:5" x14ac:dyDescent="0.2">
      <c r="B1157" s="30">
        <v>1084</v>
      </c>
      <c r="C1157" s="40">
        <v>-2.2005389894058286E-2</v>
      </c>
      <c r="D1157" s="30">
        <v>-3.7277182533221875E-3</v>
      </c>
      <c r="E1157" s="30">
        <v>-1.8277671640736098E-2</v>
      </c>
    </row>
    <row r="1158" spans="2:5" x14ac:dyDescent="0.2">
      <c r="B1158" s="30">
        <v>1085</v>
      </c>
      <c r="C1158" s="40">
        <v>2.5772535786306207E-3</v>
      </c>
      <c r="D1158" s="30">
        <v>-4.7855838268957033E-3</v>
      </c>
      <c r="E1158" s="30">
        <v>7.362837405526324E-3</v>
      </c>
    </row>
    <row r="1159" spans="2:5" x14ac:dyDescent="0.2">
      <c r="B1159" s="30">
        <v>1086</v>
      </c>
      <c r="C1159" s="40">
        <v>-3.0612841831427203E-2</v>
      </c>
      <c r="D1159" s="30">
        <v>-2.7696507678581367E-3</v>
      </c>
      <c r="E1159" s="30">
        <v>-2.7843191063569066E-2</v>
      </c>
    </row>
    <row r="1160" spans="2:5" x14ac:dyDescent="0.2">
      <c r="B1160" s="30">
        <v>1087</v>
      </c>
      <c r="C1160" s="40">
        <v>1.1119561546415137E-2</v>
      </c>
      <c r="D1160" s="30">
        <v>-3.1362008169251668E-3</v>
      </c>
      <c r="E1160" s="30">
        <v>1.4255762363340304E-2</v>
      </c>
    </row>
    <row r="1161" spans="2:5" x14ac:dyDescent="0.2">
      <c r="B1161" s="30">
        <v>1088</v>
      </c>
      <c r="C1161" s="40">
        <v>-2.5386474274856359E-2</v>
      </c>
      <c r="D1161" s="30">
        <v>-2.9832496119107203E-3</v>
      </c>
      <c r="E1161" s="30">
        <v>-2.2403224662945639E-2</v>
      </c>
    </row>
    <row r="1162" spans="2:5" x14ac:dyDescent="0.2">
      <c r="B1162" s="30">
        <v>1089</v>
      </c>
      <c r="C1162" s="40">
        <v>6.5651263811930122E-3</v>
      </c>
      <c r="D1162" s="30">
        <v>-1.4022867471867439E-3</v>
      </c>
      <c r="E1162" s="30">
        <v>7.9674131283797561E-3</v>
      </c>
    </row>
    <row r="1163" spans="2:5" x14ac:dyDescent="0.2">
      <c r="B1163" s="30">
        <v>1090</v>
      </c>
      <c r="C1163" s="40">
        <v>-1.3097983446214044E-2</v>
      </c>
      <c r="D1163" s="30">
        <v>-2.783324174242513E-3</v>
      </c>
      <c r="E1163" s="30">
        <v>-1.0314659271971531E-2</v>
      </c>
    </row>
    <row r="1164" spans="2:5" x14ac:dyDescent="0.2">
      <c r="B1164" s="30">
        <v>1091</v>
      </c>
      <c r="C1164" s="40">
        <v>-3.898910629855349E-2</v>
      </c>
      <c r="D1164" s="30">
        <v>-6.5255632933317737E-4</v>
      </c>
      <c r="E1164" s="30">
        <v>-3.8336549969220313E-2</v>
      </c>
    </row>
    <row r="1165" spans="2:5" x14ac:dyDescent="0.2">
      <c r="B1165" s="30">
        <v>1092</v>
      </c>
      <c r="C1165" s="40">
        <v>-1.8927736601703635E-2</v>
      </c>
      <c r="D1165" s="30">
        <v>-6.1831100203291519E-3</v>
      </c>
      <c r="E1165" s="30">
        <v>-1.2744626581374483E-2</v>
      </c>
    </row>
    <row r="1166" spans="2:5" x14ac:dyDescent="0.2">
      <c r="B1166" s="30">
        <v>1093</v>
      </c>
      <c r="C1166" s="40">
        <v>-2.4619193043996755E-2</v>
      </c>
      <c r="D1166" s="30">
        <v>-7.4512876856563243E-3</v>
      </c>
      <c r="E1166" s="30">
        <v>-1.7167905358340431E-2</v>
      </c>
    </row>
    <row r="1167" spans="2:5" x14ac:dyDescent="0.2">
      <c r="B1167" s="30">
        <v>1094</v>
      </c>
      <c r="C1167" s="40">
        <v>2.0061379912331874E-2</v>
      </c>
      <c r="D1167" s="30">
        <v>-5.3744316483257566E-3</v>
      </c>
      <c r="E1167" s="30">
        <v>2.5435811560657631E-2</v>
      </c>
    </row>
    <row r="1168" spans="2:5" x14ac:dyDescent="0.2">
      <c r="B1168" s="30">
        <v>1095</v>
      </c>
      <c r="C1168" s="40">
        <v>1.1015564327229273E-2</v>
      </c>
      <c r="D1168" s="30">
        <v>-1.1808590711150039E-3</v>
      </c>
      <c r="E1168" s="30">
        <v>1.2196423398344277E-2</v>
      </c>
    </row>
    <row r="1169" spans="2:5" x14ac:dyDescent="0.2">
      <c r="B1169" s="30">
        <v>1096</v>
      </c>
      <c r="C1169" s="40">
        <v>-2.5082235870149114E-2</v>
      </c>
      <c r="D1169" s="30">
        <v>3.8478596379650301E-3</v>
      </c>
      <c r="E1169" s="30">
        <v>-2.8930095508114144E-2</v>
      </c>
    </row>
    <row r="1170" spans="2:5" x14ac:dyDescent="0.2">
      <c r="B1170" s="30">
        <v>1097</v>
      </c>
      <c r="C1170" s="40">
        <v>-1.7979628528857101E-2</v>
      </c>
      <c r="D1170" s="30">
        <v>-1.3825418431210948E-3</v>
      </c>
      <c r="E1170" s="30">
        <v>-1.6597086685736007E-2</v>
      </c>
    </row>
    <row r="1171" spans="2:5" x14ac:dyDescent="0.2">
      <c r="B1171" s="30">
        <v>1098</v>
      </c>
      <c r="C1171" s="40">
        <v>2.6187123416340607E-2</v>
      </c>
      <c r="D1171" s="30">
        <v>-5.4681160742373544E-3</v>
      </c>
      <c r="E1171" s="30">
        <v>3.1655239490577962E-2</v>
      </c>
    </row>
    <row r="1172" spans="2:5" x14ac:dyDescent="0.2">
      <c r="B1172" s="30">
        <v>1099</v>
      </c>
      <c r="C1172" s="40">
        <v>-1.8048764807517249E-2</v>
      </c>
      <c r="D1172" s="30">
        <v>3.9600534578271285E-4</v>
      </c>
      <c r="E1172" s="30">
        <v>-1.8444770153299962E-2</v>
      </c>
    </row>
    <row r="1173" spans="2:5" x14ac:dyDescent="0.2">
      <c r="B1173" s="30">
        <v>1100</v>
      </c>
      <c r="C1173" s="40">
        <v>2.0972376591051191E-3</v>
      </c>
      <c r="D1173" s="30">
        <v>1.4472275540517742E-3</v>
      </c>
      <c r="E1173" s="30">
        <v>6.5001010505334484E-4</v>
      </c>
    </row>
    <row r="1174" spans="2:5" x14ac:dyDescent="0.2">
      <c r="B1174" s="30">
        <v>1101</v>
      </c>
      <c r="C1174" s="40">
        <v>1.025039216021799E-2</v>
      </c>
      <c r="D1174" s="30">
        <v>-2.288687677891121E-3</v>
      </c>
      <c r="E1174" s="30">
        <v>1.2539079838109111E-2</v>
      </c>
    </row>
    <row r="1175" spans="2:5" x14ac:dyDescent="0.2">
      <c r="B1175" s="30">
        <v>1102</v>
      </c>
      <c r="C1175" s="40">
        <v>3.4452454989359988E-3</v>
      </c>
      <c r="D1175" s="30">
        <v>1.3371414709220449E-3</v>
      </c>
      <c r="E1175" s="30">
        <v>2.108104028013954E-3</v>
      </c>
    </row>
    <row r="1176" spans="2:5" x14ac:dyDescent="0.2">
      <c r="B1176" s="30">
        <v>1103</v>
      </c>
      <c r="C1176" s="40">
        <v>-7.6086558567111167E-3</v>
      </c>
      <c r="D1176" s="30">
        <v>1.6823198918796125E-3</v>
      </c>
      <c r="E1176" s="30">
        <v>-9.2909757485907293E-3</v>
      </c>
    </row>
    <row r="1177" spans="2:5" x14ac:dyDescent="0.2">
      <c r="B1177" s="30">
        <v>1104</v>
      </c>
      <c r="C1177" s="40">
        <v>2.3992316144349291E-3</v>
      </c>
      <c r="D1177" s="30">
        <v>-4.6421131798530472E-4</v>
      </c>
      <c r="E1177" s="30">
        <v>2.8634429324202338E-3</v>
      </c>
    </row>
    <row r="1178" spans="2:5" x14ac:dyDescent="0.2">
      <c r="B1178" s="30">
        <v>1105</v>
      </c>
      <c r="C1178" s="40">
        <v>-2.1439274654305313E-2</v>
      </c>
      <c r="D1178" s="30">
        <v>-8.4539667379813013E-4</v>
      </c>
      <c r="E1178" s="30">
        <v>-2.0593877980507182E-2</v>
      </c>
    </row>
    <row r="1179" spans="2:5" x14ac:dyDescent="0.2">
      <c r="B1179" s="30">
        <v>1106</v>
      </c>
      <c r="C1179" s="40">
        <v>-3.6102385143881102E-2</v>
      </c>
      <c r="D1179" s="30">
        <v>-2.1414480442710285E-3</v>
      </c>
      <c r="E1179" s="30">
        <v>-3.3960937099610074E-2</v>
      </c>
    </row>
    <row r="1180" spans="2:5" x14ac:dyDescent="0.2">
      <c r="B1180" s="30">
        <v>1107</v>
      </c>
      <c r="C1180" s="40">
        <v>1.319354650094225E-3</v>
      </c>
      <c r="D1180" s="30">
        <v>-6.9888626932074691E-3</v>
      </c>
      <c r="E1180" s="30">
        <v>8.308217343301694E-3</v>
      </c>
    </row>
    <row r="1181" spans="2:5" x14ac:dyDescent="0.2">
      <c r="B1181" s="30">
        <v>1108</v>
      </c>
      <c r="C1181" s="40">
        <v>5.8844412530648189E-3</v>
      </c>
      <c r="D1181" s="30">
        <v>-4.8128999118058147E-3</v>
      </c>
      <c r="E1181" s="30">
        <v>1.0697341164870634E-2</v>
      </c>
    </row>
    <row r="1182" spans="2:5" x14ac:dyDescent="0.2">
      <c r="B1182" s="30">
        <v>1109</v>
      </c>
      <c r="C1182" s="40">
        <v>1.6481848849351596E-2</v>
      </c>
      <c r="D1182" s="30">
        <v>7.4723143650481938E-4</v>
      </c>
      <c r="E1182" s="30">
        <v>1.5734617412846777E-2</v>
      </c>
    </row>
    <row r="1183" spans="2:5" x14ac:dyDescent="0.2">
      <c r="B1183" s="30">
        <v>1110</v>
      </c>
      <c r="C1183" s="40">
        <v>-8.833925233116614E-3</v>
      </c>
      <c r="D1183" s="30">
        <v>2.5405851288292144E-3</v>
      </c>
      <c r="E1183" s="30">
        <v>-1.1374510361945828E-2</v>
      </c>
    </row>
    <row r="1184" spans="2:5" x14ac:dyDescent="0.2">
      <c r="B1184" s="30">
        <v>1111</v>
      </c>
      <c r="C1184" s="40">
        <v>-2.4890069271533928E-2</v>
      </c>
      <c r="D1184" s="30">
        <v>1.1600766845569453E-3</v>
      </c>
      <c r="E1184" s="30">
        <v>-2.6050145956090873E-2</v>
      </c>
    </row>
    <row r="1185" spans="2:5" x14ac:dyDescent="0.2">
      <c r="B1185" s="30">
        <v>1112</v>
      </c>
      <c r="C1185" s="40">
        <v>2.3603965214254202E-2</v>
      </c>
      <c r="D1185" s="30">
        <v>-4.04152342729696E-3</v>
      </c>
      <c r="E1185" s="30">
        <v>2.7645488641551162E-2</v>
      </c>
    </row>
    <row r="1186" spans="2:5" x14ac:dyDescent="0.2">
      <c r="B1186" s="30">
        <v>1113</v>
      </c>
      <c r="C1186" s="40">
        <v>3.8147459317005436E-3</v>
      </c>
      <c r="D1186" s="30">
        <v>-8.2400620527792092E-4</v>
      </c>
      <c r="E1186" s="30">
        <v>4.6387521369784645E-3</v>
      </c>
    </row>
    <row r="1187" spans="2:5" x14ac:dyDescent="0.2">
      <c r="B1187" s="30">
        <v>1114</v>
      </c>
      <c r="C1187" s="40">
        <v>4.1233357970634201E-3</v>
      </c>
      <c r="D1187" s="30">
        <v>3.5265198668296663E-3</v>
      </c>
      <c r="E1187" s="30">
        <v>5.9681593023375385E-4</v>
      </c>
    </row>
    <row r="1188" spans="2:5" x14ac:dyDescent="0.2">
      <c r="B1188" s="30">
        <v>1115</v>
      </c>
      <c r="C1188" s="40">
        <v>1.5288215123823529E-2</v>
      </c>
      <c r="D1188" s="30">
        <v>8.8860637179721466E-4</v>
      </c>
      <c r="E1188" s="30">
        <v>1.4399608752026314E-2</v>
      </c>
    </row>
    <row r="1189" spans="2:5" x14ac:dyDescent="0.2">
      <c r="B1189" s="30">
        <v>1116</v>
      </c>
      <c r="C1189" s="40">
        <v>-1.8531507016290406E-2</v>
      </c>
      <c r="D1189" s="30">
        <v>2.1702172076870606E-3</v>
      </c>
      <c r="E1189" s="30">
        <v>-2.0701724223977466E-2</v>
      </c>
    </row>
    <row r="1190" spans="2:5" x14ac:dyDescent="0.2">
      <c r="B1190" s="30">
        <v>1117</v>
      </c>
      <c r="C1190" s="40">
        <v>-1.8582655076214795E-2</v>
      </c>
      <c r="D1190" s="30">
        <v>-7.8089611094945416E-5</v>
      </c>
      <c r="E1190" s="30">
        <v>-1.8504565465119849E-2</v>
      </c>
    </row>
    <row r="1191" spans="2:5" x14ac:dyDescent="0.2">
      <c r="B1191" s="30">
        <v>1118</v>
      </c>
      <c r="C1191" s="40">
        <v>7.1905000845812342E-3</v>
      </c>
      <c r="D1191" s="30">
        <v>-4.6505263009826827E-3</v>
      </c>
      <c r="E1191" s="30">
        <v>1.1841026385563917E-2</v>
      </c>
    </row>
    <row r="1192" spans="2:5" x14ac:dyDescent="0.2">
      <c r="B1192" s="30">
        <v>1119</v>
      </c>
      <c r="C1192" s="40">
        <v>-1.6246957270018108E-3</v>
      </c>
      <c r="D1192" s="30">
        <v>-1.795136217791866E-3</v>
      </c>
      <c r="E1192" s="30">
        <v>1.704404907900553E-4</v>
      </c>
    </row>
    <row r="1193" spans="2:5" x14ac:dyDescent="0.2">
      <c r="B1193" s="30">
        <v>1120</v>
      </c>
      <c r="C1193" s="40">
        <v>1.7573667459929621E-3</v>
      </c>
      <c r="D1193" s="30">
        <v>7.0608157025958706E-4</v>
      </c>
      <c r="E1193" s="30">
        <v>1.051285175733375E-3</v>
      </c>
    </row>
    <row r="1194" spans="2:5" x14ac:dyDescent="0.2">
      <c r="B1194" s="30">
        <v>1121</v>
      </c>
      <c r="C1194" s="40">
        <v>1.4441243556782262E-2</v>
      </c>
      <c r="D1194" s="30">
        <v>-1.0865228801134642E-4</v>
      </c>
      <c r="E1194" s="30">
        <v>1.4549895844793609E-2</v>
      </c>
    </row>
    <row r="1195" spans="2:5" x14ac:dyDescent="0.2">
      <c r="B1195" s="30">
        <v>1122</v>
      </c>
      <c r="C1195" s="40">
        <v>2.5051060105704993E-2</v>
      </c>
      <c r="D1195" s="30">
        <v>1.7566724973315344E-3</v>
      </c>
      <c r="E1195" s="30">
        <v>2.3294387608373459E-2</v>
      </c>
    </row>
    <row r="1196" spans="2:5" x14ac:dyDescent="0.2">
      <c r="B1196" s="30">
        <v>1123</v>
      </c>
      <c r="C1196" s="40">
        <v>-8.2782989753504305E-3</v>
      </c>
      <c r="D1196" s="30">
        <v>4.6477035595407692E-3</v>
      </c>
      <c r="E1196" s="30">
        <v>-1.29260025348912E-2</v>
      </c>
    </row>
    <row r="1197" spans="2:5" x14ac:dyDescent="0.2">
      <c r="B1197" s="30">
        <v>1124</v>
      </c>
      <c r="C1197" s="40">
        <v>-6.0694529609920883E-3</v>
      </c>
      <c r="D1197" s="30">
        <v>2.3789037049442236E-3</v>
      </c>
      <c r="E1197" s="30">
        <v>-8.4483566659363119E-3</v>
      </c>
    </row>
    <row r="1198" spans="2:5" x14ac:dyDescent="0.2">
      <c r="B1198" s="30">
        <v>1125</v>
      </c>
      <c r="C1198" s="40">
        <v>7.8831285684853782E-3</v>
      </c>
      <c r="D1198" s="30">
        <v>-1.8763292984067016E-3</v>
      </c>
      <c r="E1198" s="30">
        <v>9.7594578668920798E-3</v>
      </c>
    </row>
    <row r="1199" spans="2:5" x14ac:dyDescent="0.2">
      <c r="B1199" s="30">
        <v>1126</v>
      </c>
      <c r="C1199" s="40">
        <v>4.7753640252795673E-3</v>
      </c>
      <c r="D1199" s="30">
        <v>-2.8527774655329012E-5</v>
      </c>
      <c r="E1199" s="30">
        <v>4.8038917999348963E-3</v>
      </c>
    </row>
    <row r="1200" spans="2:5" x14ac:dyDescent="0.2">
      <c r="B1200" s="30">
        <v>1127</v>
      </c>
      <c r="C1200" s="40">
        <v>-7.1186485667923266E-3</v>
      </c>
      <c r="D1200" s="30">
        <v>1.5103820990304898E-3</v>
      </c>
      <c r="E1200" s="30">
        <v>-8.6290306658228164E-3</v>
      </c>
    </row>
    <row r="1201" spans="2:5" x14ac:dyDescent="0.2">
      <c r="B1201" s="30">
        <v>1128</v>
      </c>
      <c r="C1201" s="40">
        <v>1.3915150093785726E-3</v>
      </c>
      <c r="D1201" s="30">
        <v>-2.3018341580169463E-4</v>
      </c>
      <c r="E1201" s="30">
        <v>1.6216984251802673E-3</v>
      </c>
    </row>
    <row r="1202" spans="2:5" x14ac:dyDescent="0.2">
      <c r="B1202" s="30">
        <v>1129</v>
      </c>
      <c r="C1202" s="40">
        <v>6.7992780275474764E-4</v>
      </c>
      <c r="D1202" s="30">
        <v>-8.9114411491220938E-4</v>
      </c>
      <c r="E1202" s="30">
        <v>1.571071917666957E-3</v>
      </c>
    </row>
    <row r="1203" spans="2:5" x14ac:dyDescent="0.2">
      <c r="B1203" s="30">
        <v>1130</v>
      </c>
      <c r="C1203" s="40">
        <v>-1.2417044678984843E-2</v>
      </c>
      <c r="D1203" s="30">
        <v>1.7897626768866373E-4</v>
      </c>
      <c r="E1203" s="30">
        <v>-1.2596020946673506E-2</v>
      </c>
    </row>
    <row r="1204" spans="2:5" x14ac:dyDescent="0.2">
      <c r="B1204" s="30">
        <v>1131</v>
      </c>
      <c r="C1204" s="40">
        <v>-1.1157148473983112E-2</v>
      </c>
      <c r="D1204" s="30">
        <v>-1.3716252701929631E-3</v>
      </c>
      <c r="E1204" s="30">
        <v>-9.7855232037901488E-3</v>
      </c>
    </row>
    <row r="1205" spans="2:5" x14ac:dyDescent="0.2">
      <c r="B1205" s="30">
        <v>1132</v>
      </c>
      <c r="C1205" s="40">
        <v>-2.8883290626175329E-3</v>
      </c>
      <c r="D1205" s="30">
        <v>-3.0002194963017832E-3</v>
      </c>
      <c r="E1205" s="30">
        <v>1.1189043368425031E-4</v>
      </c>
    </row>
    <row r="1206" spans="2:5" x14ac:dyDescent="0.2">
      <c r="B1206" s="30">
        <v>1133</v>
      </c>
      <c r="C1206" s="40">
        <v>1.8903597311687712E-3</v>
      </c>
      <c r="D1206" s="30">
        <v>-1.9117800975594415E-3</v>
      </c>
      <c r="E1206" s="30">
        <v>3.8021398287282127E-3</v>
      </c>
    </row>
    <row r="1207" spans="2:5" x14ac:dyDescent="0.2">
      <c r="B1207" s="30">
        <v>1134</v>
      </c>
      <c r="C1207" s="40">
        <v>9.5365736583489825E-3</v>
      </c>
      <c r="D1207" s="30">
        <v>-2.6451381788460127E-4</v>
      </c>
      <c r="E1207" s="30">
        <v>9.8010874762335838E-3</v>
      </c>
    </row>
    <row r="1208" spans="2:5" x14ac:dyDescent="0.2">
      <c r="B1208" s="30">
        <v>1135</v>
      </c>
      <c r="C1208" s="40">
        <v>-4.2409405910901372E-3</v>
      </c>
      <c r="D1208" s="30">
        <v>1.2299315123435722E-3</v>
      </c>
      <c r="E1208" s="30">
        <v>-5.4708721034337094E-3</v>
      </c>
    </row>
    <row r="1209" spans="2:5" x14ac:dyDescent="0.2">
      <c r="B1209" s="30">
        <v>1136</v>
      </c>
      <c r="C1209" s="40">
        <v>-6.9378730793910499E-3</v>
      </c>
      <c r="D1209" s="30">
        <v>7.3232432172693537E-4</v>
      </c>
      <c r="E1209" s="30">
        <v>-7.6701974011179853E-3</v>
      </c>
    </row>
    <row r="1210" spans="2:5" x14ac:dyDescent="0.2">
      <c r="B1210" s="30">
        <v>1137</v>
      </c>
      <c r="C1210" s="40">
        <v>-1.5288464492193675E-2</v>
      </c>
      <c r="D1210" s="30">
        <v>-1.4275997192074851E-3</v>
      </c>
      <c r="E1210" s="30">
        <v>-1.3860864772986189E-2</v>
      </c>
    </row>
    <row r="1211" spans="2:5" x14ac:dyDescent="0.2">
      <c r="B1211" s="30">
        <v>1138</v>
      </c>
      <c r="C1211" s="40">
        <v>-3.3589697594806997E-2</v>
      </c>
      <c r="D1211" s="30">
        <v>-2.7191668712124376E-3</v>
      </c>
      <c r="E1211" s="30">
        <v>-3.0870530723594559E-2</v>
      </c>
    </row>
    <row r="1212" spans="2:5" x14ac:dyDescent="0.2">
      <c r="B1212" s="30">
        <v>1139</v>
      </c>
      <c r="C1212" s="40">
        <v>-3.5313391751674687E-3</v>
      </c>
      <c r="D1212" s="30">
        <v>-5.8792521189991497E-3</v>
      </c>
      <c r="E1212" s="30">
        <v>2.347912943831681E-3</v>
      </c>
    </row>
    <row r="1213" spans="2:5" x14ac:dyDescent="0.2">
      <c r="B1213" s="30">
        <v>1140</v>
      </c>
      <c r="C1213" s="40">
        <v>7.2530447272462001E-3</v>
      </c>
      <c r="D1213" s="30">
        <v>-5.0123107275397471E-3</v>
      </c>
      <c r="E1213" s="30">
        <v>1.2265355454785947E-2</v>
      </c>
    </row>
    <row r="1214" spans="2:5" x14ac:dyDescent="0.2">
      <c r="B1214" s="30">
        <v>1141</v>
      </c>
      <c r="C1214" s="40">
        <v>3.101656567100537E-3</v>
      </c>
      <c r="D1214" s="30">
        <v>2.4422427413948403E-4</v>
      </c>
      <c r="E1214" s="30">
        <v>2.857432292961053E-3</v>
      </c>
    </row>
    <row r="1215" spans="2:5" x14ac:dyDescent="0.2">
      <c r="B1215" s="30">
        <v>1142</v>
      </c>
      <c r="C1215" s="40">
        <v>-7.8415221071116425E-3</v>
      </c>
      <c r="D1215" s="30">
        <v>1.2394229896973558E-3</v>
      </c>
      <c r="E1215" s="30">
        <v>-9.0809450968089983E-3</v>
      </c>
    </row>
    <row r="1216" spans="2:5" x14ac:dyDescent="0.2">
      <c r="B1216" s="30">
        <v>1143</v>
      </c>
      <c r="C1216" s="40">
        <v>-1.3769100514948561E-2</v>
      </c>
      <c r="D1216" s="30">
        <v>-5.364684308577089E-4</v>
      </c>
      <c r="E1216" s="30">
        <v>-1.3232632084090852E-2</v>
      </c>
    </row>
    <row r="1217" spans="2:5" x14ac:dyDescent="0.2">
      <c r="B1217" s="30">
        <v>1144</v>
      </c>
      <c r="C1217" s="40">
        <v>-6.0830765304933729E-3</v>
      </c>
      <c r="D1217" s="30">
        <v>-2.6724522734054646E-3</v>
      </c>
      <c r="E1217" s="30">
        <v>-3.4106242570879084E-3</v>
      </c>
    </row>
    <row r="1218" spans="2:5" x14ac:dyDescent="0.2">
      <c r="B1218" s="30">
        <v>1145</v>
      </c>
      <c r="C1218" s="40">
        <v>1.6120936060606814E-2</v>
      </c>
      <c r="D1218" s="30">
        <v>-2.6192780927223325E-3</v>
      </c>
      <c r="E1218" s="30">
        <v>1.8740214153329146E-2</v>
      </c>
    </row>
    <row r="1219" spans="2:5" x14ac:dyDescent="0.2">
      <c r="B1219" s="30">
        <v>1146</v>
      </c>
      <c r="C1219" s="40">
        <v>1.0601999186370909E-2</v>
      </c>
      <c r="D1219" s="30">
        <v>8.8450116523692071E-4</v>
      </c>
      <c r="E1219" s="30">
        <v>9.7174980211339884E-3</v>
      </c>
    </row>
    <row r="1220" spans="2:5" x14ac:dyDescent="0.2">
      <c r="B1220" s="30">
        <v>1147</v>
      </c>
      <c r="C1220" s="40">
        <v>-6.0480045372484697E-3</v>
      </c>
      <c r="D1220" s="30">
        <v>3.2698428485218407E-3</v>
      </c>
      <c r="E1220" s="30">
        <v>-9.3178473857703104E-3</v>
      </c>
    </row>
    <row r="1221" spans="2:5" x14ac:dyDescent="0.2">
      <c r="B1221" s="30">
        <v>1148</v>
      </c>
      <c r="C1221" s="40">
        <v>-7.6261685171939552E-3</v>
      </c>
      <c r="D1221" s="30">
        <v>6.7550360540208701E-4</v>
      </c>
      <c r="E1221" s="30">
        <v>-8.3016721225960422E-3</v>
      </c>
    </row>
    <row r="1222" spans="2:5" x14ac:dyDescent="0.2">
      <c r="B1222" s="30">
        <v>1149</v>
      </c>
      <c r="C1222" s="40">
        <v>-4.1604032942843643E-3</v>
      </c>
      <c r="D1222" s="30">
        <v>-1.7480520230053935E-3</v>
      </c>
      <c r="E1222" s="30">
        <v>-2.4123512712789707E-3</v>
      </c>
    </row>
    <row r="1223" spans="2:5" x14ac:dyDescent="0.2">
      <c r="B1223" s="30">
        <v>1150</v>
      </c>
      <c r="C1223" s="40">
        <v>-3.4003532152763406E-3</v>
      </c>
      <c r="D1223" s="30">
        <v>-1.5762567152084925E-3</v>
      </c>
      <c r="E1223" s="30">
        <v>-1.8240965000678481E-3</v>
      </c>
    </row>
    <row r="1224" spans="2:5" x14ac:dyDescent="0.2">
      <c r="B1224" s="30">
        <v>1151</v>
      </c>
      <c r="C1224" s="40">
        <v>-3.4202507017306568E-3</v>
      </c>
      <c r="D1224" s="30">
        <v>-1.0238572155534692E-3</v>
      </c>
      <c r="E1224" s="30">
        <v>-2.3963934861771876E-3</v>
      </c>
    </row>
    <row r="1225" spans="2:5" x14ac:dyDescent="0.2">
      <c r="B1225" s="30">
        <v>1152</v>
      </c>
      <c r="C1225" s="40">
        <v>-8.8490253637541344E-3</v>
      </c>
      <c r="D1225" s="30">
        <v>-9.2343563337003547E-4</v>
      </c>
      <c r="E1225" s="30">
        <v>-7.9255897303840989E-3</v>
      </c>
    </row>
    <row r="1226" spans="2:5" x14ac:dyDescent="0.2">
      <c r="B1226" s="30">
        <v>1153</v>
      </c>
      <c r="C1226" s="40">
        <v>2.4408809316767096E-3</v>
      </c>
      <c r="D1226" s="30">
        <v>-1.5290274308663479E-3</v>
      </c>
      <c r="E1226" s="30">
        <v>3.9699083625430575E-3</v>
      </c>
    </row>
    <row r="1227" spans="2:5" x14ac:dyDescent="0.2">
      <c r="B1227" s="30">
        <v>1154</v>
      </c>
      <c r="C1227" s="40">
        <v>3.2175274490264258E-3</v>
      </c>
      <c r="D1227" s="30">
        <v>-1.0082612144616263E-3</v>
      </c>
      <c r="E1227" s="30">
        <v>4.2257886634880521E-3</v>
      </c>
    </row>
    <row r="1228" spans="2:5" x14ac:dyDescent="0.2">
      <c r="B1228" s="30">
        <v>1155</v>
      </c>
      <c r="C1228" s="40">
        <v>-3.759854109981646E-2</v>
      </c>
      <c r="D1228" s="30">
        <v>6.024935427414585E-4</v>
      </c>
      <c r="E1228" s="30">
        <v>-3.8201034642557918E-2</v>
      </c>
    </row>
    <row r="1229" spans="2:5" x14ac:dyDescent="0.2">
      <c r="B1229" s="30">
        <v>1156</v>
      </c>
      <c r="C1229" s="40">
        <v>-3.9148476786179276E-2</v>
      </c>
      <c r="D1229" s="30">
        <v>-3.8255559542498332E-3</v>
      </c>
      <c r="E1229" s="30">
        <v>-3.5322920831929443E-2</v>
      </c>
    </row>
    <row r="1230" spans="2:5" x14ac:dyDescent="0.2">
      <c r="B1230" s="30">
        <v>1157</v>
      </c>
      <c r="C1230" s="40">
        <v>9.8093916927400274E-3</v>
      </c>
      <c r="D1230" s="30">
        <v>-9.5091769828265695E-3</v>
      </c>
      <c r="E1230" s="30">
        <v>1.9318568675566597E-2</v>
      </c>
    </row>
    <row r="1231" spans="2:5" x14ac:dyDescent="0.2">
      <c r="B1231" s="30">
        <v>1158</v>
      </c>
      <c r="C1231" s="40">
        <v>5.8026212428264534E-3</v>
      </c>
      <c r="D1231" s="30">
        <v>-4.2813403113569548E-3</v>
      </c>
      <c r="E1231" s="30">
        <v>1.0083961554183408E-2</v>
      </c>
    </row>
    <row r="1232" spans="2:5" x14ac:dyDescent="0.2">
      <c r="B1232" s="30">
        <v>1159</v>
      </c>
      <c r="C1232" s="40">
        <v>4.7923202925358958E-3</v>
      </c>
      <c r="D1232" s="30">
        <v>1.8845743232758158E-3</v>
      </c>
      <c r="E1232" s="30">
        <v>2.90774596926008E-3</v>
      </c>
    </row>
    <row r="1233" spans="2:5" x14ac:dyDescent="0.2">
      <c r="B1233" s="30">
        <v>1160</v>
      </c>
      <c r="C1233" s="40">
        <v>-6.6607431703798042E-3</v>
      </c>
      <c r="D1233" s="30">
        <v>1.2313294369821013E-3</v>
      </c>
      <c r="E1233" s="30">
        <v>-7.8920726073619055E-3</v>
      </c>
    </row>
    <row r="1234" spans="2:5" x14ac:dyDescent="0.2">
      <c r="B1234" s="30">
        <v>1161</v>
      </c>
      <c r="C1234" s="40">
        <v>2.4912226917371098E-2</v>
      </c>
      <c r="D1234" s="30">
        <v>-1.7704003963559325E-4</v>
      </c>
      <c r="E1234" s="30">
        <v>2.5089266957006692E-2</v>
      </c>
    </row>
    <row r="1235" spans="2:5" x14ac:dyDescent="0.2">
      <c r="B1235" s="30">
        <v>1162</v>
      </c>
      <c r="C1235" s="40">
        <v>3.4614821344314234E-2</v>
      </c>
      <c r="D1235" s="30">
        <v>1.782834409350717E-3</v>
      </c>
      <c r="E1235" s="30">
        <v>3.2831986934963517E-2</v>
      </c>
    </row>
    <row r="1236" spans="2:5" x14ac:dyDescent="0.2">
      <c r="B1236" s="30">
        <v>1163</v>
      </c>
      <c r="C1236" s="40">
        <v>1.4854384538196153E-2</v>
      </c>
      <c r="D1236" s="30">
        <v>7.123750367766515E-3</v>
      </c>
      <c r="E1236" s="30">
        <v>7.7306341704296375E-3</v>
      </c>
    </row>
    <row r="1237" spans="2:5" x14ac:dyDescent="0.2">
      <c r="B1237" s="30">
        <v>1164</v>
      </c>
      <c r="C1237" s="40">
        <v>2.2929852126633106E-3</v>
      </c>
      <c r="D1237" s="30">
        <v>6.2393738985991598E-3</v>
      </c>
      <c r="E1237" s="30">
        <v>-3.9463886859358492E-3</v>
      </c>
    </row>
    <row r="1238" spans="2:5" x14ac:dyDescent="0.2">
      <c r="B1238" s="30">
        <v>1165</v>
      </c>
      <c r="C1238" s="40">
        <v>-7.4570332163287094E-3</v>
      </c>
      <c r="D1238" s="30">
        <v>2.1760408675734347E-3</v>
      </c>
      <c r="E1238" s="30">
        <v>-9.6330740839021441E-3</v>
      </c>
    </row>
    <row r="1239" spans="2:5" x14ac:dyDescent="0.2">
      <c r="B1239" s="30">
        <v>1166</v>
      </c>
      <c r="C1239" s="40">
        <v>-8.5302000257885726E-3</v>
      </c>
      <c r="D1239" s="30">
        <v>-6.0296492505172196E-4</v>
      </c>
      <c r="E1239" s="30">
        <v>-7.9272351007368506E-3</v>
      </c>
    </row>
    <row r="1240" spans="2:5" x14ac:dyDescent="0.2">
      <c r="B1240" s="30">
        <v>1167</v>
      </c>
      <c r="C1240" s="40">
        <v>-1.5069221547176345E-2</v>
      </c>
      <c r="D1240" s="30">
        <v>-2.0387157550673038E-3</v>
      </c>
      <c r="E1240" s="30">
        <v>-1.3030505792109041E-2</v>
      </c>
    </row>
    <row r="1241" spans="2:5" x14ac:dyDescent="0.2">
      <c r="B1241" s="30">
        <v>1168</v>
      </c>
      <c r="C1241" s="40">
        <v>-3.6139404943286752E-3</v>
      </c>
      <c r="D1241" s="30">
        <v>-2.9098339828616247E-3</v>
      </c>
      <c r="E1241" s="30">
        <v>-7.0410651146705049E-4</v>
      </c>
    </row>
    <row r="1242" spans="2:5" x14ac:dyDescent="0.2">
      <c r="B1242" s="30">
        <v>1169</v>
      </c>
      <c r="C1242" s="40">
        <v>8.5800819946703312E-4</v>
      </c>
      <c r="D1242" s="30">
        <v>-2.5206209292168366E-3</v>
      </c>
      <c r="E1242" s="30">
        <v>3.3786291286838697E-3</v>
      </c>
    </row>
    <row r="1243" spans="2:5" x14ac:dyDescent="0.2">
      <c r="B1243" s="30">
        <v>1170</v>
      </c>
      <c r="C1243" s="40">
        <v>-7.9541078451023147E-3</v>
      </c>
      <c r="D1243" s="30">
        <v>-4.7714499150269818E-4</v>
      </c>
      <c r="E1243" s="30">
        <v>-7.4769628535996165E-3</v>
      </c>
    </row>
    <row r="1244" spans="2:5" x14ac:dyDescent="0.2">
      <c r="B1244" s="30">
        <v>1171</v>
      </c>
      <c r="C1244" s="40">
        <v>1.7327103159258745E-2</v>
      </c>
      <c r="D1244" s="30">
        <v>-8.5193699390294017E-4</v>
      </c>
      <c r="E1244" s="30">
        <v>1.8179040153161685E-2</v>
      </c>
    </row>
    <row r="1245" spans="2:5" x14ac:dyDescent="0.2">
      <c r="B1245" s="30">
        <v>1172</v>
      </c>
      <c r="C1245" s="40">
        <v>7.2586168647211548E-3</v>
      </c>
      <c r="D1245" s="30">
        <v>7.6580507005904411E-4</v>
      </c>
      <c r="E1245" s="30">
        <v>6.4928117946621107E-3</v>
      </c>
    </row>
    <row r="1246" spans="2:5" x14ac:dyDescent="0.2">
      <c r="B1246" s="30">
        <v>1173</v>
      </c>
      <c r="C1246" s="40">
        <v>2.0851736672437535E-2</v>
      </c>
      <c r="D1246" s="30">
        <v>3.061407443361714E-3</v>
      </c>
      <c r="E1246" s="30">
        <v>1.7790329229075821E-2</v>
      </c>
    </row>
    <row r="1247" spans="2:5" x14ac:dyDescent="0.2">
      <c r="B1247" s="30">
        <v>1174</v>
      </c>
      <c r="C1247" s="40">
        <v>7.3423384365525011E-3</v>
      </c>
      <c r="D1247" s="30">
        <v>3.2114511737889994E-3</v>
      </c>
      <c r="E1247" s="30">
        <v>4.1308872627635017E-3</v>
      </c>
    </row>
    <row r="1248" spans="2:5" x14ac:dyDescent="0.2">
      <c r="B1248" s="30">
        <v>1175</v>
      </c>
      <c r="C1248" s="40">
        <v>-2.9631553418261885E-2</v>
      </c>
      <c r="D1248" s="30">
        <v>3.546644856116634E-3</v>
      </c>
      <c r="E1248" s="30">
        <v>-3.3178198274378519E-2</v>
      </c>
    </row>
    <row r="1249" spans="2:5" x14ac:dyDescent="0.2">
      <c r="B1249" s="30">
        <v>1176</v>
      </c>
      <c r="C1249" s="40">
        <v>1.1177761090429714E-2</v>
      </c>
      <c r="D1249" s="30">
        <v>-2.383781012981142E-3</v>
      </c>
      <c r="E1249" s="30">
        <v>1.3561542103410856E-2</v>
      </c>
    </row>
    <row r="1250" spans="2:5" x14ac:dyDescent="0.2">
      <c r="B1250" s="30">
        <v>1177</v>
      </c>
      <c r="C1250" s="40">
        <v>-5.9059861772567451E-3</v>
      </c>
      <c r="D1250" s="30">
        <v>-2.8442804546371736E-3</v>
      </c>
      <c r="E1250" s="30">
        <v>-3.0617057226195715E-3</v>
      </c>
    </row>
    <row r="1251" spans="2:5" x14ac:dyDescent="0.2">
      <c r="B1251" s="30">
        <v>1178</v>
      </c>
      <c r="C1251" s="40">
        <v>8.0870121236170638E-3</v>
      </c>
      <c r="D1251" s="30">
        <v>7.6902225836312111E-4</v>
      </c>
      <c r="E1251" s="30">
        <v>7.3179898652539427E-3</v>
      </c>
    </row>
    <row r="1252" spans="2:5" x14ac:dyDescent="0.2">
      <c r="B1252" s="30">
        <v>1179</v>
      </c>
      <c r="C1252" s="40">
        <v>6.5228798594183512E-3</v>
      </c>
      <c r="D1252" s="30">
        <v>1.6188282960085364E-5</v>
      </c>
      <c r="E1252" s="30">
        <v>6.5066915764582659E-3</v>
      </c>
    </row>
    <row r="1253" spans="2:5" x14ac:dyDescent="0.2">
      <c r="B1253" s="30">
        <v>1180</v>
      </c>
      <c r="C1253" s="40">
        <v>9.6524507078188382E-3</v>
      </c>
      <c r="D1253" s="30">
        <v>1.7319873431770536E-3</v>
      </c>
      <c r="E1253" s="30">
        <v>7.9204633646417846E-3</v>
      </c>
    </row>
    <row r="1254" spans="2:5" x14ac:dyDescent="0.2">
      <c r="B1254" s="30">
        <v>1181</v>
      </c>
      <c r="C1254" s="40">
        <v>1.8400219839584633E-2</v>
      </c>
      <c r="D1254" s="30">
        <v>1.8683405508225677E-3</v>
      </c>
      <c r="E1254" s="30">
        <v>1.6531879288762066E-2</v>
      </c>
    </row>
    <row r="1255" spans="2:5" x14ac:dyDescent="0.2">
      <c r="B1255" s="30">
        <v>1182</v>
      </c>
      <c r="C1255" s="40">
        <v>-7.4335506672251238E-3</v>
      </c>
      <c r="D1255" s="30">
        <v>3.262437354804971E-3</v>
      </c>
      <c r="E1255" s="30">
        <v>-1.0695988022030095E-2</v>
      </c>
    </row>
    <row r="1256" spans="2:5" x14ac:dyDescent="0.2">
      <c r="B1256" s="30">
        <v>1183</v>
      </c>
      <c r="C1256" s="40">
        <v>-2.4052106168980267E-2</v>
      </c>
      <c r="D1256" s="30">
        <v>1.5746406164136202E-3</v>
      </c>
      <c r="E1256" s="30">
        <v>-2.5626746785393888E-2</v>
      </c>
    </row>
    <row r="1257" spans="2:5" x14ac:dyDescent="0.2">
      <c r="B1257" s="30">
        <v>1184</v>
      </c>
      <c r="C1257" s="40">
        <v>2.3361159946918265E-2</v>
      </c>
      <c r="D1257" s="30">
        <v>-3.7593656584403168E-3</v>
      </c>
      <c r="E1257" s="30">
        <v>2.7120525605358582E-2</v>
      </c>
    </row>
    <row r="1258" spans="2:5" x14ac:dyDescent="0.2">
      <c r="B1258" s="30">
        <v>1185</v>
      </c>
      <c r="C1258" s="40">
        <v>6.7523715553440408E-3</v>
      </c>
      <c r="D1258" s="30">
        <v>-7.3781937867081759E-4</v>
      </c>
      <c r="E1258" s="30">
        <v>7.4901909340148584E-3</v>
      </c>
    </row>
    <row r="1259" spans="2:5" x14ac:dyDescent="0.2">
      <c r="B1259" s="30">
        <v>1186</v>
      </c>
      <c r="C1259" s="40">
        <v>-2.4937868108582512E-3</v>
      </c>
      <c r="D1259" s="30">
        <v>3.8199780387383957E-3</v>
      </c>
      <c r="E1259" s="30">
        <v>-6.3137648495966469E-3</v>
      </c>
    </row>
    <row r="1260" spans="2:5" x14ac:dyDescent="0.2">
      <c r="B1260" s="30">
        <v>1187</v>
      </c>
      <c r="C1260" s="40">
        <v>2.2716291644492521E-2</v>
      </c>
      <c r="D1260" s="30">
        <v>5.5040114921630495E-4</v>
      </c>
      <c r="E1260" s="30">
        <v>2.2165890495276216E-2</v>
      </c>
    </row>
    <row r="1261" spans="2:5" x14ac:dyDescent="0.2">
      <c r="B1261" s="30">
        <v>1188</v>
      </c>
      <c r="C1261" s="40">
        <v>-9.1952141511369174E-3</v>
      </c>
      <c r="D1261" s="30">
        <v>2.1016336734549119E-3</v>
      </c>
      <c r="E1261" s="30">
        <v>-1.1296847824591829E-2</v>
      </c>
    </row>
    <row r="1262" spans="2:5" x14ac:dyDescent="0.2">
      <c r="B1262" s="30">
        <v>1189</v>
      </c>
      <c r="C1262" s="40">
        <v>1.4679809826914967E-2</v>
      </c>
      <c r="D1262" s="30">
        <v>1.9618043358168059E-3</v>
      </c>
      <c r="E1262" s="30">
        <v>1.2718005491098161E-2</v>
      </c>
    </row>
    <row r="1263" spans="2:5" x14ac:dyDescent="0.2">
      <c r="B1263" s="30">
        <v>1190</v>
      </c>
      <c r="C1263" s="40">
        <v>-4.9058512222183914E-3</v>
      </c>
      <c r="D1263" s="30">
        <v>3.0421435838572184E-4</v>
      </c>
      <c r="E1263" s="30">
        <v>-5.2100655806041132E-3</v>
      </c>
    </row>
    <row r="1264" spans="2:5" x14ac:dyDescent="0.2">
      <c r="B1264" s="30">
        <v>1191</v>
      </c>
      <c r="C1264" s="40">
        <v>1.3057459647551182E-2</v>
      </c>
      <c r="D1264" s="30">
        <v>1.3529843811905893E-3</v>
      </c>
      <c r="E1264" s="30">
        <v>1.1704475266360592E-2</v>
      </c>
    </row>
    <row r="1265" spans="2:5" x14ac:dyDescent="0.2">
      <c r="B1265" s="30">
        <v>1192</v>
      </c>
      <c r="C1265" s="40">
        <v>-1.0184343152539261E-2</v>
      </c>
      <c r="D1265" s="30">
        <v>7.0324327352193003E-4</v>
      </c>
      <c r="E1265" s="30">
        <v>-1.0887586426061191E-2</v>
      </c>
    </row>
    <row r="1266" spans="2:5" x14ac:dyDescent="0.2">
      <c r="B1266" s="30">
        <v>1193</v>
      </c>
      <c r="C1266" s="40">
        <v>-4.0686220326173458E-2</v>
      </c>
      <c r="D1266" s="30">
        <v>5.47699634469552E-4</v>
      </c>
      <c r="E1266" s="30">
        <v>-4.123391996064301E-2</v>
      </c>
    </row>
    <row r="1267" spans="2:5" x14ac:dyDescent="0.2">
      <c r="B1267" s="30">
        <v>1194</v>
      </c>
      <c r="C1267" s="40">
        <v>1.9523326908391259E-2</v>
      </c>
      <c r="D1267" s="30">
        <v>-5.9781512264030154E-3</v>
      </c>
      <c r="E1267" s="30">
        <v>2.5501478134794274E-2</v>
      </c>
    </row>
    <row r="1268" spans="2:5" x14ac:dyDescent="0.2">
      <c r="B1268" s="30">
        <v>1195</v>
      </c>
      <c r="C1268" s="40">
        <v>8.0735780480488944E-3</v>
      </c>
      <c r="D1268" s="30">
        <v>-3.4101821200108393E-3</v>
      </c>
      <c r="E1268" s="30">
        <v>1.1483760168059734E-2</v>
      </c>
    </row>
    <row r="1269" spans="2:5" x14ac:dyDescent="0.2">
      <c r="B1269" s="30">
        <v>1196</v>
      </c>
      <c r="C1269" s="40">
        <v>1.5233257218764591E-3</v>
      </c>
      <c r="D1269" s="30">
        <v>3.4484760614431949E-3</v>
      </c>
      <c r="E1269" s="30">
        <v>-1.9251503395667359E-3</v>
      </c>
    </row>
    <row r="1270" spans="2:5" x14ac:dyDescent="0.2">
      <c r="B1270" s="30">
        <v>1197</v>
      </c>
      <c r="C1270" s="40">
        <v>-1.3258728631048745E-3</v>
      </c>
      <c r="D1270" s="30">
        <v>1.1749363827702692E-3</v>
      </c>
      <c r="E1270" s="30">
        <v>-2.5008092458751437E-3</v>
      </c>
    </row>
    <row r="1271" spans="2:5" x14ac:dyDescent="0.2">
      <c r="B1271" s="30">
        <v>1198</v>
      </c>
      <c r="C1271" s="40">
        <v>-2.0150328408479523E-2</v>
      </c>
      <c r="D1271" s="30">
        <v>-2.5983805964753526E-5</v>
      </c>
      <c r="E1271" s="30">
        <v>-2.012434460251477E-2</v>
      </c>
    </row>
    <row r="1272" spans="2:5" x14ac:dyDescent="0.2">
      <c r="B1272" s="30">
        <v>1199</v>
      </c>
      <c r="C1272" s="40">
        <v>5.9212417163904641E-3</v>
      </c>
      <c r="D1272" s="30">
        <v>-2.5013107553782934E-3</v>
      </c>
      <c r="E1272" s="30">
        <v>8.4225524717687576E-3</v>
      </c>
    </row>
    <row r="1273" spans="2:5" x14ac:dyDescent="0.2">
      <c r="B1273" s="30">
        <v>1200</v>
      </c>
      <c r="C1273" s="40">
        <v>-4.6005886065236031E-3</v>
      </c>
      <c r="D1273" s="30">
        <v>-2.147783213776653E-3</v>
      </c>
      <c r="E1273" s="30">
        <v>-2.4528053927469502E-3</v>
      </c>
    </row>
    <row r="1274" spans="2:5" x14ac:dyDescent="0.2">
      <c r="B1274" s="30">
        <v>1201</v>
      </c>
      <c r="C1274" s="40">
        <v>-5.7948251000943963E-3</v>
      </c>
      <c r="D1274" s="30">
        <v>2.0419604499121932E-4</v>
      </c>
      <c r="E1274" s="30">
        <v>-5.9990211450856156E-3</v>
      </c>
    </row>
    <row r="1275" spans="2:5" x14ac:dyDescent="0.2">
      <c r="B1275" s="30">
        <v>1202</v>
      </c>
      <c r="C1275" s="40">
        <v>4.425822325442425E-3</v>
      </c>
      <c r="D1275" s="30">
        <v>-1.3492200243511044E-3</v>
      </c>
      <c r="E1275" s="30">
        <v>5.7750423497935294E-3</v>
      </c>
    </row>
    <row r="1276" spans="2:5" x14ac:dyDescent="0.2">
      <c r="B1276" s="30">
        <v>1203</v>
      </c>
      <c r="C1276" s="40">
        <v>-1.8913689518217053E-2</v>
      </c>
      <c r="D1276" s="30">
        <v>-3.7540318761301178E-4</v>
      </c>
      <c r="E1276" s="30">
        <v>-1.8538286330604042E-2</v>
      </c>
    </row>
    <row r="1277" spans="2:5" x14ac:dyDescent="0.2">
      <c r="B1277" s="30">
        <v>1204</v>
      </c>
      <c r="C1277" s="40">
        <v>1.541018243105002E-2</v>
      </c>
      <c r="D1277" s="30">
        <v>-1.587308115143158E-3</v>
      </c>
      <c r="E1277" s="30">
        <v>1.6997490546193178E-2</v>
      </c>
    </row>
    <row r="1278" spans="2:5" x14ac:dyDescent="0.2">
      <c r="B1278" s="30">
        <v>1205</v>
      </c>
      <c r="C1278" s="40">
        <v>-5.6280153743692891E-3</v>
      </c>
      <c r="D1278" s="30">
        <v>-9.2698094128065237E-4</v>
      </c>
      <c r="E1278" s="30">
        <v>-4.7010344330886368E-3</v>
      </c>
    </row>
    <row r="1279" spans="2:5" x14ac:dyDescent="0.2">
      <c r="B1279" s="30">
        <v>1206</v>
      </c>
      <c r="C1279" s="40">
        <v>5.2964034543307387E-3</v>
      </c>
      <c r="D1279" s="30">
        <v>1.3714067127801157E-3</v>
      </c>
      <c r="E1279" s="30">
        <v>3.924996741550623E-3</v>
      </c>
    </row>
    <row r="1280" spans="2:5" x14ac:dyDescent="0.2">
      <c r="B1280" s="30">
        <v>1207</v>
      </c>
      <c r="C1280" s="40">
        <v>-6.0611409588549343E-3</v>
      </c>
      <c r="D1280" s="30">
        <v>-2.5619409998606322E-4</v>
      </c>
      <c r="E1280" s="30">
        <v>-5.8049468588688711E-3</v>
      </c>
    </row>
    <row r="1281" spans="2:5" x14ac:dyDescent="0.2">
      <c r="B1281" s="30">
        <v>1208</v>
      </c>
      <c r="C1281" s="40">
        <v>7.9726655703715233E-4</v>
      </c>
      <c r="D1281" s="30">
        <v>-4.2382313430939286E-5</v>
      </c>
      <c r="E1281" s="30">
        <v>8.3964887046809162E-4</v>
      </c>
    </row>
    <row r="1282" spans="2:5" x14ac:dyDescent="0.2">
      <c r="B1282" s="30">
        <v>1209</v>
      </c>
      <c r="C1282" s="40">
        <v>5.5283205882650742E-4</v>
      </c>
      <c r="D1282" s="30">
        <v>-8.143420064708266E-4</v>
      </c>
      <c r="E1282" s="30">
        <v>1.367174065297334E-3</v>
      </c>
    </row>
    <row r="1283" spans="2:5" x14ac:dyDescent="0.2">
      <c r="B1283" s="30">
        <v>1210</v>
      </c>
      <c r="C1283" s="40">
        <v>-6.4497151621108291E-3</v>
      </c>
      <c r="D1283" s="30">
        <v>8.4618598072176698E-5</v>
      </c>
      <c r="E1283" s="30">
        <v>-6.5343337601830058E-3</v>
      </c>
    </row>
    <row r="1284" spans="2:5" x14ac:dyDescent="0.2">
      <c r="B1284" s="30">
        <v>1211</v>
      </c>
      <c r="C1284" s="40">
        <v>-8.9316754073253853E-3</v>
      </c>
      <c r="D1284" s="30">
        <v>-7.2607187118920759E-4</v>
      </c>
      <c r="E1284" s="30">
        <v>-8.2056035361361777E-3</v>
      </c>
    </row>
    <row r="1285" spans="2:5" x14ac:dyDescent="0.2">
      <c r="B1285" s="30">
        <v>1212</v>
      </c>
      <c r="C1285" s="40">
        <v>3.1726045655156628E-3</v>
      </c>
      <c r="D1285" s="30">
        <v>-1.9472820051466529E-3</v>
      </c>
      <c r="E1285" s="30">
        <v>5.1198865706623157E-3</v>
      </c>
    </row>
    <row r="1286" spans="2:5" x14ac:dyDescent="0.2">
      <c r="B1286" s="30">
        <v>1213</v>
      </c>
      <c r="C1286" s="40">
        <v>9.9711844291333254E-3</v>
      </c>
      <c r="D1286" s="30">
        <v>-9.3815840087648796E-4</v>
      </c>
      <c r="E1286" s="30">
        <v>1.0909342830009813E-2</v>
      </c>
    </row>
    <row r="1287" spans="2:5" x14ac:dyDescent="0.2">
      <c r="B1287" s="30">
        <v>1214</v>
      </c>
      <c r="C1287" s="40">
        <v>1.7938207539003152E-2</v>
      </c>
      <c r="D1287" s="30">
        <v>1.451342730520281E-3</v>
      </c>
      <c r="E1287" s="30">
        <v>1.6486864808482871E-2</v>
      </c>
    </row>
    <row r="1288" spans="2:5" x14ac:dyDescent="0.2">
      <c r="B1288" s="30">
        <v>1215</v>
      </c>
      <c r="C1288" s="40">
        <v>-1.7978937584341367E-2</v>
      </c>
      <c r="D1288" s="30">
        <v>3.2541668827247364E-3</v>
      </c>
      <c r="E1288" s="30">
        <v>-2.1233104467066104E-2</v>
      </c>
    </row>
    <row r="1289" spans="2:5" x14ac:dyDescent="0.2">
      <c r="B1289" s="30">
        <v>1216</v>
      </c>
      <c r="C1289" s="40">
        <v>2.0248650688901085E-2</v>
      </c>
      <c r="D1289" s="30">
        <v>3.41111936802415E-4</v>
      </c>
      <c r="E1289" s="30">
        <v>1.990753875209867E-2</v>
      </c>
    </row>
    <row r="1290" spans="2:5" x14ac:dyDescent="0.2">
      <c r="B1290" s="30">
        <v>1217</v>
      </c>
      <c r="C1290" s="40">
        <v>-4.0956125467337496E-3</v>
      </c>
      <c r="D1290" s="30">
        <v>-2.6341203268390135E-4</v>
      </c>
      <c r="E1290" s="30">
        <v>-3.8322005140498483E-3</v>
      </c>
    </row>
    <row r="1291" spans="2:5" x14ac:dyDescent="0.2">
      <c r="B1291" s="30">
        <v>1218</v>
      </c>
      <c r="C1291" s="40">
        <v>1.0358489978683558E-2</v>
      </c>
      <c r="D1291" s="30">
        <v>2.1949409216314841E-3</v>
      </c>
      <c r="E1291" s="30">
        <v>8.163549057052074E-3</v>
      </c>
    </row>
    <row r="1292" spans="2:5" x14ac:dyDescent="0.2">
      <c r="B1292" s="30">
        <v>1219</v>
      </c>
      <c r="C1292" s="40">
        <v>4.7248482284073887E-3</v>
      </c>
      <c r="D1292" s="30">
        <v>5.1291144749047914E-4</v>
      </c>
      <c r="E1292" s="30">
        <v>4.2119367809169096E-3</v>
      </c>
    </row>
    <row r="1293" spans="2:5" x14ac:dyDescent="0.2">
      <c r="B1293" s="30">
        <v>1220</v>
      </c>
      <c r="C1293" s="40">
        <v>1.5318074795980501E-2</v>
      </c>
      <c r="D1293" s="30">
        <v>1.8390258029550577E-3</v>
      </c>
      <c r="E1293" s="30">
        <v>1.3479048993025444E-2</v>
      </c>
    </row>
    <row r="1294" spans="2:5" x14ac:dyDescent="0.2">
      <c r="B1294" s="30">
        <v>1221</v>
      </c>
      <c r="C1294" s="40">
        <v>-1.7121026462906959E-3</v>
      </c>
      <c r="D1294" s="30">
        <v>2.2547569749436038E-3</v>
      </c>
      <c r="E1294" s="30">
        <v>-3.9668596212342998E-3</v>
      </c>
    </row>
    <row r="1295" spans="2:5" x14ac:dyDescent="0.2">
      <c r="B1295" s="30">
        <v>1222</v>
      </c>
      <c r="C1295" s="40">
        <v>-1.1208570288516481E-2</v>
      </c>
      <c r="D1295" s="30">
        <v>1.7938598521713978E-3</v>
      </c>
      <c r="E1295" s="30">
        <v>-1.3002430140687879E-2</v>
      </c>
    </row>
    <row r="1296" spans="2:5" x14ac:dyDescent="0.2">
      <c r="B1296" s="30">
        <v>1223</v>
      </c>
      <c r="C1296" s="40">
        <v>1.7366210868634303E-2</v>
      </c>
      <c r="D1296" s="30">
        <v>-1.5604168576969259E-3</v>
      </c>
      <c r="E1296" s="30">
        <v>1.8926627726331229E-2</v>
      </c>
    </row>
    <row r="1297" spans="2:5" x14ac:dyDescent="0.2">
      <c r="B1297" s="30">
        <v>1224</v>
      </c>
      <c r="C1297" s="40">
        <v>2.064014065886513E-2</v>
      </c>
      <c r="D1297" s="30">
        <v>3.3069057681054531E-4</v>
      </c>
      <c r="E1297" s="30">
        <v>2.0309450082054585E-2</v>
      </c>
    </row>
    <row r="1298" spans="2:5" x14ac:dyDescent="0.2">
      <c r="B1298" s="30">
        <v>1225</v>
      </c>
      <c r="C1298" s="40">
        <v>6.0480702073629055E-3</v>
      </c>
      <c r="D1298" s="30">
        <v>4.5528039961790431E-3</v>
      </c>
      <c r="E1298" s="30">
        <v>1.4952662111838624E-3</v>
      </c>
    </row>
    <row r="1299" spans="2:5" x14ac:dyDescent="0.2">
      <c r="B1299" s="30">
        <v>1226</v>
      </c>
      <c r="C1299" s="40">
        <v>5.9742496670663336E-3</v>
      </c>
      <c r="D1299" s="30">
        <v>3.3743346306130961E-3</v>
      </c>
      <c r="E1299" s="30">
        <v>2.5999150364532375E-3</v>
      </c>
    </row>
    <row r="1300" spans="2:5" x14ac:dyDescent="0.2">
      <c r="B1300" s="30">
        <v>1227</v>
      </c>
      <c r="C1300" s="40">
        <v>6.139845998591513E-3</v>
      </c>
      <c r="D1300" s="30">
        <v>1.3957348571966687E-3</v>
      </c>
      <c r="E1300" s="30">
        <v>4.7441111413948443E-3</v>
      </c>
    </row>
    <row r="1301" spans="2:5" x14ac:dyDescent="0.2">
      <c r="B1301" s="30">
        <v>1228</v>
      </c>
      <c r="C1301" s="40">
        <v>-4.6724174034196292E-3</v>
      </c>
      <c r="D1301" s="30">
        <v>1.4041573762158211E-3</v>
      </c>
      <c r="E1301" s="30">
        <v>-6.0765747796354503E-3</v>
      </c>
    </row>
    <row r="1302" spans="2:5" x14ac:dyDescent="0.2">
      <c r="B1302" s="30">
        <v>1229</v>
      </c>
      <c r="C1302" s="40">
        <v>5.9085522400751278E-4</v>
      </c>
      <c r="D1302" s="30">
        <v>2.2573758202603094E-4</v>
      </c>
      <c r="E1302" s="30">
        <v>3.6511764198148184E-4</v>
      </c>
    </row>
    <row r="1303" spans="2:5" x14ac:dyDescent="0.2">
      <c r="B1303" s="30">
        <v>1230</v>
      </c>
      <c r="C1303" s="40">
        <v>-1.7136938777957617E-3</v>
      </c>
      <c r="D1303" s="30">
        <v>-6.4974289374214954E-4</v>
      </c>
      <c r="E1303" s="30">
        <v>-1.0639509840536122E-3</v>
      </c>
    </row>
    <row r="1304" spans="2:5" x14ac:dyDescent="0.2">
      <c r="B1304" s="30">
        <v>1231</v>
      </c>
      <c r="C1304" s="40">
        <v>-9.6665063109510109E-4</v>
      </c>
      <c r="D1304" s="30">
        <v>-1.9496783247888736E-4</v>
      </c>
      <c r="E1304" s="30">
        <v>-7.7168279861621373E-4</v>
      </c>
    </row>
    <row r="1305" spans="2:5" x14ac:dyDescent="0.2">
      <c r="B1305" s="30">
        <v>1232</v>
      </c>
      <c r="C1305" s="40">
        <v>3.0167516095057634E-3</v>
      </c>
      <c r="D1305" s="30">
        <v>-4.231919002917273E-4</v>
      </c>
      <c r="E1305" s="30">
        <v>3.4399435097974907E-3</v>
      </c>
    </row>
    <row r="1306" spans="2:5" x14ac:dyDescent="0.2">
      <c r="B1306" s="30">
        <v>1233</v>
      </c>
      <c r="D1306" s="30">
        <v>1.200689511719163E-4</v>
      </c>
    </row>
    <row r="1307" spans="2:5" x14ac:dyDescent="0.2">
      <c r="B1307" s="30">
        <v>1234</v>
      </c>
      <c r="D1307" s="30">
        <v>3.3625936802527502E-4</v>
      </c>
    </row>
    <row r="1308" spans="2:5" x14ac:dyDescent="0.2">
      <c r="B1308" s="30">
        <v>1235</v>
      </c>
      <c r="D1308" s="30">
        <v>-3.0876957200086169E-5</v>
      </c>
    </row>
    <row r="1309" spans="2:5" x14ac:dyDescent="0.2">
      <c r="B1309" s="30">
        <v>1236</v>
      </c>
      <c r="D1309" s="30">
        <v>-4.2457423398413772E-5</v>
      </c>
    </row>
    <row r="1310" spans="2:5" x14ac:dyDescent="0.2">
      <c r="B1310" s="30">
        <v>1237</v>
      </c>
      <c r="D1310" s="30">
        <v>-9.331879682108198E-5</v>
      </c>
    </row>
  </sheetData>
  <mergeCells count="16">
    <mergeCell ref="B44:N44"/>
    <mergeCell ref="B46:N46"/>
    <mergeCell ref="B71:N71"/>
    <mergeCell ref="B73:N73"/>
    <mergeCell ref="B15:N15"/>
    <mergeCell ref="B32:N32"/>
    <mergeCell ref="B33:N33"/>
    <mergeCell ref="B34:N34"/>
    <mergeCell ref="B35:N35"/>
    <mergeCell ref="B37:N37"/>
    <mergeCell ref="B1:N1"/>
    <mergeCell ref="B10:N10"/>
    <mergeCell ref="B11:N11"/>
    <mergeCell ref="B12:N12"/>
    <mergeCell ref="B13:N13"/>
    <mergeCell ref="B14:N14"/>
  </mergeCells>
  <printOptions horizontalCentered="1"/>
  <pageMargins left="0.75" right="0.75" top="1.25" bottom="1" header="0.5" footer="0.5"/>
  <pageSetup scale="70" fitToHeight="4"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0D51-E9AD-4A30-B0B2-B24120FF6416}">
  <sheetPr>
    <pageSetUpPr fitToPage="1"/>
  </sheetPr>
  <dimension ref="B1:N1308"/>
  <sheetViews>
    <sheetView topLeftCell="A43" workbookViewId="0">
      <selection activeCell="E48" sqref="E48"/>
    </sheetView>
  </sheetViews>
  <sheetFormatPr baseColWidth="10" defaultColWidth="9.109375" defaultRowHeight="11.4" x14ac:dyDescent="0.2"/>
  <cols>
    <col min="1" max="1" width="2.6640625" style="30" customWidth="1"/>
    <col min="2" max="2" width="9.33203125" style="30" bestFit="1" customWidth="1"/>
    <col min="3" max="3" width="9.44140625" style="30" bestFit="1" customWidth="1"/>
    <col min="4" max="5" width="12.6640625" style="30" customWidth="1"/>
    <col min="6" max="6" width="10.33203125" style="30" customWidth="1"/>
    <col min="7" max="7" width="12.44140625" style="30" bestFit="1" customWidth="1"/>
    <col min="8" max="8" width="9.33203125" style="30" bestFit="1" customWidth="1"/>
    <col min="9" max="11" width="9.109375" style="30"/>
    <col min="12" max="12" width="12.44140625" style="30" bestFit="1" customWidth="1"/>
    <col min="13" max="256" width="9.109375" style="30"/>
    <col min="257" max="257" width="2.6640625" style="30" customWidth="1"/>
    <col min="258" max="258" width="9.33203125" style="30" bestFit="1" customWidth="1"/>
    <col min="259" max="259" width="9.44140625" style="30" bestFit="1" customWidth="1"/>
    <col min="260" max="261" width="12.6640625" style="30" customWidth="1"/>
    <col min="262" max="262" width="10.33203125" style="30" customWidth="1"/>
    <col min="263" max="263" width="12.44140625" style="30" bestFit="1" customWidth="1"/>
    <col min="264" max="264" width="9.33203125" style="30" bestFit="1" customWidth="1"/>
    <col min="265" max="512" width="9.109375" style="30"/>
    <col min="513" max="513" width="2.6640625" style="30" customWidth="1"/>
    <col min="514" max="514" width="9.33203125" style="30" bestFit="1" customWidth="1"/>
    <col min="515" max="515" width="9.44140625" style="30" bestFit="1" customWidth="1"/>
    <col min="516" max="517" width="12.6640625" style="30" customWidth="1"/>
    <col min="518" max="518" width="10.33203125" style="30" customWidth="1"/>
    <col min="519" max="519" width="12.44140625" style="30" bestFit="1" customWidth="1"/>
    <col min="520" max="520" width="9.33203125" style="30" bestFit="1" customWidth="1"/>
    <col min="521" max="768" width="9.109375" style="30"/>
    <col min="769" max="769" width="2.6640625" style="30" customWidth="1"/>
    <col min="770" max="770" width="9.33203125" style="30" bestFit="1" customWidth="1"/>
    <col min="771" max="771" width="9.44140625" style="30" bestFit="1" customWidth="1"/>
    <col min="772" max="773" width="12.6640625" style="30" customWidth="1"/>
    <col min="774" max="774" width="10.33203125" style="30" customWidth="1"/>
    <col min="775" max="775" width="12.44140625" style="30" bestFit="1" customWidth="1"/>
    <col min="776" max="776" width="9.33203125" style="30" bestFit="1" customWidth="1"/>
    <col min="777" max="1024" width="9.109375" style="30"/>
    <col min="1025" max="1025" width="2.6640625" style="30" customWidth="1"/>
    <col min="1026" max="1026" width="9.33203125" style="30" bestFit="1" customWidth="1"/>
    <col min="1027" max="1027" width="9.44140625" style="30" bestFit="1" customWidth="1"/>
    <col min="1028" max="1029" width="12.6640625" style="30" customWidth="1"/>
    <col min="1030" max="1030" width="10.33203125" style="30" customWidth="1"/>
    <col min="1031" max="1031" width="12.44140625" style="30" bestFit="1" customWidth="1"/>
    <col min="1032" max="1032" width="9.33203125" style="30" bestFit="1" customWidth="1"/>
    <col min="1033" max="1280" width="9.109375" style="30"/>
    <col min="1281" max="1281" width="2.6640625" style="30" customWidth="1"/>
    <col min="1282" max="1282" width="9.33203125" style="30" bestFit="1" customWidth="1"/>
    <col min="1283" max="1283" width="9.44140625" style="30" bestFit="1" customWidth="1"/>
    <col min="1284" max="1285" width="12.6640625" style="30" customWidth="1"/>
    <col min="1286" max="1286" width="10.33203125" style="30" customWidth="1"/>
    <col min="1287" max="1287" width="12.44140625" style="30" bestFit="1" customWidth="1"/>
    <col min="1288" max="1288" width="9.33203125" style="30" bestFit="1" customWidth="1"/>
    <col min="1289" max="1536" width="9.109375" style="30"/>
    <col min="1537" max="1537" width="2.6640625" style="30" customWidth="1"/>
    <col min="1538" max="1538" width="9.33203125" style="30" bestFit="1" customWidth="1"/>
    <col min="1539" max="1539" width="9.44140625" style="30" bestFit="1" customWidth="1"/>
    <col min="1540" max="1541" width="12.6640625" style="30" customWidth="1"/>
    <col min="1542" max="1542" width="10.33203125" style="30" customWidth="1"/>
    <col min="1543" max="1543" width="12.44140625" style="30" bestFit="1" customWidth="1"/>
    <col min="1544" max="1544" width="9.33203125" style="30" bestFit="1" customWidth="1"/>
    <col min="1545" max="1792" width="9.109375" style="30"/>
    <col min="1793" max="1793" width="2.6640625" style="30" customWidth="1"/>
    <col min="1794" max="1794" width="9.33203125" style="30" bestFit="1" customWidth="1"/>
    <col min="1795" max="1795" width="9.44140625" style="30" bestFit="1" customWidth="1"/>
    <col min="1796" max="1797" width="12.6640625" style="30" customWidth="1"/>
    <col min="1798" max="1798" width="10.33203125" style="30" customWidth="1"/>
    <col min="1799" max="1799" width="12.44140625" style="30" bestFit="1" customWidth="1"/>
    <col min="1800" max="1800" width="9.33203125" style="30" bestFit="1" customWidth="1"/>
    <col min="1801" max="2048" width="9.109375" style="30"/>
    <col min="2049" max="2049" width="2.6640625" style="30" customWidth="1"/>
    <col min="2050" max="2050" width="9.33203125" style="30" bestFit="1" customWidth="1"/>
    <col min="2051" max="2051" width="9.44140625" style="30" bestFit="1" customWidth="1"/>
    <col min="2052" max="2053" width="12.6640625" style="30" customWidth="1"/>
    <col min="2054" max="2054" width="10.33203125" style="30" customWidth="1"/>
    <col min="2055" max="2055" width="12.44140625" style="30" bestFit="1" customWidth="1"/>
    <col min="2056" max="2056" width="9.33203125" style="30" bestFit="1" customWidth="1"/>
    <col min="2057" max="2304" width="9.109375" style="30"/>
    <col min="2305" max="2305" width="2.6640625" style="30" customWidth="1"/>
    <col min="2306" max="2306" width="9.33203125" style="30" bestFit="1" customWidth="1"/>
    <col min="2307" max="2307" width="9.44140625" style="30" bestFit="1" customWidth="1"/>
    <col min="2308" max="2309" width="12.6640625" style="30" customWidth="1"/>
    <col min="2310" max="2310" width="10.33203125" style="30" customWidth="1"/>
    <col min="2311" max="2311" width="12.44140625" style="30" bestFit="1" customWidth="1"/>
    <col min="2312" max="2312" width="9.33203125" style="30" bestFit="1" customWidth="1"/>
    <col min="2313" max="2560" width="9.109375" style="30"/>
    <col min="2561" max="2561" width="2.6640625" style="30" customWidth="1"/>
    <col min="2562" max="2562" width="9.33203125" style="30" bestFit="1" customWidth="1"/>
    <col min="2563" max="2563" width="9.44140625" style="30" bestFit="1" customWidth="1"/>
    <col min="2564" max="2565" width="12.6640625" style="30" customWidth="1"/>
    <col min="2566" max="2566" width="10.33203125" style="30" customWidth="1"/>
    <col min="2567" max="2567" width="12.44140625" style="30" bestFit="1" customWidth="1"/>
    <col min="2568" max="2568" width="9.33203125" style="30" bestFit="1" customWidth="1"/>
    <col min="2569" max="2816" width="9.109375" style="30"/>
    <col min="2817" max="2817" width="2.6640625" style="30" customWidth="1"/>
    <col min="2818" max="2818" width="9.33203125" style="30" bestFit="1" customWidth="1"/>
    <col min="2819" max="2819" width="9.44140625" style="30" bestFit="1" customWidth="1"/>
    <col min="2820" max="2821" width="12.6640625" style="30" customWidth="1"/>
    <col min="2822" max="2822" width="10.33203125" style="30" customWidth="1"/>
    <col min="2823" max="2823" width="12.44140625" style="30" bestFit="1" customWidth="1"/>
    <col min="2824" max="2824" width="9.33203125" style="30" bestFit="1" customWidth="1"/>
    <col min="2825" max="3072" width="9.109375" style="30"/>
    <col min="3073" max="3073" width="2.6640625" style="30" customWidth="1"/>
    <col min="3074" max="3074" width="9.33203125" style="30" bestFit="1" customWidth="1"/>
    <col min="3075" max="3075" width="9.44140625" style="30" bestFit="1" customWidth="1"/>
    <col min="3076" max="3077" width="12.6640625" style="30" customWidth="1"/>
    <col min="3078" max="3078" width="10.33203125" style="30" customWidth="1"/>
    <col min="3079" max="3079" width="12.44140625" style="30" bestFit="1" customWidth="1"/>
    <col min="3080" max="3080" width="9.33203125" style="30" bestFit="1" customWidth="1"/>
    <col min="3081" max="3328" width="9.109375" style="30"/>
    <col min="3329" max="3329" width="2.6640625" style="30" customWidth="1"/>
    <col min="3330" max="3330" width="9.33203125" style="30" bestFit="1" customWidth="1"/>
    <col min="3331" max="3331" width="9.44140625" style="30" bestFit="1" customWidth="1"/>
    <col min="3332" max="3333" width="12.6640625" style="30" customWidth="1"/>
    <col min="3334" max="3334" width="10.33203125" style="30" customWidth="1"/>
    <col min="3335" max="3335" width="12.44140625" style="30" bestFit="1" customWidth="1"/>
    <col min="3336" max="3336" width="9.33203125" style="30" bestFit="1" customWidth="1"/>
    <col min="3337" max="3584" width="9.109375" style="30"/>
    <col min="3585" max="3585" width="2.6640625" style="30" customWidth="1"/>
    <col min="3586" max="3586" width="9.33203125" style="30" bestFit="1" customWidth="1"/>
    <col min="3587" max="3587" width="9.44140625" style="30" bestFit="1" customWidth="1"/>
    <col min="3588" max="3589" width="12.6640625" style="30" customWidth="1"/>
    <col min="3590" max="3590" width="10.33203125" style="30" customWidth="1"/>
    <col min="3591" max="3591" width="12.44140625" style="30" bestFit="1" customWidth="1"/>
    <col min="3592" max="3592" width="9.33203125" style="30" bestFit="1" customWidth="1"/>
    <col min="3593" max="3840" width="9.109375" style="30"/>
    <col min="3841" max="3841" width="2.6640625" style="30" customWidth="1"/>
    <col min="3842" max="3842" width="9.33203125" style="30" bestFit="1" customWidth="1"/>
    <col min="3843" max="3843" width="9.44140625" style="30" bestFit="1" customWidth="1"/>
    <col min="3844" max="3845" width="12.6640625" style="30" customWidth="1"/>
    <col min="3846" max="3846" width="10.33203125" style="30" customWidth="1"/>
    <col min="3847" max="3847" width="12.44140625" style="30" bestFit="1" customWidth="1"/>
    <col min="3848" max="3848" width="9.33203125" style="30" bestFit="1" customWidth="1"/>
    <col min="3849" max="4096" width="9.109375" style="30"/>
    <col min="4097" max="4097" width="2.6640625" style="30" customWidth="1"/>
    <col min="4098" max="4098" width="9.33203125" style="30" bestFit="1" customWidth="1"/>
    <col min="4099" max="4099" width="9.44140625" style="30" bestFit="1" customWidth="1"/>
    <col min="4100" max="4101" width="12.6640625" style="30" customWidth="1"/>
    <col min="4102" max="4102" width="10.33203125" style="30" customWidth="1"/>
    <col min="4103" max="4103" width="12.44140625" style="30" bestFit="1" customWidth="1"/>
    <col min="4104" max="4104" width="9.33203125" style="30" bestFit="1" customWidth="1"/>
    <col min="4105" max="4352" width="9.109375" style="30"/>
    <col min="4353" max="4353" width="2.6640625" style="30" customWidth="1"/>
    <col min="4354" max="4354" width="9.33203125" style="30" bestFit="1" customWidth="1"/>
    <col min="4355" max="4355" width="9.44140625" style="30" bestFit="1" customWidth="1"/>
    <col min="4356" max="4357" width="12.6640625" style="30" customWidth="1"/>
    <col min="4358" max="4358" width="10.33203125" style="30" customWidth="1"/>
    <col min="4359" max="4359" width="12.44140625" style="30" bestFit="1" customWidth="1"/>
    <col min="4360" max="4360" width="9.33203125" style="30" bestFit="1" customWidth="1"/>
    <col min="4361" max="4608" width="9.109375" style="30"/>
    <col min="4609" max="4609" width="2.6640625" style="30" customWidth="1"/>
    <col min="4610" max="4610" width="9.33203125" style="30" bestFit="1" customWidth="1"/>
    <col min="4611" max="4611" width="9.44140625" style="30" bestFit="1" customWidth="1"/>
    <col min="4612" max="4613" width="12.6640625" style="30" customWidth="1"/>
    <col min="4614" max="4614" width="10.33203125" style="30" customWidth="1"/>
    <col min="4615" max="4615" width="12.44140625" style="30" bestFit="1" customWidth="1"/>
    <col min="4616" max="4616" width="9.33203125" style="30" bestFit="1" customWidth="1"/>
    <col min="4617" max="4864" width="9.109375" style="30"/>
    <col min="4865" max="4865" width="2.6640625" style="30" customWidth="1"/>
    <col min="4866" max="4866" width="9.33203125" style="30" bestFit="1" customWidth="1"/>
    <col min="4867" max="4867" width="9.44140625" style="30" bestFit="1" customWidth="1"/>
    <col min="4868" max="4869" width="12.6640625" style="30" customWidth="1"/>
    <col min="4870" max="4870" width="10.33203125" style="30" customWidth="1"/>
    <col min="4871" max="4871" width="12.44140625" style="30" bestFit="1" customWidth="1"/>
    <col min="4872" max="4872" width="9.33203125" style="30" bestFit="1" customWidth="1"/>
    <col min="4873" max="5120" width="9.109375" style="30"/>
    <col min="5121" max="5121" width="2.6640625" style="30" customWidth="1"/>
    <col min="5122" max="5122" width="9.33203125" style="30" bestFit="1" customWidth="1"/>
    <col min="5123" max="5123" width="9.44140625" style="30" bestFit="1" customWidth="1"/>
    <col min="5124" max="5125" width="12.6640625" style="30" customWidth="1"/>
    <col min="5126" max="5126" width="10.33203125" style="30" customWidth="1"/>
    <col min="5127" max="5127" width="12.44140625" style="30" bestFit="1" customWidth="1"/>
    <col min="5128" max="5128" width="9.33203125" style="30" bestFit="1" customWidth="1"/>
    <col min="5129" max="5376" width="9.109375" style="30"/>
    <col min="5377" max="5377" width="2.6640625" style="30" customWidth="1"/>
    <col min="5378" max="5378" width="9.33203125" style="30" bestFit="1" customWidth="1"/>
    <col min="5379" max="5379" width="9.44140625" style="30" bestFit="1" customWidth="1"/>
    <col min="5380" max="5381" width="12.6640625" style="30" customWidth="1"/>
    <col min="5382" max="5382" width="10.33203125" style="30" customWidth="1"/>
    <col min="5383" max="5383" width="12.44140625" style="30" bestFit="1" customWidth="1"/>
    <col min="5384" max="5384" width="9.33203125" style="30" bestFit="1" customWidth="1"/>
    <col min="5385" max="5632" width="9.109375" style="30"/>
    <col min="5633" max="5633" width="2.6640625" style="30" customWidth="1"/>
    <col min="5634" max="5634" width="9.33203125" style="30" bestFit="1" customWidth="1"/>
    <col min="5635" max="5635" width="9.44140625" style="30" bestFit="1" customWidth="1"/>
    <col min="5636" max="5637" width="12.6640625" style="30" customWidth="1"/>
    <col min="5638" max="5638" width="10.33203125" style="30" customWidth="1"/>
    <col min="5639" max="5639" width="12.44140625" style="30" bestFit="1" customWidth="1"/>
    <col min="5640" max="5640" width="9.33203125" style="30" bestFit="1" customWidth="1"/>
    <col min="5641" max="5888" width="9.109375" style="30"/>
    <col min="5889" max="5889" width="2.6640625" style="30" customWidth="1"/>
    <col min="5890" max="5890" width="9.33203125" style="30" bestFit="1" customWidth="1"/>
    <col min="5891" max="5891" width="9.44140625" style="30" bestFit="1" customWidth="1"/>
    <col min="5892" max="5893" width="12.6640625" style="30" customWidth="1"/>
    <col min="5894" max="5894" width="10.33203125" style="30" customWidth="1"/>
    <col min="5895" max="5895" width="12.44140625" style="30" bestFit="1" customWidth="1"/>
    <col min="5896" max="5896" width="9.33203125" style="30" bestFit="1" customWidth="1"/>
    <col min="5897" max="6144" width="9.109375" style="30"/>
    <col min="6145" max="6145" width="2.6640625" style="30" customWidth="1"/>
    <col min="6146" max="6146" width="9.33203125" style="30" bestFit="1" customWidth="1"/>
    <col min="6147" max="6147" width="9.44140625" style="30" bestFit="1" customWidth="1"/>
    <col min="6148" max="6149" width="12.6640625" style="30" customWidth="1"/>
    <col min="6150" max="6150" width="10.33203125" style="30" customWidth="1"/>
    <col min="6151" max="6151" width="12.44140625" style="30" bestFit="1" customWidth="1"/>
    <col min="6152" max="6152" width="9.33203125" style="30" bestFit="1" customWidth="1"/>
    <col min="6153" max="6400" width="9.109375" style="30"/>
    <col min="6401" max="6401" width="2.6640625" style="30" customWidth="1"/>
    <col min="6402" max="6402" width="9.33203125" style="30" bestFit="1" customWidth="1"/>
    <col min="6403" max="6403" width="9.44140625" style="30" bestFit="1" customWidth="1"/>
    <col min="6404" max="6405" width="12.6640625" style="30" customWidth="1"/>
    <col min="6406" max="6406" width="10.33203125" style="30" customWidth="1"/>
    <col min="6407" max="6407" width="12.44140625" style="30" bestFit="1" customWidth="1"/>
    <col min="6408" max="6408" width="9.33203125" style="30" bestFit="1" customWidth="1"/>
    <col min="6409" max="6656" width="9.109375" style="30"/>
    <col min="6657" max="6657" width="2.6640625" style="30" customWidth="1"/>
    <col min="6658" max="6658" width="9.33203125" style="30" bestFit="1" customWidth="1"/>
    <col min="6659" max="6659" width="9.44140625" style="30" bestFit="1" customWidth="1"/>
    <col min="6660" max="6661" width="12.6640625" style="30" customWidth="1"/>
    <col min="6662" max="6662" width="10.33203125" style="30" customWidth="1"/>
    <col min="6663" max="6663" width="12.44140625" style="30" bestFit="1" customWidth="1"/>
    <col min="6664" max="6664" width="9.33203125" style="30" bestFit="1" customWidth="1"/>
    <col min="6665" max="6912" width="9.109375" style="30"/>
    <col min="6913" max="6913" width="2.6640625" style="30" customWidth="1"/>
    <col min="6914" max="6914" width="9.33203125" style="30" bestFit="1" customWidth="1"/>
    <col min="6915" max="6915" width="9.44140625" style="30" bestFit="1" customWidth="1"/>
    <col min="6916" max="6917" width="12.6640625" style="30" customWidth="1"/>
    <col min="6918" max="6918" width="10.33203125" style="30" customWidth="1"/>
    <col min="6919" max="6919" width="12.44140625" style="30" bestFit="1" customWidth="1"/>
    <col min="6920" max="6920" width="9.33203125" style="30" bestFit="1" customWidth="1"/>
    <col min="6921" max="7168" width="9.109375" style="30"/>
    <col min="7169" max="7169" width="2.6640625" style="30" customWidth="1"/>
    <col min="7170" max="7170" width="9.33203125" style="30" bestFit="1" customWidth="1"/>
    <col min="7171" max="7171" width="9.44140625" style="30" bestFit="1" customWidth="1"/>
    <col min="7172" max="7173" width="12.6640625" style="30" customWidth="1"/>
    <col min="7174" max="7174" width="10.33203125" style="30" customWidth="1"/>
    <col min="7175" max="7175" width="12.44140625" style="30" bestFit="1" customWidth="1"/>
    <col min="7176" max="7176" width="9.33203125" style="30" bestFit="1" customWidth="1"/>
    <col min="7177" max="7424" width="9.109375" style="30"/>
    <col min="7425" max="7425" width="2.6640625" style="30" customWidth="1"/>
    <col min="7426" max="7426" width="9.33203125" style="30" bestFit="1" customWidth="1"/>
    <col min="7427" max="7427" width="9.44140625" style="30" bestFit="1" customWidth="1"/>
    <col min="7428" max="7429" width="12.6640625" style="30" customWidth="1"/>
    <col min="7430" max="7430" width="10.33203125" style="30" customWidth="1"/>
    <col min="7431" max="7431" width="12.44140625" style="30" bestFit="1" customWidth="1"/>
    <col min="7432" max="7432" width="9.33203125" style="30" bestFit="1" customWidth="1"/>
    <col min="7433" max="7680" width="9.109375" style="30"/>
    <col min="7681" max="7681" width="2.6640625" style="30" customWidth="1"/>
    <col min="7682" max="7682" width="9.33203125" style="30" bestFit="1" customWidth="1"/>
    <col min="7683" max="7683" width="9.44140625" style="30" bestFit="1" customWidth="1"/>
    <col min="7684" max="7685" width="12.6640625" style="30" customWidth="1"/>
    <col min="7686" max="7686" width="10.33203125" style="30" customWidth="1"/>
    <col min="7687" max="7687" width="12.44140625" style="30" bestFit="1" customWidth="1"/>
    <col min="7688" max="7688" width="9.33203125" style="30" bestFit="1" customWidth="1"/>
    <col min="7689" max="7936" width="9.109375" style="30"/>
    <col min="7937" max="7937" width="2.6640625" style="30" customWidth="1"/>
    <col min="7938" max="7938" width="9.33203125" style="30" bestFit="1" customWidth="1"/>
    <col min="7939" max="7939" width="9.44140625" style="30" bestFit="1" customWidth="1"/>
    <col min="7940" max="7941" width="12.6640625" style="30" customWidth="1"/>
    <col min="7942" max="7942" width="10.33203125" style="30" customWidth="1"/>
    <col min="7943" max="7943" width="12.44140625" style="30" bestFit="1" customWidth="1"/>
    <col min="7944" max="7944" width="9.33203125" style="30" bestFit="1" customWidth="1"/>
    <col min="7945" max="8192" width="9.109375" style="30"/>
    <col min="8193" max="8193" width="2.6640625" style="30" customWidth="1"/>
    <col min="8194" max="8194" width="9.33203125" style="30" bestFit="1" customWidth="1"/>
    <col min="8195" max="8195" width="9.44140625" style="30" bestFit="1" customWidth="1"/>
    <col min="8196" max="8197" width="12.6640625" style="30" customWidth="1"/>
    <col min="8198" max="8198" width="10.33203125" style="30" customWidth="1"/>
    <col min="8199" max="8199" width="12.44140625" style="30" bestFit="1" customWidth="1"/>
    <col min="8200" max="8200" width="9.33203125" style="30" bestFit="1" customWidth="1"/>
    <col min="8201" max="8448" width="9.109375" style="30"/>
    <col min="8449" max="8449" width="2.6640625" style="30" customWidth="1"/>
    <col min="8450" max="8450" width="9.33203125" style="30" bestFit="1" customWidth="1"/>
    <col min="8451" max="8451" width="9.44140625" style="30" bestFit="1" customWidth="1"/>
    <col min="8452" max="8453" width="12.6640625" style="30" customWidth="1"/>
    <col min="8454" max="8454" width="10.33203125" style="30" customWidth="1"/>
    <col min="8455" max="8455" width="12.44140625" style="30" bestFit="1" customWidth="1"/>
    <col min="8456" max="8456" width="9.33203125" style="30" bestFit="1" customWidth="1"/>
    <col min="8457" max="8704" width="9.109375" style="30"/>
    <col min="8705" max="8705" width="2.6640625" style="30" customWidth="1"/>
    <col min="8706" max="8706" width="9.33203125" style="30" bestFit="1" customWidth="1"/>
    <col min="8707" max="8707" width="9.44140625" style="30" bestFit="1" customWidth="1"/>
    <col min="8708" max="8709" width="12.6640625" style="30" customWidth="1"/>
    <col min="8710" max="8710" width="10.33203125" style="30" customWidth="1"/>
    <col min="8711" max="8711" width="12.44140625" style="30" bestFit="1" customWidth="1"/>
    <col min="8712" max="8712" width="9.33203125" style="30" bestFit="1" customWidth="1"/>
    <col min="8713" max="8960" width="9.109375" style="30"/>
    <col min="8961" max="8961" width="2.6640625" style="30" customWidth="1"/>
    <col min="8962" max="8962" width="9.33203125" style="30" bestFit="1" customWidth="1"/>
    <col min="8963" max="8963" width="9.44140625" style="30" bestFit="1" customWidth="1"/>
    <col min="8964" max="8965" width="12.6640625" style="30" customWidth="1"/>
    <col min="8966" max="8966" width="10.33203125" style="30" customWidth="1"/>
    <col min="8967" max="8967" width="12.44140625" style="30" bestFit="1" customWidth="1"/>
    <col min="8968" max="8968" width="9.33203125" style="30" bestFit="1" customWidth="1"/>
    <col min="8969" max="9216" width="9.109375" style="30"/>
    <col min="9217" max="9217" width="2.6640625" style="30" customWidth="1"/>
    <col min="9218" max="9218" width="9.33203125" style="30" bestFit="1" customWidth="1"/>
    <col min="9219" max="9219" width="9.44140625" style="30" bestFit="1" customWidth="1"/>
    <col min="9220" max="9221" width="12.6640625" style="30" customWidth="1"/>
    <col min="9222" max="9222" width="10.33203125" style="30" customWidth="1"/>
    <col min="9223" max="9223" width="12.44140625" style="30" bestFit="1" customWidth="1"/>
    <col min="9224" max="9224" width="9.33203125" style="30" bestFit="1" customWidth="1"/>
    <col min="9225" max="9472" width="9.109375" style="30"/>
    <col min="9473" max="9473" width="2.6640625" style="30" customWidth="1"/>
    <col min="9474" max="9474" width="9.33203125" style="30" bestFit="1" customWidth="1"/>
    <col min="9475" max="9475" width="9.44140625" style="30" bestFit="1" customWidth="1"/>
    <col min="9476" max="9477" width="12.6640625" style="30" customWidth="1"/>
    <col min="9478" max="9478" width="10.33203125" style="30" customWidth="1"/>
    <col min="9479" max="9479" width="12.44140625" style="30" bestFit="1" customWidth="1"/>
    <col min="9480" max="9480" width="9.33203125" style="30" bestFit="1" customWidth="1"/>
    <col min="9481" max="9728" width="9.109375" style="30"/>
    <col min="9729" max="9729" width="2.6640625" style="30" customWidth="1"/>
    <col min="9730" max="9730" width="9.33203125" style="30" bestFit="1" customWidth="1"/>
    <col min="9731" max="9731" width="9.44140625" style="30" bestFit="1" customWidth="1"/>
    <col min="9732" max="9733" width="12.6640625" style="30" customWidth="1"/>
    <col min="9734" max="9734" width="10.33203125" style="30" customWidth="1"/>
    <col min="9735" max="9735" width="12.44140625" style="30" bestFit="1" customWidth="1"/>
    <col min="9736" max="9736" width="9.33203125" style="30" bestFit="1" customWidth="1"/>
    <col min="9737" max="9984" width="9.109375" style="30"/>
    <col min="9985" max="9985" width="2.6640625" style="30" customWidth="1"/>
    <col min="9986" max="9986" width="9.33203125" style="30" bestFit="1" customWidth="1"/>
    <col min="9987" max="9987" width="9.44140625" style="30" bestFit="1" customWidth="1"/>
    <col min="9988" max="9989" width="12.6640625" style="30" customWidth="1"/>
    <col min="9990" max="9990" width="10.33203125" style="30" customWidth="1"/>
    <col min="9991" max="9991" width="12.44140625" style="30" bestFit="1" customWidth="1"/>
    <col min="9992" max="9992" width="9.33203125" style="30" bestFit="1" customWidth="1"/>
    <col min="9993" max="10240" width="9.109375" style="30"/>
    <col min="10241" max="10241" width="2.6640625" style="30" customWidth="1"/>
    <col min="10242" max="10242" width="9.33203125" style="30" bestFit="1" customWidth="1"/>
    <col min="10243" max="10243" width="9.44140625" style="30" bestFit="1" customWidth="1"/>
    <col min="10244" max="10245" width="12.6640625" style="30" customWidth="1"/>
    <col min="10246" max="10246" width="10.33203125" style="30" customWidth="1"/>
    <col min="10247" max="10247" width="12.44140625" style="30" bestFit="1" customWidth="1"/>
    <col min="10248" max="10248" width="9.33203125" style="30" bestFit="1" customWidth="1"/>
    <col min="10249" max="10496" width="9.109375" style="30"/>
    <col min="10497" max="10497" width="2.6640625" style="30" customWidth="1"/>
    <col min="10498" max="10498" width="9.33203125" style="30" bestFit="1" customWidth="1"/>
    <col min="10499" max="10499" width="9.44140625" style="30" bestFit="1" customWidth="1"/>
    <col min="10500" max="10501" width="12.6640625" style="30" customWidth="1"/>
    <col min="10502" max="10502" width="10.33203125" style="30" customWidth="1"/>
    <col min="10503" max="10503" width="12.44140625" style="30" bestFit="1" customWidth="1"/>
    <col min="10504" max="10504" width="9.33203125" style="30" bestFit="1" customWidth="1"/>
    <col min="10505" max="10752" width="9.109375" style="30"/>
    <col min="10753" max="10753" width="2.6640625" style="30" customWidth="1"/>
    <col min="10754" max="10754" width="9.33203125" style="30" bestFit="1" customWidth="1"/>
    <col min="10755" max="10755" width="9.44140625" style="30" bestFit="1" customWidth="1"/>
    <col min="10756" max="10757" width="12.6640625" style="30" customWidth="1"/>
    <col min="10758" max="10758" width="10.33203125" style="30" customWidth="1"/>
    <col min="10759" max="10759" width="12.44140625" style="30" bestFit="1" customWidth="1"/>
    <col min="10760" max="10760" width="9.33203125" style="30" bestFit="1" customWidth="1"/>
    <col min="10761" max="11008" width="9.109375" style="30"/>
    <col min="11009" max="11009" width="2.6640625" style="30" customWidth="1"/>
    <col min="11010" max="11010" width="9.33203125" style="30" bestFit="1" customWidth="1"/>
    <col min="11011" max="11011" width="9.44140625" style="30" bestFit="1" customWidth="1"/>
    <col min="11012" max="11013" width="12.6640625" style="30" customWidth="1"/>
    <col min="11014" max="11014" width="10.33203125" style="30" customWidth="1"/>
    <col min="11015" max="11015" width="12.44140625" style="30" bestFit="1" customWidth="1"/>
    <col min="11016" max="11016" width="9.33203125" style="30" bestFit="1" customWidth="1"/>
    <col min="11017" max="11264" width="9.109375" style="30"/>
    <col min="11265" max="11265" width="2.6640625" style="30" customWidth="1"/>
    <col min="11266" max="11266" width="9.33203125" style="30" bestFit="1" customWidth="1"/>
    <col min="11267" max="11267" width="9.44140625" style="30" bestFit="1" customWidth="1"/>
    <col min="11268" max="11269" width="12.6640625" style="30" customWidth="1"/>
    <col min="11270" max="11270" width="10.33203125" style="30" customWidth="1"/>
    <col min="11271" max="11271" width="12.44140625" style="30" bestFit="1" customWidth="1"/>
    <col min="11272" max="11272" width="9.33203125" style="30" bestFit="1" customWidth="1"/>
    <col min="11273" max="11520" width="9.109375" style="30"/>
    <col min="11521" max="11521" width="2.6640625" style="30" customWidth="1"/>
    <col min="11522" max="11522" width="9.33203125" style="30" bestFit="1" customWidth="1"/>
    <col min="11523" max="11523" width="9.44140625" style="30" bestFit="1" customWidth="1"/>
    <col min="11524" max="11525" width="12.6640625" style="30" customWidth="1"/>
    <col min="11526" max="11526" width="10.33203125" style="30" customWidth="1"/>
    <col min="11527" max="11527" width="12.44140625" style="30" bestFit="1" customWidth="1"/>
    <col min="11528" max="11528" width="9.33203125" style="30" bestFit="1" customWidth="1"/>
    <col min="11529" max="11776" width="9.109375" style="30"/>
    <col min="11777" max="11777" width="2.6640625" style="30" customWidth="1"/>
    <col min="11778" max="11778" width="9.33203125" style="30" bestFit="1" customWidth="1"/>
    <col min="11779" max="11779" width="9.44140625" style="30" bestFit="1" customWidth="1"/>
    <col min="11780" max="11781" width="12.6640625" style="30" customWidth="1"/>
    <col min="11782" max="11782" width="10.33203125" style="30" customWidth="1"/>
    <col min="11783" max="11783" width="12.44140625" style="30" bestFit="1" customWidth="1"/>
    <col min="11784" max="11784" width="9.33203125" style="30" bestFit="1" customWidth="1"/>
    <col min="11785" max="12032" width="9.109375" style="30"/>
    <col min="12033" max="12033" width="2.6640625" style="30" customWidth="1"/>
    <col min="12034" max="12034" width="9.33203125" style="30" bestFit="1" customWidth="1"/>
    <col min="12035" max="12035" width="9.44140625" style="30" bestFit="1" customWidth="1"/>
    <col min="12036" max="12037" width="12.6640625" style="30" customWidth="1"/>
    <col min="12038" max="12038" width="10.33203125" style="30" customWidth="1"/>
    <col min="12039" max="12039" width="12.44140625" style="30" bestFit="1" customWidth="1"/>
    <col min="12040" max="12040" width="9.33203125" style="30" bestFit="1" customWidth="1"/>
    <col min="12041" max="12288" width="9.109375" style="30"/>
    <col min="12289" max="12289" width="2.6640625" style="30" customWidth="1"/>
    <col min="12290" max="12290" width="9.33203125" style="30" bestFit="1" customWidth="1"/>
    <col min="12291" max="12291" width="9.44140625" style="30" bestFit="1" customWidth="1"/>
    <col min="12292" max="12293" width="12.6640625" style="30" customWidth="1"/>
    <col min="12294" max="12294" width="10.33203125" style="30" customWidth="1"/>
    <col min="12295" max="12295" width="12.44140625" style="30" bestFit="1" customWidth="1"/>
    <col min="12296" max="12296" width="9.33203125" style="30" bestFit="1" customWidth="1"/>
    <col min="12297" max="12544" width="9.109375" style="30"/>
    <col min="12545" max="12545" width="2.6640625" style="30" customWidth="1"/>
    <col min="12546" max="12546" width="9.33203125" style="30" bestFit="1" customWidth="1"/>
    <col min="12547" max="12547" width="9.44140625" style="30" bestFit="1" customWidth="1"/>
    <col min="12548" max="12549" width="12.6640625" style="30" customWidth="1"/>
    <col min="12550" max="12550" width="10.33203125" style="30" customWidth="1"/>
    <col min="12551" max="12551" width="12.44140625" style="30" bestFit="1" customWidth="1"/>
    <col min="12552" max="12552" width="9.33203125" style="30" bestFit="1" customWidth="1"/>
    <col min="12553" max="12800" width="9.109375" style="30"/>
    <col min="12801" max="12801" width="2.6640625" style="30" customWidth="1"/>
    <col min="12802" max="12802" width="9.33203125" style="30" bestFit="1" customWidth="1"/>
    <col min="12803" max="12803" width="9.44140625" style="30" bestFit="1" customWidth="1"/>
    <col min="12804" max="12805" width="12.6640625" style="30" customWidth="1"/>
    <col min="12806" max="12806" width="10.33203125" style="30" customWidth="1"/>
    <col min="12807" max="12807" width="12.44140625" style="30" bestFit="1" customWidth="1"/>
    <col min="12808" max="12808" width="9.33203125" style="30" bestFit="1" customWidth="1"/>
    <col min="12809" max="13056" width="9.109375" style="30"/>
    <col min="13057" max="13057" width="2.6640625" style="30" customWidth="1"/>
    <col min="13058" max="13058" width="9.33203125" style="30" bestFit="1" customWidth="1"/>
    <col min="13059" max="13059" width="9.44140625" style="30" bestFit="1" customWidth="1"/>
    <col min="13060" max="13061" width="12.6640625" style="30" customWidth="1"/>
    <col min="13062" max="13062" width="10.33203125" style="30" customWidth="1"/>
    <col min="13063" max="13063" width="12.44140625" style="30" bestFit="1" customWidth="1"/>
    <col min="13064" max="13064" width="9.33203125" style="30" bestFit="1" customWidth="1"/>
    <col min="13065" max="13312" width="9.109375" style="30"/>
    <col min="13313" max="13313" width="2.6640625" style="30" customWidth="1"/>
    <col min="13314" max="13314" width="9.33203125" style="30" bestFit="1" customWidth="1"/>
    <col min="13315" max="13315" width="9.44140625" style="30" bestFit="1" customWidth="1"/>
    <col min="13316" max="13317" width="12.6640625" style="30" customWidth="1"/>
    <col min="13318" max="13318" width="10.33203125" style="30" customWidth="1"/>
    <col min="13319" max="13319" width="12.44140625" style="30" bestFit="1" customWidth="1"/>
    <col min="13320" max="13320" width="9.33203125" style="30" bestFit="1" customWidth="1"/>
    <col min="13321" max="13568" width="9.109375" style="30"/>
    <col min="13569" max="13569" width="2.6640625" style="30" customWidth="1"/>
    <col min="13570" max="13570" width="9.33203125" style="30" bestFit="1" customWidth="1"/>
    <col min="13571" max="13571" width="9.44140625" style="30" bestFit="1" customWidth="1"/>
    <col min="13572" max="13573" width="12.6640625" style="30" customWidth="1"/>
    <col min="13574" max="13574" width="10.33203125" style="30" customWidth="1"/>
    <col min="13575" max="13575" width="12.44140625" style="30" bestFit="1" customWidth="1"/>
    <col min="13576" max="13576" width="9.33203125" style="30" bestFit="1" customWidth="1"/>
    <col min="13577" max="13824" width="9.109375" style="30"/>
    <col min="13825" max="13825" width="2.6640625" style="30" customWidth="1"/>
    <col min="13826" max="13826" width="9.33203125" style="30" bestFit="1" customWidth="1"/>
    <col min="13827" max="13827" width="9.44140625" style="30" bestFit="1" customWidth="1"/>
    <col min="13828" max="13829" width="12.6640625" style="30" customWidth="1"/>
    <col min="13830" max="13830" width="10.33203125" style="30" customWidth="1"/>
    <col min="13831" max="13831" width="12.44140625" style="30" bestFit="1" customWidth="1"/>
    <col min="13832" max="13832" width="9.33203125" style="30" bestFit="1" customWidth="1"/>
    <col min="13833" max="14080" width="9.109375" style="30"/>
    <col min="14081" max="14081" width="2.6640625" style="30" customWidth="1"/>
    <col min="14082" max="14082" width="9.33203125" style="30" bestFit="1" customWidth="1"/>
    <col min="14083" max="14083" width="9.44140625" style="30" bestFit="1" customWidth="1"/>
    <col min="14084" max="14085" width="12.6640625" style="30" customWidth="1"/>
    <col min="14086" max="14086" width="10.33203125" style="30" customWidth="1"/>
    <col min="14087" max="14087" width="12.44140625" style="30" bestFit="1" customWidth="1"/>
    <col min="14088" max="14088" width="9.33203125" style="30" bestFit="1" customWidth="1"/>
    <col min="14089" max="14336" width="9.109375" style="30"/>
    <col min="14337" max="14337" width="2.6640625" style="30" customWidth="1"/>
    <col min="14338" max="14338" width="9.33203125" style="30" bestFit="1" customWidth="1"/>
    <col min="14339" max="14339" width="9.44140625" style="30" bestFit="1" customWidth="1"/>
    <col min="14340" max="14341" width="12.6640625" style="30" customWidth="1"/>
    <col min="14342" max="14342" width="10.33203125" style="30" customWidth="1"/>
    <col min="14343" max="14343" width="12.44140625" style="30" bestFit="1" customWidth="1"/>
    <col min="14344" max="14344" width="9.33203125" style="30" bestFit="1" customWidth="1"/>
    <col min="14345" max="14592" width="9.109375" style="30"/>
    <col min="14593" max="14593" width="2.6640625" style="30" customWidth="1"/>
    <col min="14594" max="14594" width="9.33203125" style="30" bestFit="1" customWidth="1"/>
    <col min="14595" max="14595" width="9.44140625" style="30" bestFit="1" customWidth="1"/>
    <col min="14596" max="14597" width="12.6640625" style="30" customWidth="1"/>
    <col min="14598" max="14598" width="10.33203125" style="30" customWidth="1"/>
    <col min="14599" max="14599" width="12.44140625" style="30" bestFit="1" customWidth="1"/>
    <col min="14600" max="14600" width="9.33203125" style="30" bestFit="1" customWidth="1"/>
    <col min="14601" max="14848" width="9.109375" style="30"/>
    <col min="14849" max="14849" width="2.6640625" style="30" customWidth="1"/>
    <col min="14850" max="14850" width="9.33203125" style="30" bestFit="1" customWidth="1"/>
    <col min="14851" max="14851" width="9.44140625" style="30" bestFit="1" customWidth="1"/>
    <col min="14852" max="14853" width="12.6640625" style="30" customWidth="1"/>
    <col min="14854" max="14854" width="10.33203125" style="30" customWidth="1"/>
    <col min="14855" max="14855" width="12.44140625" style="30" bestFit="1" customWidth="1"/>
    <col min="14856" max="14856" width="9.33203125" style="30" bestFit="1" customWidth="1"/>
    <col min="14857" max="15104" width="9.109375" style="30"/>
    <col min="15105" max="15105" width="2.6640625" style="30" customWidth="1"/>
    <col min="15106" max="15106" width="9.33203125" style="30" bestFit="1" customWidth="1"/>
    <col min="15107" max="15107" width="9.44140625" style="30" bestFit="1" customWidth="1"/>
    <col min="15108" max="15109" width="12.6640625" style="30" customWidth="1"/>
    <col min="15110" max="15110" width="10.33203125" style="30" customWidth="1"/>
    <col min="15111" max="15111" width="12.44140625" style="30" bestFit="1" customWidth="1"/>
    <col min="15112" max="15112" width="9.33203125" style="30" bestFit="1" customWidth="1"/>
    <col min="15113" max="15360" width="9.109375" style="30"/>
    <col min="15361" max="15361" width="2.6640625" style="30" customWidth="1"/>
    <col min="15362" max="15362" width="9.33203125" style="30" bestFit="1" customWidth="1"/>
    <col min="15363" max="15363" width="9.44140625" style="30" bestFit="1" customWidth="1"/>
    <col min="15364" max="15365" width="12.6640625" style="30" customWidth="1"/>
    <col min="15366" max="15366" width="10.33203125" style="30" customWidth="1"/>
    <col min="15367" max="15367" width="12.44140625" style="30" bestFit="1" customWidth="1"/>
    <col min="15368" max="15368" width="9.33203125" style="30" bestFit="1" customWidth="1"/>
    <col min="15369" max="15616" width="9.109375" style="30"/>
    <col min="15617" max="15617" width="2.6640625" style="30" customWidth="1"/>
    <col min="15618" max="15618" width="9.33203125" style="30" bestFit="1" customWidth="1"/>
    <col min="15619" max="15619" width="9.44140625" style="30" bestFit="1" customWidth="1"/>
    <col min="15620" max="15621" width="12.6640625" style="30" customWidth="1"/>
    <col min="15622" max="15622" width="10.33203125" style="30" customWidth="1"/>
    <col min="15623" max="15623" width="12.44140625" style="30" bestFit="1" customWidth="1"/>
    <col min="15624" max="15624" width="9.33203125" style="30" bestFit="1" customWidth="1"/>
    <col min="15625" max="15872" width="9.109375" style="30"/>
    <col min="15873" max="15873" width="2.6640625" style="30" customWidth="1"/>
    <col min="15874" max="15874" width="9.33203125" style="30" bestFit="1" customWidth="1"/>
    <col min="15875" max="15875" width="9.44140625" style="30" bestFit="1" customWidth="1"/>
    <col min="15876" max="15877" width="12.6640625" style="30" customWidth="1"/>
    <col min="15878" max="15878" width="10.33203125" style="30" customWidth="1"/>
    <col min="15879" max="15879" width="12.44140625" style="30" bestFit="1" customWidth="1"/>
    <col min="15880" max="15880" width="9.33203125" style="30" bestFit="1" customWidth="1"/>
    <col min="15881" max="16128" width="9.109375" style="30"/>
    <col min="16129" max="16129" width="2.6640625" style="30" customWidth="1"/>
    <col min="16130" max="16130" width="9.33203125" style="30" bestFit="1" customWidth="1"/>
    <col min="16131" max="16131" width="9.44140625" style="30" bestFit="1" customWidth="1"/>
    <col min="16132" max="16133" width="12.6640625" style="30" customWidth="1"/>
    <col min="16134" max="16134" width="10.33203125" style="30" customWidth="1"/>
    <col min="16135" max="16135" width="12.44140625" style="30" bestFit="1" customWidth="1"/>
    <col min="16136" max="16136" width="9.33203125" style="30" bestFit="1" customWidth="1"/>
    <col min="16137" max="16384" width="9.109375" style="30"/>
  </cols>
  <sheetData>
    <row r="1" spans="2:14" ht="24.9" customHeight="1" x14ac:dyDescent="0.2">
      <c r="B1" s="29" t="s">
        <v>84</v>
      </c>
      <c r="C1" s="29"/>
      <c r="D1" s="29"/>
      <c r="E1" s="29"/>
      <c r="F1" s="29"/>
      <c r="G1" s="29"/>
      <c r="H1" s="29"/>
      <c r="I1" s="29"/>
      <c r="J1" s="29"/>
      <c r="K1" s="29"/>
      <c r="L1" s="29"/>
      <c r="M1" s="29"/>
      <c r="N1" s="29"/>
    </row>
    <row r="2" spans="2:14" x14ac:dyDescent="0.2">
      <c r="B2" s="31"/>
      <c r="C2" s="31"/>
      <c r="D2" s="31"/>
      <c r="E2" s="31"/>
      <c r="F2" s="31"/>
      <c r="G2" s="31"/>
      <c r="H2" s="31"/>
      <c r="I2" s="31"/>
      <c r="J2" s="31"/>
      <c r="K2" s="31"/>
      <c r="L2" s="31"/>
      <c r="M2" s="31"/>
      <c r="N2" s="31"/>
    </row>
    <row r="3" spans="2:14" ht="14.4" thickBot="1" x14ac:dyDescent="0.3">
      <c r="B3" s="32" t="s">
        <v>85</v>
      </c>
      <c r="C3" s="32"/>
      <c r="D3" s="32"/>
      <c r="E3" s="32"/>
      <c r="F3" s="32"/>
      <c r="G3" s="32"/>
      <c r="H3" s="32"/>
      <c r="I3" s="32"/>
      <c r="J3" s="32"/>
      <c r="K3" s="32"/>
      <c r="L3" s="32"/>
      <c r="M3" s="32"/>
      <c r="N3" s="32"/>
    </row>
    <row r="4" spans="2:14" ht="12" thickTop="1" x14ac:dyDescent="0.2">
      <c r="B4" s="31" t="s">
        <v>86</v>
      </c>
      <c r="C4" s="31"/>
      <c r="D4" s="31"/>
      <c r="E4" s="31"/>
      <c r="F4" s="33">
        <v>3.9298599783769435E-2</v>
      </c>
      <c r="G4" s="33"/>
      <c r="H4" s="33" t="s">
        <v>87</v>
      </c>
      <c r="I4" s="33"/>
      <c r="J4" s="33"/>
      <c r="K4" s="33"/>
      <c r="L4" s="33">
        <v>-5.7285192329571375</v>
      </c>
      <c r="M4" s="31"/>
      <c r="N4" s="31"/>
    </row>
    <row r="5" spans="2:14" x14ac:dyDescent="0.2">
      <c r="B5" s="31" t="s">
        <v>88</v>
      </c>
      <c r="C5" s="31"/>
      <c r="D5" s="31"/>
      <c r="E5" s="31"/>
      <c r="F5" s="33">
        <v>3.6156485637518498E-2</v>
      </c>
      <c r="G5" s="33"/>
      <c r="H5" s="33" t="s">
        <v>89</v>
      </c>
      <c r="I5" s="33"/>
      <c r="J5" s="33"/>
      <c r="K5" s="33"/>
      <c r="L5" s="33">
        <v>-5.6995569279542586</v>
      </c>
      <c r="M5" s="31"/>
      <c r="N5" s="31"/>
    </row>
    <row r="6" spans="2:14" x14ac:dyDescent="0.2">
      <c r="B6" s="31" t="s">
        <v>90</v>
      </c>
      <c r="C6" s="31"/>
      <c r="D6" s="31"/>
      <c r="E6" s="31"/>
      <c r="F6" s="33">
        <v>0.19823874440625736</v>
      </c>
      <c r="G6" s="33"/>
      <c r="H6" s="33" t="s">
        <v>91</v>
      </c>
      <c r="I6" s="33"/>
      <c r="J6" s="33"/>
      <c r="K6" s="33"/>
      <c r="L6" s="34">
        <v>3517.3108090356823</v>
      </c>
      <c r="M6" s="31"/>
      <c r="N6" s="31"/>
    </row>
    <row r="7" spans="2:14" x14ac:dyDescent="0.2">
      <c r="B7" s="31" t="s">
        <v>92</v>
      </c>
      <c r="C7" s="31"/>
      <c r="D7" s="31"/>
      <c r="E7" s="31"/>
      <c r="F7" s="34">
        <v>1.4083589852287866E-2</v>
      </c>
      <c r="G7" s="33"/>
      <c r="H7" s="33" t="s">
        <v>93</v>
      </c>
      <c r="I7" s="33"/>
      <c r="J7" s="33"/>
      <c r="K7" s="33"/>
      <c r="L7" s="33">
        <v>1.9918872705286315</v>
      </c>
      <c r="M7" s="31"/>
      <c r="N7" s="31"/>
    </row>
    <row r="8" spans="2:14" x14ac:dyDescent="0.2">
      <c r="B8" s="35" t="s">
        <v>94</v>
      </c>
      <c r="C8" s="35"/>
      <c r="D8" s="35"/>
      <c r="E8" s="35"/>
      <c r="F8" s="36">
        <v>1228</v>
      </c>
      <c r="G8" s="35"/>
      <c r="H8" s="35" t="s">
        <v>95</v>
      </c>
      <c r="I8" s="35"/>
      <c r="J8" s="35"/>
      <c r="K8" s="35"/>
      <c r="L8" s="36">
        <v>0</v>
      </c>
      <c r="M8" s="35"/>
      <c r="N8" s="35"/>
    </row>
    <row r="9" spans="2:14" x14ac:dyDescent="0.2">
      <c r="B9" s="31"/>
      <c r="C9" s="31"/>
      <c r="D9" s="31"/>
      <c r="E9" s="31"/>
      <c r="F9" s="31"/>
      <c r="G9" s="31"/>
      <c r="H9" s="31"/>
      <c r="I9" s="31"/>
      <c r="J9" s="31"/>
      <c r="K9" s="31"/>
      <c r="L9" s="31"/>
      <c r="M9" s="31"/>
      <c r="N9" s="31"/>
    </row>
    <row r="10" spans="2:14" ht="94.5" customHeight="1" x14ac:dyDescent="0.2">
      <c r="B10" s="37" t="s">
        <v>96</v>
      </c>
      <c r="C10" s="37"/>
      <c r="D10" s="37"/>
      <c r="E10" s="37"/>
      <c r="F10" s="37"/>
      <c r="G10" s="37"/>
      <c r="H10" s="37"/>
      <c r="I10" s="37"/>
      <c r="J10" s="37"/>
      <c r="K10" s="37"/>
      <c r="L10" s="37"/>
      <c r="M10" s="37"/>
      <c r="N10" s="37"/>
    </row>
    <row r="11" spans="2:14" ht="54" customHeight="1" x14ac:dyDescent="0.2">
      <c r="B11" s="37" t="s">
        <v>97</v>
      </c>
      <c r="C11" s="37"/>
      <c r="D11" s="37"/>
      <c r="E11" s="37"/>
      <c r="F11" s="37"/>
      <c r="G11" s="37"/>
      <c r="H11" s="37"/>
      <c r="I11" s="37"/>
      <c r="J11" s="37"/>
      <c r="K11" s="37"/>
      <c r="L11" s="37"/>
      <c r="M11" s="37"/>
      <c r="N11" s="37"/>
    </row>
    <row r="12" spans="2:14" ht="30.75" customHeight="1" x14ac:dyDescent="0.2">
      <c r="B12" s="37" t="s">
        <v>98</v>
      </c>
      <c r="C12" s="37"/>
      <c r="D12" s="37"/>
      <c r="E12" s="37"/>
      <c r="F12" s="37"/>
      <c r="G12" s="37"/>
      <c r="H12" s="37"/>
      <c r="I12" s="37"/>
      <c r="J12" s="37"/>
      <c r="K12" s="37"/>
      <c r="L12" s="37"/>
      <c r="M12" s="37"/>
      <c r="N12" s="37"/>
    </row>
    <row r="13" spans="2:14" ht="28.5" customHeight="1" x14ac:dyDescent="0.2">
      <c r="B13" s="37" t="s">
        <v>99</v>
      </c>
      <c r="C13" s="37"/>
      <c r="D13" s="37"/>
      <c r="E13" s="37"/>
      <c r="F13" s="37"/>
      <c r="G13" s="37"/>
      <c r="H13" s="37"/>
      <c r="I13" s="37"/>
      <c r="J13" s="37"/>
      <c r="K13" s="37"/>
      <c r="L13" s="37"/>
      <c r="M13" s="37"/>
      <c r="N13" s="37"/>
    </row>
    <row r="14" spans="2:14" ht="27" customHeight="1" x14ac:dyDescent="0.2">
      <c r="B14" s="37" t="s">
        <v>100</v>
      </c>
      <c r="C14" s="37"/>
      <c r="D14" s="37"/>
      <c r="E14" s="37"/>
      <c r="F14" s="37"/>
      <c r="G14" s="37"/>
      <c r="H14" s="37"/>
      <c r="I14" s="37"/>
      <c r="J14" s="37"/>
      <c r="K14" s="37"/>
      <c r="L14" s="37"/>
      <c r="M14" s="37"/>
      <c r="N14" s="37"/>
    </row>
    <row r="15" spans="2:14" ht="16.5" customHeight="1" x14ac:dyDescent="0.2">
      <c r="B15" s="37" t="s">
        <v>101</v>
      </c>
      <c r="C15" s="37"/>
      <c r="D15" s="37"/>
      <c r="E15" s="37"/>
      <c r="F15" s="37"/>
      <c r="G15" s="37"/>
      <c r="H15" s="37"/>
      <c r="I15" s="37"/>
      <c r="J15" s="37"/>
      <c r="K15" s="37"/>
      <c r="L15" s="37"/>
      <c r="M15" s="37"/>
      <c r="N15" s="37"/>
    </row>
    <row r="16" spans="2:14" x14ac:dyDescent="0.2">
      <c r="B16" s="31"/>
      <c r="C16" s="31"/>
      <c r="D16" s="31"/>
      <c r="E16" s="31"/>
      <c r="F16" s="31"/>
      <c r="G16" s="31"/>
      <c r="H16" s="31"/>
      <c r="I16" s="31"/>
      <c r="J16" s="31"/>
      <c r="K16" s="31"/>
      <c r="L16" s="31"/>
      <c r="M16" s="31"/>
      <c r="N16" s="31"/>
    </row>
    <row r="17" spans="2:14" ht="14.4" thickBot="1" x14ac:dyDescent="0.3">
      <c r="B17" s="32" t="s">
        <v>102</v>
      </c>
      <c r="C17" s="32"/>
      <c r="D17" s="32"/>
      <c r="E17" s="32"/>
      <c r="F17" s="32"/>
      <c r="G17" s="32"/>
      <c r="H17" s="32"/>
      <c r="I17" s="32"/>
      <c r="J17" s="32"/>
      <c r="K17" s="32"/>
      <c r="L17" s="32"/>
      <c r="M17" s="32"/>
      <c r="N17" s="32"/>
    </row>
    <row r="18" spans="2:14" ht="12" thickTop="1" x14ac:dyDescent="0.2"/>
    <row r="19" spans="2:14" x14ac:dyDescent="0.2">
      <c r="D19" s="38" t="s">
        <v>41</v>
      </c>
      <c r="E19" s="39" t="s">
        <v>136</v>
      </c>
      <c r="F19" s="39" t="s">
        <v>157</v>
      </c>
      <c r="G19" s="58" t="s">
        <v>164</v>
      </c>
      <c r="H19" s="58" t="s">
        <v>165</v>
      </c>
    </row>
    <row r="20" spans="2:14" x14ac:dyDescent="0.2">
      <c r="B20" s="31" t="s">
        <v>26</v>
      </c>
      <c r="D20" s="40">
        <v>-9.3580200759657523E-5</v>
      </c>
      <c r="E20" s="40">
        <v>0.10934096017179036</v>
      </c>
      <c r="F20" s="40">
        <v>0.14188297621946683</v>
      </c>
      <c r="G20" s="30">
        <v>2.8346996973284518E-2</v>
      </c>
      <c r="H20" s="30">
        <v>-6.8321560375657106E-2</v>
      </c>
    </row>
    <row r="21" spans="2:14" x14ac:dyDescent="0.2">
      <c r="B21" s="31" t="s">
        <v>103</v>
      </c>
      <c r="D21" s="40">
        <v>3.9459898828798467E-4</v>
      </c>
      <c r="E21" s="40">
        <v>2.8528555129564547E-2</v>
      </c>
      <c r="F21" s="40">
        <v>2.8683990975617284E-2</v>
      </c>
      <c r="G21" s="30">
        <v>2.8678876681900771E-2</v>
      </c>
      <c r="H21" s="30">
        <v>2.8518214658388798E-2</v>
      </c>
    </row>
    <row r="22" spans="2:14" x14ac:dyDescent="0.2">
      <c r="B22" s="31" t="s">
        <v>27</v>
      </c>
      <c r="D22" s="40">
        <v>-0.2371526626706939</v>
      </c>
      <c r="E22" s="40">
        <v>3.8326848196556149</v>
      </c>
      <c r="F22" s="40">
        <v>4.9464168476441754</v>
      </c>
      <c r="G22" s="30">
        <v>0.98842772984809057</v>
      </c>
      <c r="H22" s="30">
        <v>-2.3957166040742988</v>
      </c>
    </row>
    <row r="23" spans="2:14" ht="12" x14ac:dyDescent="0.25">
      <c r="B23" s="31" t="s">
        <v>135</v>
      </c>
      <c r="D23" s="40">
        <v>0.81257807637468127</v>
      </c>
      <c r="E23" s="41">
        <v>1.3319748745654891E-4</v>
      </c>
      <c r="F23" s="41">
        <v>8.6130494914016253E-7</v>
      </c>
      <c r="G23" s="59">
        <v>0.3231387206718026</v>
      </c>
      <c r="H23" s="60">
        <v>1.6737488747390339E-2</v>
      </c>
    </row>
    <row r="24" spans="2:14" x14ac:dyDescent="0.2">
      <c r="B24" s="31" t="s">
        <v>105</v>
      </c>
      <c r="D24" s="40">
        <v>5.5596936879569018E-4</v>
      </c>
      <c r="E24" s="40">
        <v>0.15630182741790871</v>
      </c>
      <c r="F24" s="40">
        <v>0.18909970648068075</v>
      </c>
      <c r="G24" s="30">
        <v>7.5555308593344417E-2</v>
      </c>
      <c r="H24" s="30">
        <v>-2.1377714583725317E-2</v>
      </c>
    </row>
    <row r="25" spans="2:14" x14ac:dyDescent="0.2">
      <c r="B25" s="31" t="s">
        <v>106</v>
      </c>
      <c r="D25" s="40">
        <v>-7.4312977031500518E-4</v>
      </c>
      <c r="E25" s="40">
        <v>6.2380092925672009E-2</v>
      </c>
      <c r="F25" s="40">
        <v>9.4666245958252904E-2</v>
      </c>
      <c r="G25" s="30">
        <v>-1.8861314646775377E-2</v>
      </c>
      <c r="H25" s="30">
        <v>-0.1152654061675889</v>
      </c>
    </row>
    <row r="27" spans="2:14" ht="12" x14ac:dyDescent="0.25">
      <c r="B27" s="42" t="s">
        <v>107</v>
      </c>
      <c r="H27" s="42" t="s">
        <v>108</v>
      </c>
    </row>
    <row r="28" spans="2:14" x14ac:dyDescent="0.2">
      <c r="B28" s="31" t="s">
        <v>109</v>
      </c>
      <c r="F28" s="30">
        <v>4</v>
      </c>
      <c r="H28" s="31" t="s">
        <v>166</v>
      </c>
      <c r="M28" s="40">
        <v>2.5798552483320236</v>
      </c>
    </row>
    <row r="29" spans="2:14" x14ac:dyDescent="0.2">
      <c r="B29" s="31" t="s">
        <v>110</v>
      </c>
      <c r="F29" s="30">
        <v>1223</v>
      </c>
      <c r="H29" s="31" t="s">
        <v>167</v>
      </c>
      <c r="M29" s="40">
        <v>1.9619055418297648</v>
      </c>
    </row>
    <row r="30" spans="2:14" x14ac:dyDescent="0.2">
      <c r="B30" s="31" t="s">
        <v>111</v>
      </c>
      <c r="F30" s="30">
        <v>1227</v>
      </c>
      <c r="H30" s="31" t="s">
        <v>168</v>
      </c>
      <c r="M30" s="40">
        <v>1.6461004433222115</v>
      </c>
    </row>
    <row r="32" spans="2:14" ht="42.75" customHeight="1" x14ac:dyDescent="0.2">
      <c r="B32" s="37" t="s">
        <v>112</v>
      </c>
      <c r="C32" s="37"/>
      <c r="D32" s="37"/>
      <c r="E32" s="37"/>
      <c r="F32" s="37"/>
      <c r="G32" s="37"/>
      <c r="H32" s="37"/>
      <c r="I32" s="37"/>
      <c r="J32" s="37"/>
      <c r="K32" s="37"/>
      <c r="L32" s="37"/>
      <c r="M32" s="37"/>
      <c r="N32" s="37"/>
    </row>
    <row r="33" spans="2:14" ht="63.75" customHeight="1" x14ac:dyDescent="0.2">
      <c r="B33" s="37" t="s">
        <v>113</v>
      </c>
      <c r="C33" s="37"/>
      <c r="D33" s="37"/>
      <c r="E33" s="37"/>
      <c r="F33" s="37"/>
      <c r="G33" s="37"/>
      <c r="H33" s="37"/>
      <c r="I33" s="37"/>
      <c r="J33" s="37"/>
      <c r="K33" s="37"/>
      <c r="L33" s="37"/>
      <c r="M33" s="37"/>
      <c r="N33" s="37"/>
    </row>
    <row r="34" spans="2:14" ht="67.5" customHeight="1" x14ac:dyDescent="0.2">
      <c r="B34" s="37" t="s">
        <v>140</v>
      </c>
      <c r="C34" s="37"/>
      <c r="D34" s="37"/>
      <c r="E34" s="37"/>
      <c r="F34" s="37"/>
      <c r="G34" s="37"/>
      <c r="H34" s="37"/>
      <c r="I34" s="37"/>
      <c r="J34" s="37"/>
      <c r="K34" s="37"/>
      <c r="L34" s="37"/>
      <c r="M34" s="37"/>
      <c r="N34" s="37"/>
    </row>
    <row r="35" spans="2:14" ht="27" customHeight="1" x14ac:dyDescent="0.2">
      <c r="B35" s="37" t="s">
        <v>114</v>
      </c>
      <c r="C35" s="37"/>
      <c r="D35" s="37"/>
      <c r="E35" s="37"/>
      <c r="F35" s="37"/>
      <c r="G35" s="37"/>
      <c r="H35" s="37"/>
      <c r="I35" s="37"/>
      <c r="J35" s="37"/>
      <c r="K35" s="37"/>
      <c r="L35" s="37"/>
      <c r="M35" s="37"/>
      <c r="N35" s="37"/>
    </row>
    <row r="36" spans="2:14" x14ac:dyDescent="0.2">
      <c r="B36" s="31"/>
      <c r="C36" s="31"/>
      <c r="D36" s="31"/>
      <c r="E36" s="31"/>
      <c r="F36" s="31"/>
      <c r="G36" s="31"/>
      <c r="H36" s="31"/>
      <c r="I36" s="31"/>
      <c r="J36" s="31"/>
      <c r="K36" s="31"/>
      <c r="L36" s="31"/>
      <c r="M36" s="31"/>
      <c r="N36" s="31"/>
    </row>
    <row r="37" spans="2:14" ht="14.4" thickBot="1" x14ac:dyDescent="0.3">
      <c r="B37" s="43" t="s">
        <v>115</v>
      </c>
      <c r="C37" s="43"/>
      <c r="D37" s="43"/>
      <c r="E37" s="43"/>
      <c r="F37" s="43"/>
      <c r="G37" s="43"/>
      <c r="H37" s="43"/>
      <c r="I37" s="43"/>
      <c r="J37" s="43"/>
      <c r="K37" s="43"/>
      <c r="L37" s="43"/>
      <c r="M37" s="43"/>
      <c r="N37" s="43"/>
    </row>
    <row r="38" spans="2:14" ht="12" thickTop="1" x14ac:dyDescent="0.2"/>
    <row r="39" spans="2:14" ht="36" x14ac:dyDescent="0.25">
      <c r="D39" s="44" t="s">
        <v>116</v>
      </c>
      <c r="E39" s="44" t="s">
        <v>117</v>
      </c>
      <c r="F39" s="44" t="s">
        <v>118</v>
      </c>
      <c r="G39" s="44" t="s">
        <v>104</v>
      </c>
      <c r="H39" s="42" t="s">
        <v>108</v>
      </c>
    </row>
    <row r="40" spans="2:14" ht="12" x14ac:dyDescent="0.25">
      <c r="B40" s="42" t="s">
        <v>17</v>
      </c>
      <c r="D40" s="45">
        <v>0.01</v>
      </c>
      <c r="E40" s="45">
        <v>0</v>
      </c>
      <c r="F40" s="45">
        <v>12.51</v>
      </c>
      <c r="G40" s="56">
        <v>0</v>
      </c>
      <c r="H40" s="31" t="s">
        <v>169</v>
      </c>
      <c r="M40" s="40">
        <v>3.3345199096947908</v>
      </c>
    </row>
    <row r="41" spans="2:14" ht="12" x14ac:dyDescent="0.25">
      <c r="B41" s="42" t="s">
        <v>119</v>
      </c>
      <c r="D41" s="45">
        <v>0.23</v>
      </c>
      <c r="E41" s="45">
        <v>0</v>
      </c>
      <c r="F41" s="45"/>
      <c r="G41" s="45"/>
      <c r="H41" s="31" t="s">
        <v>170</v>
      </c>
      <c r="M41" s="40">
        <v>2.3792056459933519</v>
      </c>
    </row>
    <row r="42" spans="2:14" ht="12" x14ac:dyDescent="0.25">
      <c r="B42" s="42" t="s">
        <v>19</v>
      </c>
      <c r="D42" s="45">
        <v>0.24</v>
      </c>
      <c r="E42" s="45"/>
      <c r="F42" s="45"/>
      <c r="G42" s="45"/>
      <c r="H42" s="31" t="s">
        <v>171</v>
      </c>
      <c r="M42" s="40">
        <v>1.9494612247217447</v>
      </c>
    </row>
    <row r="44" spans="2:14" ht="101.25" customHeight="1" x14ac:dyDescent="0.2">
      <c r="B44" s="37" t="s">
        <v>120</v>
      </c>
      <c r="C44" s="37"/>
      <c r="D44" s="37"/>
      <c r="E44" s="37"/>
      <c r="F44" s="37"/>
      <c r="G44" s="37"/>
      <c r="H44" s="37"/>
      <c r="I44" s="37"/>
      <c r="J44" s="37"/>
      <c r="K44" s="37"/>
      <c r="L44" s="37"/>
      <c r="M44" s="37"/>
      <c r="N44" s="37"/>
    </row>
    <row r="46" spans="2:14" ht="14.4" thickBot="1" x14ac:dyDescent="0.3">
      <c r="B46" s="43" t="s">
        <v>121</v>
      </c>
      <c r="C46" s="43"/>
      <c r="D46" s="43"/>
      <c r="E46" s="43"/>
      <c r="F46" s="43"/>
      <c r="G46" s="43"/>
      <c r="H46" s="43"/>
      <c r="I46" s="43"/>
      <c r="J46" s="43"/>
      <c r="K46" s="43"/>
      <c r="L46" s="43"/>
      <c r="M46" s="43"/>
      <c r="N46" s="43"/>
    </row>
    <row r="47" spans="2:14" ht="12" thickTop="1" x14ac:dyDescent="0.2">
      <c r="B47" s="31"/>
      <c r="C47" s="31"/>
      <c r="D47" s="31"/>
      <c r="E47" s="31"/>
      <c r="F47" s="31"/>
      <c r="G47" s="31"/>
      <c r="H47" s="31"/>
      <c r="I47" s="31"/>
      <c r="J47" s="31"/>
      <c r="K47" s="31"/>
      <c r="L47" s="31"/>
      <c r="M47" s="31"/>
      <c r="N47" s="31"/>
    </row>
    <row r="48" spans="2:14" x14ac:dyDescent="0.2">
      <c r="B48" s="46" t="s">
        <v>122</v>
      </c>
      <c r="C48" s="47" t="s">
        <v>123</v>
      </c>
      <c r="D48" s="47" t="s">
        <v>124</v>
      </c>
      <c r="E48" s="47" t="s">
        <v>125</v>
      </c>
      <c r="F48" s="47" t="s">
        <v>126</v>
      </c>
      <c r="G48" s="47" t="s">
        <v>127</v>
      </c>
      <c r="H48" s="47" t="s">
        <v>104</v>
      </c>
      <c r="I48" s="31"/>
      <c r="J48" s="31"/>
      <c r="K48" s="31"/>
      <c r="L48" s="31"/>
      <c r="M48" s="31"/>
      <c r="N48" s="31"/>
    </row>
    <row r="49" spans="2:8" x14ac:dyDescent="0.2">
      <c r="B49" s="48">
        <v>1</v>
      </c>
      <c r="C49" s="49">
        <v>0.12836879044782049</v>
      </c>
      <c r="D49" s="49">
        <v>0.12836879044782049</v>
      </c>
      <c r="E49" s="49">
        <v>-5.6980288229818973E-2</v>
      </c>
      <c r="F49" s="49">
        <v>5.6980288229818973E-2</v>
      </c>
      <c r="G49" s="49">
        <v>20.285130860280269</v>
      </c>
      <c r="H49" s="49">
        <v>6.6717063960108902E-6</v>
      </c>
    </row>
    <row r="50" spans="2:8" x14ac:dyDescent="0.2">
      <c r="B50" s="48">
        <v>2</v>
      </c>
      <c r="C50" s="49">
        <v>0.14928412736103822</v>
      </c>
      <c r="D50" s="49">
        <v>0.13503069049346103</v>
      </c>
      <c r="E50" s="49">
        <v>-5.6980288229818973E-2</v>
      </c>
      <c r="F50" s="49">
        <v>5.6980288229818973E-2</v>
      </c>
      <c r="G50" s="49">
        <v>47.741321121323942</v>
      </c>
      <c r="H50" s="49">
        <v>4.296396571845662E-11</v>
      </c>
    </row>
    <row r="51" spans="2:8" x14ac:dyDescent="0.2">
      <c r="B51" s="48">
        <v>3</v>
      </c>
      <c r="C51" s="49">
        <v>5.4115999306721438E-2</v>
      </c>
      <c r="D51" s="49">
        <v>2.0926613823342662E-2</v>
      </c>
      <c r="E51" s="49">
        <v>-5.6980288229818973E-2</v>
      </c>
      <c r="F51" s="49">
        <v>5.6980288229818973E-2</v>
      </c>
      <c r="G51" s="49">
        <v>51.352248503744264</v>
      </c>
      <c r="H51" s="49">
        <v>4.1156966723576716E-11</v>
      </c>
    </row>
    <row r="52" spans="2:8" x14ac:dyDescent="0.2">
      <c r="B52" s="48">
        <v>4</v>
      </c>
      <c r="C52" s="49">
        <v>-3.7578256085999136E-2</v>
      </c>
      <c r="D52" s="49">
        <v>-6.8311063409993322E-2</v>
      </c>
      <c r="E52" s="49">
        <v>-5.6980288229818973E-2</v>
      </c>
      <c r="F52" s="49">
        <v>5.6980288229818973E-2</v>
      </c>
      <c r="G52" s="49">
        <v>53.094838850269959</v>
      </c>
      <c r="H52" s="49">
        <v>8.1410989061225791E-11</v>
      </c>
    </row>
    <row r="53" spans="2:8" x14ac:dyDescent="0.2">
      <c r="B53" s="48">
        <v>5</v>
      </c>
      <c r="C53" s="49">
        <v>5.4452820673363017E-2</v>
      </c>
      <c r="D53" s="49">
        <v>5.7712502581386084E-2</v>
      </c>
      <c r="E53" s="49">
        <v>-5.6980288229818973E-2</v>
      </c>
      <c r="F53" s="49">
        <v>5.6980288229818973E-2</v>
      </c>
      <c r="G53" s="49">
        <v>56.756834160147214</v>
      </c>
      <c r="H53" s="49">
        <v>5.6754823063442927E-11</v>
      </c>
    </row>
    <row r="54" spans="2:8" x14ac:dyDescent="0.2">
      <c r="B54" s="48">
        <v>6</v>
      </c>
      <c r="C54" s="49">
        <v>-5.1815152515416359E-2</v>
      </c>
      <c r="D54" s="49">
        <v>-5.23150220570626E-2</v>
      </c>
      <c r="E54" s="49">
        <v>-5.6980288229818973E-2</v>
      </c>
      <c r="F54" s="49">
        <v>5.6980288229818973E-2</v>
      </c>
      <c r="G54" s="49">
        <v>60.075364816455746</v>
      </c>
      <c r="H54" s="49">
        <v>4.3451020559359677E-11</v>
      </c>
    </row>
    <row r="55" spans="2:8" x14ac:dyDescent="0.2">
      <c r="B55" s="48">
        <v>7</v>
      </c>
      <c r="C55" s="49">
        <v>-2.0577518483254242E-2</v>
      </c>
      <c r="D55" s="49">
        <v>-2.1262635406311035E-2</v>
      </c>
      <c r="E55" s="49">
        <v>-5.6980288229818973E-2</v>
      </c>
      <c r="F55" s="49">
        <v>5.6980288229818973E-2</v>
      </c>
      <c r="G55" s="49">
        <v>60.599174852606225</v>
      </c>
      <c r="H55" s="49">
        <v>1.1459500015575941E-10</v>
      </c>
    </row>
    <row r="56" spans="2:8" x14ac:dyDescent="0.2">
      <c r="B56" s="48">
        <v>8</v>
      </c>
      <c r="C56" s="49">
        <v>-1.0823326778684672E-2</v>
      </c>
      <c r="D56" s="49">
        <v>1.7409753906560631E-3</v>
      </c>
      <c r="E56" s="49">
        <v>-5.6980288229818973E-2</v>
      </c>
      <c r="F56" s="49">
        <v>5.6980288229818973E-2</v>
      </c>
      <c r="G56" s="49">
        <v>60.744207304573436</v>
      </c>
      <c r="H56" s="49">
        <v>3.3296032597718295E-10</v>
      </c>
    </row>
    <row r="57" spans="2:8" x14ac:dyDescent="0.2">
      <c r="B57" s="48">
        <v>9</v>
      </c>
      <c r="C57" s="49">
        <v>-2.9498770038682797E-2</v>
      </c>
      <c r="D57" s="49">
        <v>-1.3173894101579731E-2</v>
      </c>
      <c r="E57" s="49">
        <v>-5.6980288229818973E-2</v>
      </c>
      <c r="F57" s="49">
        <v>5.6980288229818973E-2</v>
      </c>
      <c r="G57" s="49">
        <v>61.822427815731309</v>
      </c>
      <c r="H57" s="49">
        <v>5.9636040550259395E-10</v>
      </c>
    </row>
    <row r="58" spans="2:8" x14ac:dyDescent="0.2">
      <c r="B58" s="48">
        <v>10</v>
      </c>
      <c r="C58" s="49">
        <v>-3.8595840613466262E-3</v>
      </c>
      <c r="D58" s="49">
        <v>-5.4126020149477903E-3</v>
      </c>
      <c r="E58" s="49">
        <v>-5.6980288229818973E-2</v>
      </c>
      <c r="F58" s="49">
        <v>5.6980288229818973E-2</v>
      </c>
      <c r="G58" s="49">
        <v>61.840900805872835</v>
      </c>
      <c r="H58" s="49">
        <v>1.6223465904019463E-9</v>
      </c>
    </row>
    <row r="59" spans="2:8" x14ac:dyDescent="0.2">
      <c r="B59" s="48">
        <v>11</v>
      </c>
      <c r="C59" s="49">
        <v>1.3440600477153302E-2</v>
      </c>
      <c r="D59" s="49">
        <v>2.5729396975794815E-2</v>
      </c>
      <c r="E59" s="49">
        <v>-5.6980288229818973E-2</v>
      </c>
      <c r="F59" s="49">
        <v>5.6980288229818973E-2</v>
      </c>
      <c r="G59" s="49">
        <v>62.06510836140091</v>
      </c>
      <c r="H59" s="49">
        <v>3.8241940725214363E-9</v>
      </c>
    </row>
    <row r="60" spans="2:8" x14ac:dyDescent="0.2">
      <c r="B60" s="48">
        <v>12</v>
      </c>
      <c r="C60" s="49">
        <v>-8.5009531161078858E-2</v>
      </c>
      <c r="D60" s="49">
        <v>-9.1831067014278081E-2</v>
      </c>
      <c r="E60" s="49">
        <v>-5.6980288229818973E-2</v>
      </c>
      <c r="F60" s="49">
        <v>5.6980288229818973E-2</v>
      </c>
      <c r="G60" s="49">
        <v>71.04156929823705</v>
      </c>
      <c r="H60" s="49">
        <v>2.0439516745796027E-10</v>
      </c>
    </row>
    <row r="61" spans="2:8" x14ac:dyDescent="0.2">
      <c r="B61" s="48">
        <v>13</v>
      </c>
      <c r="C61" s="49">
        <v>3.343995741848077E-2</v>
      </c>
      <c r="D61" s="49">
        <v>4.6997085096544745E-2</v>
      </c>
      <c r="E61" s="49">
        <v>-5.6980288229818973E-2</v>
      </c>
      <c r="F61" s="49">
        <v>5.6980288229818973E-2</v>
      </c>
      <c r="G61" s="49">
        <v>72.431709592292307</v>
      </c>
      <c r="H61" s="49">
        <v>2.8547086916574926E-10</v>
      </c>
    </row>
    <row r="62" spans="2:8" x14ac:dyDescent="0.2">
      <c r="B62" s="48">
        <v>14</v>
      </c>
      <c r="C62" s="49">
        <v>1.031365307688796E-2</v>
      </c>
      <c r="D62" s="49">
        <v>2.7272374396585346E-2</v>
      </c>
      <c r="E62" s="49">
        <v>-5.6980288229818973E-2</v>
      </c>
      <c r="F62" s="49">
        <v>5.6980288229818973E-2</v>
      </c>
      <c r="G62" s="49">
        <v>72.564055290411758</v>
      </c>
      <c r="H62" s="49">
        <v>6.6009298027580599E-10</v>
      </c>
    </row>
    <row r="63" spans="2:8" x14ac:dyDescent="0.2">
      <c r="B63" s="48">
        <v>15</v>
      </c>
      <c r="C63" s="49">
        <v>-1.3244072208088218E-2</v>
      </c>
      <c r="D63" s="49">
        <v>-2.4214668539976163E-2</v>
      </c>
      <c r="E63" s="49">
        <v>-5.6980288229818973E-2</v>
      </c>
      <c r="F63" s="49">
        <v>5.6980288229818973E-2</v>
      </c>
      <c r="G63" s="49">
        <v>72.782471948172287</v>
      </c>
      <c r="H63" s="49">
        <v>1.4202489184711453E-9</v>
      </c>
    </row>
    <row r="64" spans="2:8" x14ac:dyDescent="0.2">
      <c r="B64" s="48">
        <v>16</v>
      </c>
      <c r="C64" s="49">
        <v>-5.6571488720453922E-2</v>
      </c>
      <c r="D64" s="49">
        <v>-7.7373290766068428E-2</v>
      </c>
      <c r="E64" s="49">
        <v>-5.6980288229818973E-2</v>
      </c>
      <c r="F64" s="49">
        <v>5.6980288229818973E-2</v>
      </c>
      <c r="G64" s="49">
        <v>76.770847760136832</v>
      </c>
      <c r="H64" s="49">
        <v>6.3202088007585644E-10</v>
      </c>
    </row>
    <row r="65" spans="2:14" x14ac:dyDescent="0.2">
      <c r="B65" s="48">
        <v>17</v>
      </c>
      <c r="C65" s="49">
        <v>-7.1221723970769202E-2</v>
      </c>
      <c r="D65" s="49">
        <v>-3.7249890910341421E-2</v>
      </c>
      <c r="E65" s="49">
        <v>-5.6980288229818973E-2</v>
      </c>
      <c r="F65" s="49">
        <v>5.6980288229818973E-2</v>
      </c>
      <c r="G65" s="49">
        <v>83.097650569923033</v>
      </c>
      <c r="H65" s="49">
        <v>1.0749956480538003E-10</v>
      </c>
    </row>
    <row r="66" spans="2:14" x14ac:dyDescent="0.2">
      <c r="B66" s="48">
        <v>18</v>
      </c>
      <c r="C66" s="49">
        <v>-1.4999149885455813E-2</v>
      </c>
      <c r="D66" s="49">
        <v>6.127539315568838E-3</v>
      </c>
      <c r="E66" s="49">
        <v>-5.6980288229818973E-2</v>
      </c>
      <c r="F66" s="49">
        <v>5.6980288229818973E-2</v>
      </c>
      <c r="G66" s="49">
        <v>83.378485677097601</v>
      </c>
      <c r="H66" s="49">
        <v>2.1824553275706648E-10</v>
      </c>
    </row>
    <row r="67" spans="2:14" x14ac:dyDescent="0.2">
      <c r="B67" s="48">
        <v>19</v>
      </c>
      <c r="C67" s="49">
        <v>-3.4284486575571572E-2</v>
      </c>
      <c r="D67" s="49">
        <v>-1.6244325880556749E-2</v>
      </c>
      <c r="E67" s="49">
        <v>-5.6980288229818973E-2</v>
      </c>
      <c r="F67" s="49">
        <v>5.6980288229818973E-2</v>
      </c>
      <c r="G67" s="49">
        <v>84.846980695519449</v>
      </c>
      <c r="H67" s="49">
        <v>2.6783864015555992E-10</v>
      </c>
    </row>
    <row r="68" spans="2:14" x14ac:dyDescent="0.2">
      <c r="B68" s="48">
        <v>20</v>
      </c>
      <c r="C68" s="49">
        <v>-2.6244640912193067E-2</v>
      </c>
      <c r="D68" s="49">
        <v>-1.8860573385746853E-2</v>
      </c>
      <c r="E68" s="49">
        <v>-5.6980288229818973E-2</v>
      </c>
      <c r="F68" s="49">
        <v>5.6980288229818973E-2</v>
      </c>
      <c r="G68" s="49">
        <v>85.708208046842913</v>
      </c>
      <c r="H68" s="49">
        <v>4.1312109289037835E-10</v>
      </c>
    </row>
    <row r="69" spans="2:14" x14ac:dyDescent="0.2">
      <c r="B69" s="48"/>
      <c r="C69" s="49"/>
      <c r="D69" s="49"/>
      <c r="E69" s="49"/>
      <c r="F69" s="49"/>
      <c r="G69" s="49"/>
      <c r="H69" s="49"/>
    </row>
    <row r="71" spans="2:14" ht="123.75" customHeight="1" x14ac:dyDescent="0.2">
      <c r="B71" s="37" t="s">
        <v>128</v>
      </c>
      <c r="C71" s="37"/>
      <c r="D71" s="37"/>
      <c r="E71" s="37"/>
      <c r="F71" s="37"/>
      <c r="G71" s="37"/>
      <c r="H71" s="37"/>
      <c r="I71" s="37"/>
      <c r="J71" s="37"/>
      <c r="K71" s="37"/>
      <c r="L71" s="37"/>
      <c r="M71" s="37"/>
      <c r="N71" s="37"/>
    </row>
    <row r="73" spans="2:14" ht="14.4" thickBot="1" x14ac:dyDescent="0.3">
      <c r="B73" s="43" t="s">
        <v>129</v>
      </c>
      <c r="C73" s="43"/>
      <c r="D73" s="43"/>
      <c r="E73" s="43"/>
      <c r="F73" s="43"/>
      <c r="G73" s="43"/>
      <c r="H73" s="43"/>
      <c r="I73" s="43"/>
      <c r="J73" s="43"/>
      <c r="K73" s="43"/>
      <c r="L73" s="43"/>
      <c r="M73" s="43"/>
      <c r="N73" s="43"/>
    </row>
    <row r="74" spans="2:14" ht="12" thickTop="1" x14ac:dyDescent="0.2">
      <c r="B74" s="31"/>
      <c r="C74" s="31"/>
      <c r="D74" s="31"/>
      <c r="E74" s="31"/>
      <c r="F74" s="31"/>
      <c r="G74" s="31"/>
      <c r="H74" s="31"/>
      <c r="I74" s="31"/>
      <c r="J74" s="31"/>
      <c r="K74" s="31"/>
      <c r="L74" s="31"/>
      <c r="M74" s="31"/>
      <c r="N74" s="31"/>
    </row>
    <row r="75" spans="2:14" ht="12" x14ac:dyDescent="0.25">
      <c r="B75" s="50" t="s">
        <v>130</v>
      </c>
      <c r="C75" s="50" t="s">
        <v>131</v>
      </c>
      <c r="D75" s="50" t="s">
        <v>132</v>
      </c>
      <c r="E75" s="50" t="s">
        <v>133</v>
      </c>
      <c r="F75" s="31"/>
      <c r="G75" s="51" t="s">
        <v>134</v>
      </c>
      <c r="H75" s="31"/>
      <c r="I75" s="31"/>
      <c r="J75" s="31"/>
      <c r="K75" s="31"/>
      <c r="L75" s="31"/>
      <c r="M75" s="31"/>
      <c r="N75" s="31"/>
    </row>
    <row r="76" spans="2:14" x14ac:dyDescent="0.2">
      <c r="B76" s="52">
        <v>5</v>
      </c>
      <c r="C76" s="53">
        <v>-6.2301458239026929E-3</v>
      </c>
      <c r="D76" s="54">
        <v>1.6428385284118661E-3</v>
      </c>
      <c r="E76" s="54">
        <v>-7.872984352314559E-3</v>
      </c>
      <c r="F76" s="55"/>
    </row>
    <row r="77" spans="2:14" x14ac:dyDescent="0.2">
      <c r="B77" s="52">
        <v>6</v>
      </c>
      <c r="C77" s="53">
        <v>-9.3890654877080617E-3</v>
      </c>
      <c r="D77" s="54">
        <v>-1.0694752542334141E-3</v>
      </c>
      <c r="E77" s="54">
        <v>-8.3195902334746476E-3</v>
      </c>
      <c r="F77" s="55"/>
    </row>
    <row r="78" spans="2:14" x14ac:dyDescent="0.2">
      <c r="B78" s="52">
        <v>7</v>
      </c>
      <c r="C78" s="53">
        <v>-1.2611915989519358E-3</v>
      </c>
      <c r="D78" s="54">
        <v>-2.5890260830861134E-3</v>
      </c>
      <c r="E78" s="54">
        <v>1.3278344841341776E-3</v>
      </c>
      <c r="F78" s="55"/>
    </row>
    <row r="79" spans="2:14" x14ac:dyDescent="0.2">
      <c r="B79" s="52">
        <v>8</v>
      </c>
      <c r="C79" s="53">
        <v>-5.0409144788530679E-3</v>
      </c>
      <c r="D79" s="54">
        <v>-1.8171076106849571E-3</v>
      </c>
      <c r="E79" s="54">
        <v>-3.2238068681681108E-3</v>
      </c>
      <c r="F79" s="55"/>
    </row>
    <row r="80" spans="2:14" x14ac:dyDescent="0.2">
      <c r="B80" s="52">
        <v>9</v>
      </c>
      <c r="C80" s="53">
        <v>1.6601208029774259E-2</v>
      </c>
      <c r="D80" s="54">
        <v>-6.641987745687368E-4</v>
      </c>
      <c r="E80" s="54">
        <v>1.7265406804342995E-2</v>
      </c>
      <c r="F80" s="55"/>
    </row>
    <row r="81" spans="2:6" x14ac:dyDescent="0.2">
      <c r="B81" s="52">
        <v>10</v>
      </c>
      <c r="C81" s="53">
        <v>2.8806497484704062E-3</v>
      </c>
      <c r="D81" s="54">
        <v>1.6121164862512426E-3</v>
      </c>
      <c r="E81" s="54">
        <v>1.2685332622191636E-3</v>
      </c>
      <c r="F81" s="55"/>
    </row>
    <row r="82" spans="2:6" x14ac:dyDescent="0.2">
      <c r="B82" s="52">
        <v>11</v>
      </c>
      <c r="C82" s="53">
        <v>2.930514031159368E-3</v>
      </c>
      <c r="D82" s="54">
        <v>2.5200934032580382E-3</v>
      </c>
      <c r="E82" s="54">
        <v>4.1042062790132977E-4</v>
      </c>
      <c r="F82" s="55"/>
    </row>
    <row r="83" spans="2:6" x14ac:dyDescent="0.2">
      <c r="B83" s="52">
        <v>12</v>
      </c>
      <c r="C83" s="53">
        <v>1.9166798914728867E-3</v>
      </c>
      <c r="D83" s="54">
        <v>1.450557713651413E-3</v>
      </c>
      <c r="E83" s="54">
        <v>4.6612217782147371E-4</v>
      </c>
      <c r="F83" s="55"/>
    </row>
    <row r="84" spans="2:6" x14ac:dyDescent="0.2">
      <c r="B84" s="52">
        <v>13</v>
      </c>
      <c r="C84" s="53">
        <v>4.3874109428143271E-3</v>
      </c>
      <c r="D84" s="54">
        <v>-5.2078119550433288E-4</v>
      </c>
      <c r="E84" s="54">
        <v>4.9081921383186599E-3</v>
      </c>
      <c r="F84" s="55"/>
    </row>
    <row r="85" spans="2:6" x14ac:dyDescent="0.2">
      <c r="B85" s="52">
        <v>14</v>
      </c>
      <c r="C85" s="53">
        <v>7.9790718062401657E-3</v>
      </c>
      <c r="D85" s="54">
        <v>5.4434855851825947E-4</v>
      </c>
      <c r="E85" s="54">
        <v>7.4347232477219062E-3</v>
      </c>
      <c r="F85" s="55"/>
    </row>
    <row r="86" spans="2:6" x14ac:dyDescent="0.2">
      <c r="B86" s="52">
        <v>15</v>
      </c>
      <c r="C86" s="53">
        <v>1.2190255831541486E-2</v>
      </c>
      <c r="D86" s="54">
        <v>1.2554729220494304E-3</v>
      </c>
      <c r="E86" s="54">
        <v>1.0934782909492055E-2</v>
      </c>
      <c r="F86" s="55"/>
    </row>
    <row r="87" spans="2:6" x14ac:dyDescent="0.2">
      <c r="B87" s="52">
        <v>16</v>
      </c>
      <c r="C87" s="53">
        <v>-3.9640467773214162E-4</v>
      </c>
      <c r="D87" s="54">
        <v>2.364827895729487E-3</v>
      </c>
      <c r="E87" s="54">
        <v>-2.7612325734616286E-3</v>
      </c>
      <c r="F87" s="55"/>
    </row>
    <row r="88" spans="2:6" x14ac:dyDescent="0.2">
      <c r="B88" s="52">
        <v>17</v>
      </c>
      <c r="C88" s="53">
        <v>2.4200226155485288E-3</v>
      </c>
      <c r="D88" s="54">
        <v>1.5190942721351405E-3</v>
      </c>
      <c r="E88" s="54">
        <v>9.0092834341338828E-4</v>
      </c>
      <c r="F88" s="55"/>
    </row>
    <row r="89" spans="2:6" x14ac:dyDescent="0.2">
      <c r="B89" s="52">
        <v>18</v>
      </c>
      <c r="C89" s="53">
        <v>3.4970987188657123E-3</v>
      </c>
      <c r="D89" s="54">
        <v>-8.4801170793559217E-5</v>
      </c>
      <c r="E89" s="54">
        <v>3.5818998896592715E-3</v>
      </c>
      <c r="F89" s="55"/>
    </row>
    <row r="90" spans="2:6" x14ac:dyDescent="0.2">
      <c r="B90" s="52">
        <v>19</v>
      </c>
      <c r="C90" s="53">
        <v>-9.6939823318767642E-3</v>
      </c>
      <c r="D90" s="54">
        <v>-2.1193823980013467E-4</v>
      </c>
      <c r="E90" s="54">
        <v>-9.4820440920766295E-3</v>
      </c>
      <c r="F90" s="55"/>
    </row>
    <row r="91" spans="2:6" x14ac:dyDescent="0.2">
      <c r="B91" s="52">
        <v>20</v>
      </c>
      <c r="C91" s="53">
        <v>-1.5790673070836373E-2</v>
      </c>
      <c r="D91" s="54">
        <v>-5.6166740256837801E-4</v>
      </c>
      <c r="E91" s="54">
        <v>-1.5229005668267995E-2</v>
      </c>
      <c r="F91" s="55"/>
    </row>
    <row r="92" spans="2:6" x14ac:dyDescent="0.2">
      <c r="B92" s="52">
        <v>21</v>
      </c>
      <c r="C92" s="53">
        <v>1.4520109205793818E-2</v>
      </c>
      <c r="D92" s="54">
        <v>-3.2617660951890348E-3</v>
      </c>
      <c r="E92" s="54">
        <v>1.7781875300982852E-2</v>
      </c>
      <c r="F92" s="55"/>
    </row>
    <row r="93" spans="2:6" x14ac:dyDescent="0.2">
      <c r="B93" s="52">
        <v>22</v>
      </c>
      <c r="C93" s="53">
        <v>-8.4034908625942387E-3</v>
      </c>
      <c r="D93" s="54">
        <v>-1.2600877392791622E-3</v>
      </c>
      <c r="E93" s="54">
        <v>-7.1434031233150765E-3</v>
      </c>
      <c r="F93" s="55"/>
    </row>
    <row r="94" spans="2:6" x14ac:dyDescent="0.2">
      <c r="B94" s="52">
        <v>23</v>
      </c>
      <c r="C94" s="53">
        <v>-2.8907057078561834E-2</v>
      </c>
      <c r="D94" s="54">
        <v>1.2624201861018737E-3</v>
      </c>
      <c r="E94" s="54">
        <v>-3.0169477264663708E-2</v>
      </c>
      <c r="F94" s="55"/>
    </row>
    <row r="95" spans="2:6" x14ac:dyDescent="0.2">
      <c r="B95" s="52">
        <v>24</v>
      </c>
      <c r="C95" s="53">
        <v>2.4656558607803773E-3</v>
      </c>
      <c r="D95" s="54">
        <v>-2.9561729563985142E-3</v>
      </c>
      <c r="E95" s="54">
        <v>5.4218288171788915E-3</v>
      </c>
      <c r="F95" s="55"/>
    </row>
    <row r="96" spans="2:6" x14ac:dyDescent="0.2">
      <c r="B96" s="52">
        <v>25</v>
      </c>
      <c r="C96" s="53">
        <v>2.6197727348617645E-5</v>
      </c>
      <c r="D96" s="54">
        <v>-5.155652561352848E-3</v>
      </c>
      <c r="E96" s="54">
        <v>5.1818502887014655E-3</v>
      </c>
      <c r="F96" s="55"/>
    </row>
    <row r="97" spans="2:6" x14ac:dyDescent="0.2">
      <c r="B97" s="52">
        <v>26</v>
      </c>
      <c r="C97" s="53">
        <v>-1.4579825760397524E-2</v>
      </c>
      <c r="D97" s="54">
        <v>1.3830224585910031E-5</v>
      </c>
      <c r="E97" s="54">
        <v>-1.4593655984983434E-2</v>
      </c>
      <c r="F97" s="55"/>
    </row>
    <row r="98" spans="2:6" x14ac:dyDescent="0.2">
      <c r="B98" s="52">
        <v>27</v>
      </c>
      <c r="C98" s="53">
        <v>-2.5151721978591518E-3</v>
      </c>
      <c r="D98" s="54">
        <v>3.608338476857125E-4</v>
      </c>
      <c r="E98" s="54">
        <v>-2.8760060455448643E-3</v>
      </c>
      <c r="F98" s="55"/>
    </row>
    <row r="99" spans="2:6" x14ac:dyDescent="0.2">
      <c r="B99" s="52">
        <v>28</v>
      </c>
      <c r="C99" s="53">
        <v>5.6403302526951945E-3</v>
      </c>
      <c r="D99" s="54">
        <v>-2.604935444377462E-3</v>
      </c>
      <c r="E99" s="54">
        <v>8.2452656970726564E-3</v>
      </c>
      <c r="F99" s="55"/>
    </row>
    <row r="100" spans="2:6" x14ac:dyDescent="0.2">
      <c r="B100" s="52">
        <v>29</v>
      </c>
      <c r="C100" s="53">
        <v>-2.9856115806500831E-3</v>
      </c>
      <c r="D100" s="54">
        <v>-2.4880533869243993E-4</v>
      </c>
      <c r="E100" s="54">
        <v>-2.7368062419576432E-3</v>
      </c>
      <c r="F100" s="55"/>
    </row>
    <row r="101" spans="2:6" x14ac:dyDescent="0.2">
      <c r="B101" s="52">
        <v>30</v>
      </c>
      <c r="C101" s="53">
        <v>9.1277719220575326E-3</v>
      </c>
      <c r="D101" s="54">
        <v>1.3050558727006941E-3</v>
      </c>
      <c r="E101" s="54">
        <v>7.8227160493568385E-3</v>
      </c>
      <c r="F101" s="55"/>
    </row>
    <row r="102" spans="2:6" x14ac:dyDescent="0.2">
      <c r="B102" s="52">
        <v>31</v>
      </c>
      <c r="C102" s="53">
        <v>-2.9144735348058145E-3</v>
      </c>
      <c r="D102" s="54">
        <v>8.1257860230196525E-4</v>
      </c>
      <c r="E102" s="54">
        <v>-3.7270521371077798E-3</v>
      </c>
      <c r="F102" s="55"/>
    </row>
    <row r="103" spans="2:6" x14ac:dyDescent="0.2">
      <c r="B103" s="52">
        <v>32</v>
      </c>
      <c r="C103" s="53">
        <v>4.1844235983940171E-3</v>
      </c>
      <c r="D103" s="54">
        <v>4.1283462476515752E-4</v>
      </c>
      <c r="E103" s="54">
        <v>3.7715889736288596E-3</v>
      </c>
      <c r="F103" s="55"/>
    </row>
    <row r="104" spans="2:6" x14ac:dyDescent="0.2">
      <c r="B104" s="52">
        <v>33</v>
      </c>
      <c r="C104" s="53">
        <v>-3.2999526061656083E-3</v>
      </c>
      <c r="D104" s="54">
        <v>4.1316107893616576E-4</v>
      </c>
      <c r="E104" s="54">
        <v>-3.713113685101774E-3</v>
      </c>
      <c r="F104" s="55"/>
    </row>
    <row r="105" spans="2:6" x14ac:dyDescent="0.2">
      <c r="B105" s="52">
        <v>34</v>
      </c>
      <c r="C105" s="53">
        <v>1.1143752245342212E-3</v>
      </c>
      <c r="D105" s="54">
        <v>-5.6694190627403266E-4</v>
      </c>
      <c r="E105" s="54">
        <v>1.6813171308082539E-3</v>
      </c>
      <c r="F105" s="55"/>
    </row>
    <row r="106" spans="2:6" x14ac:dyDescent="0.2">
      <c r="B106" s="52">
        <v>35</v>
      </c>
      <c r="C106" s="53">
        <v>5.1600210460780128E-3</v>
      </c>
      <c r="D106" s="54">
        <v>-1.2220321821328813E-4</v>
      </c>
      <c r="E106" s="54">
        <v>5.2822242642913009E-3</v>
      </c>
      <c r="F106" s="55"/>
    </row>
    <row r="107" spans="2:6" x14ac:dyDescent="0.2">
      <c r="B107" s="52">
        <v>36</v>
      </c>
      <c r="C107" s="53">
        <v>4.5528363744969623E-3</v>
      </c>
      <c r="D107" s="54">
        <v>2.4930223235334996E-4</v>
      </c>
      <c r="E107" s="54">
        <v>4.3035341421436123E-3</v>
      </c>
      <c r="F107" s="55"/>
    </row>
    <row r="108" spans="2:6" x14ac:dyDescent="0.2">
      <c r="B108" s="52">
        <v>37</v>
      </c>
      <c r="C108" s="53">
        <v>2.6102845358333724E-4</v>
      </c>
      <c r="D108" s="54">
        <v>1.3933975456414537E-3</v>
      </c>
      <c r="E108" s="54">
        <v>-1.1323690920581164E-3</v>
      </c>
      <c r="F108" s="55"/>
    </row>
    <row r="109" spans="2:6" x14ac:dyDescent="0.2">
      <c r="B109" s="52">
        <v>38</v>
      </c>
      <c r="C109" s="53">
        <v>-5.0368054153372664E-3</v>
      </c>
      <c r="D109" s="54">
        <v>6.5106612283228477E-4</v>
      </c>
      <c r="E109" s="54">
        <v>-5.6878715381695512E-3</v>
      </c>
      <c r="F109" s="55"/>
    </row>
    <row r="110" spans="2:6" x14ac:dyDescent="0.2">
      <c r="B110" s="52">
        <v>39</v>
      </c>
      <c r="C110" s="53">
        <v>-5.5040037943301099E-3</v>
      </c>
      <c r="D110" s="54">
        <v>-8.3075529771029378E-4</v>
      </c>
      <c r="E110" s="54">
        <v>-4.6732484966198161E-3</v>
      </c>
      <c r="F110" s="55"/>
    </row>
    <row r="111" spans="2:6" x14ac:dyDescent="0.2">
      <c r="B111" s="52">
        <v>40</v>
      </c>
      <c r="C111" s="53">
        <v>-2.5511758045040155E-2</v>
      </c>
      <c r="D111" s="54">
        <v>-1.7136877158442816E-3</v>
      </c>
      <c r="E111" s="54">
        <v>-2.3798070329195873E-2</v>
      </c>
      <c r="F111" s="55"/>
    </row>
    <row r="112" spans="2:6" x14ac:dyDescent="0.2">
      <c r="B112" s="52">
        <v>41</v>
      </c>
      <c r="C112" s="53">
        <v>-8.1844911651650538E-3</v>
      </c>
      <c r="D112" s="54">
        <v>-3.8245969396523867E-3</v>
      </c>
      <c r="E112" s="54">
        <v>-4.3598942255126671E-3</v>
      </c>
      <c r="F112" s="55"/>
    </row>
    <row r="113" spans="2:12" x14ac:dyDescent="0.2">
      <c r="B113" s="52">
        <v>42</v>
      </c>
      <c r="C113" s="53">
        <v>-6.7746764005181667E-3</v>
      </c>
      <c r="D113" s="54">
        <v>-4.4200640569119843E-3</v>
      </c>
      <c r="E113" s="54">
        <v>-2.3546123436061824E-3</v>
      </c>
      <c r="F113" s="55"/>
    </row>
    <row r="114" spans="2:12" x14ac:dyDescent="0.2">
      <c r="B114" s="52">
        <v>43</v>
      </c>
      <c r="C114" s="53">
        <v>9.1928431108212246E-3</v>
      </c>
      <c r="D114" s="54">
        <v>-2.3427093891447825E-3</v>
      </c>
      <c r="E114" s="54">
        <v>1.1535552499966007E-2</v>
      </c>
      <c r="F114" s="55"/>
    </row>
    <row r="115" spans="2:12" x14ac:dyDescent="0.2">
      <c r="B115" s="52">
        <v>44</v>
      </c>
      <c r="C115" s="53">
        <v>3.8704994403823186E-3</v>
      </c>
      <c r="D115" s="54">
        <v>1.46136021233342E-3</v>
      </c>
      <c r="E115" s="54">
        <v>2.4091392280488986E-3</v>
      </c>
      <c r="F115" s="55"/>
    </row>
    <row r="116" spans="2:12" x14ac:dyDescent="0.2">
      <c r="B116" s="52">
        <v>45</v>
      </c>
      <c r="C116" s="53">
        <v>-1.2002890271911352E-3</v>
      </c>
      <c r="D116" s="54">
        <v>2.001067340742446E-3</v>
      </c>
      <c r="E116" s="54">
        <v>-3.201356367933581E-3</v>
      </c>
      <c r="F116" s="55"/>
    </row>
    <row r="117" spans="2:12" x14ac:dyDescent="0.2">
      <c r="B117" s="52">
        <v>46</v>
      </c>
      <c r="C117" s="53">
        <v>3.7312547285588035E-4</v>
      </c>
      <c r="D117" s="54">
        <v>1.0477829831426937E-3</v>
      </c>
      <c r="E117" s="54">
        <v>-6.746575102868134E-4</v>
      </c>
      <c r="F117" s="55"/>
    </row>
    <row r="118" spans="2:12" x14ac:dyDescent="0.2">
      <c r="B118" s="52">
        <v>47</v>
      </c>
      <c r="C118" s="53">
        <v>5.2699172500879771E-3</v>
      </c>
      <c r="D118" s="54">
        <v>-7.4143523249278753E-4</v>
      </c>
      <c r="E118" s="54">
        <v>6.0113524825807646E-3</v>
      </c>
      <c r="F118" s="55"/>
      <c r="G118" s="30" t="s">
        <v>144</v>
      </c>
      <c r="L118" s="40">
        <v>1.3798461898195377E-2</v>
      </c>
    </row>
    <row r="119" spans="2:12" x14ac:dyDescent="0.2">
      <c r="B119" s="52">
        <v>48</v>
      </c>
      <c r="C119" s="53">
        <v>-2.1749564464017233E-3</v>
      </c>
      <c r="D119" s="54">
        <v>2.3711461336204959E-4</v>
      </c>
      <c r="E119" s="54">
        <v>-2.4120710597637729E-3</v>
      </c>
      <c r="F119" s="55"/>
      <c r="G119" s="30" t="s">
        <v>145</v>
      </c>
      <c r="L119" s="40">
        <v>1.9039755075594958E-4</v>
      </c>
    </row>
    <row r="120" spans="2:12" x14ac:dyDescent="0.2">
      <c r="B120" s="52">
        <v>49</v>
      </c>
      <c r="C120" s="53">
        <v>-7.6566310353406311E-3</v>
      </c>
      <c r="D120" s="54">
        <v>5.0890212282092302E-4</v>
      </c>
      <c r="E120" s="54">
        <v>-8.1655331581615542E-3</v>
      </c>
      <c r="F120" s="55"/>
      <c r="G120" s="30" t="s">
        <v>146</v>
      </c>
      <c r="L120" s="40">
        <v>8.7364466100626897E-3</v>
      </c>
    </row>
    <row r="121" spans="2:12" x14ac:dyDescent="0.2">
      <c r="B121" s="52">
        <v>50</v>
      </c>
      <c r="C121" s="53">
        <v>-2.6062824760659685E-3</v>
      </c>
      <c r="D121" s="54">
        <v>-1.115459069791838E-3</v>
      </c>
      <c r="E121" s="54">
        <v>-1.4908234062741305E-3</v>
      </c>
      <c r="F121" s="55"/>
      <c r="G121" s="30" t="s">
        <v>147</v>
      </c>
      <c r="L121" s="57">
        <v>65535</v>
      </c>
    </row>
    <row r="122" spans="2:12" x14ac:dyDescent="0.2">
      <c r="B122" s="52">
        <v>51</v>
      </c>
      <c r="C122" s="53">
        <v>2.3473228109939467E-3</v>
      </c>
      <c r="D122" s="54">
        <v>-1.886601681659866E-3</v>
      </c>
      <c r="E122" s="54">
        <v>4.2339244926538127E-3</v>
      </c>
      <c r="F122" s="55"/>
      <c r="G122" s="30" t="s">
        <v>148</v>
      </c>
      <c r="L122" s="40">
        <v>65535</v>
      </c>
    </row>
    <row r="123" spans="2:12" x14ac:dyDescent="0.2">
      <c r="B123" s="52">
        <v>52</v>
      </c>
      <c r="C123" s="53">
        <v>5.7968813047439942E-3</v>
      </c>
      <c r="D123" s="54">
        <v>-2.7515486396241171E-4</v>
      </c>
      <c r="E123" s="54">
        <v>6.0720361687064059E-3</v>
      </c>
      <c r="F123" s="55"/>
      <c r="G123" s="30" t="s">
        <v>149</v>
      </c>
      <c r="L123" s="57">
        <v>1.6056733012828432</v>
      </c>
    </row>
    <row r="124" spans="2:12" x14ac:dyDescent="0.2">
      <c r="B124" s="52">
        <v>53</v>
      </c>
      <c r="C124" s="53">
        <v>7.7219034941365043E-4</v>
      </c>
      <c r="D124" s="54">
        <v>1.3225342117692063E-3</v>
      </c>
      <c r="E124" s="54">
        <v>-5.503438623555559E-4</v>
      </c>
      <c r="F124" s="55"/>
      <c r="G124" s="30" t="s">
        <v>150</v>
      </c>
      <c r="L124" s="40">
        <v>5.9948649307756501E-3</v>
      </c>
    </row>
    <row r="125" spans="2:12" x14ac:dyDescent="0.2">
      <c r="B125" s="52">
        <v>54</v>
      </c>
      <c r="C125" s="53">
        <v>6.1696090290112087E-3</v>
      </c>
      <c r="D125" s="54">
        <v>1.0579354439518105E-3</v>
      </c>
      <c r="E125" s="54">
        <v>5.1116735850593982E-3</v>
      </c>
      <c r="F125" s="55"/>
      <c r="G125" s="30" t="s">
        <v>151</v>
      </c>
      <c r="L125" s="57">
        <v>1.0033285998599828</v>
      </c>
    </row>
    <row r="126" spans="2:12" x14ac:dyDescent="0.2">
      <c r="B126" s="52">
        <v>55</v>
      </c>
      <c r="C126" s="53">
        <v>-1.190752171364667E-2</v>
      </c>
      <c r="D126" s="54">
        <v>6.9452285898732175E-4</v>
      </c>
      <c r="E126" s="54">
        <v>-1.2602044572633992E-2</v>
      </c>
      <c r="F126" s="55"/>
      <c r="G126" s="30" t="s">
        <v>152</v>
      </c>
      <c r="L126" s="40">
        <v>1.3978751270308657E-2</v>
      </c>
    </row>
    <row r="127" spans="2:12" x14ac:dyDescent="0.2">
      <c r="B127" s="52">
        <v>56</v>
      </c>
      <c r="C127" s="53">
        <v>-6.4082200507887101E-3</v>
      </c>
      <c r="D127" s="54">
        <v>-8.9436026560457856E-4</v>
      </c>
      <c r="E127" s="54">
        <v>-5.5138597851841315E-3</v>
      </c>
      <c r="F127" s="55"/>
      <c r="G127" s="30" t="s">
        <v>153</v>
      </c>
      <c r="L127" s="40">
        <v>65535</v>
      </c>
    </row>
    <row r="128" spans="2:12" x14ac:dyDescent="0.2">
      <c r="B128" s="52">
        <v>57</v>
      </c>
      <c r="C128" s="53">
        <v>6.8167334761357525E-3</v>
      </c>
      <c r="D128" s="54">
        <v>-2.3616031153423644E-3</v>
      </c>
      <c r="E128" s="54">
        <v>9.178336591478117E-3</v>
      </c>
      <c r="F128" s="55"/>
      <c r="G128" s="30" t="s">
        <v>154</v>
      </c>
      <c r="L128" s="40">
        <v>1.0033286140942568</v>
      </c>
    </row>
    <row r="129" spans="2:12" x14ac:dyDescent="0.2">
      <c r="B129" s="52">
        <v>58</v>
      </c>
      <c r="C129" s="53">
        <v>-1.3045569796303974E-2</v>
      </c>
      <c r="D129" s="54">
        <v>-1.016509148064804E-3</v>
      </c>
      <c r="E129" s="54">
        <v>-1.202906064823917E-2</v>
      </c>
      <c r="F129" s="55"/>
      <c r="G129" s="30" t="s">
        <v>155</v>
      </c>
      <c r="L129" s="40">
        <v>0.98011908629344069</v>
      </c>
    </row>
    <row r="130" spans="2:12" x14ac:dyDescent="0.2">
      <c r="B130" s="52">
        <v>59</v>
      </c>
      <c r="C130" s="53">
        <v>3.7996686591316746E-3</v>
      </c>
      <c r="D130" s="54">
        <v>7.906977471288084E-5</v>
      </c>
      <c r="E130" s="54">
        <v>3.7205988844187937E-3</v>
      </c>
      <c r="F130" s="55"/>
      <c r="G130" s="30" t="s">
        <v>156</v>
      </c>
      <c r="L130" s="40">
        <v>0.8178494723532399</v>
      </c>
    </row>
    <row r="131" spans="2:12" x14ac:dyDescent="0.2">
      <c r="B131" s="52">
        <v>60</v>
      </c>
      <c r="C131" s="53">
        <v>1.0497636041692921E-2</v>
      </c>
      <c r="D131" s="54">
        <v>-8.9801153409776839E-4</v>
      </c>
      <c r="E131" s="54">
        <v>1.139564757579069E-2</v>
      </c>
      <c r="F131" s="55"/>
    </row>
    <row r="132" spans="2:12" x14ac:dyDescent="0.2">
      <c r="B132" s="52">
        <v>61</v>
      </c>
      <c r="C132" s="53">
        <v>1.4819484902677591E-2</v>
      </c>
      <c r="D132" s="54">
        <v>7.5781710629329972E-4</v>
      </c>
      <c r="E132" s="54">
        <v>1.4061667796384292E-2</v>
      </c>
      <c r="F132" s="55"/>
    </row>
    <row r="133" spans="2:12" x14ac:dyDescent="0.2">
      <c r="B133" s="52">
        <v>62</v>
      </c>
      <c r="C133" s="53">
        <v>3.1768033324844199E-3</v>
      </c>
      <c r="D133" s="54">
        <v>4.0152352330675165E-3</v>
      </c>
      <c r="E133" s="54">
        <v>-8.3843190058309654E-4</v>
      </c>
      <c r="F133" s="55"/>
    </row>
    <row r="134" spans="2:12" x14ac:dyDescent="0.2">
      <c r="B134" s="52">
        <v>63</v>
      </c>
      <c r="C134" s="53">
        <v>1.1452673454618841E-2</v>
      </c>
      <c r="D134" s="54">
        <v>2.3943843153206388E-3</v>
      </c>
      <c r="E134" s="54">
        <v>9.0582891392982021E-3</v>
      </c>
      <c r="F134" s="55"/>
    </row>
    <row r="135" spans="2:12" x14ac:dyDescent="0.2">
      <c r="B135" s="52">
        <v>64</v>
      </c>
      <c r="C135" s="53">
        <v>3.9003870767476316E-3</v>
      </c>
      <c r="D135" s="54">
        <v>1.3122734420367918E-3</v>
      </c>
      <c r="E135" s="54">
        <v>2.5881136347108398E-3</v>
      </c>
      <c r="F135" s="55"/>
    </row>
    <row r="136" spans="2:12" x14ac:dyDescent="0.2">
      <c r="B136" s="52">
        <v>65</v>
      </c>
      <c r="C136" s="53">
        <v>7.1810770905050853E-3</v>
      </c>
      <c r="D136" s="54">
        <v>1.0353937646008053E-3</v>
      </c>
      <c r="E136" s="54">
        <v>6.14568332590428E-3</v>
      </c>
      <c r="F136" s="55"/>
    </row>
    <row r="137" spans="2:12" x14ac:dyDescent="0.2">
      <c r="B137" s="52">
        <v>66</v>
      </c>
      <c r="C137" s="53">
        <v>1.0578948104649316E-2</v>
      </c>
      <c r="D137" s="54">
        <v>1.3526089293128887E-3</v>
      </c>
      <c r="E137" s="54">
        <v>9.2263391753364277E-3</v>
      </c>
      <c r="F137" s="55"/>
    </row>
    <row r="138" spans="2:12" x14ac:dyDescent="0.2">
      <c r="B138" s="52">
        <v>67</v>
      </c>
      <c r="C138" s="53">
        <v>7.7668669028577546E-3</v>
      </c>
      <c r="D138" s="54">
        <v>1.4101044724393079E-3</v>
      </c>
      <c r="E138" s="54">
        <v>6.3567624304184467E-3</v>
      </c>
      <c r="F138" s="55"/>
    </row>
    <row r="139" spans="2:12" x14ac:dyDescent="0.2">
      <c r="B139" s="52">
        <v>68</v>
      </c>
      <c r="C139" s="53">
        <v>-2.7022272897807187E-3</v>
      </c>
      <c r="D139" s="54">
        <v>2.1937105656812659E-3</v>
      </c>
      <c r="E139" s="54">
        <v>-4.8959378554619846E-3</v>
      </c>
      <c r="F139" s="55"/>
    </row>
    <row r="140" spans="2:12" x14ac:dyDescent="0.2">
      <c r="B140" s="52">
        <v>69</v>
      </c>
      <c r="C140" s="53">
        <v>-1.1265958713614228E-2</v>
      </c>
      <c r="D140" s="54">
        <v>5.2220088275307074E-4</v>
      </c>
      <c r="E140" s="54">
        <v>-1.1788159596367299E-2</v>
      </c>
      <c r="F140" s="55"/>
    </row>
    <row r="141" spans="2:12" x14ac:dyDescent="0.2">
      <c r="B141" s="52">
        <v>70</v>
      </c>
      <c r="C141" s="53">
        <v>-5.5011805901092675E-3</v>
      </c>
      <c r="D141" s="54">
        <v>-2.2114138831130668E-3</v>
      </c>
      <c r="E141" s="54">
        <v>-3.2897667069962007E-3</v>
      </c>
      <c r="F141" s="55"/>
    </row>
    <row r="142" spans="2:12" x14ac:dyDescent="0.2">
      <c r="B142" s="52">
        <v>71</v>
      </c>
      <c r="C142" s="53">
        <v>1.4379773826492307E-2</v>
      </c>
      <c r="D142" s="54">
        <v>-2.9007768156516754E-3</v>
      </c>
      <c r="E142" s="54">
        <v>1.7280550642143983E-2</v>
      </c>
      <c r="F142" s="55"/>
    </row>
    <row r="143" spans="2:12" x14ac:dyDescent="0.2">
      <c r="B143" s="52">
        <v>72</v>
      </c>
      <c r="C143" s="53">
        <v>6.4219697192681386E-3</v>
      </c>
      <c r="D143" s="54">
        <v>5.6345848900825595E-4</v>
      </c>
      <c r="E143" s="54">
        <v>5.8585112302598826E-3</v>
      </c>
      <c r="F143" s="55"/>
    </row>
    <row r="144" spans="2:12" x14ac:dyDescent="0.2">
      <c r="B144" s="52">
        <v>73</v>
      </c>
      <c r="C144" s="53">
        <v>6.5654336344496802E-3</v>
      </c>
      <c r="D144" s="54">
        <v>3.2626151713093391E-3</v>
      </c>
      <c r="E144" s="54">
        <v>3.3028184631403411E-3</v>
      </c>
      <c r="F144" s="55"/>
    </row>
    <row r="145" spans="2:6" x14ac:dyDescent="0.2">
      <c r="B145" s="52">
        <v>74</v>
      </c>
      <c r="C145" s="53">
        <v>-7.0200358493406499E-3</v>
      </c>
      <c r="D145" s="54">
        <v>2.318931440696931E-3</v>
      </c>
      <c r="E145" s="54">
        <v>-9.3389672900375809E-3</v>
      </c>
      <c r="F145" s="55"/>
    </row>
    <row r="146" spans="2:6" x14ac:dyDescent="0.2">
      <c r="B146" s="52">
        <v>75</v>
      </c>
      <c r="C146" s="53">
        <v>9.6874662201222993E-3</v>
      </c>
      <c r="D146" s="54">
        <v>-7.3003942622021194E-4</v>
      </c>
      <c r="E146" s="54">
        <v>1.0417505646342511E-2</v>
      </c>
      <c r="F146" s="55"/>
    </row>
    <row r="147" spans="2:6" x14ac:dyDescent="0.2">
      <c r="B147" s="52">
        <v>76</v>
      </c>
      <c r="C147" s="53">
        <v>-8.9832408389056411E-3</v>
      </c>
      <c r="D147" s="54">
        <v>-2.8301558663307996E-4</v>
      </c>
      <c r="E147" s="54">
        <v>-8.7002252522725611E-3</v>
      </c>
      <c r="F147" s="55"/>
    </row>
    <row r="148" spans="2:6" x14ac:dyDescent="0.2">
      <c r="B148" s="52">
        <v>77</v>
      </c>
      <c r="C148" s="53">
        <v>-2.8840627566373623E-3</v>
      </c>
      <c r="D148" s="54">
        <v>-3.4888744562557158E-4</v>
      </c>
      <c r="E148" s="54">
        <v>-2.5351753110117907E-3</v>
      </c>
      <c r="F148" s="55"/>
    </row>
    <row r="149" spans="2:6" x14ac:dyDescent="0.2">
      <c r="B149" s="52">
        <v>78</v>
      </c>
      <c r="C149" s="53">
        <v>-3.0275880540646745E-3</v>
      </c>
      <c r="D149" s="54">
        <v>-9.292649593456723E-4</v>
      </c>
      <c r="E149" s="54">
        <v>-2.0983230947190022E-3</v>
      </c>
      <c r="F149" s="55"/>
    </row>
    <row r="150" spans="2:6" x14ac:dyDescent="0.2">
      <c r="B150" s="52">
        <v>79</v>
      </c>
      <c r="C150" s="53">
        <v>8.4044613058019899E-3</v>
      </c>
      <c r="D150" s="54">
        <v>-1.750329702227129E-3</v>
      </c>
      <c r="E150" s="54">
        <v>1.0154791008029119E-2</v>
      </c>
      <c r="F150" s="55"/>
    </row>
    <row r="151" spans="2:6" x14ac:dyDescent="0.2">
      <c r="B151" s="52">
        <v>80</v>
      </c>
      <c r="C151" s="53">
        <v>-5.6832514835872022E-4</v>
      </c>
      <c r="D151" s="54">
        <v>9.2780297737738945E-4</v>
      </c>
      <c r="E151" s="54">
        <v>-1.4961281257361097E-3</v>
      </c>
      <c r="F151" s="55"/>
    </row>
    <row r="152" spans="2:6" x14ac:dyDescent="0.2">
      <c r="B152" s="52">
        <v>81</v>
      </c>
      <c r="C152" s="53">
        <v>7.0259929833014532E-5</v>
      </c>
      <c r="D152" s="54">
        <v>1.1479492037674175E-3</v>
      </c>
      <c r="E152" s="54">
        <v>-1.0776892739344031E-3</v>
      </c>
      <c r="F152" s="55"/>
    </row>
    <row r="153" spans="2:6" x14ac:dyDescent="0.2">
      <c r="B153" s="52">
        <v>82</v>
      </c>
      <c r="C153" s="53">
        <v>-8.1059859629374256E-3</v>
      </c>
      <c r="D153" s="54">
        <v>2.7855720314643589E-4</v>
      </c>
      <c r="E153" s="54">
        <v>-8.3845431660838615E-3</v>
      </c>
      <c r="F153" s="55"/>
    </row>
    <row r="154" spans="2:6" x14ac:dyDescent="0.2">
      <c r="B154" s="52">
        <v>83</v>
      </c>
      <c r="C154" s="53">
        <v>-3.8644336769666971E-3</v>
      </c>
      <c r="D154" s="54">
        <v>-1.5602440229222025E-3</v>
      </c>
      <c r="E154" s="54">
        <v>-2.3041896540444947E-3</v>
      </c>
      <c r="F154" s="55"/>
    </row>
    <row r="155" spans="2:6" x14ac:dyDescent="0.2">
      <c r="B155" s="52">
        <v>84</v>
      </c>
      <c r="C155" s="53">
        <v>-1.7985965447739863E-3</v>
      </c>
      <c r="D155" s="54">
        <v>-1.6254019841792668E-3</v>
      </c>
      <c r="E155" s="54">
        <v>-1.7319456059471951E-4</v>
      </c>
      <c r="F155" s="55"/>
    </row>
    <row r="156" spans="2:6" x14ac:dyDescent="0.2">
      <c r="B156" s="52">
        <v>85</v>
      </c>
      <c r="C156" s="53">
        <v>1.4171503418422093E-3</v>
      </c>
      <c r="D156" s="54">
        <v>-1.0731184530126323E-3</v>
      </c>
      <c r="E156" s="54">
        <v>2.4902687948548416E-3</v>
      </c>
      <c r="F156" s="55"/>
    </row>
    <row r="157" spans="2:6" x14ac:dyDescent="0.2">
      <c r="B157" s="52">
        <v>86</v>
      </c>
      <c r="C157" s="53">
        <v>7.7361726415135553E-3</v>
      </c>
      <c r="D157" s="54">
        <v>2.5045066716119276E-4</v>
      </c>
      <c r="E157" s="54">
        <v>7.4857219743523625E-3</v>
      </c>
      <c r="F157" s="55"/>
    </row>
    <row r="158" spans="2:6" x14ac:dyDescent="0.2">
      <c r="B158" s="52">
        <v>87</v>
      </c>
      <c r="C158" s="53">
        <v>-3.7414462982432784E-3</v>
      </c>
      <c r="D158" s="54">
        <v>1.1664091801369121E-3</v>
      </c>
      <c r="E158" s="54">
        <v>-4.9078554783801905E-3</v>
      </c>
      <c r="F158" s="55"/>
    </row>
    <row r="159" spans="2:6" x14ac:dyDescent="0.2">
      <c r="B159" s="52">
        <v>88</v>
      </c>
      <c r="C159" s="53">
        <v>-1.650165390958018E-3</v>
      </c>
      <c r="D159" s="54">
        <v>7.5801254636090375E-4</v>
      </c>
      <c r="E159" s="54">
        <v>-2.4081779373189218E-3</v>
      </c>
      <c r="F159" s="55"/>
    </row>
    <row r="160" spans="2:6" x14ac:dyDescent="0.2">
      <c r="B160" s="52">
        <v>89</v>
      </c>
      <c r="C160" s="53">
        <v>1.3704944529425464E-2</v>
      </c>
      <c r="D160" s="54">
        <v>-6.823830653970922E-4</v>
      </c>
      <c r="E160" s="54">
        <v>1.4387327594822556E-2</v>
      </c>
      <c r="F160" s="55"/>
    </row>
    <row r="161" spans="2:6" x14ac:dyDescent="0.2">
      <c r="B161" s="52">
        <v>90</v>
      </c>
      <c r="C161" s="53">
        <v>-1.5454771446068265E-2</v>
      </c>
      <c r="D161" s="54">
        <v>5.3619506316968102E-4</v>
      </c>
      <c r="E161" s="54">
        <v>-1.5990966509237946E-2</v>
      </c>
      <c r="F161" s="55"/>
    </row>
    <row r="162" spans="2:6" x14ac:dyDescent="0.2">
      <c r="B162" s="52">
        <v>91</v>
      </c>
      <c r="C162" s="53">
        <v>-1.420826984383621E-2</v>
      </c>
      <c r="D162" s="54">
        <v>3.6992278466405591E-4</v>
      </c>
      <c r="E162" s="54">
        <v>-1.4578192628500266E-2</v>
      </c>
      <c r="F162" s="55"/>
    </row>
    <row r="163" spans="2:6" x14ac:dyDescent="0.2">
      <c r="B163" s="52">
        <v>92</v>
      </c>
      <c r="C163" s="53">
        <v>-3.2960641253217291E-3</v>
      </c>
      <c r="D163" s="54">
        <v>-3.3386591419415873E-3</v>
      </c>
      <c r="E163" s="54">
        <v>4.259501661985814E-5</v>
      </c>
      <c r="F163" s="55"/>
    </row>
    <row r="164" spans="2:6" x14ac:dyDescent="0.2">
      <c r="B164" s="52">
        <v>93</v>
      </c>
      <c r="C164" s="53">
        <v>-2.5088663015148424E-3</v>
      </c>
      <c r="D164" s="54">
        <v>-3.844326183899583E-3</v>
      </c>
      <c r="E164" s="54">
        <v>1.3354598823847406E-3</v>
      </c>
      <c r="F164" s="55"/>
    </row>
    <row r="165" spans="2:6" x14ac:dyDescent="0.2">
      <c r="B165" s="52">
        <v>94</v>
      </c>
      <c r="C165" s="53">
        <v>5.3459712071407895E-3</v>
      </c>
      <c r="D165" s="54">
        <v>-1.8242512083509969E-4</v>
      </c>
      <c r="E165" s="54">
        <v>5.5283963279758892E-3</v>
      </c>
      <c r="F165" s="55"/>
    </row>
    <row r="166" spans="2:6" x14ac:dyDescent="0.2">
      <c r="B166" s="52">
        <v>95</v>
      </c>
      <c r="C166" s="53">
        <v>-1.0957970394500868E-3</v>
      </c>
      <c r="D166" s="54">
        <v>1.0122856524692465E-3</v>
      </c>
      <c r="E166" s="54">
        <v>-2.1080826919193333E-3</v>
      </c>
      <c r="F166" s="55"/>
    </row>
    <row r="167" spans="2:6" x14ac:dyDescent="0.2">
      <c r="B167" s="52">
        <v>96</v>
      </c>
      <c r="C167" s="53">
        <v>3.3754034190799599E-3</v>
      </c>
      <c r="D167" s="54">
        <v>6.9918002313096479E-4</v>
      </c>
      <c r="E167" s="54">
        <v>2.6762233959489951E-3</v>
      </c>
      <c r="F167" s="55"/>
    </row>
    <row r="168" spans="2:6" x14ac:dyDescent="0.2">
      <c r="B168" s="52">
        <v>97</v>
      </c>
      <c r="C168" s="53">
        <v>-1.2832769841536853E-3</v>
      </c>
      <c r="D168" s="54">
        <v>4.4296659488151464E-4</v>
      </c>
      <c r="E168" s="54">
        <v>-1.7262435790351999E-3</v>
      </c>
      <c r="F168" s="55"/>
    </row>
    <row r="169" spans="2:6" x14ac:dyDescent="0.2">
      <c r="B169" s="52">
        <v>98</v>
      </c>
      <c r="C169" s="53">
        <v>-1.2586864124075954E-3</v>
      </c>
      <c r="D169" s="54">
        <v>-1.5129030528877158E-4</v>
      </c>
      <c r="E169" s="54">
        <v>-1.1073961071188239E-3</v>
      </c>
      <c r="F169" s="55"/>
    </row>
    <row r="170" spans="2:6" x14ac:dyDescent="0.2">
      <c r="B170" s="52">
        <v>99</v>
      </c>
      <c r="C170" s="53">
        <v>9.6291745213285228E-3</v>
      </c>
      <c r="D170" s="54">
        <v>-2.4273222537862793E-4</v>
      </c>
      <c r="E170" s="54">
        <v>9.8719067467071507E-3</v>
      </c>
      <c r="F170" s="55"/>
    </row>
    <row r="171" spans="2:6" x14ac:dyDescent="0.2">
      <c r="B171" s="52">
        <v>100</v>
      </c>
      <c r="C171" s="53">
        <v>4.4340508661660245E-3</v>
      </c>
      <c r="D171" s="54">
        <v>5.1370693547018922E-4</v>
      </c>
      <c r="E171" s="54">
        <v>3.9203439306958352E-3</v>
      </c>
      <c r="F171" s="55"/>
    </row>
    <row r="172" spans="2:6" x14ac:dyDescent="0.2">
      <c r="B172" s="52">
        <v>101</v>
      </c>
      <c r="C172" s="53">
        <v>4.3973952608856716E-4</v>
      </c>
      <c r="D172" s="54">
        <v>1.8094546240489599E-3</v>
      </c>
      <c r="E172" s="54">
        <v>-1.3697150979603927E-3</v>
      </c>
      <c r="F172" s="55"/>
    </row>
    <row r="173" spans="2:6" x14ac:dyDescent="0.2">
      <c r="B173" s="52">
        <v>102</v>
      </c>
      <c r="C173" s="53">
        <v>1.1417014068573405E-2</v>
      </c>
      <c r="D173" s="54">
        <v>9.4257127557914773E-4</v>
      </c>
      <c r="E173" s="54">
        <v>1.0474442792994258E-2</v>
      </c>
      <c r="F173" s="55"/>
    </row>
    <row r="174" spans="2:6" x14ac:dyDescent="0.2">
      <c r="B174" s="52">
        <v>103</v>
      </c>
      <c r="C174" s="53">
        <v>-3.0728480650403173E-3</v>
      </c>
      <c r="D174" s="54">
        <v>6.8497043057169334E-4</v>
      </c>
      <c r="E174" s="54">
        <v>-3.7578184956120106E-3</v>
      </c>
      <c r="F174" s="55"/>
    </row>
    <row r="175" spans="2:6" x14ac:dyDescent="0.2">
      <c r="B175" s="52">
        <v>104</v>
      </c>
      <c r="C175" s="53">
        <v>-3.2624151520331125E-3</v>
      </c>
      <c r="D175" s="54">
        <v>8.9983559798909431E-4</v>
      </c>
      <c r="E175" s="54">
        <v>-4.1622507500222068E-3</v>
      </c>
      <c r="F175" s="55"/>
    </row>
    <row r="176" spans="2:6" x14ac:dyDescent="0.2">
      <c r="B176" s="52">
        <v>105</v>
      </c>
      <c r="C176" s="53">
        <v>-3.2601861279947567E-3</v>
      </c>
      <c r="D176" s="54">
        <v>-5.9268626223553129E-4</v>
      </c>
      <c r="E176" s="54">
        <v>-2.6674998657592254E-3</v>
      </c>
      <c r="F176" s="55"/>
    </row>
    <row r="177" spans="2:6" x14ac:dyDescent="0.2">
      <c r="B177" s="52">
        <v>106</v>
      </c>
      <c r="C177" s="53">
        <v>-1.0137241020626863E-3</v>
      </c>
      <c r="D177" s="54">
        <v>-1.7800674845621237E-3</v>
      </c>
      <c r="E177" s="54">
        <v>7.6634338249943735E-4</v>
      </c>
      <c r="F177" s="55"/>
    </row>
    <row r="178" spans="2:6" x14ac:dyDescent="0.2">
      <c r="B178" s="52">
        <v>107</v>
      </c>
      <c r="C178" s="53">
        <v>1.6782209637022645E-3</v>
      </c>
      <c r="D178" s="54">
        <v>-5.4952457613720047E-4</v>
      </c>
      <c r="E178" s="54">
        <v>2.227745539839465E-3</v>
      </c>
      <c r="F178" s="55"/>
    </row>
    <row r="179" spans="2:6" x14ac:dyDescent="0.2">
      <c r="B179" s="52">
        <v>108</v>
      </c>
      <c r="C179" s="53">
        <v>1.6882861465958307E-3</v>
      </c>
      <c r="D179" s="54">
        <v>7.6564705603392224E-5</v>
      </c>
      <c r="E179" s="54">
        <v>1.6117214409924385E-3</v>
      </c>
      <c r="F179" s="55"/>
    </row>
    <row r="180" spans="2:6" x14ac:dyDescent="0.2">
      <c r="B180" s="52">
        <v>109</v>
      </c>
      <c r="C180" s="53">
        <v>-1.4432434241057935E-3</v>
      </c>
      <c r="D180" s="54">
        <v>5.2313458196459888E-4</v>
      </c>
      <c r="E180" s="54">
        <v>-1.9663780060703924E-3</v>
      </c>
      <c r="F180" s="55"/>
    </row>
    <row r="181" spans="2:6" x14ac:dyDescent="0.2">
      <c r="B181" s="52">
        <v>110</v>
      </c>
      <c r="C181" s="53">
        <v>-6.2803997945009319E-3</v>
      </c>
      <c r="D181" s="54">
        <v>1.0498497769800916E-4</v>
      </c>
      <c r="E181" s="54">
        <v>-6.3853847721989411E-3</v>
      </c>
      <c r="F181" s="55"/>
    </row>
    <row r="182" spans="2:6" x14ac:dyDescent="0.2">
      <c r="B182" s="52">
        <v>111</v>
      </c>
      <c r="C182" s="53">
        <v>9.2419532969468757E-3</v>
      </c>
      <c r="D182" s="54">
        <v>-1.0518576495820962E-3</v>
      </c>
      <c r="E182" s="54">
        <v>1.0293810946528972E-2</v>
      </c>
      <c r="F182" s="55"/>
    </row>
    <row r="183" spans="2:6" x14ac:dyDescent="0.2">
      <c r="B183" s="52">
        <v>112</v>
      </c>
      <c r="C183" s="53">
        <v>-1.1665031530503033E-2</v>
      </c>
      <c r="D183" s="54">
        <v>-1.3039592897143466E-4</v>
      </c>
      <c r="E183" s="54">
        <v>-1.1534635601531599E-2</v>
      </c>
      <c r="F183" s="55"/>
    </row>
    <row r="184" spans="2:6" x14ac:dyDescent="0.2">
      <c r="B184" s="52">
        <v>113</v>
      </c>
      <c r="C184" s="53">
        <v>-3.4139509859896456E-3</v>
      </c>
      <c r="D184" s="54">
        <v>-1.3719594011585247E-4</v>
      </c>
      <c r="E184" s="54">
        <v>-3.2767550458737932E-3</v>
      </c>
      <c r="F184" s="55"/>
    </row>
    <row r="185" spans="2:6" x14ac:dyDescent="0.2">
      <c r="B185" s="52">
        <v>114</v>
      </c>
      <c r="C185" s="53">
        <v>1.3891382078310959E-3</v>
      </c>
      <c r="D185" s="54">
        <v>-1.4308659349098387E-3</v>
      </c>
      <c r="E185" s="54">
        <v>2.8200041427409346E-3</v>
      </c>
      <c r="F185" s="55"/>
    </row>
    <row r="186" spans="2:6" x14ac:dyDescent="0.2">
      <c r="B186" s="52">
        <v>115</v>
      </c>
      <c r="C186" s="53">
        <v>-7.5887292662725073E-3</v>
      </c>
      <c r="D186" s="54">
        <v>-1.3881653055184771E-3</v>
      </c>
      <c r="E186" s="54">
        <v>-6.2005639607540302E-3</v>
      </c>
      <c r="F186" s="55"/>
    </row>
    <row r="187" spans="2:6" x14ac:dyDescent="0.2">
      <c r="B187" s="52">
        <v>116</v>
      </c>
      <c r="C187" s="53">
        <v>-8.5373261802952077E-5</v>
      </c>
      <c r="D187" s="54">
        <v>-2.6046184181990895E-5</v>
      </c>
      <c r="E187" s="54">
        <v>-5.9327077620961182E-5</v>
      </c>
      <c r="F187" s="55"/>
    </row>
    <row r="188" spans="2:6" x14ac:dyDescent="0.2">
      <c r="B188" s="52">
        <v>117</v>
      </c>
      <c r="C188" s="53">
        <v>1.3788104141314551E-2</v>
      </c>
      <c r="D188" s="54">
        <v>-9.0700213421901661E-4</v>
      </c>
      <c r="E188" s="54">
        <v>1.4695106275533568E-2</v>
      </c>
      <c r="F188" s="55"/>
    </row>
    <row r="189" spans="2:6" x14ac:dyDescent="0.2">
      <c r="B189" s="52">
        <v>118</v>
      </c>
      <c r="C189" s="53">
        <v>4.2338023587120922E-3</v>
      </c>
      <c r="D189" s="54">
        <v>1.0918855570475811E-3</v>
      </c>
      <c r="E189" s="54">
        <v>3.1419168016645111E-3</v>
      </c>
      <c r="F189" s="55"/>
    </row>
    <row r="190" spans="2:6" x14ac:dyDescent="0.2">
      <c r="B190" s="52">
        <v>119</v>
      </c>
      <c r="C190" s="53">
        <v>3.3870397742249924E-3</v>
      </c>
      <c r="D190" s="54">
        <v>2.8416988154594037E-3</v>
      </c>
      <c r="E190" s="54">
        <v>5.4534095876558868E-4</v>
      </c>
      <c r="F190" s="55"/>
    </row>
    <row r="191" spans="2:6" x14ac:dyDescent="0.2">
      <c r="B191" s="52">
        <v>120</v>
      </c>
      <c r="C191" s="53">
        <v>1.3662897448332836E-2</v>
      </c>
      <c r="D191" s="54">
        <v>1.2741506404951308E-3</v>
      </c>
      <c r="E191" s="54">
        <v>1.2388746807837706E-2</v>
      </c>
      <c r="F191" s="55"/>
    </row>
    <row r="192" spans="2:6" x14ac:dyDescent="0.2">
      <c r="B192" s="52">
        <v>121</v>
      </c>
      <c r="C192" s="53">
        <v>-1.0031056491087985E-2</v>
      </c>
      <c r="D192" s="54">
        <v>1.0588882018017394E-3</v>
      </c>
      <c r="E192" s="54">
        <v>-1.1089944692889724E-2</v>
      </c>
      <c r="F192" s="55"/>
    </row>
    <row r="193" spans="2:6" x14ac:dyDescent="0.2">
      <c r="B193" s="52">
        <v>122</v>
      </c>
      <c r="C193" s="53">
        <v>6.1491108999586581E-3</v>
      </c>
      <c r="D193" s="54">
        <v>5.5489942747713634E-4</v>
      </c>
      <c r="E193" s="54">
        <v>5.5942114724815218E-3</v>
      </c>
      <c r="F193" s="55"/>
    </row>
    <row r="194" spans="2:6" x14ac:dyDescent="0.2">
      <c r="B194" s="52">
        <v>123</v>
      </c>
      <c r="C194" s="53">
        <v>-2.5176487636063053E-3</v>
      </c>
      <c r="D194" s="54">
        <v>-6.8857239015179773E-4</v>
      </c>
      <c r="E194" s="54">
        <v>-1.8290763734545076E-3</v>
      </c>
      <c r="F194" s="55"/>
    </row>
    <row r="195" spans="2:6" x14ac:dyDescent="0.2">
      <c r="B195" s="52">
        <v>124</v>
      </c>
      <c r="C195" s="53">
        <v>-5.9912998384458668E-3</v>
      </c>
      <c r="D195" s="54">
        <v>-7.1422897927239399E-4</v>
      </c>
      <c r="E195" s="54">
        <v>-5.2770708591734728E-3</v>
      </c>
      <c r="F195" s="55"/>
    </row>
    <row r="196" spans="2:6" x14ac:dyDescent="0.2">
      <c r="B196" s="52">
        <v>125</v>
      </c>
      <c r="C196" s="53">
        <v>-1.4134368780164082E-3</v>
      </c>
      <c r="D196" s="54">
        <v>-2.462399176711308E-4</v>
      </c>
      <c r="E196" s="54">
        <v>-1.1671969603452774E-3</v>
      </c>
      <c r="F196" s="55"/>
    </row>
    <row r="197" spans="2:6" x14ac:dyDescent="0.2">
      <c r="B197" s="52">
        <v>126</v>
      </c>
      <c r="C197" s="53">
        <v>3.7028166354671982E-3</v>
      </c>
      <c r="D197" s="54">
        <v>-1.5896748321359783E-3</v>
      </c>
      <c r="E197" s="54">
        <v>5.2924914676031765E-3</v>
      </c>
      <c r="F197" s="55"/>
    </row>
    <row r="198" spans="2:6" x14ac:dyDescent="0.2">
      <c r="B198" s="52">
        <v>127</v>
      </c>
      <c r="C198" s="53">
        <v>-4.5003622954221415E-3</v>
      </c>
      <c r="D198" s="54">
        <v>1.1292102817204649E-4</v>
      </c>
      <c r="E198" s="54">
        <v>-4.613283323594188E-3</v>
      </c>
      <c r="F198" s="55"/>
    </row>
    <row r="199" spans="2:6" x14ac:dyDescent="0.2">
      <c r="B199" s="52">
        <v>128</v>
      </c>
      <c r="C199" s="53">
        <v>-5.5683490815719465E-3</v>
      </c>
      <c r="D199" s="54">
        <v>3.0898077211098576E-4</v>
      </c>
      <c r="E199" s="54">
        <v>-5.8773298536829322E-3</v>
      </c>
      <c r="F199" s="55"/>
    </row>
    <row r="200" spans="2:6" x14ac:dyDescent="0.2">
      <c r="B200" s="52">
        <v>129</v>
      </c>
      <c r="C200" s="53">
        <v>7.9553212679969731E-4</v>
      </c>
      <c r="D200" s="54">
        <v>-1.1394216874940112E-3</v>
      </c>
      <c r="E200" s="54">
        <v>1.9349538142937085E-3</v>
      </c>
      <c r="F200" s="55"/>
    </row>
    <row r="201" spans="2:6" x14ac:dyDescent="0.2">
      <c r="B201" s="52">
        <v>130</v>
      </c>
      <c r="C201" s="53">
        <v>2.9566720914212426E-3</v>
      </c>
      <c r="D201" s="54">
        <v>-1.1772038611773099E-3</v>
      </c>
      <c r="E201" s="54">
        <v>4.1338759525985525E-3</v>
      </c>
      <c r="F201" s="55"/>
    </row>
    <row r="202" spans="2:6" x14ac:dyDescent="0.2">
      <c r="B202" s="52">
        <v>131</v>
      </c>
      <c r="C202" s="53">
        <v>-8.7705161524403834E-4</v>
      </c>
      <c r="D202" s="54">
        <v>4.92203430175523E-4</v>
      </c>
      <c r="E202" s="54">
        <v>-1.3692550454195613E-3</v>
      </c>
      <c r="F202" s="55"/>
    </row>
    <row r="203" spans="2:6" x14ac:dyDescent="0.2">
      <c r="B203" s="52">
        <v>132</v>
      </c>
      <c r="C203" s="53">
        <v>1.4054906701643575E-3</v>
      </c>
      <c r="D203" s="54">
        <v>6.3301281430511516E-4</v>
      </c>
      <c r="E203" s="54">
        <v>7.7247785585924235E-4</v>
      </c>
      <c r="F203" s="55"/>
    </row>
    <row r="204" spans="2:6" x14ac:dyDescent="0.2">
      <c r="B204" s="52">
        <v>133</v>
      </c>
      <c r="C204" s="53">
        <v>-3.1037389127277757E-3</v>
      </c>
      <c r="D204" s="54">
        <v>-3.4880416245716001E-5</v>
      </c>
      <c r="E204" s="54">
        <v>-3.0688584964820597E-3</v>
      </c>
      <c r="F204" s="55"/>
    </row>
    <row r="205" spans="2:6" x14ac:dyDescent="0.2">
      <c r="B205" s="52">
        <v>134</v>
      </c>
      <c r="C205" s="53">
        <v>1.1948860305644661E-3</v>
      </c>
      <c r="D205" s="54">
        <v>-4.6039702455604294E-4</v>
      </c>
      <c r="E205" s="54">
        <v>1.6552830551205091E-3</v>
      </c>
      <c r="F205" s="55"/>
    </row>
    <row r="206" spans="2:6" x14ac:dyDescent="0.2">
      <c r="B206" s="52">
        <v>135</v>
      </c>
      <c r="C206" s="53">
        <v>-2.6888860562191983E-3</v>
      </c>
      <c r="D206" s="54">
        <v>-3.0353495457127646E-4</v>
      </c>
      <c r="E206" s="54">
        <v>-2.3853511016479218E-3</v>
      </c>
      <c r="F206" s="55"/>
    </row>
    <row r="207" spans="2:6" x14ac:dyDescent="0.2">
      <c r="B207" s="52">
        <v>136</v>
      </c>
      <c r="C207" s="53">
        <v>-1.1476384164773463E-2</v>
      </c>
      <c r="D207" s="54">
        <v>-4.0205859092366791E-4</v>
      </c>
      <c r="E207" s="54">
        <v>-1.1074325573849795E-2</v>
      </c>
      <c r="F207" s="55"/>
    </row>
    <row r="208" spans="2:6" x14ac:dyDescent="0.2">
      <c r="B208" s="52">
        <v>137</v>
      </c>
      <c r="C208" s="53">
        <v>6.499716169887846E-3</v>
      </c>
      <c r="D208" s="54">
        <v>-1.4840025047996846E-3</v>
      </c>
      <c r="E208" s="54">
        <v>7.9837186746875306E-3</v>
      </c>
      <c r="F208" s="55"/>
    </row>
    <row r="209" spans="2:6" x14ac:dyDescent="0.2">
      <c r="B209" s="52">
        <v>138</v>
      </c>
      <c r="C209" s="53">
        <v>-8.003930812621752E-4</v>
      </c>
      <c r="D209" s="54">
        <v>-1.1690568584124194E-3</v>
      </c>
      <c r="E209" s="54">
        <v>3.686637771502442E-4</v>
      </c>
      <c r="F209" s="55"/>
    </row>
    <row r="210" spans="2:6" x14ac:dyDescent="0.2">
      <c r="B210" s="52">
        <v>139</v>
      </c>
      <c r="C210" s="53">
        <v>7.7814844088621255E-3</v>
      </c>
      <c r="D210" s="54">
        <v>5.9949098983591836E-4</v>
      </c>
      <c r="E210" s="54">
        <v>7.1819934190262072E-3</v>
      </c>
      <c r="F210" s="55"/>
    </row>
    <row r="211" spans="2:6" x14ac:dyDescent="0.2">
      <c r="B211" s="52">
        <v>140</v>
      </c>
      <c r="C211" s="53">
        <v>-1.4004710587401541E-2</v>
      </c>
      <c r="D211" s="54">
        <v>1.6120245317550221E-3</v>
      </c>
      <c r="E211" s="54">
        <v>-1.5616735119156563E-2</v>
      </c>
      <c r="F211" s="55"/>
    </row>
    <row r="212" spans="2:6" x14ac:dyDescent="0.2">
      <c r="B212" s="52">
        <v>141</v>
      </c>
      <c r="C212" s="53">
        <v>9.0055743756185629E-3</v>
      </c>
      <c r="D212" s="54">
        <v>-9.8756802695704714E-4</v>
      </c>
      <c r="E212" s="54">
        <v>9.99314240257561E-3</v>
      </c>
      <c r="F212" s="55"/>
    </row>
    <row r="213" spans="2:6" x14ac:dyDescent="0.2">
      <c r="B213" s="52">
        <v>142</v>
      </c>
      <c r="C213" s="53">
        <v>-7.3235102111360037E-3</v>
      </c>
      <c r="D213" s="54">
        <v>-8.2066625165247344E-4</v>
      </c>
      <c r="E213" s="54">
        <v>-6.5028439594835303E-3</v>
      </c>
      <c r="F213" s="55"/>
    </row>
    <row r="214" spans="2:6" x14ac:dyDescent="0.2">
      <c r="B214" s="52">
        <v>143</v>
      </c>
      <c r="C214" s="53">
        <v>1.8228567702467102E-3</v>
      </c>
      <c r="D214" s="54">
        <v>-5.4523678957975612E-4</v>
      </c>
      <c r="E214" s="54">
        <v>2.3680935598264664E-3</v>
      </c>
      <c r="F214" s="55"/>
    </row>
    <row r="215" spans="2:6" x14ac:dyDescent="0.2">
      <c r="B215" s="52">
        <v>144</v>
      </c>
      <c r="C215" s="53">
        <v>-2.5293717836409229E-3</v>
      </c>
      <c r="D215" s="54">
        <v>2.7875595313424113E-4</v>
      </c>
      <c r="E215" s="54">
        <v>-2.808127736775164E-3</v>
      </c>
      <c r="F215" s="55"/>
    </row>
    <row r="216" spans="2:6" x14ac:dyDescent="0.2">
      <c r="B216" s="52">
        <v>145</v>
      </c>
      <c r="C216" s="53">
        <v>8.8865730002342068E-3</v>
      </c>
      <c r="D216" s="54">
        <v>-9.3438621164016605E-4</v>
      </c>
      <c r="E216" s="54">
        <v>9.8209592118743728E-3</v>
      </c>
      <c r="F216" s="55"/>
    </row>
    <row r="217" spans="2:6" x14ac:dyDescent="0.2">
      <c r="B217" s="52">
        <v>146</v>
      </c>
      <c r="C217" s="53">
        <v>-6.259292226185406E-3</v>
      </c>
      <c r="D217" s="54">
        <v>1.0712375874949278E-3</v>
      </c>
      <c r="E217" s="54">
        <v>-7.3305298136803337E-3</v>
      </c>
      <c r="F217" s="55"/>
    </row>
    <row r="218" spans="2:6" x14ac:dyDescent="0.2">
      <c r="B218" s="52">
        <v>147</v>
      </c>
      <c r="C218" s="53">
        <v>-4.6776901001913508E-3</v>
      </c>
      <c r="D218" s="54">
        <v>2.8663568971842683E-4</v>
      </c>
      <c r="E218" s="54">
        <v>-4.9643257899097777E-3</v>
      </c>
      <c r="F218" s="55"/>
    </row>
    <row r="219" spans="2:6" x14ac:dyDescent="0.2">
      <c r="B219" s="52">
        <v>148</v>
      </c>
      <c r="C219" s="53">
        <v>-3.2381087016573459E-3</v>
      </c>
      <c r="D219" s="54">
        <v>-1.0684120528101975E-3</v>
      </c>
      <c r="E219" s="54">
        <v>-2.1696966488471484E-3</v>
      </c>
      <c r="F219" s="55"/>
    </row>
    <row r="220" spans="2:6" x14ac:dyDescent="0.2">
      <c r="B220" s="52">
        <v>149</v>
      </c>
      <c r="C220" s="53">
        <v>2.4246418449333168E-3</v>
      </c>
      <c r="D220" s="54">
        <v>-1.8958993801457529E-3</v>
      </c>
      <c r="E220" s="54">
        <v>4.3205412250790698E-3</v>
      </c>
      <c r="F220" s="55"/>
    </row>
    <row r="221" spans="2:6" x14ac:dyDescent="0.2">
      <c r="B221" s="52">
        <v>150</v>
      </c>
      <c r="C221" s="53">
        <v>-2.0431432084394231E-3</v>
      </c>
      <c r="D221" s="54">
        <v>7.1461113528748128E-6</v>
      </c>
      <c r="E221" s="54">
        <v>-2.050289319792298E-3</v>
      </c>
      <c r="F221" s="55"/>
    </row>
    <row r="222" spans="2:6" x14ac:dyDescent="0.2">
      <c r="B222" s="52">
        <v>151</v>
      </c>
      <c r="C222" s="53">
        <v>3.0729857729167344E-3</v>
      </c>
      <c r="D222" s="54">
        <v>2.5483238932029126E-4</v>
      </c>
      <c r="E222" s="54">
        <v>2.8181533835964431E-3</v>
      </c>
      <c r="F222" s="55"/>
    </row>
    <row r="223" spans="2:6" x14ac:dyDescent="0.2">
      <c r="B223" s="52">
        <v>152</v>
      </c>
      <c r="C223" s="53">
        <v>2.1546439585286882E-3</v>
      </c>
      <c r="D223" s="54">
        <v>2.4249972919218035E-4</v>
      </c>
      <c r="E223" s="54">
        <v>1.9121442293365079E-3</v>
      </c>
      <c r="F223" s="55"/>
    </row>
    <row r="224" spans="2:6" x14ac:dyDescent="0.2">
      <c r="B224" s="52">
        <v>153</v>
      </c>
      <c r="C224" s="53">
        <v>3.0178546508022991E-3</v>
      </c>
      <c r="D224" s="54">
        <v>3.544427172921462E-4</v>
      </c>
      <c r="E224" s="54">
        <v>2.6634119335101529E-3</v>
      </c>
      <c r="F224" s="55"/>
    </row>
    <row r="225" spans="2:6" x14ac:dyDescent="0.2">
      <c r="B225" s="52">
        <v>154</v>
      </c>
      <c r="C225" s="53">
        <v>1.8831722346705528E-3</v>
      </c>
      <c r="D225" s="54">
        <v>7.6880287242263746E-4</v>
      </c>
      <c r="E225" s="54">
        <v>1.1143693622479153E-3</v>
      </c>
      <c r="F225" s="55"/>
    </row>
    <row r="226" spans="2:6" x14ac:dyDescent="0.2">
      <c r="B226" s="52">
        <v>155</v>
      </c>
      <c r="C226" s="53">
        <v>-9.9653176142971717E-4</v>
      </c>
      <c r="D226" s="54">
        <v>3.9163636195471935E-4</v>
      </c>
      <c r="E226" s="54">
        <v>-1.3881681233844365E-3</v>
      </c>
      <c r="F226" s="55"/>
    </row>
    <row r="227" spans="2:6" x14ac:dyDescent="0.2">
      <c r="B227" s="52">
        <v>156</v>
      </c>
      <c r="C227" s="53">
        <v>2.6942090836915419E-3</v>
      </c>
      <c r="D227" s="54">
        <v>2.9866203442967254E-6</v>
      </c>
      <c r="E227" s="54">
        <v>2.6912224633472452E-3</v>
      </c>
      <c r="F227" s="55"/>
    </row>
    <row r="228" spans="2:6" x14ac:dyDescent="0.2">
      <c r="B228" s="52">
        <v>157</v>
      </c>
      <c r="C228" s="53">
        <v>3.6457799332797573E-3</v>
      </c>
      <c r="D228" s="54">
        <v>-9.3185945947508227E-5</v>
      </c>
      <c r="E228" s="54">
        <v>3.7389658792272656E-3</v>
      </c>
      <c r="F228" s="55"/>
    </row>
    <row r="229" spans="2:6" x14ac:dyDescent="0.2">
      <c r="B229" s="52">
        <v>158</v>
      </c>
      <c r="C229" s="53">
        <v>2.5544945485550257E-3</v>
      </c>
      <c r="D229" s="54">
        <v>5.3040533271804047E-4</v>
      </c>
      <c r="E229" s="54">
        <v>2.0240892158369852E-3</v>
      </c>
      <c r="F229" s="55"/>
    </row>
    <row r="230" spans="2:6" x14ac:dyDescent="0.2">
      <c r="B230" s="52">
        <v>159</v>
      </c>
      <c r="C230" s="53">
        <v>-2.9690023265106927E-3</v>
      </c>
      <c r="D230" s="54">
        <v>8.4746213515347456E-4</v>
      </c>
      <c r="E230" s="54">
        <v>-3.8164644616641673E-3</v>
      </c>
      <c r="F230" s="55"/>
    </row>
    <row r="231" spans="2:6" x14ac:dyDescent="0.2">
      <c r="B231" s="52">
        <v>160</v>
      </c>
      <c r="C231" s="53">
        <v>-1.9907343433163602E-3</v>
      </c>
      <c r="D231" s="54">
        <v>-1.3650013244935846E-4</v>
      </c>
      <c r="E231" s="54">
        <v>-1.8542342108670018E-3</v>
      </c>
      <c r="F231" s="55"/>
    </row>
    <row r="232" spans="2:6" x14ac:dyDescent="0.2">
      <c r="B232" s="52">
        <v>161</v>
      </c>
      <c r="C232" s="53">
        <v>1.4010601050370669E-3</v>
      </c>
      <c r="D232" s="54">
        <v>-9.0917301638445617E-4</v>
      </c>
      <c r="E232" s="54">
        <v>2.3102331214215231E-3</v>
      </c>
      <c r="F232" s="55"/>
    </row>
    <row r="233" spans="2:6" x14ac:dyDescent="0.2">
      <c r="B233" s="52">
        <v>162</v>
      </c>
      <c r="C233" s="53">
        <v>-4.2937060310635801E-3</v>
      </c>
      <c r="D233" s="54">
        <v>-4.8152761060020867E-4</v>
      </c>
      <c r="E233" s="54">
        <v>-3.8121784204633714E-3</v>
      </c>
      <c r="F233" s="55"/>
    </row>
    <row r="234" spans="2:6" x14ac:dyDescent="0.2">
      <c r="B234" s="52">
        <v>163</v>
      </c>
      <c r="C234" s="53">
        <v>-3.7958630283110913E-3</v>
      </c>
      <c r="D234" s="54">
        <v>-2.1785603202497447E-4</v>
      </c>
      <c r="E234" s="54">
        <v>-3.5780069962861169E-3</v>
      </c>
      <c r="F234" s="55"/>
    </row>
    <row r="235" spans="2:6" x14ac:dyDescent="0.2">
      <c r="B235" s="52">
        <v>164</v>
      </c>
      <c r="C235" s="53">
        <v>-1.4082515375071967E-2</v>
      </c>
      <c r="D235" s="54">
        <v>-9.4210137646890887E-4</v>
      </c>
      <c r="E235" s="54">
        <v>-1.3140413998603058E-2</v>
      </c>
      <c r="F235" s="55"/>
    </row>
    <row r="236" spans="2:6" x14ac:dyDescent="0.2">
      <c r="B236" s="52">
        <v>165</v>
      </c>
      <c r="C236" s="53">
        <v>-1.5884907005366031E-2</v>
      </c>
      <c r="D236" s="54">
        <v>-2.3893805817051892E-3</v>
      </c>
      <c r="E236" s="54">
        <v>-1.3495526423660842E-2</v>
      </c>
      <c r="F236" s="55"/>
    </row>
    <row r="237" spans="2:6" x14ac:dyDescent="0.2">
      <c r="B237" s="52">
        <v>166</v>
      </c>
      <c r="C237" s="53">
        <v>-6.2545373528343547E-3</v>
      </c>
      <c r="D237" s="54">
        <v>-3.6427690009754946E-3</v>
      </c>
      <c r="E237" s="54">
        <v>-2.6117683518588602E-3</v>
      </c>
      <c r="F237" s="55"/>
    </row>
    <row r="238" spans="2:6" x14ac:dyDescent="0.2">
      <c r="B238" s="52">
        <v>167</v>
      </c>
      <c r="C238" s="53">
        <v>-2.7750373169002874E-3</v>
      </c>
      <c r="D238" s="54">
        <v>-3.1711129388866011E-3</v>
      </c>
      <c r="E238" s="54">
        <v>3.9607562198631365E-4</v>
      </c>
      <c r="F238" s="55"/>
    </row>
    <row r="239" spans="2:6" x14ac:dyDescent="0.2">
      <c r="B239" s="52">
        <v>168</v>
      </c>
      <c r="C239" s="53">
        <v>5.934212876966544E-3</v>
      </c>
      <c r="D239" s="54">
        <v>-7.7256780636096589E-4</v>
      </c>
      <c r="E239" s="54">
        <v>6.7067806833275099E-3</v>
      </c>
      <c r="F239" s="55"/>
    </row>
    <row r="240" spans="2:6" x14ac:dyDescent="0.2">
      <c r="B240" s="52">
        <v>169</v>
      </c>
      <c r="C240" s="53">
        <v>1.993412603034642E-2</v>
      </c>
      <c r="D240" s="54">
        <v>1.0695260610484938E-3</v>
      </c>
      <c r="E240" s="54">
        <v>1.8864599969297926E-2</v>
      </c>
      <c r="F240" s="55"/>
    </row>
    <row r="241" spans="2:6" x14ac:dyDescent="0.2">
      <c r="B241" s="52">
        <v>170</v>
      </c>
      <c r="C241" s="53">
        <v>-6.0232144881753186E-3</v>
      </c>
      <c r="D241" s="54">
        <v>3.2766558410383499E-3</v>
      </c>
      <c r="E241" s="54">
        <v>-9.2998703292136685E-3</v>
      </c>
      <c r="F241" s="55"/>
    </row>
    <row r="242" spans="2:6" x14ac:dyDescent="0.2">
      <c r="B242" s="52">
        <v>171</v>
      </c>
      <c r="C242" s="53">
        <v>-2.0669981221823519E-3</v>
      </c>
      <c r="D242" s="54">
        <v>2.4339608673556111E-3</v>
      </c>
      <c r="E242" s="54">
        <v>-4.5009589895379631E-3</v>
      </c>
      <c r="F242" s="55"/>
    </row>
    <row r="243" spans="2:6" x14ac:dyDescent="0.2">
      <c r="B243" s="52">
        <v>172</v>
      </c>
      <c r="C243" s="53">
        <v>-1.877332601969942E-3</v>
      </c>
      <c r="D243" s="54">
        <v>-1.0145414312112597E-3</v>
      </c>
      <c r="E243" s="54">
        <v>-8.6279117075868227E-4</v>
      </c>
      <c r="F243" s="55"/>
    </row>
    <row r="244" spans="2:6" x14ac:dyDescent="0.2">
      <c r="B244" s="52">
        <v>173</v>
      </c>
      <c r="C244" s="53">
        <v>9.484106296676037E-3</v>
      </c>
      <c r="D244" s="54">
        <v>-2.1247920334201576E-3</v>
      </c>
      <c r="E244" s="54">
        <v>1.1608898330096195E-2</v>
      </c>
      <c r="F244" s="55"/>
    </row>
    <row r="245" spans="2:6" x14ac:dyDescent="0.2">
      <c r="B245" s="52">
        <v>174</v>
      </c>
      <c r="C245" s="53">
        <v>-2.6664206188362349E-3</v>
      </c>
      <c r="D245" s="54">
        <v>1.0299817739650068E-3</v>
      </c>
      <c r="E245" s="54">
        <v>-3.6964023928012417E-3</v>
      </c>
      <c r="F245" s="55"/>
    </row>
    <row r="246" spans="2:6" x14ac:dyDescent="0.2">
      <c r="B246" s="52">
        <v>175</v>
      </c>
      <c r="C246" s="53">
        <v>-1.3217686055654357E-2</v>
      </c>
      <c r="D246" s="54">
        <v>1.0485078321242711E-3</v>
      </c>
      <c r="E246" s="54">
        <v>-1.4266193887778628E-2</v>
      </c>
      <c r="F246" s="55"/>
    </row>
    <row r="247" spans="2:6" x14ac:dyDescent="0.2">
      <c r="B247" s="52">
        <v>176</v>
      </c>
      <c r="C247" s="53">
        <v>-1.9334091611376677E-3</v>
      </c>
      <c r="D247" s="54">
        <v>-1.5200261533907637E-3</v>
      </c>
      <c r="E247" s="54">
        <v>-4.1338300774690405E-4</v>
      </c>
      <c r="F247" s="55"/>
    </row>
    <row r="248" spans="2:6" x14ac:dyDescent="0.2">
      <c r="B248" s="52">
        <v>177</v>
      </c>
      <c r="C248" s="53">
        <v>6.2783369049009266E-3</v>
      </c>
      <c r="D248" s="54">
        <v>-2.9038996093233268E-3</v>
      </c>
      <c r="E248" s="54">
        <v>9.1822365142242533E-3</v>
      </c>
      <c r="F248" s="55"/>
    </row>
    <row r="249" spans="2:6" x14ac:dyDescent="0.2">
      <c r="B249" s="52">
        <v>178</v>
      </c>
      <c r="C249" s="53">
        <v>-2.5025760059536866E-3</v>
      </c>
      <c r="D249" s="54">
        <v>1.2607364935525878E-4</v>
      </c>
      <c r="E249" s="54">
        <v>-2.6286496553089454E-3</v>
      </c>
      <c r="F249" s="55"/>
    </row>
    <row r="250" spans="2:6" x14ac:dyDescent="0.2">
      <c r="B250" s="52">
        <v>179</v>
      </c>
      <c r="C250" s="53">
        <v>-1.0283399266915231E-3</v>
      </c>
      <c r="D250" s="54">
        <v>1.3718214538613214E-3</v>
      </c>
      <c r="E250" s="54">
        <v>-2.4001613805528445E-3</v>
      </c>
      <c r="F250" s="55"/>
    </row>
    <row r="251" spans="2:6" x14ac:dyDescent="0.2">
      <c r="B251" s="52">
        <v>180</v>
      </c>
      <c r="C251" s="53">
        <v>7.4165976550498395E-3</v>
      </c>
      <c r="D251" s="54">
        <v>-2.5102727969322954E-4</v>
      </c>
      <c r="E251" s="54">
        <v>7.667624934743069E-3</v>
      </c>
      <c r="F251" s="55"/>
    </row>
    <row r="252" spans="2:6" x14ac:dyDescent="0.2">
      <c r="B252" s="52">
        <v>181</v>
      </c>
      <c r="C252" s="53">
        <v>5.2792703691660163E-3</v>
      </c>
      <c r="D252" s="54">
        <v>7.156749031395071E-5</v>
      </c>
      <c r="E252" s="54">
        <v>5.2077028788520656E-3</v>
      </c>
      <c r="F252" s="55"/>
    </row>
    <row r="253" spans="2:6" x14ac:dyDescent="0.2">
      <c r="B253" s="52">
        <v>182</v>
      </c>
      <c r="C253" s="53">
        <v>4.5709974124595303E-3</v>
      </c>
      <c r="D253" s="54">
        <v>1.6777787880282299E-3</v>
      </c>
      <c r="E253" s="54">
        <v>2.8932186244313004E-3</v>
      </c>
      <c r="F253" s="55"/>
    </row>
    <row r="254" spans="2:6" x14ac:dyDescent="0.2">
      <c r="B254" s="52">
        <v>183</v>
      </c>
      <c r="C254" s="53">
        <v>-6.8101202337094368E-4</v>
      </c>
      <c r="D254" s="54">
        <v>1.4357516971738754E-3</v>
      </c>
      <c r="E254" s="54">
        <v>-2.1167637205448189E-3</v>
      </c>
      <c r="F254" s="55"/>
    </row>
    <row r="255" spans="2:6" x14ac:dyDescent="0.2">
      <c r="B255" s="52">
        <v>184</v>
      </c>
      <c r="C255" s="53">
        <v>8.5090081362214423E-3</v>
      </c>
      <c r="D255" s="54">
        <v>1.2344194459212518E-4</v>
      </c>
      <c r="E255" s="54">
        <v>8.3855661916293171E-3</v>
      </c>
      <c r="F255" s="55"/>
    </row>
    <row r="256" spans="2:6" x14ac:dyDescent="0.2">
      <c r="B256" s="52">
        <v>185</v>
      </c>
      <c r="C256" s="53">
        <v>-4.9306198725775977E-3</v>
      </c>
      <c r="D256" s="54">
        <v>5.0906496679674861E-4</v>
      </c>
      <c r="E256" s="54">
        <v>-5.4396848393743463E-3</v>
      </c>
      <c r="F256" s="55"/>
    </row>
    <row r="257" spans="2:6" x14ac:dyDescent="0.2">
      <c r="B257" s="52">
        <v>186</v>
      </c>
      <c r="C257" s="53">
        <v>-1.4852464836861952E-2</v>
      </c>
      <c r="D257" s="54">
        <v>2.4298216571576152E-4</v>
      </c>
      <c r="E257" s="54">
        <v>-1.5095447002577714E-2</v>
      </c>
      <c r="F257" s="55"/>
    </row>
    <row r="258" spans="2:6" x14ac:dyDescent="0.2">
      <c r="B258" s="52">
        <v>187</v>
      </c>
      <c r="C258" s="53">
        <v>-6.597007298640164E-3</v>
      </c>
      <c r="D258" s="54">
        <v>-2.1294013571136463E-3</v>
      </c>
      <c r="E258" s="54">
        <v>-4.4676059415265177E-3</v>
      </c>
      <c r="F258" s="55"/>
    </row>
    <row r="259" spans="2:6" x14ac:dyDescent="0.2">
      <c r="B259" s="52">
        <v>188</v>
      </c>
      <c r="C259" s="53">
        <v>8.307928873276197E-3</v>
      </c>
      <c r="D259" s="54">
        <v>-3.6433322080224179E-3</v>
      </c>
      <c r="E259" s="54">
        <v>1.1951261081298615E-2</v>
      </c>
      <c r="F259" s="55"/>
    </row>
    <row r="260" spans="2:6" x14ac:dyDescent="0.2">
      <c r="B260" s="52">
        <v>189</v>
      </c>
      <c r="C260" s="53">
        <v>-1.1957284843006375E-2</v>
      </c>
      <c r="D260" s="54">
        <v>-2.0534144285192478E-4</v>
      </c>
      <c r="E260" s="54">
        <v>-1.175194340015445E-2</v>
      </c>
      <c r="F260" s="55"/>
    </row>
    <row r="261" spans="2:6" x14ac:dyDescent="0.2">
      <c r="B261" s="52">
        <v>190</v>
      </c>
      <c r="C261" s="53">
        <v>-1.3457267024769666E-2</v>
      </c>
      <c r="D261" s="54">
        <v>6.0549069537019738E-4</v>
      </c>
      <c r="E261" s="54">
        <v>-1.4062757720139863E-2</v>
      </c>
      <c r="F261" s="55"/>
    </row>
    <row r="262" spans="2:6" x14ac:dyDescent="0.2">
      <c r="B262" s="52">
        <v>191</v>
      </c>
      <c r="C262" s="53">
        <v>1.8749919955160302E-3</v>
      </c>
      <c r="D262" s="54">
        <v>-2.5753231924880923E-3</v>
      </c>
      <c r="E262" s="54">
        <v>4.4503151880041225E-3</v>
      </c>
      <c r="F262" s="55"/>
    </row>
    <row r="263" spans="2:6" x14ac:dyDescent="0.2">
      <c r="B263" s="52">
        <v>192</v>
      </c>
      <c r="C263" s="53">
        <v>1.1082065471581077E-2</v>
      </c>
      <c r="D263" s="54">
        <v>-2.7044876542755298E-3</v>
      </c>
      <c r="E263" s="54">
        <v>1.3786553125856606E-2</v>
      </c>
      <c r="F263" s="55"/>
    </row>
    <row r="264" spans="2:6" x14ac:dyDescent="0.2">
      <c r="B264" s="52">
        <v>193</v>
      </c>
      <c r="C264" s="53">
        <v>-1.8136666066373109E-3</v>
      </c>
      <c r="D264" s="54">
        <v>1.819640174011716E-3</v>
      </c>
      <c r="E264" s="54">
        <v>-3.633306780649027E-3</v>
      </c>
      <c r="F264" s="55"/>
    </row>
    <row r="265" spans="2:6" x14ac:dyDescent="0.2">
      <c r="B265" s="52">
        <v>194</v>
      </c>
      <c r="C265" s="53">
        <v>-1.0260201187717564E-2</v>
      </c>
      <c r="D265" s="54">
        <v>2.2530400567519846E-3</v>
      </c>
      <c r="E265" s="54">
        <v>-1.2513241244469548E-2</v>
      </c>
      <c r="F265" s="55"/>
    </row>
    <row r="266" spans="2:6" x14ac:dyDescent="0.2">
      <c r="B266" s="52">
        <v>195</v>
      </c>
      <c r="C266" s="53">
        <v>-6.0954870846469719E-3</v>
      </c>
      <c r="D266" s="54">
        <v>-1.2867279686448749E-3</v>
      </c>
      <c r="E266" s="54">
        <v>-4.8087591160020969E-3</v>
      </c>
      <c r="F266" s="55"/>
    </row>
    <row r="267" spans="2:6" x14ac:dyDescent="0.2">
      <c r="B267" s="52">
        <v>196</v>
      </c>
      <c r="C267" s="53">
        <v>-8.2966224877734536E-3</v>
      </c>
      <c r="D267" s="54">
        <v>-3.0243704994460871E-3</v>
      </c>
      <c r="E267" s="54">
        <v>-5.2722519883273665E-3</v>
      </c>
      <c r="F267" s="55"/>
    </row>
    <row r="268" spans="2:6" x14ac:dyDescent="0.2">
      <c r="B268" s="52">
        <v>197</v>
      </c>
      <c r="C268" s="53">
        <v>-4.5089629253930903E-3</v>
      </c>
      <c r="D268" s="54">
        <v>-2.0325200782795442E-3</v>
      </c>
      <c r="E268" s="54">
        <v>-2.4764428471135461E-3</v>
      </c>
      <c r="F268" s="55"/>
    </row>
    <row r="269" spans="2:6" x14ac:dyDescent="0.2">
      <c r="B269" s="52">
        <v>198</v>
      </c>
      <c r="C269" s="53">
        <v>-1.5397947845859208E-2</v>
      </c>
      <c r="D269" s="54">
        <v>-1.2355398265619447E-3</v>
      </c>
      <c r="E269" s="54">
        <v>-1.4162408019297263E-2</v>
      </c>
      <c r="F269" s="55"/>
    </row>
    <row r="270" spans="2:6" x14ac:dyDescent="0.2">
      <c r="B270" s="52">
        <v>199</v>
      </c>
      <c r="C270" s="53">
        <v>-1.1754448814794432E-2</v>
      </c>
      <c r="D270" s="54">
        <v>-2.2356828260957119E-3</v>
      </c>
      <c r="E270" s="54">
        <v>-9.5187659886987203E-3</v>
      </c>
      <c r="F270" s="55"/>
    </row>
    <row r="271" spans="2:6" x14ac:dyDescent="0.2">
      <c r="B271" s="52">
        <v>200</v>
      </c>
      <c r="C271" s="53">
        <v>1.2031541273632882E-3</v>
      </c>
      <c r="D271" s="54">
        <v>-3.1245069526883978E-3</v>
      </c>
      <c r="E271" s="54">
        <v>4.3276610800516858E-3</v>
      </c>
      <c r="F271" s="55"/>
    </row>
    <row r="272" spans="2:6" x14ac:dyDescent="0.2">
      <c r="B272" s="52">
        <v>201</v>
      </c>
      <c r="C272" s="53">
        <v>-3.3767951130269139E-3</v>
      </c>
      <c r="D272" s="54">
        <v>-1.7582085531440417E-3</v>
      </c>
      <c r="E272" s="54">
        <v>-1.6185865598828723E-3</v>
      </c>
      <c r="F272" s="55"/>
    </row>
    <row r="273" spans="2:6" x14ac:dyDescent="0.2">
      <c r="B273" s="52">
        <v>202</v>
      </c>
      <c r="C273" s="53">
        <v>1.7650988660983945E-3</v>
      </c>
      <c r="D273" s="54">
        <v>4.2671336615609286E-4</v>
      </c>
      <c r="E273" s="54">
        <v>1.3383854999423016E-3</v>
      </c>
      <c r="F273" s="55"/>
    </row>
    <row r="274" spans="2:6" x14ac:dyDescent="0.2">
      <c r="B274" s="52">
        <v>203</v>
      </c>
      <c r="C274" s="53">
        <v>-1.9662020614440159E-3</v>
      </c>
      <c r="D274" s="54">
        <v>4.574957541273808E-4</v>
      </c>
      <c r="E274" s="54">
        <v>-2.4236978155713967E-3</v>
      </c>
      <c r="F274" s="55"/>
    </row>
    <row r="275" spans="2:6" x14ac:dyDescent="0.2">
      <c r="B275" s="52">
        <v>204</v>
      </c>
      <c r="C275" s="53">
        <v>-6.6013500031565173E-3</v>
      </c>
      <c r="D275" s="54">
        <v>-2.3605250980830109E-4</v>
      </c>
      <c r="E275" s="54">
        <v>-6.3652974933482162E-3</v>
      </c>
      <c r="F275" s="55"/>
    </row>
    <row r="276" spans="2:6" x14ac:dyDescent="0.2">
      <c r="B276" s="52">
        <v>205</v>
      </c>
      <c r="C276" s="53">
        <v>5.7318315968640466E-3</v>
      </c>
      <c r="D276" s="54">
        <v>-8.1360558545563906E-4</v>
      </c>
      <c r="E276" s="54">
        <v>6.5454371823196857E-3</v>
      </c>
      <c r="F276" s="55"/>
    </row>
    <row r="277" spans="2:6" x14ac:dyDescent="0.2">
      <c r="B277" s="52">
        <v>206</v>
      </c>
      <c r="C277" s="53">
        <v>7.6773059763326178E-3</v>
      </c>
      <c r="D277" s="54">
        <v>-5.7980564856353368E-4</v>
      </c>
      <c r="E277" s="54">
        <v>8.2571116248961515E-3</v>
      </c>
      <c r="F277" s="55"/>
    </row>
    <row r="278" spans="2:6" x14ac:dyDescent="0.2">
      <c r="B278" s="52">
        <v>207</v>
      </c>
      <c r="C278" s="53">
        <v>1.5229205902254647E-2</v>
      </c>
      <c r="D278" s="54">
        <v>1.5063186766696452E-3</v>
      </c>
      <c r="E278" s="54">
        <v>1.3722887225585002E-2</v>
      </c>
      <c r="F278" s="55"/>
    </row>
    <row r="279" spans="2:6" x14ac:dyDescent="0.2">
      <c r="B279" s="52">
        <v>208</v>
      </c>
      <c r="C279" s="53">
        <v>1.2358857817122357E-3</v>
      </c>
      <c r="D279" s="54">
        <v>3.2743695622455176E-3</v>
      </c>
      <c r="E279" s="54">
        <v>-2.0384837805332819E-3</v>
      </c>
      <c r="F279" s="55"/>
    </row>
    <row r="280" spans="2:6" x14ac:dyDescent="0.2">
      <c r="B280" s="52">
        <v>209</v>
      </c>
      <c r="C280" s="53">
        <v>-3.5502538283361325E-3</v>
      </c>
      <c r="D280" s="54">
        <v>2.0283386869122152E-3</v>
      </c>
      <c r="E280" s="54">
        <v>-5.5785925152483477E-3</v>
      </c>
      <c r="F280" s="55"/>
    </row>
    <row r="281" spans="2:6" x14ac:dyDescent="0.2">
      <c r="B281" s="52">
        <v>210</v>
      </c>
      <c r="C281" s="53">
        <v>-2.3183620767633875E-2</v>
      </c>
      <c r="D281" s="54">
        <v>-3.9924048039451446E-4</v>
      </c>
      <c r="E281" s="54">
        <v>-2.2784380287239361E-2</v>
      </c>
      <c r="F281" s="55"/>
    </row>
    <row r="282" spans="2:6" x14ac:dyDescent="0.2">
      <c r="B282" s="52">
        <v>211</v>
      </c>
      <c r="C282" s="53">
        <v>1.0140358254292447E-2</v>
      </c>
      <c r="D282" s="54">
        <v>-4.1376695952609725E-3</v>
      </c>
      <c r="E282" s="54">
        <v>1.4278027849553419E-2</v>
      </c>
      <c r="F282" s="55"/>
    </row>
    <row r="283" spans="2:6" x14ac:dyDescent="0.2">
      <c r="B283" s="52">
        <v>212</v>
      </c>
      <c r="C283" s="53">
        <v>1.7996080458388013E-2</v>
      </c>
      <c r="D283" s="54">
        <v>-2.4592614863836217E-3</v>
      </c>
      <c r="E283" s="54">
        <v>2.0455341944771634E-2</v>
      </c>
      <c r="F283" s="55"/>
    </row>
    <row r="284" spans="2:6" x14ac:dyDescent="0.2">
      <c r="B284" s="52">
        <v>213</v>
      </c>
      <c r="C284" s="53">
        <v>6.9417079851129253E-3</v>
      </c>
      <c r="D284" s="54">
        <v>2.8982455784916112E-3</v>
      </c>
      <c r="E284" s="54">
        <v>4.0434624066213141E-3</v>
      </c>
      <c r="F284" s="55"/>
    </row>
    <row r="285" spans="2:6" x14ac:dyDescent="0.2">
      <c r="B285" s="52">
        <v>214</v>
      </c>
      <c r="C285" s="53">
        <v>-9.6574514833127675E-3</v>
      </c>
      <c r="D285" s="54">
        <v>5.0901601220305365E-3</v>
      </c>
      <c r="E285" s="54">
        <v>-1.4747611605343304E-2</v>
      </c>
      <c r="F285" s="55"/>
    </row>
    <row r="286" spans="2:6" x14ac:dyDescent="0.2">
      <c r="B286" s="52">
        <v>215</v>
      </c>
      <c r="C286" s="53">
        <v>-2.407372874621087E-2</v>
      </c>
      <c r="D286" s="54">
        <v>-3.4729529019981997E-4</v>
      </c>
      <c r="E286" s="54">
        <v>-2.372643345601105E-2</v>
      </c>
      <c r="F286" s="55"/>
    </row>
    <row r="287" spans="2:6" x14ac:dyDescent="0.2">
      <c r="B287" s="52">
        <v>216</v>
      </c>
      <c r="C287" s="53">
        <v>6.8359342526673635E-4</v>
      </c>
      <c r="D287" s="54">
        <v>-5.1287964982526238E-3</v>
      </c>
      <c r="E287" s="54">
        <v>5.8123899235193602E-3</v>
      </c>
      <c r="F287" s="55"/>
    </row>
    <row r="288" spans="2:6" x14ac:dyDescent="0.2">
      <c r="B288" s="52">
        <v>217</v>
      </c>
      <c r="C288" s="53">
        <v>-1.3604513901475249E-3</v>
      </c>
      <c r="D288" s="54">
        <v>-4.1825157916685844E-3</v>
      </c>
      <c r="E288" s="54">
        <v>2.8220644015210595E-3</v>
      </c>
      <c r="F288" s="55"/>
    </row>
    <row r="289" spans="2:6" x14ac:dyDescent="0.2">
      <c r="B289" s="52">
        <v>218</v>
      </c>
      <c r="C289" s="53">
        <v>-1.2605224147426439E-2</v>
      </c>
      <c r="D289" s="54">
        <v>-1.6794875363690918E-4</v>
      </c>
      <c r="E289" s="54">
        <v>-1.243727539378953E-2</v>
      </c>
      <c r="F289" s="55"/>
    </row>
    <row r="290" spans="2:6" x14ac:dyDescent="0.2">
      <c r="B290" s="52">
        <v>219</v>
      </c>
      <c r="C290" s="53">
        <v>1.6544727747123549E-2</v>
      </c>
      <c r="D290" s="54">
        <v>-7.3987169751238424E-7</v>
      </c>
      <c r="E290" s="54">
        <v>1.6545467618821062E-2</v>
      </c>
      <c r="F290" s="55"/>
    </row>
    <row r="291" spans="2:6" x14ac:dyDescent="0.2">
      <c r="B291" s="52">
        <v>220</v>
      </c>
      <c r="C291" s="53">
        <v>-7.569219264429182E-3</v>
      </c>
      <c r="D291" s="54">
        <v>-1.582993819742376E-4</v>
      </c>
      <c r="E291" s="54">
        <v>-7.4109198824549444E-3</v>
      </c>
      <c r="F291" s="55"/>
    </row>
    <row r="292" spans="2:6" x14ac:dyDescent="0.2">
      <c r="B292" s="52">
        <v>221</v>
      </c>
      <c r="C292" s="53">
        <v>1.3437366564604057E-3</v>
      </c>
      <c r="D292" s="54">
        <v>1.1618372216549671E-3</v>
      </c>
      <c r="E292" s="54">
        <v>1.8189943480543852E-4</v>
      </c>
      <c r="F292" s="55"/>
    </row>
    <row r="293" spans="2:6" x14ac:dyDescent="0.2">
      <c r="B293" s="52">
        <v>222</v>
      </c>
      <c r="C293" s="53">
        <v>1.2049367783834542E-3</v>
      </c>
      <c r="D293" s="54">
        <v>3.0960382858943251E-4</v>
      </c>
      <c r="E293" s="54">
        <v>8.9533294979402174E-4</v>
      </c>
      <c r="F293" s="55"/>
    </row>
    <row r="294" spans="2:6" x14ac:dyDescent="0.2">
      <c r="B294" s="52">
        <v>223</v>
      </c>
      <c r="C294" s="53">
        <v>-5.4663120018132363E-3</v>
      </c>
      <c r="D294" s="54">
        <v>-1.1161041516439211E-3</v>
      </c>
      <c r="E294" s="54">
        <v>-4.3502078501693152E-3</v>
      </c>
      <c r="F294" s="55"/>
    </row>
    <row r="295" spans="2:6" x14ac:dyDescent="0.2">
      <c r="B295" s="52">
        <v>224</v>
      </c>
      <c r="C295" s="53">
        <v>1.893874943806971E-2</v>
      </c>
      <c r="D295" s="54">
        <v>3.4919782541702887E-5</v>
      </c>
      <c r="E295" s="54">
        <v>1.8903829655528007E-2</v>
      </c>
      <c r="F295" s="55"/>
    </row>
    <row r="296" spans="2:6" x14ac:dyDescent="0.2">
      <c r="B296" s="52">
        <v>225</v>
      </c>
      <c r="C296" s="53">
        <v>-4.2062999579624595E-3</v>
      </c>
      <c r="D296" s="54">
        <v>1.1439743855968781E-3</v>
      </c>
      <c r="E296" s="54">
        <v>-5.3502743435593376E-3</v>
      </c>
      <c r="F296" s="55"/>
    </row>
    <row r="297" spans="2:6" x14ac:dyDescent="0.2">
      <c r="B297" s="52">
        <v>226</v>
      </c>
      <c r="C297" s="53">
        <v>6.1963362221377424E-3</v>
      </c>
      <c r="D297" s="54">
        <v>1.8963083685906469E-3</v>
      </c>
      <c r="E297" s="54">
        <v>4.3000278535470955E-3</v>
      </c>
      <c r="F297" s="55"/>
    </row>
    <row r="298" spans="2:6" x14ac:dyDescent="0.2">
      <c r="B298" s="52">
        <v>227</v>
      </c>
      <c r="C298" s="53">
        <v>-1.3157661386562578E-2</v>
      </c>
      <c r="D298" s="54">
        <v>8.9745443287141298E-4</v>
      </c>
      <c r="E298" s="54">
        <v>-1.4055115819433991E-2</v>
      </c>
      <c r="F298" s="55"/>
    </row>
    <row r="299" spans="2:6" x14ac:dyDescent="0.2">
      <c r="B299" s="52">
        <v>228</v>
      </c>
      <c r="C299" s="53">
        <v>-5.4464597475465766E-3</v>
      </c>
      <c r="D299" s="54">
        <v>-2.0662577908779206E-3</v>
      </c>
      <c r="E299" s="54">
        <v>-3.380201956668656E-3</v>
      </c>
      <c r="F299" s="55"/>
    </row>
    <row r="300" spans="2:6" x14ac:dyDescent="0.2">
      <c r="B300" s="52">
        <v>229</v>
      </c>
      <c r="C300" s="53">
        <v>-3.928281393483511E-3</v>
      </c>
      <c r="D300" s="54">
        <v>-2.0929209960364142E-3</v>
      </c>
      <c r="E300" s="54">
        <v>-1.8353603974470968E-3</v>
      </c>
      <c r="F300" s="55"/>
    </row>
    <row r="301" spans="2:6" x14ac:dyDescent="0.2">
      <c r="B301" s="52">
        <v>230</v>
      </c>
      <c r="C301" s="53">
        <v>-2.675995459554699E-3</v>
      </c>
      <c r="D301" s="54">
        <v>-2.0921857257986043E-3</v>
      </c>
      <c r="E301" s="54">
        <v>-5.8380973375609475E-4</v>
      </c>
      <c r="F301" s="55"/>
    </row>
    <row r="302" spans="2:6" x14ac:dyDescent="0.2">
      <c r="B302" s="52">
        <v>231</v>
      </c>
      <c r="C302" s="53">
        <v>6.8422357854218689E-4</v>
      </c>
      <c r="D302" s="54">
        <v>-1.9897119041204609E-4</v>
      </c>
      <c r="E302" s="54">
        <v>8.8319476895423299E-4</v>
      </c>
      <c r="F302" s="55"/>
    </row>
    <row r="303" spans="2:6" x14ac:dyDescent="0.2">
      <c r="B303" s="52">
        <v>232</v>
      </c>
      <c r="C303" s="53">
        <v>-6.526428094716044E-3</v>
      </c>
      <c r="D303" s="54">
        <v>-1.3768909015677427E-4</v>
      </c>
      <c r="E303" s="54">
        <v>-6.3887390045592697E-3</v>
      </c>
      <c r="F303" s="55"/>
    </row>
    <row r="304" spans="2:6" x14ac:dyDescent="0.2">
      <c r="B304" s="52">
        <v>233</v>
      </c>
      <c r="C304" s="53">
        <v>-4.4335879661096481E-3</v>
      </c>
      <c r="D304" s="54">
        <v>-5.1757655820002489E-4</v>
      </c>
      <c r="E304" s="54">
        <v>-3.9160114079096232E-3</v>
      </c>
      <c r="F304" s="55"/>
    </row>
    <row r="305" spans="2:6" x14ac:dyDescent="0.2">
      <c r="B305" s="52">
        <v>234</v>
      </c>
      <c r="C305" s="53">
        <v>-1.7566640334281611E-2</v>
      </c>
      <c r="D305" s="54">
        <v>-1.3021181390759015E-3</v>
      </c>
      <c r="E305" s="54">
        <v>-1.6264522195205709E-2</v>
      </c>
      <c r="F305" s="55"/>
    </row>
    <row r="306" spans="2:6" x14ac:dyDescent="0.2">
      <c r="B306" s="52">
        <v>235</v>
      </c>
      <c r="C306" s="53">
        <v>3.7428231803286722E-4</v>
      </c>
      <c r="D306" s="54">
        <v>-2.8751360378440516E-3</v>
      </c>
      <c r="E306" s="54">
        <v>3.2494183558769187E-3</v>
      </c>
      <c r="F306" s="55"/>
    </row>
    <row r="307" spans="2:6" x14ac:dyDescent="0.2">
      <c r="B307" s="52">
        <v>236</v>
      </c>
      <c r="C307" s="53">
        <v>-2.8405596786117591E-3</v>
      </c>
      <c r="D307" s="54">
        <v>-2.2248461790809991E-3</v>
      </c>
      <c r="E307" s="54">
        <v>-6.1571349953076001E-4</v>
      </c>
      <c r="F307" s="55"/>
    </row>
    <row r="308" spans="2:6" x14ac:dyDescent="0.2">
      <c r="B308" s="52">
        <v>237</v>
      </c>
      <c r="C308" s="53">
        <v>-2.5834668774003811E-2</v>
      </c>
      <c r="D308" s="54">
        <v>-5.4611728669482634E-4</v>
      </c>
      <c r="E308" s="54">
        <v>-2.5288551487308984E-2</v>
      </c>
      <c r="F308" s="55"/>
    </row>
    <row r="309" spans="2:6" x14ac:dyDescent="0.2">
      <c r="B309" s="52">
        <v>238</v>
      </c>
      <c r="C309" s="53">
        <v>2.6843795323596496E-3</v>
      </c>
      <c r="D309" s="54">
        <v>-2.1106046936273473E-3</v>
      </c>
      <c r="E309" s="54">
        <v>4.7949842259869969E-3</v>
      </c>
      <c r="F309" s="55"/>
    </row>
    <row r="310" spans="2:6" x14ac:dyDescent="0.2">
      <c r="B310" s="52">
        <v>239</v>
      </c>
      <c r="C310" s="53">
        <v>-1.9973420053646574E-4</v>
      </c>
      <c r="D310" s="54">
        <v>-3.5716601491268016E-3</v>
      </c>
      <c r="E310" s="54">
        <v>3.3719259485903356E-3</v>
      </c>
      <c r="F310" s="55"/>
    </row>
    <row r="311" spans="2:6" x14ac:dyDescent="0.2">
      <c r="B311" s="52">
        <v>240</v>
      </c>
      <c r="C311" s="53">
        <v>2.0945363256593123E-2</v>
      </c>
      <c r="D311" s="54">
        <v>-2.7281538063121669E-4</v>
      </c>
      <c r="E311" s="54">
        <v>2.121817863722434E-2</v>
      </c>
      <c r="F311" s="55"/>
    </row>
    <row r="312" spans="2:6" x14ac:dyDescent="0.2">
      <c r="B312" s="52">
        <v>241</v>
      </c>
      <c r="C312" s="53">
        <v>-3.1347279393899646E-3</v>
      </c>
      <c r="D312" s="54">
        <v>4.0094260269453938E-3</v>
      </c>
      <c r="E312" s="54">
        <v>-7.1441539663353584E-3</v>
      </c>
      <c r="F312" s="55"/>
    </row>
    <row r="313" spans="2:6" x14ac:dyDescent="0.2">
      <c r="B313" s="52">
        <v>242</v>
      </c>
      <c r="C313" s="53">
        <v>7.0918778340927236E-4</v>
      </c>
      <c r="D313" s="54">
        <v>2.3463932502440455E-3</v>
      </c>
      <c r="E313" s="54">
        <v>-1.6372054668347732E-3</v>
      </c>
      <c r="F313" s="55"/>
    </row>
    <row r="314" spans="2:6" x14ac:dyDescent="0.2">
      <c r="B314" s="52">
        <v>243</v>
      </c>
      <c r="C314" s="53">
        <v>5.1678924071378047E-3</v>
      </c>
      <c r="D314" s="54">
        <v>1.4658284382147724E-4</v>
      </c>
      <c r="E314" s="54">
        <v>5.0213095633163275E-3</v>
      </c>
      <c r="F314" s="55"/>
    </row>
    <row r="315" spans="2:6" x14ac:dyDescent="0.2">
      <c r="B315" s="52">
        <v>244</v>
      </c>
      <c r="C315" s="53">
        <v>1.1733117860792406E-2</v>
      </c>
      <c r="D315" s="54">
        <v>-9.4777623322546585E-4</v>
      </c>
      <c r="E315" s="54">
        <v>1.2680894094017871E-2</v>
      </c>
      <c r="F315" s="55"/>
    </row>
    <row r="316" spans="2:6" x14ac:dyDescent="0.2">
      <c r="B316" s="52">
        <v>245</v>
      </c>
      <c r="C316" s="53">
        <v>6.0770236701433826E-3</v>
      </c>
      <c r="D316" s="54">
        <v>2.1568389755769468E-3</v>
      </c>
      <c r="E316" s="54">
        <v>3.9201846945664358E-3</v>
      </c>
      <c r="F316" s="55"/>
    </row>
    <row r="317" spans="2:6" x14ac:dyDescent="0.2">
      <c r="B317" s="52">
        <v>246</v>
      </c>
      <c r="C317" s="53">
        <v>8.4331084479219304E-3</v>
      </c>
      <c r="D317" s="54">
        <v>2.3336584992050477E-3</v>
      </c>
      <c r="E317" s="54">
        <v>6.0994499487168827E-3</v>
      </c>
      <c r="F317" s="55"/>
    </row>
    <row r="318" spans="2:6" x14ac:dyDescent="0.2">
      <c r="B318" s="52">
        <v>247</v>
      </c>
      <c r="C318" s="53">
        <v>6.8248712568452401E-3</v>
      </c>
      <c r="D318" s="54">
        <v>1.6702503624229613E-3</v>
      </c>
      <c r="E318" s="54">
        <v>5.1546208944222788E-3</v>
      </c>
      <c r="F318" s="55"/>
    </row>
    <row r="319" spans="2:6" x14ac:dyDescent="0.2">
      <c r="B319" s="52">
        <v>248</v>
      </c>
      <c r="C319" s="53">
        <v>4.6783202849900079E-3</v>
      </c>
      <c r="D319" s="54">
        <v>1.2198127521486505E-3</v>
      </c>
      <c r="E319" s="54">
        <v>3.4585075328413574E-3</v>
      </c>
      <c r="F319" s="55"/>
    </row>
    <row r="320" spans="2:6" x14ac:dyDescent="0.2">
      <c r="B320" s="52">
        <v>249</v>
      </c>
      <c r="C320" s="53">
        <v>3.1091658800210986E-3</v>
      </c>
      <c r="D320" s="54">
        <v>1.2101464374928343E-3</v>
      </c>
      <c r="E320" s="54">
        <v>1.8990194425282643E-3</v>
      </c>
      <c r="F320" s="55"/>
    </row>
    <row r="321" spans="2:6" x14ac:dyDescent="0.2">
      <c r="B321" s="52">
        <v>250</v>
      </c>
      <c r="C321" s="53">
        <v>3.4656596785536948E-3</v>
      </c>
      <c r="D321" s="54">
        <v>5.2745446451919189E-4</v>
      </c>
      <c r="E321" s="54">
        <v>2.938205214034503E-3</v>
      </c>
      <c r="F321" s="55"/>
    </row>
    <row r="322" spans="2:6" x14ac:dyDescent="0.2">
      <c r="B322" s="52">
        <v>251</v>
      </c>
      <c r="C322" s="53">
        <v>-7.8958041020376981E-5</v>
      </c>
      <c r="D322" s="54">
        <v>3.9282654206750138E-4</v>
      </c>
      <c r="E322" s="54">
        <v>-4.7178458308787838E-4</v>
      </c>
      <c r="F322" s="55"/>
    </row>
    <row r="323" spans="2:6" x14ac:dyDescent="0.2">
      <c r="B323" s="52">
        <v>252</v>
      </c>
      <c r="C323" s="53">
        <v>-1.2569899264266964E-3</v>
      </c>
      <c r="D323" s="54">
        <v>1.5800993496168118E-4</v>
      </c>
      <c r="E323" s="54">
        <v>-1.4149998613883776E-3</v>
      </c>
      <c r="F323" s="55"/>
    </row>
    <row r="324" spans="2:6" x14ac:dyDescent="0.2">
      <c r="B324" s="52">
        <v>253</v>
      </c>
      <c r="C324" s="53">
        <v>5.7496873623500676E-5</v>
      </c>
      <c r="D324" s="54">
        <v>-3.5640550806924923E-4</v>
      </c>
      <c r="E324" s="54">
        <v>4.139023816927499E-4</v>
      </c>
      <c r="F324" s="55"/>
    </row>
    <row r="325" spans="2:6" x14ac:dyDescent="0.2">
      <c r="B325" s="52">
        <v>254</v>
      </c>
      <c r="C325" s="53">
        <v>1.0989919831001669E-3</v>
      </c>
      <c r="D325" s="54">
        <v>-5.0465640954970407E-4</v>
      </c>
      <c r="E325" s="54">
        <v>1.603648392649871E-3</v>
      </c>
      <c r="F325" s="55"/>
    </row>
    <row r="326" spans="2:6" x14ac:dyDescent="0.2">
      <c r="B326" s="52">
        <v>255</v>
      </c>
      <c r="C326" s="53">
        <v>4.291006587667962E-3</v>
      </c>
      <c r="D326" s="54">
        <v>4.5051123734821813E-6</v>
      </c>
      <c r="E326" s="54">
        <v>4.2865014752944798E-3</v>
      </c>
      <c r="F326" s="55"/>
    </row>
    <row r="327" spans="2:6" x14ac:dyDescent="0.2">
      <c r="B327" s="52">
        <v>256</v>
      </c>
      <c r="C327" s="53">
        <v>3.5677626610628112E-3</v>
      </c>
      <c r="D327" s="54">
        <v>6.1904020989555402E-4</v>
      </c>
      <c r="E327" s="54">
        <v>2.9487224511672572E-3</v>
      </c>
      <c r="F327" s="55"/>
    </row>
    <row r="328" spans="2:6" x14ac:dyDescent="0.2">
      <c r="B328" s="52">
        <v>257</v>
      </c>
      <c r="C328" s="53">
        <v>1.8359988932357633E-3</v>
      </c>
      <c r="D328" s="54">
        <v>9.3256802619760587E-4</v>
      </c>
      <c r="E328" s="54">
        <v>9.034308670381574E-4</v>
      </c>
      <c r="F328" s="55"/>
    </row>
    <row r="329" spans="2:6" x14ac:dyDescent="0.2">
      <c r="B329" s="52">
        <v>258</v>
      </c>
      <c r="C329" s="53">
        <v>7.2540059100579509E-3</v>
      </c>
      <c r="D329" s="54">
        <v>6.5992676952458806E-4</v>
      </c>
      <c r="E329" s="54">
        <v>6.5940791405333628E-3</v>
      </c>
      <c r="F329" s="55"/>
    </row>
    <row r="330" spans="2:6" x14ac:dyDescent="0.2">
      <c r="B330" s="52">
        <v>259</v>
      </c>
      <c r="C330" s="53">
        <v>6.1290094508436302E-3</v>
      </c>
      <c r="D330" s="54">
        <v>7.6804384954870433E-4</v>
      </c>
      <c r="E330" s="54">
        <v>5.3609656012949258E-3</v>
      </c>
      <c r="F330" s="55"/>
    </row>
    <row r="331" spans="2:6" x14ac:dyDescent="0.2">
      <c r="B331" s="52">
        <v>260</v>
      </c>
      <c r="C331" s="53">
        <v>3.2987265743533532E-3</v>
      </c>
      <c r="D331" s="54">
        <v>1.4140814685458768E-3</v>
      </c>
      <c r="E331" s="54">
        <v>1.8846451058074764E-3</v>
      </c>
      <c r="F331" s="55"/>
    </row>
    <row r="332" spans="2:6" x14ac:dyDescent="0.2">
      <c r="B332" s="52">
        <v>261</v>
      </c>
      <c r="C332" s="53">
        <v>5.0703999995367465E-3</v>
      </c>
      <c r="D332" s="54">
        <v>1.2168988067300271E-3</v>
      </c>
      <c r="E332" s="54">
        <v>3.8535011928067194E-3</v>
      </c>
      <c r="F332" s="55"/>
    </row>
    <row r="333" spans="2:6" x14ac:dyDescent="0.2">
      <c r="B333" s="52">
        <v>262</v>
      </c>
      <c r="C333" s="53">
        <v>8.4514375097199338E-3</v>
      </c>
      <c r="D333" s="54">
        <v>6.0698935735113528E-4</v>
      </c>
      <c r="E333" s="54">
        <v>7.8444481523687985E-3</v>
      </c>
      <c r="F333" s="55"/>
    </row>
    <row r="334" spans="2:6" x14ac:dyDescent="0.2">
      <c r="B334" s="52">
        <v>263</v>
      </c>
      <c r="C334" s="53">
        <v>-1.8227895099621851E-3</v>
      </c>
      <c r="D334" s="54">
        <v>1.2246770369225633E-3</v>
      </c>
      <c r="E334" s="54">
        <v>-3.0474665468847484E-3</v>
      </c>
      <c r="F334" s="55"/>
    </row>
    <row r="335" spans="2:6" x14ac:dyDescent="0.2">
      <c r="B335" s="52">
        <v>264</v>
      </c>
      <c r="C335" s="53">
        <v>1.032652247739756E-2</v>
      </c>
      <c r="D335" s="54">
        <v>8.2458581786965662E-4</v>
      </c>
      <c r="E335" s="54">
        <v>9.5019366595279035E-3</v>
      </c>
      <c r="F335" s="55"/>
    </row>
    <row r="336" spans="2:6" x14ac:dyDescent="0.2">
      <c r="B336" s="52">
        <v>265</v>
      </c>
      <c r="C336" s="53">
        <v>8.7914300454115524E-3</v>
      </c>
      <c r="D336" s="54">
        <v>6.7006411527036069E-4</v>
      </c>
      <c r="E336" s="54">
        <v>8.1213659301411917E-3</v>
      </c>
      <c r="F336" s="55"/>
    </row>
    <row r="337" spans="2:6" x14ac:dyDescent="0.2">
      <c r="B337" s="52">
        <v>266</v>
      </c>
      <c r="C337" s="53">
        <v>1.2431392469097509E-2</v>
      </c>
      <c r="D337" s="54">
        <v>1.7037549379759001E-3</v>
      </c>
      <c r="E337" s="54">
        <v>1.0727637531121608E-2</v>
      </c>
      <c r="F337" s="55"/>
    </row>
    <row r="338" spans="2:6" x14ac:dyDescent="0.2">
      <c r="B338" s="52">
        <v>267</v>
      </c>
      <c r="C338" s="53">
        <v>-3.0111111880402812E-3</v>
      </c>
      <c r="D338" s="54">
        <v>2.930296173120401E-3</v>
      </c>
      <c r="E338" s="54">
        <v>-5.9414073611606822E-3</v>
      </c>
      <c r="F338" s="55"/>
    </row>
    <row r="339" spans="2:6" x14ac:dyDescent="0.2">
      <c r="B339" s="52">
        <v>268</v>
      </c>
      <c r="C339" s="53">
        <v>-1.1340846503831225E-2</v>
      </c>
      <c r="D339" s="54">
        <v>8.8467148480184457E-4</v>
      </c>
      <c r="E339" s="54">
        <v>-1.2225517988633069E-2</v>
      </c>
      <c r="F339" s="55"/>
    </row>
    <row r="340" spans="2:6" x14ac:dyDescent="0.2">
      <c r="B340" s="52">
        <v>269</v>
      </c>
      <c r="C340" s="53">
        <v>-2.2714299366387303E-3</v>
      </c>
      <c r="D340" s="54">
        <v>-2.0090762376770775E-3</v>
      </c>
      <c r="E340" s="54">
        <v>-2.6235369896165277E-4</v>
      </c>
      <c r="F340" s="55"/>
    </row>
    <row r="341" spans="2:6" x14ac:dyDescent="0.2">
      <c r="B341" s="52">
        <v>270</v>
      </c>
      <c r="C341" s="53">
        <v>-2.3832302415339107E-4</v>
      </c>
      <c r="D341" s="54">
        <v>-2.8857016766709299E-3</v>
      </c>
      <c r="E341" s="54">
        <v>2.6473786525175388E-3</v>
      </c>
      <c r="F341" s="55"/>
    </row>
    <row r="342" spans="2:6" x14ac:dyDescent="0.2">
      <c r="B342" s="52">
        <v>271</v>
      </c>
      <c r="C342" s="53">
        <v>3.6096091398836929E-3</v>
      </c>
      <c r="D342" s="54">
        <v>-5.5767103542300918E-4</v>
      </c>
      <c r="E342" s="54">
        <v>4.1672801753067021E-3</v>
      </c>
      <c r="F342" s="55"/>
    </row>
    <row r="343" spans="2:6" x14ac:dyDescent="0.2">
      <c r="B343" s="52">
        <v>272</v>
      </c>
      <c r="C343" s="53">
        <v>-7.8742834058831619E-4</v>
      </c>
      <c r="D343" s="54">
        <v>9.7772006005522778E-4</v>
      </c>
      <c r="E343" s="54">
        <v>-1.765148400643544E-3</v>
      </c>
      <c r="F343" s="55"/>
    </row>
    <row r="344" spans="2:6" x14ac:dyDescent="0.2">
      <c r="B344" s="52">
        <v>273</v>
      </c>
      <c r="C344" s="53">
        <v>2.8616397318682704E-3</v>
      </c>
      <c r="D344" s="54">
        <v>4.8089561168042231E-4</v>
      </c>
      <c r="E344" s="54">
        <v>2.3807441201878481E-3</v>
      </c>
      <c r="F344" s="55"/>
    </row>
    <row r="345" spans="2:6" x14ac:dyDescent="0.2">
      <c r="B345" s="52">
        <v>274</v>
      </c>
      <c r="C345" s="53">
        <v>8.1264799147351598E-3</v>
      </c>
      <c r="D345" s="54">
        <v>2.2619573891296575E-4</v>
      </c>
      <c r="E345" s="54">
        <v>7.9002841758221941E-3</v>
      </c>
      <c r="F345" s="55"/>
    </row>
    <row r="346" spans="2:6" x14ac:dyDescent="0.2">
      <c r="B346" s="52">
        <v>275</v>
      </c>
      <c r="C346" s="53">
        <v>-4.1392876942315665E-3</v>
      </c>
      <c r="D346" s="54">
        <v>9.3205952038917864E-4</v>
      </c>
      <c r="E346" s="54">
        <v>-5.0713472146207451E-3</v>
      </c>
      <c r="F346" s="55"/>
    </row>
    <row r="347" spans="2:6" x14ac:dyDescent="0.2">
      <c r="B347" s="52">
        <v>276</v>
      </c>
      <c r="C347" s="53">
        <v>-3.3305778224729829E-3</v>
      </c>
      <c r="D347" s="54">
        <v>7.4175249054703922E-4</v>
      </c>
      <c r="E347" s="54">
        <v>-4.0723303130200221E-3</v>
      </c>
      <c r="F347" s="55"/>
    </row>
    <row r="348" spans="2:6" x14ac:dyDescent="0.2">
      <c r="B348" s="52">
        <v>277</v>
      </c>
      <c r="C348" s="53">
        <v>5.9531864834919189E-4</v>
      </c>
      <c r="D348" s="54">
        <v>-1.0101936254496755E-3</v>
      </c>
      <c r="E348" s="54">
        <v>1.6055122737988674E-3</v>
      </c>
      <c r="F348" s="55"/>
    </row>
    <row r="349" spans="2:6" x14ac:dyDescent="0.2">
      <c r="B349" s="52">
        <v>278</v>
      </c>
      <c r="C349" s="53">
        <v>-1.0144971653509127E-4</v>
      </c>
      <c r="D349" s="54">
        <v>-1.1735899460000813E-3</v>
      </c>
      <c r="E349" s="54">
        <v>1.0721402294649901E-3</v>
      </c>
      <c r="F349" s="55"/>
    </row>
    <row r="350" spans="2:6" x14ac:dyDescent="0.2">
      <c r="B350" s="52">
        <v>279</v>
      </c>
      <c r="C350" s="53">
        <v>8.9219271857173404E-3</v>
      </c>
      <c r="D350" s="54">
        <v>1.6818348611269927E-4</v>
      </c>
      <c r="E350" s="54">
        <v>8.7537436996046412E-3</v>
      </c>
      <c r="F350" s="55"/>
    </row>
    <row r="351" spans="2:6" x14ac:dyDescent="0.2">
      <c r="B351" s="52">
        <v>280</v>
      </c>
      <c r="C351" s="53">
        <v>1.2086953608763955E-2</v>
      </c>
      <c r="D351" s="54">
        <v>1.1119836662976633E-3</v>
      </c>
      <c r="E351" s="54">
        <v>1.0974969942466292E-2</v>
      </c>
      <c r="F351" s="55"/>
    </row>
    <row r="352" spans="2:6" x14ac:dyDescent="0.2">
      <c r="B352" s="52">
        <v>281</v>
      </c>
      <c r="C352" s="53">
        <v>6.6472621100652808E-3</v>
      </c>
      <c r="D352" s="54">
        <v>2.4503396013139233E-3</v>
      </c>
      <c r="E352" s="54">
        <v>4.1969225087513575E-3</v>
      </c>
      <c r="F352" s="55"/>
    </row>
    <row r="353" spans="2:6" x14ac:dyDescent="0.2">
      <c r="B353" s="52">
        <v>282</v>
      </c>
      <c r="C353" s="53">
        <v>-2.1800778577047829E-3</v>
      </c>
      <c r="D353" s="54">
        <v>2.6080118181692358E-3</v>
      </c>
      <c r="E353" s="54">
        <v>-4.7880896758740188E-3</v>
      </c>
      <c r="F353" s="55"/>
    </row>
    <row r="354" spans="2:6" x14ac:dyDescent="0.2">
      <c r="B354" s="52">
        <v>283</v>
      </c>
      <c r="C354" s="53">
        <v>-5.5340630706516934E-3</v>
      </c>
      <c r="D354" s="54">
        <v>3.4425017539425548E-4</v>
      </c>
      <c r="E354" s="54">
        <v>-5.8783132460459488E-3</v>
      </c>
      <c r="F354" s="55"/>
    </row>
    <row r="355" spans="2:6" x14ac:dyDescent="0.2">
      <c r="B355" s="52">
        <v>284</v>
      </c>
      <c r="C355" s="53">
        <v>4.6831367299721765E-3</v>
      </c>
      <c r="D355" s="54">
        <v>-1.6453655172215574E-3</v>
      </c>
      <c r="E355" s="54">
        <v>6.328502247193734E-3</v>
      </c>
      <c r="F355" s="55"/>
    </row>
    <row r="356" spans="2:6" x14ac:dyDescent="0.2">
      <c r="B356" s="52">
        <v>285</v>
      </c>
      <c r="C356" s="53">
        <v>1.0882649844800925E-3</v>
      </c>
      <c r="D356" s="54">
        <v>-8.8266085315855006E-4</v>
      </c>
      <c r="E356" s="54">
        <v>1.9709258376386426E-3</v>
      </c>
      <c r="F356" s="55"/>
    </row>
    <row r="357" spans="2:6" x14ac:dyDescent="0.2">
      <c r="B357" s="52">
        <v>286</v>
      </c>
      <c r="C357" s="53">
        <v>7.9730895990721051E-4</v>
      </c>
      <c r="D357" s="54">
        <v>6.8194136672096971E-4</v>
      </c>
      <c r="E357" s="54">
        <v>1.153675931862408E-4</v>
      </c>
      <c r="F357" s="55"/>
    </row>
    <row r="358" spans="2:6" x14ac:dyDescent="0.2">
      <c r="B358" s="52">
        <v>287</v>
      </c>
      <c r="C358" s="53">
        <v>9.0812257160500232E-3</v>
      </c>
      <c r="D358" s="54">
        <v>6.5885328829785872E-4</v>
      </c>
      <c r="E358" s="54">
        <v>8.4223724277521644E-3</v>
      </c>
      <c r="F358" s="55"/>
    </row>
    <row r="359" spans="2:6" x14ac:dyDescent="0.2">
      <c r="B359" s="52">
        <v>288</v>
      </c>
      <c r="C359" s="53">
        <v>-9.324963468611459E-3</v>
      </c>
      <c r="D359" s="54">
        <v>7.2338414214502544E-4</v>
      </c>
      <c r="E359" s="54">
        <v>-1.0048347610756484E-2</v>
      </c>
      <c r="F359" s="55"/>
    </row>
    <row r="360" spans="2:6" x14ac:dyDescent="0.2">
      <c r="B360" s="52">
        <v>289</v>
      </c>
      <c r="C360" s="53">
        <v>-9.8185074650903384E-3</v>
      </c>
      <c r="D360" s="54">
        <v>1.2354002516082492E-4</v>
      </c>
      <c r="E360" s="54">
        <v>-9.9420474902511633E-3</v>
      </c>
      <c r="F360" s="55"/>
    </row>
    <row r="361" spans="2:6" x14ac:dyDescent="0.2">
      <c r="B361" s="52">
        <v>290</v>
      </c>
      <c r="C361" s="53">
        <v>1.5042544604946717E-2</v>
      </c>
      <c r="D361" s="54">
        <v>-2.2872467188666933E-3</v>
      </c>
      <c r="E361" s="54">
        <v>1.7329791323813411E-2</v>
      </c>
      <c r="F361" s="55"/>
    </row>
    <row r="362" spans="2:6" x14ac:dyDescent="0.2">
      <c r="B362" s="52">
        <v>291</v>
      </c>
      <c r="C362" s="53">
        <v>4.9425756194863184E-3</v>
      </c>
      <c r="D362" s="54">
        <v>-7.2667121367266801E-4</v>
      </c>
      <c r="E362" s="54">
        <v>5.6692468331589864E-3</v>
      </c>
      <c r="F362" s="55"/>
    </row>
    <row r="363" spans="2:6" x14ac:dyDescent="0.2">
      <c r="B363" s="52">
        <v>292</v>
      </c>
      <c r="C363" s="53">
        <v>1.7487314317280744E-2</v>
      </c>
      <c r="D363" s="54">
        <v>2.9398976148870305E-3</v>
      </c>
      <c r="E363" s="54">
        <v>1.4547416702393713E-2</v>
      </c>
      <c r="F363" s="55"/>
    </row>
    <row r="364" spans="2:6" x14ac:dyDescent="0.2">
      <c r="B364" s="52">
        <v>293</v>
      </c>
      <c r="C364" s="53">
        <v>9.3829124582852242E-3</v>
      </c>
      <c r="D364" s="54">
        <v>3.616993593562141E-3</v>
      </c>
      <c r="E364" s="54">
        <v>5.7659188647230832E-3</v>
      </c>
      <c r="F364" s="55"/>
    </row>
    <row r="365" spans="2:6" x14ac:dyDescent="0.2">
      <c r="B365" s="52">
        <v>294</v>
      </c>
      <c r="C365" s="53">
        <v>2.9225050358852867E-3</v>
      </c>
      <c r="D365" s="54">
        <v>2.5258857147536142E-3</v>
      </c>
      <c r="E365" s="54">
        <v>3.9661932113167243E-4</v>
      </c>
      <c r="F365" s="55"/>
    </row>
    <row r="366" spans="2:6" x14ac:dyDescent="0.2">
      <c r="B366" s="52">
        <v>295</v>
      </c>
      <c r="C366" s="53">
        <v>1.6729358897547807E-2</v>
      </c>
      <c r="D366" s="54">
        <v>1.7152732185840014E-3</v>
      </c>
      <c r="E366" s="54">
        <v>1.5014085678963805E-2</v>
      </c>
      <c r="F366" s="55"/>
    </row>
    <row r="367" spans="2:6" x14ac:dyDescent="0.2">
      <c r="B367" s="52">
        <v>296</v>
      </c>
      <c r="C367" s="53">
        <v>4.5589008425983126E-3</v>
      </c>
      <c r="D367" s="54">
        <v>1.2214944667839037E-3</v>
      </c>
      <c r="E367" s="54">
        <v>3.3374063758144089E-3</v>
      </c>
      <c r="F367" s="55"/>
    </row>
    <row r="368" spans="2:6" x14ac:dyDescent="0.2">
      <c r="B368" s="52">
        <v>297</v>
      </c>
      <c r="C368" s="53">
        <v>8.9515177008728675E-3</v>
      </c>
      <c r="D368" s="54">
        <v>2.2202946467141374E-3</v>
      </c>
      <c r="E368" s="54">
        <v>6.7312230541587302E-3</v>
      </c>
      <c r="F368" s="55"/>
    </row>
    <row r="369" spans="2:6" x14ac:dyDescent="0.2">
      <c r="B369" s="52">
        <v>298</v>
      </c>
      <c r="C369" s="53">
        <v>1.8898493745661247E-3</v>
      </c>
      <c r="D369" s="54">
        <v>1.8065747412622222E-3</v>
      </c>
      <c r="E369" s="54">
        <v>8.3274633303902527E-5</v>
      </c>
      <c r="F369" s="55"/>
    </row>
    <row r="370" spans="2:6" x14ac:dyDescent="0.2">
      <c r="B370" s="52">
        <v>299</v>
      </c>
      <c r="C370" s="53">
        <v>-2.1131407729464646E-2</v>
      </c>
      <c r="D370" s="54">
        <v>3.6938096193833009E-4</v>
      </c>
      <c r="E370" s="54">
        <v>-2.1500788691402976E-2</v>
      </c>
      <c r="F370" s="55"/>
    </row>
    <row r="371" spans="2:6" x14ac:dyDescent="0.2">
      <c r="B371" s="52">
        <v>300</v>
      </c>
      <c r="C371" s="53">
        <v>6.1419196765427194E-3</v>
      </c>
      <c r="D371" s="54">
        <v>-2.193693731802243E-3</v>
      </c>
      <c r="E371" s="54">
        <v>8.3356134083449624E-3</v>
      </c>
      <c r="F371" s="55"/>
    </row>
    <row r="372" spans="2:6" x14ac:dyDescent="0.2">
      <c r="B372" s="52">
        <v>301</v>
      </c>
      <c r="C372" s="53">
        <v>-2.1606584457048168E-2</v>
      </c>
      <c r="D372" s="54">
        <v>-2.9782139289451122E-3</v>
      </c>
      <c r="E372" s="54">
        <v>-1.8628370528103056E-2</v>
      </c>
      <c r="F372" s="55"/>
    </row>
    <row r="373" spans="2:6" x14ac:dyDescent="0.2">
      <c r="B373" s="52">
        <v>302</v>
      </c>
      <c r="C373" s="53">
        <v>-1.7628775738287442E-3</v>
      </c>
      <c r="D373" s="54">
        <v>-2.3127604570110927E-3</v>
      </c>
      <c r="E373" s="54">
        <v>5.4988288318234845E-4</v>
      </c>
      <c r="F373" s="55"/>
    </row>
    <row r="374" spans="2:6" x14ac:dyDescent="0.2">
      <c r="B374" s="52">
        <v>303</v>
      </c>
      <c r="C374" s="53">
        <v>1.1293328584039678E-2</v>
      </c>
      <c r="D374" s="54">
        <v>-1.7341057085583159E-3</v>
      </c>
      <c r="E374" s="54">
        <v>1.3027434292597994E-2</v>
      </c>
      <c r="F374" s="55"/>
    </row>
    <row r="375" spans="2:6" x14ac:dyDescent="0.2">
      <c r="B375" s="52">
        <v>304</v>
      </c>
      <c r="C375" s="53">
        <v>-3.6849652379638922E-3</v>
      </c>
      <c r="D375" s="54">
        <v>-1.4098644694091923E-4</v>
      </c>
      <c r="E375" s="54">
        <v>-3.543978791022973E-3</v>
      </c>
      <c r="F375" s="55"/>
    </row>
    <row r="376" spans="2:6" x14ac:dyDescent="0.2">
      <c r="B376" s="52">
        <v>305</v>
      </c>
      <c r="C376" s="53">
        <v>-1.5119838649931463E-3</v>
      </c>
      <c r="D376" s="54">
        <v>2.5320565120939831E-3</v>
      </c>
      <c r="E376" s="54">
        <v>-4.0440403770871294E-3</v>
      </c>
      <c r="F376" s="55"/>
    </row>
    <row r="377" spans="2:6" x14ac:dyDescent="0.2">
      <c r="B377" s="52">
        <v>306</v>
      </c>
      <c r="C377" s="53">
        <v>7.0217786102851707E-3</v>
      </c>
      <c r="D377" s="54">
        <v>-3.4116130576454257E-4</v>
      </c>
      <c r="E377" s="54">
        <v>7.3629399160497133E-3</v>
      </c>
      <c r="F377" s="55"/>
    </row>
    <row r="378" spans="2:6" x14ac:dyDescent="0.2">
      <c r="B378" s="52">
        <v>307</v>
      </c>
      <c r="C378" s="53">
        <v>-3.0809956260942296E-4</v>
      </c>
      <c r="D378" s="54">
        <v>-4.1637248530219939E-4</v>
      </c>
      <c r="E378" s="54">
        <v>1.0827292269277643E-4</v>
      </c>
      <c r="F378" s="55"/>
    </row>
    <row r="379" spans="2:6" x14ac:dyDescent="0.2">
      <c r="B379" s="52">
        <v>308</v>
      </c>
      <c r="C379" s="53">
        <v>6.0690221957250875E-3</v>
      </c>
      <c r="D379" s="54">
        <v>1.0779051177607028E-3</v>
      </c>
      <c r="E379" s="54">
        <v>4.9911170779643847E-3</v>
      </c>
      <c r="F379" s="55"/>
    </row>
    <row r="380" spans="2:6" x14ac:dyDescent="0.2">
      <c r="B380" s="52">
        <v>309</v>
      </c>
      <c r="C380" s="53">
        <v>1.0273147205552089E-2</v>
      </c>
      <c r="D380" s="54">
        <v>8.2864586444186643E-4</v>
      </c>
      <c r="E380" s="54">
        <v>9.4445013411102226E-3</v>
      </c>
      <c r="F380" s="55"/>
    </row>
    <row r="381" spans="2:6" x14ac:dyDescent="0.2">
      <c r="B381" s="52">
        <v>310</v>
      </c>
      <c r="C381" s="53">
        <v>3.1194527651131209E-3</v>
      </c>
      <c r="D381" s="54">
        <v>1.4023139419171761E-3</v>
      </c>
      <c r="E381" s="54">
        <v>1.7171388231959448E-3</v>
      </c>
      <c r="F381" s="55"/>
    </row>
    <row r="382" spans="2:6" x14ac:dyDescent="0.2">
      <c r="B382" s="52">
        <v>311</v>
      </c>
      <c r="C382" s="53">
        <v>2.3470646298853867E-3</v>
      </c>
      <c r="D382" s="54">
        <v>1.8981768571343354E-3</v>
      </c>
      <c r="E382" s="54">
        <v>4.4888777275105133E-4</v>
      </c>
      <c r="F382" s="55"/>
    </row>
    <row r="383" spans="2:6" x14ac:dyDescent="0.2">
      <c r="B383" s="52">
        <v>312</v>
      </c>
      <c r="C383" s="53">
        <v>-8.4095638663000318E-3</v>
      </c>
      <c r="D383" s="54">
        <v>4.822151483230095E-4</v>
      </c>
      <c r="E383" s="54">
        <v>-8.8917790146230413E-3</v>
      </c>
      <c r="F383" s="55"/>
    </row>
    <row r="384" spans="2:6" x14ac:dyDescent="0.2">
      <c r="B384" s="52">
        <v>313</v>
      </c>
      <c r="C384" s="53">
        <v>-4.1224095165508408E-3</v>
      </c>
      <c r="D384" s="54">
        <v>-1.2935318024204908E-3</v>
      </c>
      <c r="E384" s="54">
        <v>-2.8288777141303499E-3</v>
      </c>
      <c r="F384" s="55"/>
    </row>
    <row r="385" spans="2:6" x14ac:dyDescent="0.2">
      <c r="B385" s="52">
        <v>314</v>
      </c>
      <c r="C385" s="53">
        <v>-2.027938535050228E-2</v>
      </c>
      <c r="D385" s="54">
        <v>-1.8840960120502098E-3</v>
      </c>
      <c r="E385" s="54">
        <v>-1.8395289338452071E-2</v>
      </c>
      <c r="F385" s="55"/>
    </row>
    <row r="386" spans="2:6" x14ac:dyDescent="0.2">
      <c r="B386" s="52">
        <v>315</v>
      </c>
      <c r="C386" s="53">
        <v>5.5038215391890986E-3</v>
      </c>
      <c r="D386" s="54">
        <v>-3.2945883973619361E-3</v>
      </c>
      <c r="E386" s="54">
        <v>8.7984099365510347E-3</v>
      </c>
      <c r="F386" s="55"/>
    </row>
    <row r="387" spans="2:6" x14ac:dyDescent="0.2">
      <c r="B387" s="52">
        <v>316</v>
      </c>
      <c r="C387" s="53">
        <v>-4.5124199594453662E-3</v>
      </c>
      <c r="D387" s="54">
        <v>-1.9113900231452034E-3</v>
      </c>
      <c r="E387" s="54">
        <v>-2.6010299363001628E-3</v>
      </c>
      <c r="F387" s="55"/>
    </row>
    <row r="388" spans="2:6" x14ac:dyDescent="0.2">
      <c r="B388" s="52">
        <v>317</v>
      </c>
      <c r="C388" s="53">
        <v>1.0658798300671575E-2</v>
      </c>
      <c r="D388" s="54">
        <v>-9.9284175735356653E-5</v>
      </c>
      <c r="E388" s="54">
        <v>1.0758082476406932E-2</v>
      </c>
      <c r="F388" s="55"/>
    </row>
    <row r="389" spans="2:6" x14ac:dyDescent="0.2">
      <c r="B389" s="52">
        <v>318</v>
      </c>
      <c r="C389" s="53">
        <v>2.4103959947288441E-3</v>
      </c>
      <c r="D389" s="54">
        <v>1.9731635290334347E-3</v>
      </c>
      <c r="E389" s="54">
        <v>4.3723246569540939E-4</v>
      </c>
      <c r="F389" s="55"/>
    </row>
    <row r="390" spans="2:6" x14ac:dyDescent="0.2">
      <c r="B390" s="52">
        <v>319</v>
      </c>
      <c r="C390" s="53">
        <v>3.223598258458154E-3</v>
      </c>
      <c r="D390" s="54">
        <v>1.1783336070013742E-3</v>
      </c>
      <c r="E390" s="54">
        <v>2.0452646514567798E-3</v>
      </c>
      <c r="F390" s="55"/>
    </row>
    <row r="391" spans="2:6" x14ac:dyDescent="0.2">
      <c r="B391" s="52">
        <v>320</v>
      </c>
      <c r="C391" s="53">
        <v>-2.2500140720805377E-4</v>
      </c>
      <c r="D391" s="54">
        <v>1.2113257814954331E-3</v>
      </c>
      <c r="E391" s="54">
        <v>-1.4363271887034869E-3</v>
      </c>
      <c r="F391" s="55"/>
    </row>
    <row r="392" spans="2:6" x14ac:dyDescent="0.2">
      <c r="B392" s="52">
        <v>321</v>
      </c>
      <c r="C392" s="53">
        <v>-1.288482646141902E-3</v>
      </c>
      <c r="D392" s="54">
        <v>-3.2070659928214586E-4</v>
      </c>
      <c r="E392" s="54">
        <v>-9.6777604685975615E-4</v>
      </c>
      <c r="F392" s="55"/>
    </row>
    <row r="393" spans="2:6" x14ac:dyDescent="0.2">
      <c r="B393" s="52">
        <v>322</v>
      </c>
      <c r="C393" s="53">
        <v>-4.6234081598694153E-3</v>
      </c>
      <c r="D393" s="54">
        <v>-3.3969068516925913E-4</v>
      </c>
      <c r="E393" s="54">
        <v>-4.2837174747001562E-3</v>
      </c>
      <c r="F393" s="55"/>
    </row>
    <row r="394" spans="2:6" x14ac:dyDescent="0.2">
      <c r="B394" s="52">
        <v>323</v>
      </c>
      <c r="C394" s="53">
        <v>-1.058157419830311E-2</v>
      </c>
      <c r="D394" s="54">
        <v>-1.0085412181188406E-3</v>
      </c>
      <c r="E394" s="54">
        <v>-9.5730329801842692E-3</v>
      </c>
      <c r="F394" s="55"/>
    </row>
    <row r="395" spans="2:6" x14ac:dyDescent="0.2">
      <c r="B395" s="52">
        <v>324</v>
      </c>
      <c r="C395" s="53">
        <v>-7.4115517572479342E-3</v>
      </c>
      <c r="D395" s="54">
        <v>-1.9277147601739451E-3</v>
      </c>
      <c r="E395" s="54">
        <v>-5.4838369970739891E-3</v>
      </c>
      <c r="F395" s="55"/>
    </row>
    <row r="396" spans="2:6" x14ac:dyDescent="0.2">
      <c r="B396" s="52">
        <v>325</v>
      </c>
      <c r="C396" s="53">
        <v>-4.2599666654979341E-3</v>
      </c>
      <c r="D396" s="54">
        <v>-2.4483402188151377E-3</v>
      </c>
      <c r="E396" s="54">
        <v>-1.8116264466827964E-3</v>
      </c>
      <c r="F396" s="55"/>
    </row>
    <row r="397" spans="2:6" x14ac:dyDescent="0.2">
      <c r="B397" s="52">
        <v>326</v>
      </c>
      <c r="C397" s="53">
        <v>-4.0070402201616709E-3</v>
      </c>
      <c r="D397" s="54">
        <v>-1.5950194600240376E-3</v>
      </c>
      <c r="E397" s="54">
        <v>-2.4120207601376334E-3</v>
      </c>
      <c r="F397" s="55"/>
    </row>
    <row r="398" spans="2:6" x14ac:dyDescent="0.2">
      <c r="B398" s="52">
        <v>327</v>
      </c>
      <c r="C398" s="53">
        <v>-9.013100743881803E-3</v>
      </c>
      <c r="D398" s="54">
        <v>-6.2327614974686842E-4</v>
      </c>
      <c r="E398" s="54">
        <v>-8.3898245941349345E-3</v>
      </c>
      <c r="F398" s="55"/>
    </row>
    <row r="399" spans="2:6" x14ac:dyDescent="0.2">
      <c r="B399" s="52">
        <v>328</v>
      </c>
      <c r="C399" s="53">
        <v>2.6345162689271457E-3</v>
      </c>
      <c r="D399" s="54">
        <v>-1.2620005638014579E-3</v>
      </c>
      <c r="E399" s="54">
        <v>3.8965168327286036E-3</v>
      </c>
      <c r="F399" s="55"/>
    </row>
    <row r="400" spans="2:6" x14ac:dyDescent="0.2">
      <c r="B400" s="52">
        <v>329</v>
      </c>
      <c r="C400" s="53">
        <v>2.1155925707082371E-3</v>
      </c>
      <c r="D400" s="54">
        <v>-9.0686520809245014E-4</v>
      </c>
      <c r="E400" s="54">
        <v>3.0224577788006872E-3</v>
      </c>
      <c r="F400" s="55"/>
    </row>
    <row r="401" spans="2:6" x14ac:dyDescent="0.2">
      <c r="B401" s="52">
        <v>330</v>
      </c>
      <c r="C401" s="53">
        <v>5.0502055314318841E-3</v>
      </c>
      <c r="D401" s="54">
        <v>5.2980663221061184E-4</v>
      </c>
      <c r="E401" s="54">
        <v>4.5203988992212722E-3</v>
      </c>
      <c r="F401" s="55"/>
    </row>
    <row r="402" spans="2:6" x14ac:dyDescent="0.2">
      <c r="B402" s="52">
        <v>331</v>
      </c>
      <c r="C402" s="53">
        <v>-2.2550112623920687E-2</v>
      </c>
      <c r="D402" s="54">
        <v>1.4492504228582163E-3</v>
      </c>
      <c r="E402" s="54">
        <v>-2.3999363046778903E-2</v>
      </c>
      <c r="F402" s="55"/>
    </row>
    <row r="403" spans="2:6" x14ac:dyDescent="0.2">
      <c r="B403" s="52">
        <v>332</v>
      </c>
      <c r="C403" s="53">
        <v>-4.4298764639205367E-3</v>
      </c>
      <c r="D403" s="54">
        <v>-1.9627165418511735E-3</v>
      </c>
      <c r="E403" s="54">
        <v>-2.4671599220693632E-3</v>
      </c>
      <c r="F403" s="55"/>
    </row>
    <row r="404" spans="2:6" x14ac:dyDescent="0.2">
      <c r="B404" s="52">
        <v>333</v>
      </c>
      <c r="C404" s="53">
        <v>-5.0221651664042206E-3</v>
      </c>
      <c r="D404" s="54">
        <v>-3.7788066645691519E-3</v>
      </c>
      <c r="E404" s="54">
        <v>-1.2433585018350687E-3</v>
      </c>
      <c r="F404" s="55"/>
    </row>
    <row r="405" spans="2:6" x14ac:dyDescent="0.2">
      <c r="B405" s="52">
        <v>334</v>
      </c>
      <c r="C405" s="53">
        <v>1.0051222136154767E-3</v>
      </c>
      <c r="D405" s="54">
        <v>-2.2554985156039331E-3</v>
      </c>
      <c r="E405" s="54">
        <v>3.2606207292194098E-3</v>
      </c>
      <c r="F405" s="55"/>
    </row>
    <row r="406" spans="2:6" x14ac:dyDescent="0.2">
      <c r="B406" s="52">
        <v>335</v>
      </c>
      <c r="C406" s="53">
        <v>-2.0045892477751613E-3</v>
      </c>
      <c r="D406" s="54">
        <v>7.1884627269017424E-4</v>
      </c>
      <c r="E406" s="54">
        <v>-2.7234355204653355E-3</v>
      </c>
      <c r="F406" s="55"/>
    </row>
    <row r="407" spans="2:6" x14ac:dyDescent="0.2">
      <c r="B407" s="52">
        <v>336</v>
      </c>
      <c r="C407" s="53">
        <v>-1.1606713397255067E-2</v>
      </c>
      <c r="D407" s="54">
        <v>-9.8614112143246418E-6</v>
      </c>
      <c r="E407" s="54">
        <v>-1.1596851986040742E-2</v>
      </c>
      <c r="F407" s="55"/>
    </row>
    <row r="408" spans="2:6" x14ac:dyDescent="0.2">
      <c r="B408" s="52">
        <v>337</v>
      </c>
      <c r="C408" s="53">
        <v>7.1703682379830151E-3</v>
      </c>
      <c r="D408" s="54">
        <v>-1.2754721196460445E-3</v>
      </c>
      <c r="E408" s="54">
        <v>8.4458403576290596E-3</v>
      </c>
      <c r="F408" s="55"/>
    </row>
    <row r="409" spans="2:6" x14ac:dyDescent="0.2">
      <c r="B409" s="52">
        <v>338</v>
      </c>
      <c r="C409" s="53">
        <v>-2.6685992959314753E-3</v>
      </c>
      <c r="D409" s="54">
        <v>-1.0818558971039988E-3</v>
      </c>
      <c r="E409" s="54">
        <v>-1.5867433988274765E-3</v>
      </c>
      <c r="F409" s="55"/>
    </row>
    <row r="410" spans="2:6" x14ac:dyDescent="0.2">
      <c r="B410" s="52">
        <v>339</v>
      </c>
      <c r="C410" s="53">
        <v>-1.1669579141827134E-2</v>
      </c>
      <c r="D410" s="54">
        <v>4.3992697188248962E-4</v>
      </c>
      <c r="E410" s="54">
        <v>-1.2109506113709624E-2</v>
      </c>
      <c r="F410" s="55"/>
    </row>
    <row r="411" spans="2:6" x14ac:dyDescent="0.2">
      <c r="B411" s="52">
        <v>340</v>
      </c>
      <c r="C411" s="53">
        <v>1.1656151096010434E-2</v>
      </c>
      <c r="D411" s="54">
        <v>-7.5192482249871427E-4</v>
      </c>
      <c r="E411" s="54">
        <v>1.2408075918509148E-2</v>
      </c>
      <c r="F411" s="55"/>
    </row>
    <row r="412" spans="2:6" x14ac:dyDescent="0.2">
      <c r="B412" s="52">
        <v>341</v>
      </c>
      <c r="C412" s="53">
        <v>-6.3312238749805693E-3</v>
      </c>
      <c r="D412" s="54">
        <v>-1.0403375905371857E-3</v>
      </c>
      <c r="E412" s="54">
        <v>-5.2908862844433836E-3</v>
      </c>
      <c r="F412" s="55"/>
    </row>
    <row r="413" spans="2:6" x14ac:dyDescent="0.2">
      <c r="B413" s="52">
        <v>342</v>
      </c>
      <c r="C413" s="53">
        <v>-1.130001593888736E-2</v>
      </c>
      <c r="D413" s="54">
        <v>7.1949245375570528E-4</v>
      </c>
      <c r="E413" s="54">
        <v>-1.2019508392643066E-2</v>
      </c>
      <c r="F413" s="55"/>
    </row>
    <row r="414" spans="2:6" x14ac:dyDescent="0.2">
      <c r="B414" s="52">
        <v>343</v>
      </c>
      <c r="C414" s="53">
        <v>1.2454746579431939E-2</v>
      </c>
      <c r="D414" s="54">
        <v>-1.0997269442325191E-3</v>
      </c>
      <c r="E414" s="54">
        <v>1.3554473523664458E-2</v>
      </c>
      <c r="F414" s="55"/>
    </row>
    <row r="415" spans="2:6" x14ac:dyDescent="0.2">
      <c r="B415" s="52">
        <v>344</v>
      </c>
      <c r="C415" s="53">
        <v>3.5974412108698427E-3</v>
      </c>
      <c r="D415" s="54">
        <v>-1.3108837586801188E-3</v>
      </c>
      <c r="E415" s="54">
        <v>4.9083249695499615E-3</v>
      </c>
      <c r="F415" s="55"/>
    </row>
    <row r="416" spans="2:6" x14ac:dyDescent="0.2">
      <c r="B416" s="52">
        <v>345</v>
      </c>
      <c r="C416" s="53">
        <v>-4.0348883350076734E-5</v>
      </c>
      <c r="D416" s="54">
        <v>2.1791215647560267E-3</v>
      </c>
      <c r="E416" s="54">
        <v>-2.2194704481061033E-3</v>
      </c>
      <c r="F416" s="55"/>
    </row>
    <row r="417" spans="2:6" x14ac:dyDescent="0.2">
      <c r="B417" s="52">
        <v>346</v>
      </c>
      <c r="C417" s="53">
        <v>6.9362115674976516E-3</v>
      </c>
      <c r="D417" s="54">
        <v>1.5375130641705247E-3</v>
      </c>
      <c r="E417" s="54">
        <v>5.3986985033271269E-3</v>
      </c>
      <c r="F417" s="55"/>
    </row>
    <row r="418" spans="2:6" x14ac:dyDescent="0.2">
      <c r="B418" s="52">
        <v>347</v>
      </c>
      <c r="C418" s="53">
        <v>-9.3466462759730449E-3</v>
      </c>
      <c r="D418" s="54">
        <v>-8.9844052945698555E-5</v>
      </c>
      <c r="E418" s="54">
        <v>-9.2568022230273463E-3</v>
      </c>
      <c r="F418" s="55"/>
    </row>
    <row r="419" spans="2:6" x14ac:dyDescent="0.2">
      <c r="B419" s="52">
        <v>348</v>
      </c>
      <c r="C419" s="53">
        <v>4.4191757559075432E-3</v>
      </c>
      <c r="D419" s="54">
        <v>-3.7834770463669991E-4</v>
      </c>
      <c r="E419" s="54">
        <v>4.7975234605442431E-3</v>
      </c>
      <c r="F419" s="55"/>
    </row>
    <row r="420" spans="2:6" x14ac:dyDescent="0.2">
      <c r="B420" s="52">
        <v>349</v>
      </c>
      <c r="C420" s="53">
        <v>1.3221029897853207E-2</v>
      </c>
      <c r="D420" s="54">
        <v>-7.3713580476667158E-4</v>
      </c>
      <c r="E420" s="54">
        <v>1.3958165702619879E-2</v>
      </c>
      <c r="F420" s="55"/>
    </row>
    <row r="421" spans="2:6" x14ac:dyDescent="0.2">
      <c r="B421" s="52">
        <v>350</v>
      </c>
      <c r="C421" s="53">
        <v>-7.0854871737023213E-3</v>
      </c>
      <c r="D421" s="54">
        <v>1.2401835603341425E-3</v>
      </c>
      <c r="E421" s="54">
        <v>-8.3256707340364638E-3</v>
      </c>
      <c r="F421" s="55"/>
    </row>
    <row r="422" spans="2:6" x14ac:dyDescent="0.2">
      <c r="B422" s="52">
        <v>351</v>
      </c>
      <c r="C422" s="53">
        <v>1.3785646571704578E-2</v>
      </c>
      <c r="D422" s="54">
        <v>1.7713727186077187E-3</v>
      </c>
      <c r="E422" s="54">
        <v>1.2014273853096859E-2</v>
      </c>
      <c r="F422" s="55"/>
    </row>
    <row r="423" spans="2:6" x14ac:dyDescent="0.2">
      <c r="B423" s="52">
        <v>352</v>
      </c>
      <c r="C423" s="53">
        <v>-4.4904184410067679E-3</v>
      </c>
      <c r="D423" s="54">
        <v>4.8129713508999854E-4</v>
      </c>
      <c r="E423" s="54">
        <v>-4.9717155760967665E-3</v>
      </c>
      <c r="F423" s="55"/>
    </row>
    <row r="424" spans="2:6" x14ac:dyDescent="0.2">
      <c r="B424" s="52">
        <v>353</v>
      </c>
      <c r="C424" s="53">
        <v>5.6213799444844552E-3</v>
      </c>
      <c r="D424" s="54">
        <v>2.6724802416895187E-4</v>
      </c>
      <c r="E424" s="54">
        <v>5.3541319203155033E-3</v>
      </c>
      <c r="F424" s="55"/>
    </row>
    <row r="425" spans="2:6" x14ac:dyDescent="0.2">
      <c r="B425" s="52">
        <v>354</v>
      </c>
      <c r="C425" s="53">
        <v>3.0642565929989278E-3</v>
      </c>
      <c r="D425" s="54">
        <v>7.5882616835182661E-4</v>
      </c>
      <c r="E425" s="54">
        <v>2.3054304246471011E-3</v>
      </c>
      <c r="F425" s="55"/>
    </row>
    <row r="426" spans="2:6" x14ac:dyDescent="0.2">
      <c r="B426" s="52">
        <v>355</v>
      </c>
      <c r="C426" s="53">
        <v>-5.3011143471075623E-3</v>
      </c>
      <c r="D426" s="54">
        <v>-3.0100088206724829E-5</v>
      </c>
      <c r="E426" s="54">
        <v>-5.2710142589008375E-3</v>
      </c>
      <c r="F426" s="55"/>
    </row>
    <row r="427" spans="2:6" x14ac:dyDescent="0.2">
      <c r="B427" s="52">
        <v>356</v>
      </c>
      <c r="C427" s="53">
        <v>1.2774624820327738E-2</v>
      </c>
      <c r="D427" s="54">
        <v>2.2769834676315132E-4</v>
      </c>
      <c r="E427" s="54">
        <v>1.2546926473564587E-2</v>
      </c>
      <c r="F427" s="55"/>
    </row>
    <row r="428" spans="2:6" x14ac:dyDescent="0.2">
      <c r="B428" s="52">
        <v>357</v>
      </c>
      <c r="C428" s="53">
        <v>5.4668510531464985E-3</v>
      </c>
      <c r="D428" s="54">
        <v>2.5387268517753064E-4</v>
      </c>
      <c r="E428" s="54">
        <v>5.2129783679689679E-3</v>
      </c>
      <c r="F428" s="55"/>
    </row>
    <row r="429" spans="2:6" x14ac:dyDescent="0.2">
      <c r="B429" s="52">
        <v>358</v>
      </c>
      <c r="C429" s="53">
        <v>5.4371270159667643E-3</v>
      </c>
      <c r="D429" s="54">
        <v>1.9570468679251402E-3</v>
      </c>
      <c r="E429" s="54">
        <v>3.4800801480416241E-3</v>
      </c>
      <c r="F429" s="55"/>
    </row>
    <row r="430" spans="2:6" x14ac:dyDescent="0.2">
      <c r="B430" s="52">
        <v>359</v>
      </c>
      <c r="C430" s="53">
        <v>3.544304256731644E-3</v>
      </c>
      <c r="D430" s="54">
        <v>2.0008762407519288E-3</v>
      </c>
      <c r="E430" s="54">
        <v>1.5434280159797153E-3</v>
      </c>
      <c r="F430" s="55"/>
    </row>
    <row r="431" spans="2:6" x14ac:dyDescent="0.2">
      <c r="B431" s="52">
        <v>360</v>
      </c>
      <c r="C431" s="53">
        <v>-1.4945240991589576E-3</v>
      </c>
      <c r="D431" s="54">
        <v>3.475797022395291E-4</v>
      </c>
      <c r="E431" s="54">
        <v>-1.8421038013984867E-3</v>
      </c>
      <c r="F431" s="55"/>
    </row>
    <row r="432" spans="2:6" x14ac:dyDescent="0.2">
      <c r="B432" s="52">
        <v>361</v>
      </c>
      <c r="C432" s="53">
        <v>-5.2388151661258318E-3</v>
      </c>
      <c r="D432" s="54">
        <v>2.6505964583533291E-5</v>
      </c>
      <c r="E432" s="54">
        <v>-5.2653211307093651E-3</v>
      </c>
      <c r="F432" s="55"/>
    </row>
    <row r="433" spans="2:6" x14ac:dyDescent="0.2">
      <c r="B433" s="52">
        <v>362</v>
      </c>
      <c r="C433" s="53">
        <v>-1.3107727363503769E-3</v>
      </c>
      <c r="D433" s="54">
        <v>-1.1494474280603021E-3</v>
      </c>
      <c r="E433" s="54">
        <v>-1.6132530829007482E-4</v>
      </c>
      <c r="F433" s="55"/>
    </row>
    <row r="434" spans="2:6" x14ac:dyDescent="0.2">
      <c r="B434" s="52">
        <v>363</v>
      </c>
      <c r="C434" s="53">
        <v>8.3315308032208676E-4</v>
      </c>
      <c r="D434" s="54">
        <v>-1.2647177053341755E-3</v>
      </c>
      <c r="E434" s="54">
        <v>2.0978707856562622E-3</v>
      </c>
      <c r="F434" s="55"/>
    </row>
    <row r="435" spans="2:6" x14ac:dyDescent="0.2">
      <c r="B435" s="52">
        <v>364</v>
      </c>
      <c r="C435" s="53">
        <v>-3.3756506895709399E-3</v>
      </c>
      <c r="D435" s="54">
        <v>-2.3485523915208438E-4</v>
      </c>
      <c r="E435" s="54">
        <v>-3.1407954504188555E-3</v>
      </c>
      <c r="F435" s="55"/>
    </row>
    <row r="436" spans="2:6" x14ac:dyDescent="0.2">
      <c r="B436" s="52">
        <v>365</v>
      </c>
      <c r="C436" s="53">
        <v>1.2846598856714464E-2</v>
      </c>
      <c r="D436" s="54">
        <v>-2.3699293800010651E-5</v>
      </c>
      <c r="E436" s="54">
        <v>1.2870298150514475E-2</v>
      </c>
      <c r="F436" s="55"/>
    </row>
    <row r="437" spans="2:6" x14ac:dyDescent="0.2">
      <c r="B437" s="52">
        <v>366</v>
      </c>
      <c r="C437" s="53">
        <v>1.4314564955474776E-3</v>
      </c>
      <c r="D437" s="54">
        <v>9.4530331315320615E-4</v>
      </c>
      <c r="E437" s="54">
        <v>4.8615318239427147E-4</v>
      </c>
      <c r="F437" s="55"/>
    </row>
    <row r="438" spans="2:6" x14ac:dyDescent="0.2">
      <c r="B438" s="52">
        <v>367</v>
      </c>
      <c r="C438" s="53">
        <v>8.4130028986433916E-3</v>
      </c>
      <c r="D438" s="54">
        <v>1.7330384286363748E-3</v>
      </c>
      <c r="E438" s="54">
        <v>6.6799644700070169E-3</v>
      </c>
      <c r="F438" s="55"/>
    </row>
    <row r="439" spans="2:6" x14ac:dyDescent="0.2">
      <c r="B439" s="52">
        <v>368</v>
      </c>
      <c r="C439" s="53">
        <v>1.1961004757999466E-3</v>
      </c>
      <c r="D439" s="54">
        <v>1.6241971433259652E-3</v>
      </c>
      <c r="E439" s="54">
        <v>-4.2809666752601861E-4</v>
      </c>
      <c r="F439" s="55"/>
    </row>
    <row r="440" spans="2:6" x14ac:dyDescent="0.2">
      <c r="B440" s="52">
        <v>369</v>
      </c>
      <c r="C440" s="53">
        <v>4.9337950795155803E-3</v>
      </c>
      <c r="D440" s="54">
        <v>3.9374227746457723E-4</v>
      </c>
      <c r="E440" s="54">
        <v>4.540052802051003E-3</v>
      </c>
      <c r="F440" s="55"/>
    </row>
    <row r="441" spans="2:6" x14ac:dyDescent="0.2">
      <c r="B441" s="52">
        <v>370</v>
      </c>
      <c r="C441" s="53">
        <v>7.53026465656958E-3</v>
      </c>
      <c r="D441" s="54">
        <v>7.5627601220785209E-4</v>
      </c>
      <c r="E441" s="54">
        <v>6.7739886443617279E-3</v>
      </c>
      <c r="F441" s="55"/>
    </row>
    <row r="442" spans="2:6" x14ac:dyDescent="0.2">
      <c r="B442" s="52">
        <v>371</v>
      </c>
      <c r="C442" s="53">
        <v>-2.5613714097323361E-4</v>
      </c>
      <c r="D442" s="54">
        <v>8.8892406816299166E-4</v>
      </c>
      <c r="E442" s="54">
        <v>-1.1450612091362252E-3</v>
      </c>
      <c r="F442" s="55"/>
    </row>
    <row r="443" spans="2:6" x14ac:dyDescent="0.2">
      <c r="B443" s="52">
        <v>372</v>
      </c>
      <c r="C443" s="53">
        <v>2.9011297312021333E-3</v>
      </c>
      <c r="D443" s="54">
        <v>1.0049687028181411E-3</v>
      </c>
      <c r="E443" s="54">
        <v>1.8961610283839921E-3</v>
      </c>
      <c r="F443" s="55"/>
    </row>
    <row r="444" spans="2:6" x14ac:dyDescent="0.2">
      <c r="B444" s="52">
        <v>373</v>
      </c>
      <c r="C444" s="53">
        <v>-8.7223066818360498E-5</v>
      </c>
      <c r="D444" s="54">
        <v>6.3666420772849882E-5</v>
      </c>
      <c r="E444" s="54">
        <v>-1.5088948759121038E-4</v>
      </c>
      <c r="F444" s="55"/>
    </row>
    <row r="445" spans="2:6" x14ac:dyDescent="0.2">
      <c r="B445" s="52">
        <v>374</v>
      </c>
      <c r="C445" s="53">
        <v>9.0615667355404064E-3</v>
      </c>
      <c r="D445" s="54">
        <v>-2.1323648411137458E-4</v>
      </c>
      <c r="E445" s="54">
        <v>9.274803219651781E-3</v>
      </c>
      <c r="F445" s="55"/>
    </row>
    <row r="446" spans="2:6" x14ac:dyDescent="0.2">
      <c r="B446" s="52">
        <v>375</v>
      </c>
      <c r="C446" s="53">
        <v>-7.6793534803385353E-3</v>
      </c>
      <c r="D446" s="54">
        <v>9.8458274330085176E-4</v>
      </c>
      <c r="E446" s="54">
        <v>-8.6639362236393871E-3</v>
      </c>
      <c r="F446" s="55"/>
    </row>
    <row r="447" spans="2:6" x14ac:dyDescent="0.2">
      <c r="B447" s="52">
        <v>376</v>
      </c>
      <c r="C447" s="53">
        <v>-1.2691963909650361E-2</v>
      </c>
      <c r="D447" s="54">
        <v>1.5175175175229788E-4</v>
      </c>
      <c r="E447" s="54">
        <v>-1.2843715661402659E-2</v>
      </c>
      <c r="F447" s="55"/>
    </row>
    <row r="448" spans="2:6" x14ac:dyDescent="0.2">
      <c r="B448" s="52">
        <v>377</v>
      </c>
      <c r="C448" s="53">
        <v>8.4271131058146834E-3</v>
      </c>
      <c r="D448" s="54">
        <v>-2.3080738274869304E-3</v>
      </c>
      <c r="E448" s="54">
        <v>1.0735186933301614E-2</v>
      </c>
      <c r="F448" s="55"/>
    </row>
    <row r="449" spans="2:6" x14ac:dyDescent="0.2">
      <c r="B449" s="52">
        <v>378</v>
      </c>
      <c r="C449" s="53">
        <v>-3.7247721344510457E-3</v>
      </c>
      <c r="D449" s="54">
        <v>-1.8097121645490634E-3</v>
      </c>
      <c r="E449" s="54">
        <v>-1.9150599699019823E-3</v>
      </c>
      <c r="F449" s="55"/>
    </row>
    <row r="450" spans="2:6" x14ac:dyDescent="0.2">
      <c r="B450" s="52">
        <v>379</v>
      </c>
      <c r="C450" s="53">
        <v>4.8238998125973449E-3</v>
      </c>
      <c r="D450" s="54">
        <v>8.5969987595046517E-4</v>
      </c>
      <c r="E450" s="54">
        <v>3.9641999366468797E-3</v>
      </c>
      <c r="F450" s="55"/>
    </row>
    <row r="451" spans="2:6" x14ac:dyDescent="0.2">
      <c r="B451" s="52">
        <v>380</v>
      </c>
      <c r="C451" s="53">
        <v>-5.9095093194654318E-3</v>
      </c>
      <c r="D451" s="54">
        <v>1.011406008589899E-3</v>
      </c>
      <c r="E451" s="54">
        <v>-6.9209153280553309E-3</v>
      </c>
      <c r="F451" s="55"/>
    </row>
    <row r="452" spans="2:6" x14ac:dyDescent="0.2">
      <c r="B452" s="52">
        <v>381</v>
      </c>
      <c r="C452" s="53">
        <v>1.7313957740642039E-3</v>
      </c>
      <c r="D452" s="54">
        <v>-7.3664198277117923E-4</v>
      </c>
      <c r="E452" s="54">
        <v>2.4680377568353832E-3</v>
      </c>
      <c r="F452" s="55"/>
    </row>
    <row r="453" spans="2:6" x14ac:dyDescent="0.2">
      <c r="B453" s="52">
        <v>382</v>
      </c>
      <c r="C453" s="53">
        <v>-9.3891490532634209E-3</v>
      </c>
      <c r="D453" s="54">
        <v>-3.5150117697194116E-4</v>
      </c>
      <c r="E453" s="54">
        <v>-9.0376478762914797E-3</v>
      </c>
      <c r="F453" s="55"/>
    </row>
    <row r="454" spans="2:6" x14ac:dyDescent="0.2">
      <c r="B454" s="52">
        <v>383</v>
      </c>
      <c r="C454" s="53">
        <v>2.9692171083832695E-3</v>
      </c>
      <c r="D454" s="54">
        <v>-1.3716363930864734E-3</v>
      </c>
      <c r="E454" s="54">
        <v>4.3408535014697429E-3</v>
      </c>
      <c r="F454" s="55"/>
    </row>
    <row r="455" spans="2:6" x14ac:dyDescent="0.2">
      <c r="B455" s="52">
        <v>384</v>
      </c>
      <c r="C455" s="53">
        <v>-1.0909245229155356E-2</v>
      </c>
      <c r="D455" s="54">
        <v>-6.4825679448840545E-4</v>
      </c>
      <c r="E455" s="54">
        <v>-1.026098843466695E-2</v>
      </c>
      <c r="F455" s="55"/>
    </row>
    <row r="456" spans="2:6" x14ac:dyDescent="0.2">
      <c r="B456" s="52">
        <v>385</v>
      </c>
      <c r="C456" s="53">
        <v>-3.7889119153676487E-3</v>
      </c>
      <c r="D456" s="54">
        <v>-1.2495720291923105E-3</v>
      </c>
      <c r="E456" s="54">
        <v>-2.5393398861753382E-3</v>
      </c>
      <c r="F456" s="55"/>
    </row>
    <row r="457" spans="2:6" x14ac:dyDescent="0.2">
      <c r="B457" s="52">
        <v>386</v>
      </c>
      <c r="C457" s="53">
        <v>-1.5840522721656286E-2</v>
      </c>
      <c r="D457" s="54">
        <v>-1.330049946709929E-3</v>
      </c>
      <c r="E457" s="54">
        <v>-1.4510472774946357E-2</v>
      </c>
      <c r="F457" s="55"/>
    </row>
    <row r="458" spans="2:6" x14ac:dyDescent="0.2">
      <c r="B458" s="52">
        <v>387</v>
      </c>
      <c r="C458" s="53">
        <v>3.7650646886638701E-3</v>
      </c>
      <c r="D458" s="54">
        <v>-2.8752861513849067E-3</v>
      </c>
      <c r="E458" s="54">
        <v>6.6403508400487768E-3</v>
      </c>
      <c r="F458" s="55"/>
    </row>
    <row r="459" spans="2:6" x14ac:dyDescent="0.2">
      <c r="B459" s="52">
        <v>388</v>
      </c>
      <c r="C459" s="53">
        <v>-2.6511705783042679E-2</v>
      </c>
      <c r="D459" s="54">
        <v>-1.2914725392333126E-3</v>
      </c>
      <c r="E459" s="54">
        <v>-2.5220233243809367E-2</v>
      </c>
      <c r="F459" s="55"/>
    </row>
    <row r="460" spans="2:6" x14ac:dyDescent="0.2">
      <c r="B460" s="52">
        <v>389</v>
      </c>
      <c r="C460" s="53">
        <v>6.518958172012374E-3</v>
      </c>
      <c r="D460" s="54">
        <v>-2.6483638586452989E-3</v>
      </c>
      <c r="E460" s="54">
        <v>9.1673220306576729E-3</v>
      </c>
      <c r="F460" s="55"/>
    </row>
    <row r="461" spans="2:6" x14ac:dyDescent="0.2">
      <c r="B461" s="52">
        <v>390</v>
      </c>
      <c r="C461" s="53">
        <v>2.1326590505998805E-2</v>
      </c>
      <c r="D461" s="54">
        <v>-1.9533732692216463E-3</v>
      </c>
      <c r="E461" s="54">
        <v>2.3279963775220451E-2</v>
      </c>
      <c r="F461" s="55"/>
    </row>
    <row r="462" spans="2:6" x14ac:dyDescent="0.2">
      <c r="B462" s="52">
        <v>391</v>
      </c>
      <c r="C462" s="53">
        <v>-4.9558358329054039E-3</v>
      </c>
      <c r="D462" s="54">
        <v>2.1544565316188478E-3</v>
      </c>
      <c r="E462" s="54">
        <v>-7.1102923645242518E-3</v>
      </c>
      <c r="F462" s="55"/>
    </row>
    <row r="463" spans="2:6" x14ac:dyDescent="0.2">
      <c r="B463" s="52">
        <v>392</v>
      </c>
      <c r="C463" s="53">
        <v>-4.3010818993905854E-3</v>
      </c>
      <c r="D463" s="54">
        <v>4.3865380793104486E-3</v>
      </c>
      <c r="E463" s="54">
        <v>-8.687619978701034E-3</v>
      </c>
      <c r="F463" s="55"/>
    </row>
    <row r="464" spans="2:6" x14ac:dyDescent="0.2">
      <c r="B464" s="52">
        <v>393</v>
      </c>
      <c r="C464" s="53">
        <v>1.5160103553905182E-2</v>
      </c>
      <c r="D464" s="54">
        <v>-1.1078539608557324E-3</v>
      </c>
      <c r="E464" s="54">
        <v>1.6267957514760914E-2</v>
      </c>
      <c r="F464" s="55"/>
    </row>
    <row r="465" spans="2:6" x14ac:dyDescent="0.2">
      <c r="B465" s="52">
        <v>394</v>
      </c>
      <c r="C465" s="53">
        <v>-2.5268492874666329E-2</v>
      </c>
      <c r="D465" s="54">
        <v>-6.4375922693908627E-4</v>
      </c>
      <c r="E465" s="54">
        <v>-2.4624733647727243E-2</v>
      </c>
      <c r="F465" s="55"/>
    </row>
    <row r="466" spans="2:6" x14ac:dyDescent="0.2">
      <c r="B466" s="52">
        <v>395</v>
      </c>
      <c r="C466" s="53">
        <v>5.519769013776021E-3</v>
      </c>
      <c r="D466" s="54">
        <v>-4.8883318026051586E-4</v>
      </c>
      <c r="E466" s="54">
        <v>6.0086021940365369E-3</v>
      </c>
      <c r="F466" s="55"/>
    </row>
    <row r="467" spans="2:6" x14ac:dyDescent="0.2">
      <c r="B467" s="52">
        <v>396</v>
      </c>
      <c r="C467" s="53">
        <v>1.2142307642907016E-2</v>
      </c>
      <c r="D467" s="54">
        <v>-2.3516122942778498E-3</v>
      </c>
      <c r="E467" s="54">
        <v>1.4493919937184865E-2</v>
      </c>
      <c r="F467" s="55"/>
    </row>
    <row r="468" spans="2:6" x14ac:dyDescent="0.2">
      <c r="B468" s="52">
        <v>397</v>
      </c>
      <c r="C468" s="53">
        <v>3.6554595952181619E-3</v>
      </c>
      <c r="D468" s="54">
        <v>2.6518481003862289E-4</v>
      </c>
      <c r="E468" s="54">
        <v>3.390274785179539E-3</v>
      </c>
      <c r="F468" s="55"/>
    </row>
    <row r="469" spans="2:6" x14ac:dyDescent="0.2">
      <c r="B469" s="52">
        <v>398</v>
      </c>
      <c r="C469" s="53">
        <v>-4.4659979342854235E-3</v>
      </c>
      <c r="D469" s="54">
        <v>3.9117497448638216E-3</v>
      </c>
      <c r="E469" s="54">
        <v>-8.3777476791492451E-3</v>
      </c>
      <c r="F469" s="55"/>
    </row>
    <row r="470" spans="2:6" x14ac:dyDescent="0.2">
      <c r="B470" s="52">
        <v>399</v>
      </c>
      <c r="C470" s="53">
        <v>-9.5160599739074203E-3</v>
      </c>
      <c r="D470" s="54">
        <v>-9.6170490132302389E-5</v>
      </c>
      <c r="E470" s="54">
        <v>-9.4198894837751179E-3</v>
      </c>
      <c r="F470" s="55"/>
    </row>
    <row r="471" spans="2:6" x14ac:dyDescent="0.2">
      <c r="B471" s="52">
        <v>400</v>
      </c>
      <c r="C471" s="53">
        <v>-1.4293260071292429E-2</v>
      </c>
      <c r="D471" s="54">
        <v>-2.4936845167085053E-3</v>
      </c>
      <c r="E471" s="54">
        <v>-1.1799575554583924E-2</v>
      </c>
      <c r="F471" s="55"/>
    </row>
    <row r="472" spans="2:6" x14ac:dyDescent="0.2">
      <c r="B472" s="52">
        <v>401</v>
      </c>
      <c r="C472" s="53">
        <v>9.1193177863927322E-3</v>
      </c>
      <c r="D472" s="54">
        <v>-3.3829302252821672E-3</v>
      </c>
      <c r="E472" s="54">
        <v>1.2502248011674899E-2</v>
      </c>
      <c r="F472" s="55"/>
    </row>
    <row r="473" spans="2:6" x14ac:dyDescent="0.2">
      <c r="B473" s="52">
        <v>402</v>
      </c>
      <c r="C473" s="53">
        <v>8.1492883609719843E-3</v>
      </c>
      <c r="D473" s="54">
        <v>-1.089063292450735E-3</v>
      </c>
      <c r="E473" s="54">
        <v>9.2383516534227193E-3</v>
      </c>
      <c r="F473" s="55"/>
    </row>
    <row r="474" spans="2:6" x14ac:dyDescent="0.2">
      <c r="B474" s="52">
        <v>403</v>
      </c>
      <c r="C474" s="53">
        <v>3.3765757913727088E-3</v>
      </c>
      <c r="D474" s="54">
        <v>2.3363278280367308E-3</v>
      </c>
      <c r="E474" s="54">
        <v>1.040247963335978E-3</v>
      </c>
      <c r="F474" s="55"/>
    </row>
    <row r="475" spans="2:6" x14ac:dyDescent="0.2">
      <c r="B475" s="52">
        <v>404</v>
      </c>
      <c r="C475" s="53">
        <v>3.6829583209590602E-3</v>
      </c>
      <c r="D475" s="54">
        <v>2.6669062297022925E-3</v>
      </c>
      <c r="E475" s="54">
        <v>1.0160520912567677E-3</v>
      </c>
      <c r="F475" s="55"/>
    </row>
    <row r="476" spans="2:6" x14ac:dyDescent="0.2">
      <c r="B476" s="52">
        <v>405</v>
      </c>
      <c r="C476" s="53">
        <v>1.1064370678859094E-2</v>
      </c>
      <c r="D476" s="54">
        <v>3.9615845281231257E-4</v>
      </c>
      <c r="E476" s="54">
        <v>1.0668212226046782E-2</v>
      </c>
      <c r="F476" s="55"/>
    </row>
    <row r="477" spans="2:6" x14ac:dyDescent="0.2">
      <c r="B477" s="52">
        <v>406</v>
      </c>
      <c r="C477" s="53">
        <v>8.2683567026115002E-4</v>
      </c>
      <c r="D477" s="54">
        <v>1.1777014877986424E-3</v>
      </c>
      <c r="E477" s="54">
        <v>-3.5086581753749236E-4</v>
      </c>
      <c r="F477" s="55"/>
    </row>
    <row r="478" spans="2:6" x14ac:dyDescent="0.2">
      <c r="B478" s="52">
        <v>407</v>
      </c>
      <c r="C478" s="53">
        <v>4.355763448427201E-4</v>
      </c>
      <c r="D478" s="54">
        <v>1.4403805288266201E-3</v>
      </c>
      <c r="E478" s="54">
        <v>-1.0048041839838999E-3</v>
      </c>
      <c r="F478" s="55"/>
    </row>
    <row r="479" spans="2:6" x14ac:dyDescent="0.2">
      <c r="B479" s="52">
        <v>408</v>
      </c>
      <c r="C479" s="53">
        <v>2.8138588231641512E-3</v>
      </c>
      <c r="D479" s="54">
        <v>1.333762636131176E-4</v>
      </c>
      <c r="E479" s="54">
        <v>2.6804825595510336E-3</v>
      </c>
      <c r="F479" s="55"/>
    </row>
    <row r="480" spans="2:6" x14ac:dyDescent="0.2">
      <c r="B480" s="52">
        <v>409</v>
      </c>
      <c r="C480" s="53">
        <v>9.3194272106142373E-4</v>
      </c>
      <c r="D480" s="54">
        <v>-4.5660606818196856E-4</v>
      </c>
      <c r="E480" s="54">
        <v>1.3885487892433923E-3</v>
      </c>
      <c r="F480" s="55"/>
    </row>
    <row r="481" spans="2:6" x14ac:dyDescent="0.2">
      <c r="B481" s="52">
        <v>410</v>
      </c>
      <c r="C481" s="53">
        <v>1.1483693168350203E-4</v>
      </c>
      <c r="D481" s="54">
        <v>3.6341455384064256E-4</v>
      </c>
      <c r="E481" s="54">
        <v>-2.4857762215714052E-4</v>
      </c>
      <c r="F481" s="55"/>
    </row>
    <row r="482" spans="2:6" x14ac:dyDescent="0.2">
      <c r="B482" s="52">
        <v>411</v>
      </c>
      <c r="C482" s="53">
        <v>5.8646344638475668E-3</v>
      </c>
      <c r="D482" s="54">
        <v>1.0120817854516583E-4</v>
      </c>
      <c r="E482" s="54">
        <v>5.7634262853024009E-3</v>
      </c>
      <c r="F482" s="55"/>
    </row>
    <row r="483" spans="2:6" x14ac:dyDescent="0.2">
      <c r="B483" s="52">
        <v>412</v>
      </c>
      <c r="C483" s="53">
        <v>-2.5019380835837454E-3</v>
      </c>
      <c r="D483" s="54">
        <v>3.9812852023899271E-4</v>
      </c>
      <c r="E483" s="54">
        <v>-2.9000666038227381E-3</v>
      </c>
      <c r="F483" s="55"/>
    </row>
    <row r="484" spans="2:6" x14ac:dyDescent="0.2">
      <c r="B484" s="52">
        <v>413</v>
      </c>
      <c r="C484" s="53">
        <v>8.1747343820461303E-3</v>
      </c>
      <c r="D484" s="54">
        <v>4.0453078033207777E-4</v>
      </c>
      <c r="E484" s="54">
        <v>7.7702036017140525E-3</v>
      </c>
      <c r="F484" s="55"/>
    </row>
    <row r="485" spans="2:6" x14ac:dyDescent="0.2">
      <c r="B485" s="52">
        <v>414</v>
      </c>
      <c r="C485" s="53">
        <v>1.2226712474897494E-3</v>
      </c>
      <c r="D485" s="54">
        <v>6.0366962114166017E-4</v>
      </c>
      <c r="E485" s="54">
        <v>6.1900162634808927E-4</v>
      </c>
      <c r="F485" s="55"/>
    </row>
    <row r="486" spans="2:6" x14ac:dyDescent="0.2">
      <c r="B486" s="52">
        <v>415</v>
      </c>
      <c r="C486" s="53">
        <v>-4.4567123188377668E-3</v>
      </c>
      <c r="D486" s="54">
        <v>7.2836008245800651E-4</v>
      </c>
      <c r="E486" s="54">
        <v>-5.1850724012957733E-3</v>
      </c>
      <c r="F486" s="55"/>
    </row>
    <row r="487" spans="2:6" x14ac:dyDescent="0.2">
      <c r="B487" s="52">
        <v>416</v>
      </c>
      <c r="C487" s="53">
        <v>1.2592779957809394E-2</v>
      </c>
      <c r="D487" s="54">
        <v>-4.7396847600213871E-6</v>
      </c>
      <c r="E487" s="54">
        <v>1.2597519642569416E-2</v>
      </c>
      <c r="F487" s="55"/>
    </row>
    <row r="488" spans="2:6" x14ac:dyDescent="0.2">
      <c r="B488" s="52">
        <v>417</v>
      </c>
      <c r="C488" s="53">
        <v>-1.6820020410351268E-3</v>
      </c>
      <c r="D488" s="54">
        <v>1.2714329262262483E-4</v>
      </c>
      <c r="E488" s="54">
        <v>-1.8091453336577517E-3</v>
      </c>
      <c r="F488" s="55"/>
    </row>
    <row r="489" spans="2:6" x14ac:dyDescent="0.2">
      <c r="B489" s="52">
        <v>418</v>
      </c>
      <c r="C489" s="53">
        <v>-3.6303320900711025E-4</v>
      </c>
      <c r="D489" s="54">
        <v>1.2993399622856546E-3</v>
      </c>
      <c r="E489" s="54">
        <v>-1.6623731712927649E-3</v>
      </c>
      <c r="F489" s="55"/>
    </row>
    <row r="490" spans="2:6" x14ac:dyDescent="0.2">
      <c r="B490" s="52">
        <v>419</v>
      </c>
      <c r="C490" s="53">
        <v>-2.042952839041148E-3</v>
      </c>
      <c r="D490" s="54">
        <v>2.8953497912164719E-4</v>
      </c>
      <c r="E490" s="54">
        <v>-2.3324878181627952E-3</v>
      </c>
      <c r="F490" s="55"/>
    </row>
    <row r="491" spans="2:6" x14ac:dyDescent="0.2">
      <c r="B491" s="52">
        <v>420</v>
      </c>
      <c r="C491" s="53">
        <v>7.5274752883520594E-5</v>
      </c>
      <c r="D491" s="54">
        <v>-1.2765049408776548E-3</v>
      </c>
      <c r="E491" s="54">
        <v>1.3517796937611755E-3</v>
      </c>
      <c r="F491" s="55"/>
    </row>
    <row r="492" spans="2:6" x14ac:dyDescent="0.2">
      <c r="B492" s="52">
        <v>421</v>
      </c>
      <c r="C492" s="53">
        <v>1.8362025232060422E-3</v>
      </c>
      <c r="D492" s="54">
        <v>-2.7058371336021294E-4</v>
      </c>
      <c r="E492" s="54">
        <v>2.1067862365662551E-3</v>
      </c>
      <c r="F492" s="55"/>
    </row>
    <row r="493" spans="2:6" x14ac:dyDescent="0.2">
      <c r="B493" s="52">
        <v>422</v>
      </c>
      <c r="C493" s="53">
        <v>-3.8014749817206388E-3</v>
      </c>
      <c r="D493" s="54">
        <v>8.4763569533539539E-5</v>
      </c>
      <c r="E493" s="54">
        <v>-3.8862385512541783E-3</v>
      </c>
      <c r="F493" s="55"/>
    </row>
    <row r="494" spans="2:6" x14ac:dyDescent="0.2">
      <c r="B494" s="52">
        <v>423</v>
      </c>
      <c r="C494" s="53">
        <v>3.3004572790528036E-3</v>
      </c>
      <c r="D494" s="54">
        <v>-1.0699970746653976E-4</v>
      </c>
      <c r="E494" s="54">
        <v>3.4074569865193433E-3</v>
      </c>
      <c r="F494" s="55"/>
    </row>
    <row r="495" spans="2:6" x14ac:dyDescent="0.2">
      <c r="B495" s="52">
        <v>424</v>
      </c>
      <c r="C495" s="53">
        <v>3.1772068581318613E-3</v>
      </c>
      <c r="D495" s="54">
        <v>-2.2516167849865199E-4</v>
      </c>
      <c r="E495" s="54">
        <v>3.4023685366305133E-3</v>
      </c>
      <c r="F495" s="55"/>
    </row>
    <row r="496" spans="2:6" x14ac:dyDescent="0.2">
      <c r="B496" s="52">
        <v>425</v>
      </c>
      <c r="C496" s="53">
        <v>-1.0318881927941271E-2</v>
      </c>
      <c r="D496" s="54">
        <v>4.888847280580845E-4</v>
      </c>
      <c r="E496" s="54">
        <v>-1.0807766655999355E-2</v>
      </c>
      <c r="F496" s="55"/>
    </row>
    <row r="497" spans="2:6" x14ac:dyDescent="0.2">
      <c r="B497" s="52">
        <v>426</v>
      </c>
      <c r="C497" s="53">
        <v>-4.4452246011322484E-3</v>
      </c>
      <c r="D497" s="54">
        <v>-4.1778433858350068E-4</v>
      </c>
      <c r="E497" s="54">
        <v>-4.0274402625487477E-3</v>
      </c>
      <c r="F497" s="55"/>
    </row>
    <row r="498" spans="2:6" x14ac:dyDescent="0.2">
      <c r="B498" s="52">
        <v>427</v>
      </c>
      <c r="C498" s="53">
        <v>2.8224472758173491E-3</v>
      </c>
      <c r="D498" s="54">
        <v>-2.179127124087419E-3</v>
      </c>
      <c r="E498" s="54">
        <v>5.0015743999047681E-3</v>
      </c>
      <c r="F498" s="55"/>
    </row>
    <row r="499" spans="2:6" x14ac:dyDescent="0.2">
      <c r="B499" s="52">
        <v>428</v>
      </c>
      <c r="C499" s="53">
        <v>-4.8079908916655667E-3</v>
      </c>
      <c r="D499" s="54">
        <v>-9.252538469230096E-4</v>
      </c>
      <c r="E499" s="54">
        <v>-3.8827370447425571E-3</v>
      </c>
      <c r="F499" s="55"/>
    </row>
    <row r="500" spans="2:6" x14ac:dyDescent="0.2">
      <c r="B500" s="52">
        <v>429</v>
      </c>
      <c r="C500" s="53">
        <v>8.7183848951732385E-3</v>
      </c>
      <c r="D500" s="54">
        <v>3.6016002469914897E-4</v>
      </c>
      <c r="E500" s="54">
        <v>8.3582248704740895E-3</v>
      </c>
      <c r="F500" s="55"/>
    </row>
    <row r="501" spans="2:6" x14ac:dyDescent="0.2">
      <c r="B501" s="52">
        <v>430</v>
      </c>
      <c r="C501" s="53">
        <v>2.7847029155937423E-3</v>
      </c>
      <c r="D501" s="54">
        <v>5.6123690283468213E-4</v>
      </c>
      <c r="E501" s="54">
        <v>2.2234660127590602E-3</v>
      </c>
      <c r="F501" s="55"/>
    </row>
    <row r="502" spans="2:6" x14ac:dyDescent="0.2">
      <c r="B502" s="52">
        <v>431</v>
      </c>
      <c r="C502" s="53">
        <v>2.4388803276423178E-3</v>
      </c>
      <c r="D502" s="54">
        <v>1.1187661813630825E-3</v>
      </c>
      <c r="E502" s="54">
        <v>1.3201141462792353E-3</v>
      </c>
      <c r="F502" s="55"/>
    </row>
    <row r="503" spans="2:6" x14ac:dyDescent="0.2">
      <c r="B503" s="52">
        <v>432</v>
      </c>
      <c r="C503" s="53">
        <v>-4.4244666335137694E-3</v>
      </c>
      <c r="D503" s="54">
        <v>1.1438207237862551E-3</v>
      </c>
      <c r="E503" s="54">
        <v>-5.5682873573000245E-3</v>
      </c>
      <c r="F503" s="55"/>
    </row>
    <row r="504" spans="2:6" x14ac:dyDescent="0.2">
      <c r="B504" s="52">
        <v>433</v>
      </c>
      <c r="C504" s="53">
        <v>-3.6487166987591441E-4</v>
      </c>
      <c r="D504" s="54">
        <v>-7.4803572606106444E-4</v>
      </c>
      <c r="E504" s="54">
        <v>3.8316405618515003E-4</v>
      </c>
      <c r="F504" s="55"/>
    </row>
    <row r="505" spans="2:6" x14ac:dyDescent="0.2">
      <c r="B505" s="52">
        <v>434</v>
      </c>
      <c r="C505" s="53">
        <v>-3.7002642487725598E-3</v>
      </c>
      <c r="D505" s="54">
        <v>-8.8235242874015957E-4</v>
      </c>
      <c r="E505" s="54">
        <v>-2.8179118200324003E-3</v>
      </c>
      <c r="F505" s="55"/>
    </row>
    <row r="506" spans="2:6" x14ac:dyDescent="0.2">
      <c r="B506" s="52">
        <v>435</v>
      </c>
      <c r="C506" s="53">
        <v>4.6750549818066226E-3</v>
      </c>
      <c r="D506" s="54">
        <v>-8.4198817689258923E-4</v>
      </c>
      <c r="E506" s="54">
        <v>5.5170431586992119E-3</v>
      </c>
      <c r="F506" s="55"/>
    </row>
    <row r="507" spans="2:6" x14ac:dyDescent="0.2">
      <c r="B507" s="52">
        <v>436</v>
      </c>
      <c r="C507" s="53">
        <v>-7.5526820098391076E-3</v>
      </c>
      <c r="D507" s="54">
        <v>1.8453374350273135E-4</v>
      </c>
      <c r="E507" s="54">
        <v>-7.737215753341839E-3</v>
      </c>
      <c r="F507" s="55"/>
    </row>
    <row r="508" spans="2:6" x14ac:dyDescent="0.2">
      <c r="B508" s="52">
        <v>437</v>
      </c>
      <c r="C508" s="53">
        <v>3.92603855093608E-4</v>
      </c>
      <c r="D508" s="54">
        <v>-3.3604976641681857E-4</v>
      </c>
      <c r="E508" s="54">
        <v>7.2865362151042657E-4</v>
      </c>
      <c r="F508" s="55"/>
    </row>
    <row r="509" spans="2:6" x14ac:dyDescent="0.2">
      <c r="B509" s="52">
        <v>438</v>
      </c>
      <c r="C509" s="53">
        <v>-5.5729006489585453E-4</v>
      </c>
      <c r="D509" s="54">
        <v>-7.3691792357416194E-4</v>
      </c>
      <c r="E509" s="54">
        <v>1.7962785867830741E-4</v>
      </c>
      <c r="F509" s="55"/>
    </row>
    <row r="510" spans="2:6" x14ac:dyDescent="0.2">
      <c r="B510" s="52">
        <v>439</v>
      </c>
      <c r="C510" s="53">
        <v>-1.2669293433821227E-5</v>
      </c>
      <c r="D510" s="54">
        <v>-6.3231393338575954E-4</v>
      </c>
      <c r="E510" s="54">
        <v>6.1964463995193826E-4</v>
      </c>
      <c r="F510" s="55"/>
    </row>
    <row r="511" spans="2:6" x14ac:dyDescent="0.2">
      <c r="B511" s="52">
        <v>440</v>
      </c>
      <c r="C511" s="53">
        <v>1.1932752250615226E-2</v>
      </c>
      <c r="D511" s="54">
        <v>3.5310471373202652E-4</v>
      </c>
      <c r="E511" s="54">
        <v>1.15796475368832E-2</v>
      </c>
      <c r="F511" s="55"/>
    </row>
    <row r="512" spans="2:6" x14ac:dyDescent="0.2">
      <c r="B512" s="52">
        <v>441</v>
      </c>
      <c r="C512" s="53">
        <v>9.8786843761918906E-3</v>
      </c>
      <c r="D512" s="54">
        <v>1.1667400229833768E-3</v>
      </c>
      <c r="E512" s="54">
        <v>8.7119443532085138E-3</v>
      </c>
      <c r="F512" s="55"/>
    </row>
    <row r="513" spans="2:6" x14ac:dyDescent="0.2">
      <c r="B513" s="52">
        <v>442</v>
      </c>
      <c r="C513" s="53">
        <v>-6.1982062411122647E-5</v>
      </c>
      <c r="D513" s="54">
        <v>2.717334828366971E-3</v>
      </c>
      <c r="E513" s="54">
        <v>-2.7793168907780936E-3</v>
      </c>
      <c r="F513" s="55"/>
    </row>
    <row r="514" spans="2:6" x14ac:dyDescent="0.2">
      <c r="B514" s="52">
        <v>443</v>
      </c>
      <c r="C514" s="53">
        <v>1.6907326508429309E-3</v>
      </c>
      <c r="D514" s="54">
        <v>1.6403830392771345E-3</v>
      </c>
      <c r="E514" s="54">
        <v>5.0349611565796365E-5</v>
      </c>
      <c r="F514" s="55"/>
    </row>
    <row r="515" spans="2:6" x14ac:dyDescent="0.2">
      <c r="B515" s="52">
        <v>444</v>
      </c>
      <c r="C515" s="53">
        <v>7.7051481495210824E-3</v>
      </c>
      <c r="D515" s="54">
        <v>-4.5274128603602689E-4</v>
      </c>
      <c r="E515" s="54">
        <v>8.1578894355571092E-3</v>
      </c>
      <c r="F515" s="55"/>
    </row>
    <row r="516" spans="2:6" x14ac:dyDescent="0.2">
      <c r="B516" s="52">
        <v>445</v>
      </c>
      <c r="C516" s="53">
        <v>-4.0300926706126035E-3</v>
      </c>
      <c r="D516" s="54">
        <v>3.1211014029227432E-4</v>
      </c>
      <c r="E516" s="54">
        <v>-4.3422028109048778E-3</v>
      </c>
    </row>
    <row r="517" spans="2:6" x14ac:dyDescent="0.2">
      <c r="B517" s="52">
        <v>446</v>
      </c>
      <c r="C517" s="53">
        <v>6.9303071609026845E-3</v>
      </c>
      <c r="D517" s="54">
        <v>6.1115685327554122E-4</v>
      </c>
      <c r="E517" s="54">
        <v>6.3191503076271433E-3</v>
      </c>
    </row>
    <row r="518" spans="2:6" x14ac:dyDescent="0.2">
      <c r="B518" s="52">
        <v>447</v>
      </c>
      <c r="C518" s="53">
        <v>3.9177277680331522E-4</v>
      </c>
      <c r="D518" s="54">
        <v>1.9528901434162372E-4</v>
      </c>
      <c r="E518" s="54">
        <v>1.964837624616915E-4</v>
      </c>
    </row>
    <row r="519" spans="2:6" x14ac:dyDescent="0.2">
      <c r="B519" s="52">
        <v>448</v>
      </c>
      <c r="C519" s="53">
        <v>-4.7137038034518073E-4</v>
      </c>
      <c r="D519" s="54">
        <v>2.9188044769234284E-4</v>
      </c>
      <c r="E519" s="54">
        <v>-7.6325082803752357E-4</v>
      </c>
    </row>
    <row r="520" spans="2:6" x14ac:dyDescent="0.2">
      <c r="B520" s="52">
        <v>449</v>
      </c>
      <c r="C520" s="53">
        <v>7.7645303369488876E-3</v>
      </c>
      <c r="D520" s="54">
        <v>3.8226121266027053E-4</v>
      </c>
      <c r="E520" s="54">
        <v>7.3822691242886171E-3</v>
      </c>
    </row>
    <row r="521" spans="2:6" x14ac:dyDescent="0.2">
      <c r="B521" s="52">
        <v>450</v>
      </c>
      <c r="C521" s="53">
        <v>1.1964256413353443E-2</v>
      </c>
      <c r="D521" s="54">
        <v>2.2613775170305002E-4</v>
      </c>
      <c r="E521" s="54">
        <v>1.1738118661650393E-2</v>
      </c>
    </row>
    <row r="522" spans="2:6" x14ac:dyDescent="0.2">
      <c r="B522" s="52">
        <v>451</v>
      </c>
      <c r="C522" s="53">
        <v>-5.1401926083407545E-3</v>
      </c>
      <c r="D522" s="54">
        <v>2.276129294201709E-3</v>
      </c>
      <c r="E522" s="54">
        <v>-7.4163219025424635E-3</v>
      </c>
    </row>
    <row r="523" spans="2:6" x14ac:dyDescent="0.2">
      <c r="B523" s="52">
        <v>452</v>
      </c>
      <c r="C523" s="53">
        <v>-8.5726020076946799E-4</v>
      </c>
      <c r="D523" s="54">
        <v>1.2942163900163705E-3</v>
      </c>
      <c r="E523" s="54">
        <v>-2.1514765907858385E-3</v>
      </c>
    </row>
    <row r="524" spans="2:6" x14ac:dyDescent="0.2">
      <c r="B524" s="52">
        <v>453</v>
      </c>
      <c r="C524" s="53">
        <v>-1.1847184095550583E-2</v>
      </c>
      <c r="D524" s="54">
        <v>-1.1079537677090873E-3</v>
      </c>
      <c r="E524" s="54">
        <v>-1.0739230327841496E-2</v>
      </c>
    </row>
    <row r="525" spans="2:6" x14ac:dyDescent="0.2">
      <c r="B525" s="52">
        <v>454</v>
      </c>
      <c r="C525" s="53">
        <v>-2.5763037274383663E-3</v>
      </c>
      <c r="D525" s="54">
        <v>-2.4737190049842965E-3</v>
      </c>
      <c r="E525" s="54">
        <v>-1.0258472245406984E-4</v>
      </c>
    </row>
    <row r="526" spans="2:6" x14ac:dyDescent="0.2">
      <c r="B526" s="52">
        <v>455</v>
      </c>
      <c r="C526" s="53">
        <v>-4.7661839215323715E-3</v>
      </c>
      <c r="D526" s="54">
        <v>-1.7293042359918503E-3</v>
      </c>
      <c r="E526" s="54">
        <v>-3.0368796855405212E-3</v>
      </c>
    </row>
    <row r="527" spans="2:6" x14ac:dyDescent="0.2">
      <c r="B527" s="52">
        <v>456</v>
      </c>
      <c r="C527" s="53">
        <v>-6.3987173876132574E-3</v>
      </c>
      <c r="D527" s="54">
        <v>-1.2575157047236152E-3</v>
      </c>
      <c r="E527" s="54">
        <v>-5.1412016828896422E-3</v>
      </c>
    </row>
    <row r="528" spans="2:6" x14ac:dyDescent="0.2">
      <c r="B528" s="52">
        <v>457</v>
      </c>
      <c r="C528" s="53">
        <v>8.2378634107198121E-3</v>
      </c>
      <c r="D528" s="54">
        <v>-7.3307483428387658E-4</v>
      </c>
      <c r="E528" s="54">
        <v>8.9709382450036887E-3</v>
      </c>
    </row>
    <row r="529" spans="2:5" x14ac:dyDescent="0.2">
      <c r="B529" s="52">
        <v>458</v>
      </c>
      <c r="C529" s="53">
        <v>-2.7753949365844186E-3</v>
      </c>
      <c r="D529" s="54">
        <v>-5.9803283146898922E-5</v>
      </c>
      <c r="E529" s="54">
        <v>-2.7155916534375196E-3</v>
      </c>
    </row>
    <row r="530" spans="2:5" x14ac:dyDescent="0.2">
      <c r="B530" s="52">
        <v>459</v>
      </c>
      <c r="C530" s="53">
        <v>-9.3861359239529006E-3</v>
      </c>
      <c r="D530" s="54">
        <v>9.1601673055753674E-4</v>
      </c>
      <c r="E530" s="54">
        <v>-1.0302152654510437E-2</v>
      </c>
    </row>
    <row r="531" spans="2:5" x14ac:dyDescent="0.2">
      <c r="B531" s="52">
        <v>460</v>
      </c>
      <c r="C531" s="53">
        <v>-4.4201102490458982E-3</v>
      </c>
      <c r="D531" s="54">
        <v>-8.4296156328004645E-4</v>
      </c>
      <c r="E531" s="54">
        <v>-3.5771486857658517E-3</v>
      </c>
    </row>
    <row r="532" spans="2:5" x14ac:dyDescent="0.2">
      <c r="B532" s="52">
        <v>461</v>
      </c>
      <c r="C532" s="53">
        <v>-4.9997188699677571E-4</v>
      </c>
      <c r="D532" s="54">
        <v>-2.5501099937953377E-3</v>
      </c>
      <c r="E532" s="54">
        <v>2.0501381067985621E-3</v>
      </c>
    </row>
    <row r="533" spans="2:5" x14ac:dyDescent="0.2">
      <c r="B533" s="52">
        <v>462</v>
      </c>
      <c r="C533" s="53">
        <v>8.8065718701785724E-3</v>
      </c>
      <c r="D533" s="54">
        <v>-8.518354581965714E-4</v>
      </c>
      <c r="E533" s="54">
        <v>9.6584073283751438E-3</v>
      </c>
    </row>
    <row r="534" spans="2:5" x14ac:dyDescent="0.2">
      <c r="B534" s="52">
        <v>463</v>
      </c>
      <c r="C534" s="53">
        <v>-8.1066811995214889E-3</v>
      </c>
      <c r="D534" s="54">
        <v>1.3143799243655659E-3</v>
      </c>
      <c r="E534" s="54">
        <v>-9.4210611238870548E-3</v>
      </c>
    </row>
    <row r="535" spans="2:5" x14ac:dyDescent="0.2">
      <c r="B535" s="52">
        <v>464</v>
      </c>
      <c r="C535" s="53">
        <v>-2.5958037637837518E-3</v>
      </c>
      <c r="D535" s="54">
        <v>5.5734624798945863E-4</v>
      </c>
      <c r="E535" s="54">
        <v>-3.1531500117732104E-3</v>
      </c>
    </row>
    <row r="536" spans="2:5" x14ac:dyDescent="0.2">
      <c r="B536" s="52">
        <v>465</v>
      </c>
      <c r="C536" s="53">
        <v>-5.8605879442973578E-3</v>
      </c>
      <c r="D536" s="54">
        <v>-1.2438092069472807E-3</v>
      </c>
      <c r="E536" s="54">
        <v>-4.616778737350077E-3</v>
      </c>
    </row>
    <row r="537" spans="2:5" x14ac:dyDescent="0.2">
      <c r="B537" s="52">
        <v>466</v>
      </c>
      <c r="C537" s="53">
        <v>1.0160325835452578E-2</v>
      </c>
      <c r="D537" s="54">
        <v>-1.9341616766048696E-3</v>
      </c>
      <c r="E537" s="54">
        <v>1.2094487512057448E-2</v>
      </c>
    </row>
    <row r="538" spans="2:5" x14ac:dyDescent="0.2">
      <c r="B538" s="52">
        <v>467</v>
      </c>
      <c r="C538" s="53">
        <v>5.2123297895655292E-3</v>
      </c>
      <c r="D538" s="54">
        <v>6.6611978939823228E-4</v>
      </c>
      <c r="E538" s="54">
        <v>4.5462100001672969E-3</v>
      </c>
    </row>
    <row r="539" spans="2:5" x14ac:dyDescent="0.2">
      <c r="B539" s="52">
        <v>468</v>
      </c>
      <c r="C539" s="53">
        <v>-8.4666809019917164E-3</v>
      </c>
      <c r="D539" s="54">
        <v>1.9291375069090608E-3</v>
      </c>
      <c r="E539" s="54">
        <v>-1.0395818408900777E-2</v>
      </c>
    </row>
    <row r="540" spans="2:5" x14ac:dyDescent="0.2">
      <c r="B540" s="52">
        <v>469</v>
      </c>
      <c r="C540" s="53">
        <v>-5.2882129868555812E-3</v>
      </c>
      <c r="D540" s="54">
        <v>4.0862488230767116E-4</v>
      </c>
      <c r="E540" s="54">
        <v>-5.6968378691632524E-3</v>
      </c>
    </row>
    <row r="541" spans="2:5" x14ac:dyDescent="0.2">
      <c r="B541" s="52">
        <v>470</v>
      </c>
      <c r="C541" s="53">
        <v>1.387896182861002E-2</v>
      </c>
      <c r="D541" s="54">
        <v>-2.4194917896451298E-3</v>
      </c>
      <c r="E541" s="54">
        <v>1.6298453618255149E-2</v>
      </c>
    </row>
    <row r="542" spans="2:5" x14ac:dyDescent="0.2">
      <c r="B542" s="52">
        <v>471</v>
      </c>
      <c r="C542" s="53">
        <v>1.6238700010134358E-3</v>
      </c>
      <c r="D542" s="54">
        <v>7.7531931992520743E-5</v>
      </c>
      <c r="E542" s="54">
        <v>1.546338069020915E-3</v>
      </c>
    </row>
    <row r="543" spans="2:5" x14ac:dyDescent="0.2">
      <c r="B543" s="52">
        <v>472</v>
      </c>
      <c r="C543" s="53">
        <v>-1.9030445148138727E-3</v>
      </c>
      <c r="D543" s="54">
        <v>2.4817156083192524E-3</v>
      </c>
      <c r="E543" s="54">
        <v>-4.3847601231331249E-3</v>
      </c>
    </row>
    <row r="544" spans="2:5" x14ac:dyDescent="0.2">
      <c r="B544" s="52">
        <v>473</v>
      </c>
      <c r="C544" s="53">
        <v>-3.9291071430183127E-3</v>
      </c>
      <c r="D544" s="54">
        <v>6.8346444528695656E-4</v>
      </c>
      <c r="E544" s="54">
        <v>-4.6125715883052693E-3</v>
      </c>
    </row>
    <row r="545" spans="2:5" x14ac:dyDescent="0.2">
      <c r="B545" s="52">
        <v>474</v>
      </c>
      <c r="C545" s="53">
        <v>-1.5023582365040675E-3</v>
      </c>
      <c r="D545" s="54">
        <v>-1.6954026585561277E-3</v>
      </c>
      <c r="E545" s="54">
        <v>1.9304442205206026E-4</v>
      </c>
    </row>
    <row r="546" spans="2:5" x14ac:dyDescent="0.2">
      <c r="B546" s="52">
        <v>475</v>
      </c>
      <c r="C546" s="53">
        <v>1.4836705482639083E-3</v>
      </c>
      <c r="D546" s="54">
        <v>-9.8021383761552681E-4</v>
      </c>
      <c r="E546" s="54">
        <v>2.4638843858794351E-3</v>
      </c>
    </row>
    <row r="547" spans="2:5" x14ac:dyDescent="0.2">
      <c r="B547" s="52">
        <v>476</v>
      </c>
      <c r="C547" s="53">
        <v>8.2137514033310457E-3</v>
      </c>
      <c r="D547" s="54">
        <v>-1.2587271395133291E-4</v>
      </c>
      <c r="E547" s="54">
        <v>8.3396241172823786E-3</v>
      </c>
    </row>
    <row r="548" spans="2:5" x14ac:dyDescent="0.2">
      <c r="B548" s="52">
        <v>477</v>
      </c>
      <c r="C548" s="53">
        <v>7.5338269035527461E-3</v>
      </c>
      <c r="D548" s="54">
        <v>1.2408822439209819E-3</v>
      </c>
      <c r="E548" s="54">
        <v>6.2929446596317641E-3</v>
      </c>
    </row>
    <row r="549" spans="2:5" x14ac:dyDescent="0.2">
      <c r="B549" s="52">
        <v>478</v>
      </c>
      <c r="C549" s="53">
        <v>7.3556457895391071E-4</v>
      </c>
      <c r="D549" s="54">
        <v>2.0402682251764639E-3</v>
      </c>
      <c r="E549" s="54">
        <v>-1.3047036462225533E-3</v>
      </c>
    </row>
    <row r="550" spans="2:5" x14ac:dyDescent="0.2">
      <c r="B550" s="52">
        <v>479</v>
      </c>
      <c r="C550" s="53">
        <v>-4.2922869329954363E-3</v>
      </c>
      <c r="D550" s="54">
        <v>1.1872374191986149E-3</v>
      </c>
      <c r="E550" s="54">
        <v>-5.4795243521940512E-3</v>
      </c>
    </row>
    <row r="551" spans="2:5" x14ac:dyDescent="0.2">
      <c r="B551" s="52">
        <v>480</v>
      </c>
      <c r="C551" s="53">
        <v>6.5752182767683034E-3</v>
      </c>
      <c r="D551" s="54">
        <v>-8.0615382766366893E-4</v>
      </c>
      <c r="E551" s="54">
        <v>7.3813721044319724E-3</v>
      </c>
    </row>
    <row r="552" spans="2:5" x14ac:dyDescent="0.2">
      <c r="B552" s="52">
        <v>481</v>
      </c>
      <c r="C552" s="53">
        <v>6.6962427854995264E-3</v>
      </c>
      <c r="D552" s="54">
        <v>-4.7751372863759269E-4</v>
      </c>
      <c r="E552" s="54">
        <v>7.173756514137119E-3</v>
      </c>
    </row>
    <row r="553" spans="2:5" x14ac:dyDescent="0.2">
      <c r="B553" s="52">
        <v>482</v>
      </c>
      <c r="C553" s="53">
        <v>-2.3468052283740853E-3</v>
      </c>
      <c r="D553" s="54">
        <v>1.3995765888615208E-3</v>
      </c>
      <c r="E553" s="54">
        <v>-3.746381817235606E-3</v>
      </c>
    </row>
    <row r="554" spans="2:5" x14ac:dyDescent="0.2">
      <c r="B554" s="52">
        <v>483</v>
      </c>
      <c r="C554" s="53">
        <v>1.3410521725045362E-2</v>
      </c>
      <c r="D554" s="54">
        <v>1.0795441515610762E-3</v>
      </c>
      <c r="E554" s="54">
        <v>1.2330977573484286E-2</v>
      </c>
    </row>
    <row r="555" spans="2:5" x14ac:dyDescent="0.2">
      <c r="B555" s="52">
        <v>484</v>
      </c>
      <c r="C555" s="53">
        <v>9.4847620612436938E-4</v>
      </c>
      <c r="D555" s="54">
        <v>7.8035661214591963E-4</v>
      </c>
      <c r="E555" s="54">
        <v>1.6811959397844975E-4</v>
      </c>
    </row>
    <row r="556" spans="2:5" x14ac:dyDescent="0.2">
      <c r="B556" s="52">
        <v>485</v>
      </c>
      <c r="C556" s="53">
        <v>-4.046288261398411E-3</v>
      </c>
      <c r="D556" s="54">
        <v>1.3888291968581603E-3</v>
      </c>
      <c r="E556" s="54">
        <v>-5.4351174582565713E-3</v>
      </c>
    </row>
    <row r="557" spans="2:5" x14ac:dyDescent="0.2">
      <c r="B557" s="52">
        <v>486</v>
      </c>
      <c r="C557" s="53">
        <v>7.9491738852080713E-4</v>
      </c>
      <c r="D557" s="54">
        <v>1.3905279645576492E-4</v>
      </c>
      <c r="E557" s="54">
        <v>6.5586459206504221E-4</v>
      </c>
    </row>
    <row r="558" spans="2:5" x14ac:dyDescent="0.2">
      <c r="B558" s="52">
        <v>487</v>
      </c>
      <c r="C558" s="53">
        <v>7.2811958819580733E-4</v>
      </c>
      <c r="D558" s="54">
        <v>-1.4701039089731471E-3</v>
      </c>
      <c r="E558" s="54">
        <v>2.1982234971689545E-3</v>
      </c>
    </row>
    <row r="559" spans="2:5" x14ac:dyDescent="0.2">
      <c r="B559" s="52">
        <v>488</v>
      </c>
      <c r="C559" s="53">
        <v>-2.1980082256673724E-3</v>
      </c>
      <c r="D559" s="54">
        <v>-8.0683156414998805E-5</v>
      </c>
      <c r="E559" s="54">
        <v>-2.1173250692523736E-3</v>
      </c>
    </row>
    <row r="560" spans="2:5" x14ac:dyDescent="0.2">
      <c r="B560" s="52">
        <v>489</v>
      </c>
      <c r="C560" s="53">
        <v>1.06259582350876E-2</v>
      </c>
      <c r="D560" s="54">
        <v>6.8377492152146835E-5</v>
      </c>
      <c r="E560" s="54">
        <v>1.0557580742935453E-2</v>
      </c>
    </row>
    <row r="561" spans="2:5" x14ac:dyDescent="0.2">
      <c r="B561" s="52">
        <v>490</v>
      </c>
      <c r="C561" s="53">
        <v>-7.5801483802852912E-3</v>
      </c>
      <c r="D561" s="54">
        <v>7.227423340068987E-4</v>
      </c>
      <c r="E561" s="54">
        <v>-8.3028907142921899E-3</v>
      </c>
    </row>
    <row r="562" spans="2:5" x14ac:dyDescent="0.2">
      <c r="B562" s="52">
        <v>491</v>
      </c>
      <c r="C562" s="53">
        <v>-4.1375755774552998E-3</v>
      </c>
      <c r="D562" s="54">
        <v>4.7318847774742347E-4</v>
      </c>
      <c r="E562" s="54">
        <v>-4.6107640552027233E-3</v>
      </c>
    </row>
    <row r="563" spans="2:5" x14ac:dyDescent="0.2">
      <c r="B563" s="52">
        <v>492</v>
      </c>
      <c r="C563" s="53">
        <v>-2.0661538841036651E-3</v>
      </c>
      <c r="D563" s="54">
        <v>-1.1700953419376177E-3</v>
      </c>
      <c r="E563" s="54">
        <v>-8.9605854216604744E-4</v>
      </c>
    </row>
    <row r="564" spans="2:5" x14ac:dyDescent="0.2">
      <c r="B564" s="52">
        <v>493</v>
      </c>
      <c r="C564" s="53">
        <v>8.4026760513714895E-4</v>
      </c>
      <c r="D564" s="54">
        <v>-1.8474034778733063E-3</v>
      </c>
      <c r="E564" s="54">
        <v>2.6876710830104553E-3</v>
      </c>
    </row>
    <row r="565" spans="2:5" x14ac:dyDescent="0.2">
      <c r="B565" s="52">
        <v>494</v>
      </c>
      <c r="C565" s="53">
        <v>-1.8144105423400817E-3</v>
      </c>
      <c r="D565" s="54">
        <v>1.0574312643248942E-4</v>
      </c>
      <c r="E565" s="54">
        <v>-1.9201536687725711E-3</v>
      </c>
    </row>
    <row r="566" spans="2:5" x14ac:dyDescent="0.2">
      <c r="B566" s="52">
        <v>495</v>
      </c>
      <c r="C566" s="53">
        <v>7.5640451276893182E-4</v>
      </c>
      <c r="D566" s="54">
        <v>5.1366438757651477E-5</v>
      </c>
      <c r="E566" s="54">
        <v>7.0503807401128035E-4</v>
      </c>
    </row>
    <row r="567" spans="2:5" x14ac:dyDescent="0.2">
      <c r="B567" s="52">
        <v>496</v>
      </c>
      <c r="C567" s="53">
        <v>-2.6650853458646774E-3</v>
      </c>
      <c r="D567" s="54">
        <v>-1.0332625228865605E-4</v>
      </c>
      <c r="E567" s="54">
        <v>-2.5617590935760213E-3</v>
      </c>
    </row>
    <row r="568" spans="2:5" x14ac:dyDescent="0.2">
      <c r="B568" s="52">
        <v>497</v>
      </c>
      <c r="C568" s="53">
        <v>-5.9455558722613651E-4</v>
      </c>
      <c r="D568" s="54">
        <v>-3.8650375198687393E-4</v>
      </c>
      <c r="E568" s="54">
        <v>-2.0805183523926258E-4</v>
      </c>
    </row>
    <row r="569" spans="2:5" x14ac:dyDescent="0.2">
      <c r="B569" s="52">
        <v>498</v>
      </c>
      <c r="C569" s="53">
        <v>4.988145361369857E-3</v>
      </c>
      <c r="D569" s="54">
        <v>-3.913145644438773E-4</v>
      </c>
      <c r="E569" s="54">
        <v>5.3794599258137343E-3</v>
      </c>
    </row>
    <row r="570" spans="2:5" x14ac:dyDescent="0.2">
      <c r="B570" s="30">
        <v>499</v>
      </c>
      <c r="C570" s="40">
        <v>1.9925069728192769E-4</v>
      </c>
      <c r="D570" s="30">
        <v>2.4024518346509486E-4</v>
      </c>
      <c r="E570" s="30">
        <v>-4.0994486183167165E-5</v>
      </c>
    </row>
    <row r="571" spans="2:5" x14ac:dyDescent="0.2">
      <c r="B571" s="30">
        <v>500</v>
      </c>
      <c r="C571" s="40">
        <v>-1.7463031463293727E-3</v>
      </c>
      <c r="D571" s="30">
        <v>8.0116789541475448E-4</v>
      </c>
      <c r="E571" s="30">
        <v>-2.5474710417441272E-3</v>
      </c>
    </row>
    <row r="572" spans="2:5" x14ac:dyDescent="0.2">
      <c r="B572" s="30">
        <v>501</v>
      </c>
      <c r="C572" s="40">
        <v>-1.888711879195456E-3</v>
      </c>
      <c r="D572" s="30">
        <v>-7.4232474675756414E-5</v>
      </c>
      <c r="E572" s="30">
        <v>-1.8144794045196996E-3</v>
      </c>
    </row>
    <row r="573" spans="2:5" x14ac:dyDescent="0.2">
      <c r="B573" s="30">
        <v>502</v>
      </c>
      <c r="C573" s="40">
        <v>-1.3217971086591797E-3</v>
      </c>
      <c r="D573" s="30">
        <v>-8.8301417445799471E-4</v>
      </c>
      <c r="E573" s="30">
        <v>-4.3878293420118503E-4</v>
      </c>
    </row>
    <row r="574" spans="2:5" x14ac:dyDescent="0.2">
      <c r="B574" s="30">
        <v>503</v>
      </c>
      <c r="C574" s="40">
        <v>-1.638304782963662E-4</v>
      </c>
      <c r="D574" s="30">
        <v>-5.6919839696173685E-4</v>
      </c>
      <c r="E574" s="30">
        <v>4.0536791866537067E-4</v>
      </c>
    </row>
    <row r="575" spans="2:5" x14ac:dyDescent="0.2">
      <c r="B575" s="30">
        <v>504</v>
      </c>
      <c r="C575" s="40">
        <v>-1.4634049683068051E-2</v>
      </c>
      <c r="D575" s="30">
        <v>-2.3326324437365417E-4</v>
      </c>
      <c r="E575" s="30">
        <v>-1.4400786438694397E-2</v>
      </c>
    </row>
    <row r="576" spans="2:5" x14ac:dyDescent="0.2">
      <c r="B576" s="30">
        <v>505</v>
      </c>
      <c r="C576" s="40">
        <v>4.2479445820294378E-4</v>
      </c>
      <c r="D576" s="30">
        <v>-1.6253552361159349E-3</v>
      </c>
      <c r="E576" s="30">
        <v>2.0501496943188787E-3</v>
      </c>
    </row>
    <row r="577" spans="2:5" x14ac:dyDescent="0.2">
      <c r="B577" s="30">
        <v>506</v>
      </c>
      <c r="C577" s="40">
        <v>5.6161474864494798E-3</v>
      </c>
      <c r="D577" s="30">
        <v>-2.0377921511101045E-3</v>
      </c>
      <c r="E577" s="30">
        <v>7.6539396375595843E-3</v>
      </c>
    </row>
    <row r="578" spans="2:5" x14ac:dyDescent="0.2">
      <c r="B578" s="30">
        <v>507</v>
      </c>
      <c r="C578" s="40">
        <v>2.6528457226015888E-3</v>
      </c>
      <c r="D578" s="30">
        <v>1.7712765172795807E-4</v>
      </c>
      <c r="E578" s="30">
        <v>2.4757180708736308E-3</v>
      </c>
    </row>
    <row r="579" spans="2:5" x14ac:dyDescent="0.2">
      <c r="B579" s="30">
        <v>508</v>
      </c>
      <c r="C579" s="40">
        <v>-8.7799998724925297E-3</v>
      </c>
      <c r="D579" s="30">
        <v>2.0051829741852042E-3</v>
      </c>
      <c r="E579" s="30">
        <v>-1.0785182846677734E-2</v>
      </c>
    </row>
    <row r="580" spans="2:5" x14ac:dyDescent="0.2">
      <c r="B580" s="30">
        <v>509</v>
      </c>
      <c r="C580" s="40">
        <v>8.3102242079420433E-4</v>
      </c>
      <c r="D580" s="30">
        <v>-5.4702187497584619E-4</v>
      </c>
      <c r="E580" s="30">
        <v>1.3780442957700505E-3</v>
      </c>
    </row>
    <row r="581" spans="2:5" x14ac:dyDescent="0.2">
      <c r="B581" s="30">
        <v>510</v>
      </c>
      <c r="C581" s="40">
        <v>1.146505477146594E-2</v>
      </c>
      <c r="D581" s="30">
        <v>-1.5569516743663882E-3</v>
      </c>
      <c r="E581" s="30">
        <v>1.3022006445832329E-2</v>
      </c>
    </row>
    <row r="582" spans="2:5" x14ac:dyDescent="0.2">
      <c r="B582" s="30">
        <v>511</v>
      </c>
      <c r="C582" s="40">
        <v>7.5025653264938364E-3</v>
      </c>
      <c r="D582" s="30">
        <v>8.4779464172696998E-4</v>
      </c>
      <c r="E582" s="30">
        <v>6.6547706847668664E-3</v>
      </c>
    </row>
    <row r="583" spans="2:5" x14ac:dyDescent="0.2">
      <c r="B583" s="30">
        <v>512</v>
      </c>
      <c r="C583" s="40">
        <v>-1.4137864637608145E-3</v>
      </c>
      <c r="D583" s="30">
        <v>2.9768738707192923E-3</v>
      </c>
      <c r="E583" s="30">
        <v>-4.390660334480107E-3</v>
      </c>
    </row>
    <row r="584" spans="2:5" x14ac:dyDescent="0.2">
      <c r="B584" s="30">
        <v>513</v>
      </c>
      <c r="C584" s="40">
        <v>4.4731100345069648E-4</v>
      </c>
      <c r="D584" s="30">
        <v>1.0845444520282464E-3</v>
      </c>
      <c r="E584" s="30">
        <v>-6.3723344857754996E-4</v>
      </c>
    </row>
    <row r="585" spans="2:5" x14ac:dyDescent="0.2">
      <c r="B585" s="30">
        <v>514</v>
      </c>
      <c r="C585" s="40">
        <v>-6.9924205495632196E-3</v>
      </c>
      <c r="D585" s="30">
        <v>-8.1589825254106685E-4</v>
      </c>
      <c r="E585" s="30">
        <v>-6.1765222970221528E-3</v>
      </c>
    </row>
    <row r="586" spans="2:5" x14ac:dyDescent="0.2">
      <c r="B586" s="30">
        <v>515</v>
      </c>
      <c r="C586" s="40">
        <v>1.2468109108510943E-3</v>
      </c>
      <c r="D586" s="30">
        <v>-1.3473359316440157E-3</v>
      </c>
      <c r="E586" s="30">
        <v>2.59414684249511E-3</v>
      </c>
    </row>
    <row r="587" spans="2:5" x14ac:dyDescent="0.2">
      <c r="B587" s="30">
        <v>516</v>
      </c>
      <c r="C587" s="40">
        <v>8.6663416561310481E-3</v>
      </c>
      <c r="D587" s="30">
        <v>-8.40086116261669E-4</v>
      </c>
      <c r="E587" s="30">
        <v>9.5064277723927171E-3</v>
      </c>
    </row>
    <row r="588" spans="2:5" x14ac:dyDescent="0.2">
      <c r="B588" s="30">
        <v>517</v>
      </c>
      <c r="C588" s="40">
        <v>2.1248363955695625E-3</v>
      </c>
      <c r="D588" s="30">
        <v>8.0213205002959906E-4</v>
      </c>
      <c r="E588" s="30">
        <v>1.3227043455399635E-3</v>
      </c>
    </row>
    <row r="589" spans="2:5" x14ac:dyDescent="0.2">
      <c r="B589" s="30">
        <v>518</v>
      </c>
      <c r="C589" s="40">
        <v>7.9940619799917306E-4</v>
      </c>
      <c r="D589" s="30">
        <v>1.881434225911624E-3</v>
      </c>
      <c r="E589" s="30">
        <v>-1.0820280279124511E-3</v>
      </c>
    </row>
    <row r="590" spans="2:5" x14ac:dyDescent="0.2">
      <c r="B590" s="30">
        <v>519</v>
      </c>
      <c r="C590" s="40">
        <v>5.9463211143703527E-4</v>
      </c>
      <c r="D590" s="30">
        <v>4.5578644605276148E-4</v>
      </c>
      <c r="E590" s="30">
        <v>1.3884566538427379E-4</v>
      </c>
    </row>
    <row r="591" spans="2:5" x14ac:dyDescent="0.2">
      <c r="B591" s="30">
        <v>520</v>
      </c>
      <c r="C591" s="40">
        <v>-1.8013960820222743E-5</v>
      </c>
      <c r="D591" s="30">
        <v>-4.4700567798723633E-4</v>
      </c>
      <c r="E591" s="30">
        <v>4.2899171716701359E-4</v>
      </c>
    </row>
    <row r="592" spans="2:5" x14ac:dyDescent="0.2">
      <c r="B592" s="30">
        <v>521</v>
      </c>
      <c r="C592" s="40">
        <v>6.5417018407368712E-3</v>
      </c>
      <c r="D592" s="30">
        <v>-1.3369306381907746E-4</v>
      </c>
      <c r="E592" s="30">
        <v>6.6753949045559487E-3</v>
      </c>
    </row>
    <row r="593" spans="2:5" x14ac:dyDescent="0.2">
      <c r="B593" s="30">
        <v>522</v>
      </c>
      <c r="C593" s="40">
        <v>-3.9989413371489882E-3</v>
      </c>
      <c r="D593" s="30">
        <v>5.8137924113125464E-4</v>
      </c>
      <c r="E593" s="30">
        <v>-4.5803205782802428E-3</v>
      </c>
    </row>
    <row r="594" spans="2:5" x14ac:dyDescent="0.2">
      <c r="B594" s="30">
        <v>523</v>
      </c>
      <c r="C594" s="40">
        <v>-2.3114886843426073E-2</v>
      </c>
      <c r="D594" s="30">
        <v>3.5619100507422452E-4</v>
      </c>
      <c r="E594" s="30">
        <v>-2.3471077848500298E-2</v>
      </c>
    </row>
    <row r="595" spans="2:5" x14ac:dyDescent="0.2">
      <c r="B595" s="30">
        <v>524</v>
      </c>
      <c r="C595" s="40">
        <v>-5.4024119521311207E-3</v>
      </c>
      <c r="D595" s="30">
        <v>-3.0016974769326204E-3</v>
      </c>
      <c r="E595" s="30">
        <v>-2.4007144751985003E-3</v>
      </c>
    </row>
    <row r="596" spans="2:5" x14ac:dyDescent="0.2">
      <c r="B596" s="30">
        <v>525</v>
      </c>
      <c r="C596" s="40">
        <v>-6.2934114752004793E-3</v>
      </c>
      <c r="D596" s="30">
        <v>-4.524191306422674E-3</v>
      </c>
      <c r="E596" s="30">
        <v>-1.7692201687778053E-3</v>
      </c>
    </row>
    <row r="597" spans="2:5" x14ac:dyDescent="0.2">
      <c r="B597" s="30">
        <v>526</v>
      </c>
      <c r="C597" s="40">
        <v>-1.4202885661716621E-2</v>
      </c>
      <c r="D597" s="30">
        <v>-1.9302418561299023E-3</v>
      </c>
      <c r="E597" s="30">
        <v>-1.2272643805586719E-2</v>
      </c>
    </row>
    <row r="598" spans="2:5" x14ac:dyDescent="0.2">
      <c r="B598" s="30">
        <v>527</v>
      </c>
      <c r="C598" s="40">
        <v>-2.1008708654659723E-2</v>
      </c>
      <c r="D598" s="30">
        <v>-1.1133623251029755E-3</v>
      </c>
      <c r="E598" s="30">
        <v>-1.9895346329556748E-2</v>
      </c>
    </row>
    <row r="599" spans="2:5" x14ac:dyDescent="0.2">
      <c r="B599" s="30">
        <v>528</v>
      </c>
      <c r="C599" s="40">
        <v>-4.5584858256278032E-3</v>
      </c>
      <c r="D599" s="30">
        <v>-4.2151383672961442E-3</v>
      </c>
      <c r="E599" s="30">
        <v>-3.4334745833165901E-4</v>
      </c>
    </row>
    <row r="600" spans="2:5" x14ac:dyDescent="0.2">
      <c r="B600" s="30">
        <v>529</v>
      </c>
      <c r="C600" s="40">
        <v>-8.5092004605664927E-3</v>
      </c>
      <c r="D600" s="30">
        <v>-3.5454209931069149E-3</v>
      </c>
      <c r="E600" s="30">
        <v>-4.9637794674595778E-3</v>
      </c>
    </row>
    <row r="601" spans="2:5" x14ac:dyDescent="0.2">
      <c r="B601" s="30">
        <v>530</v>
      </c>
      <c r="C601" s="40">
        <v>-1.5657450356438757E-2</v>
      </c>
      <c r="D601" s="30">
        <v>-1.2959263758072943E-3</v>
      </c>
      <c r="E601" s="30">
        <v>-1.4361523980631462E-2</v>
      </c>
    </row>
    <row r="602" spans="2:5" x14ac:dyDescent="0.2">
      <c r="B602" s="30">
        <v>531</v>
      </c>
      <c r="C602" s="40">
        <v>2.0883021398508887E-2</v>
      </c>
      <c r="D602" s="30">
        <v>-1.7067631703059534E-3</v>
      </c>
      <c r="E602" s="30">
        <v>2.2589784568814841E-2</v>
      </c>
    </row>
    <row r="603" spans="2:5" x14ac:dyDescent="0.2">
      <c r="B603" s="30">
        <v>532</v>
      </c>
      <c r="C603" s="40">
        <v>1.3781102663414204E-3</v>
      </c>
      <c r="D603" s="30">
        <v>3.8496338517723678E-5</v>
      </c>
      <c r="E603" s="30">
        <v>1.3396139278236967E-3</v>
      </c>
    </row>
    <row r="604" spans="2:5" x14ac:dyDescent="0.2">
      <c r="B604" s="30">
        <v>533</v>
      </c>
      <c r="C604" s="40">
        <v>-2.8741115870851642E-2</v>
      </c>
      <c r="D604" s="30">
        <v>3.1575690826118087E-3</v>
      </c>
      <c r="E604" s="30">
        <v>-3.1898684953463451E-2</v>
      </c>
    </row>
    <row r="605" spans="2:5" x14ac:dyDescent="0.2">
      <c r="B605" s="30">
        <v>534</v>
      </c>
      <c r="C605" s="40">
        <v>-0.11126008029228629</v>
      </c>
      <c r="D605" s="30">
        <v>-1.3789186361072847E-3</v>
      </c>
      <c r="E605" s="30">
        <v>-0.109881161656179</v>
      </c>
    </row>
    <row r="606" spans="2:5" x14ac:dyDescent="0.2">
      <c r="B606" s="30">
        <v>535</v>
      </c>
      <c r="C606" s="40">
        <v>1.1542528539597793E-2</v>
      </c>
      <c r="D606" s="30">
        <v>-1.7724434588089248E-2</v>
      </c>
      <c r="E606" s="30">
        <v>2.9266963127687042E-2</v>
      </c>
    </row>
    <row r="607" spans="2:5" x14ac:dyDescent="0.2">
      <c r="B607" s="30">
        <v>536</v>
      </c>
      <c r="C607" s="40">
        <v>-4.8773255158656471E-2</v>
      </c>
      <c r="D607" s="30">
        <v>-1.5526299342082175E-2</v>
      </c>
      <c r="E607" s="30">
        <v>-3.3246955816574296E-2</v>
      </c>
    </row>
    <row r="608" spans="2:5" x14ac:dyDescent="0.2">
      <c r="B608" s="30">
        <v>537</v>
      </c>
      <c r="C608" s="40">
        <v>-9.8185103369612989E-2</v>
      </c>
      <c r="D608" s="30">
        <v>-4.9790577242733031E-3</v>
      </c>
      <c r="E608" s="30">
        <v>-9.3206045645339686E-2</v>
      </c>
    </row>
    <row r="609" spans="2:5" x14ac:dyDescent="0.2">
      <c r="B609" s="30">
        <v>538</v>
      </c>
      <c r="C609" s="40">
        <v>0</v>
      </c>
      <c r="D609" s="30">
        <v>-9.8206699649153531E-3</v>
      </c>
      <c r="E609" s="30">
        <v>9.8206699649153531E-3</v>
      </c>
    </row>
    <row r="610" spans="2:5" x14ac:dyDescent="0.2">
      <c r="B610" s="30">
        <v>539</v>
      </c>
      <c r="C610" s="40">
        <v>-0.16290320891722671</v>
      </c>
      <c r="D610" s="30">
        <v>-1.6195553764121906E-2</v>
      </c>
      <c r="E610" s="30">
        <v>-0.1467076551531048</v>
      </c>
    </row>
    <row r="611" spans="2:5" x14ac:dyDescent="0.2">
      <c r="B611" s="30">
        <v>540</v>
      </c>
      <c r="C611" s="40">
        <v>2.7223428947500653E-3</v>
      </c>
      <c r="D611" s="30">
        <v>-1.7356561409835554E-2</v>
      </c>
      <c r="E611" s="30">
        <v>2.0078904304585619E-2</v>
      </c>
    </row>
    <row r="612" spans="2:5" x14ac:dyDescent="0.2">
      <c r="B612" s="30">
        <v>541</v>
      </c>
      <c r="C612" s="40">
        <v>-0.11251582236631923</v>
      </c>
      <c r="D612" s="30">
        <v>-1.6200949263751402E-2</v>
      </c>
      <c r="E612" s="30">
        <v>-9.6314873102567825E-2</v>
      </c>
    </row>
    <row r="613" spans="2:5" x14ac:dyDescent="0.2">
      <c r="B613" s="30">
        <v>542</v>
      </c>
      <c r="C613" s="40">
        <v>6.3776153016712753E-3</v>
      </c>
      <c r="D613" s="30">
        <v>-1.6627730910729509E-2</v>
      </c>
      <c r="E613" s="30">
        <v>2.3005346212400784E-2</v>
      </c>
    </row>
    <row r="614" spans="2:5" x14ac:dyDescent="0.2">
      <c r="B614" s="30">
        <v>543</v>
      </c>
      <c r="C614" s="40">
        <v>2.1810971577589877E-2</v>
      </c>
      <c r="D614" s="30">
        <v>-4.1533536999585341E-3</v>
      </c>
      <c r="E614" s="30">
        <v>2.5964325277548411E-2</v>
      </c>
    </row>
    <row r="615" spans="2:5" x14ac:dyDescent="0.2">
      <c r="B615" s="30">
        <v>544</v>
      </c>
      <c r="C615" s="40">
        <v>4.2753656859256832E-3</v>
      </c>
      <c r="D615" s="30">
        <v>-1.7935297651399534E-4</v>
      </c>
      <c r="E615" s="30">
        <v>4.4547186624396785E-3</v>
      </c>
    </row>
    <row r="616" spans="2:5" x14ac:dyDescent="0.2">
      <c r="B616" s="30">
        <v>545</v>
      </c>
      <c r="C616" s="40">
        <v>0.12469742972745629</v>
      </c>
      <c r="D616" s="30">
        <v>1.1336540742762066E-2</v>
      </c>
      <c r="E616" s="30">
        <v>0.11336088898469422</v>
      </c>
    </row>
    <row r="617" spans="2:5" x14ac:dyDescent="0.2">
      <c r="B617" s="30">
        <v>546</v>
      </c>
      <c r="C617" s="40">
        <v>0.10932519367020339</v>
      </c>
      <c r="D617" s="30">
        <v>1.4330105020948974E-2</v>
      </c>
      <c r="E617" s="30">
        <v>9.4995088649254419E-2</v>
      </c>
    </row>
    <row r="618" spans="2:5" x14ac:dyDescent="0.2">
      <c r="B618" s="30">
        <v>547</v>
      </c>
      <c r="C618" s="40">
        <v>-1.6850107905355113E-2</v>
      </c>
      <c r="D618" s="30">
        <v>2.8183618069425209E-2</v>
      </c>
      <c r="E618" s="30">
        <v>-4.5033725974780323E-2</v>
      </c>
    </row>
    <row r="619" spans="2:5" x14ac:dyDescent="0.2">
      <c r="B619" s="30">
        <v>548</v>
      </c>
      <c r="C619" s="40">
        <v>-1.6128815146747705E-2</v>
      </c>
      <c r="D619" s="30">
        <v>1.6818094683790193E-2</v>
      </c>
      <c r="E619" s="30">
        <v>-3.2946909830537899E-2</v>
      </c>
    </row>
    <row r="620" spans="2:5" x14ac:dyDescent="0.2">
      <c r="B620" s="30">
        <v>549</v>
      </c>
      <c r="C620" s="40">
        <v>-4.7314149773763923E-3</v>
      </c>
      <c r="D620" s="30">
        <v>-9.6683458343099805E-3</v>
      </c>
      <c r="E620" s="30">
        <v>4.9369308569335883E-3</v>
      </c>
    </row>
    <row r="621" spans="2:5" x14ac:dyDescent="0.2">
      <c r="B621" s="30">
        <v>550</v>
      </c>
      <c r="C621" s="40">
        <v>-5.5636969633951545E-2</v>
      </c>
      <c r="D621" s="30">
        <v>-1.0846239730983191E-2</v>
      </c>
      <c r="E621" s="30">
        <v>-4.4790729902968354E-2</v>
      </c>
    </row>
    <row r="622" spans="2:5" x14ac:dyDescent="0.2">
      <c r="B622" s="30">
        <v>551</v>
      </c>
      <c r="C622" s="40">
        <v>4.7219742462231248E-2</v>
      </c>
      <c r="D622" s="30">
        <v>-6.1542649298596541E-3</v>
      </c>
      <c r="E622" s="30">
        <v>5.3374007392090903E-2</v>
      </c>
    </row>
    <row r="623" spans="2:5" x14ac:dyDescent="0.2">
      <c r="B623" s="30">
        <v>552</v>
      </c>
      <c r="C623" s="40">
        <v>1.1704073872471708E-2</v>
      </c>
      <c r="D623" s="30">
        <v>-1.8566426485784829E-3</v>
      </c>
      <c r="E623" s="30">
        <v>1.3560716521050191E-2</v>
      </c>
    </row>
    <row r="624" spans="2:5" x14ac:dyDescent="0.2">
      <c r="B624" s="30">
        <v>553</v>
      </c>
      <c r="C624" s="40">
        <v>2.8476310734280787E-2</v>
      </c>
      <c r="D624" s="30">
        <v>6.6319487154588297E-3</v>
      </c>
      <c r="E624" s="30">
        <v>2.1844362018821957E-2</v>
      </c>
    </row>
    <row r="625" spans="2:5" x14ac:dyDescent="0.2">
      <c r="B625" s="30">
        <v>554</v>
      </c>
      <c r="C625" s="40">
        <v>2.8490906062073919E-3</v>
      </c>
      <c r="D625" s="30">
        <v>9.8203982686164148E-3</v>
      </c>
      <c r="E625" s="30">
        <v>-6.971307662409023E-3</v>
      </c>
    </row>
    <row r="626" spans="2:5" x14ac:dyDescent="0.2">
      <c r="B626" s="30">
        <v>555</v>
      </c>
      <c r="C626" s="40">
        <v>2.0166090778546759E-2</v>
      </c>
      <c r="D626" s="30">
        <v>1.3638946815513371E-3</v>
      </c>
      <c r="E626" s="30">
        <v>1.8802196096995422E-2</v>
      </c>
    </row>
    <row r="627" spans="2:5" x14ac:dyDescent="0.2">
      <c r="B627" s="30">
        <v>556</v>
      </c>
      <c r="C627" s="40">
        <v>5.75363498287456E-3</v>
      </c>
      <c r="D627" s="30">
        <v>2.5232142870815029E-3</v>
      </c>
      <c r="E627" s="30">
        <v>3.2304206957930572E-3</v>
      </c>
    </row>
    <row r="628" spans="2:5" x14ac:dyDescent="0.2">
      <c r="B628" s="30">
        <v>557</v>
      </c>
      <c r="C628" s="40">
        <v>1.4203744762133633E-2</v>
      </c>
      <c r="D628" s="30">
        <v>1.531969930800646E-3</v>
      </c>
      <c r="E628" s="30">
        <v>1.2671774831332987E-2</v>
      </c>
    </row>
    <row r="629" spans="2:5" x14ac:dyDescent="0.2">
      <c r="B629" s="30">
        <v>558</v>
      </c>
      <c r="C629" s="40">
        <v>-5.8383566735156454E-3</v>
      </c>
      <c r="D629" s="30">
        <v>2.6528075434124852E-3</v>
      </c>
      <c r="E629" s="30">
        <v>-8.4911642169281307E-3</v>
      </c>
    </row>
    <row r="630" spans="2:5" x14ac:dyDescent="0.2">
      <c r="B630" s="30">
        <v>559</v>
      </c>
      <c r="C630" s="40">
        <v>-1.2216660221705605E-3</v>
      </c>
      <c r="D630" s="30">
        <v>6.8637339823408861E-5</v>
      </c>
      <c r="E630" s="30">
        <v>-1.2903033619939693E-3</v>
      </c>
    </row>
    <row r="631" spans="2:5" x14ac:dyDescent="0.2">
      <c r="B631" s="30">
        <v>560</v>
      </c>
      <c r="C631" s="40">
        <v>-8.736305992739845E-3</v>
      </c>
      <c r="D631" s="30">
        <v>-1.0459855677826735E-3</v>
      </c>
      <c r="E631" s="30">
        <v>-7.6903204249571715E-3</v>
      </c>
    </row>
    <row r="632" spans="2:5" x14ac:dyDescent="0.2">
      <c r="B632" s="30">
        <v>561</v>
      </c>
      <c r="C632" s="40">
        <v>-1.0524282526083636E-2</v>
      </c>
      <c r="D632" s="30">
        <v>-2.3580717818117939E-3</v>
      </c>
      <c r="E632" s="30">
        <v>-8.1662107442718422E-3</v>
      </c>
    </row>
    <row r="633" spans="2:5" x14ac:dyDescent="0.2">
      <c r="B633" s="30">
        <v>562</v>
      </c>
      <c r="C633" s="40">
        <v>-4.1816823436081924E-2</v>
      </c>
      <c r="D633" s="30">
        <v>-2.1195933777633444E-3</v>
      </c>
      <c r="E633" s="30">
        <v>-3.9697230058318579E-2</v>
      </c>
    </row>
    <row r="634" spans="2:5" x14ac:dyDescent="0.2">
      <c r="B634" s="30">
        <v>563</v>
      </c>
      <c r="C634" s="40">
        <v>1.3162139113266906E-3</v>
      </c>
      <c r="D634" s="30">
        <v>-6.3232702646116249E-3</v>
      </c>
      <c r="E634" s="30">
        <v>7.6394841759383153E-3</v>
      </c>
    </row>
    <row r="635" spans="2:5" x14ac:dyDescent="0.2">
      <c r="B635" s="30">
        <v>564</v>
      </c>
      <c r="C635" s="40">
        <v>1.6633783379731645E-2</v>
      </c>
      <c r="D635" s="30">
        <v>-5.5842132206286761E-3</v>
      </c>
      <c r="E635" s="30">
        <v>2.2217996600360321E-2</v>
      </c>
    </row>
    <row r="636" spans="2:5" x14ac:dyDescent="0.2">
      <c r="B636" s="30">
        <v>565</v>
      </c>
      <c r="C636" s="40">
        <v>-2.5866050804116709E-2</v>
      </c>
      <c r="D636" s="30">
        <v>1.4455760289915735E-3</v>
      </c>
      <c r="E636" s="30">
        <v>-2.7311626833108282E-2</v>
      </c>
    </row>
    <row r="637" spans="2:5" x14ac:dyDescent="0.2">
      <c r="B637" s="30">
        <v>566</v>
      </c>
      <c r="C637" s="40">
        <v>-5.5393389026187475E-3</v>
      </c>
      <c r="D637" s="30">
        <v>2.3325529990391768E-3</v>
      </c>
      <c r="E637" s="30">
        <v>-7.8718919016579243E-3</v>
      </c>
    </row>
    <row r="638" spans="2:5" x14ac:dyDescent="0.2">
      <c r="B638" s="30">
        <v>567</v>
      </c>
      <c r="C638" s="40">
        <v>2.5798354051503294E-2</v>
      </c>
      <c r="D638" s="30">
        <v>-3.9876170873114174E-3</v>
      </c>
      <c r="E638" s="30">
        <v>2.9785971138814711E-2</v>
      </c>
    </row>
    <row r="639" spans="2:5" x14ac:dyDescent="0.2">
      <c r="B639" s="30">
        <v>568</v>
      </c>
      <c r="C639" s="40">
        <v>4.8009148847063843E-4</v>
      </c>
      <c r="D639" s="30">
        <v>7.1627812982630323E-5</v>
      </c>
      <c r="E639" s="30">
        <v>4.0846367548800811E-4</v>
      </c>
    </row>
    <row r="640" spans="2:5" x14ac:dyDescent="0.2">
      <c r="B640" s="30">
        <v>569</v>
      </c>
      <c r="C640" s="40">
        <v>-3.3654907570836727E-3</v>
      </c>
      <c r="D640" s="30">
        <v>5.2294460465375971E-3</v>
      </c>
      <c r="E640" s="30">
        <v>-8.5949368036212694E-3</v>
      </c>
    </row>
    <row r="641" spans="2:5" x14ac:dyDescent="0.2">
      <c r="B641" s="30">
        <v>570</v>
      </c>
      <c r="C641" s="40">
        <v>-3.2581737344344497E-2</v>
      </c>
      <c r="D641" s="30">
        <v>7.1631275914355724E-4</v>
      </c>
      <c r="E641" s="30">
        <v>-3.3298050103488054E-2</v>
      </c>
    </row>
    <row r="642" spans="2:5" x14ac:dyDescent="0.2">
      <c r="B642" s="30">
        <v>571</v>
      </c>
      <c r="C642" s="40">
        <v>-5.5789795043888644E-3</v>
      </c>
      <c r="D642" s="30">
        <v>-5.8825791430612857E-3</v>
      </c>
      <c r="E642" s="30">
        <v>3.0359963867242126E-4</v>
      </c>
    </row>
    <row r="643" spans="2:5" x14ac:dyDescent="0.2">
      <c r="B643" s="30">
        <v>572</v>
      </c>
      <c r="C643" s="40">
        <v>-8.083306180342217E-3</v>
      </c>
      <c r="D643" s="30">
        <v>-5.4545871972848737E-3</v>
      </c>
      <c r="E643" s="30">
        <v>-2.6287189830573434E-3</v>
      </c>
    </row>
    <row r="644" spans="2:5" x14ac:dyDescent="0.2">
      <c r="B644" s="30">
        <v>573</v>
      </c>
      <c r="C644" s="40">
        <v>2.0819338048879567E-2</v>
      </c>
      <c r="D644" s="30">
        <v>-2.4626377061616189E-3</v>
      </c>
      <c r="E644" s="30">
        <v>2.3281975755041186E-2</v>
      </c>
    </row>
    <row r="645" spans="2:5" x14ac:dyDescent="0.2">
      <c r="B645" s="30">
        <v>574</v>
      </c>
      <c r="C645" s="40">
        <v>-2.7972297799974104E-3</v>
      </c>
      <c r="D645" s="30">
        <v>3.1038304930762657E-3</v>
      </c>
      <c r="E645" s="30">
        <v>-5.9010602730736762E-3</v>
      </c>
    </row>
    <row r="646" spans="2:5" x14ac:dyDescent="0.2">
      <c r="B646" s="30">
        <v>575</v>
      </c>
      <c r="C646" s="40">
        <v>-5.572755858604255E-3</v>
      </c>
      <c r="D646" s="30">
        <v>2.7065047837838844E-3</v>
      </c>
      <c r="E646" s="30">
        <v>-8.2792606423881393E-3</v>
      </c>
    </row>
    <row r="647" spans="2:5" x14ac:dyDescent="0.2">
      <c r="B647" s="30">
        <v>576</v>
      </c>
      <c r="C647" s="40">
        <v>-1.3495358414665863E-2</v>
      </c>
      <c r="D647" s="30">
        <v>4.2639840394376183E-5</v>
      </c>
      <c r="E647" s="30">
        <v>-1.3537998255060239E-2</v>
      </c>
    </row>
    <row r="648" spans="2:5" x14ac:dyDescent="0.2">
      <c r="B648" s="30">
        <v>577</v>
      </c>
      <c r="C648" s="40">
        <v>-3.1729449501009983E-2</v>
      </c>
      <c r="D648" s="30">
        <v>-3.8615575602398249E-3</v>
      </c>
      <c r="E648" s="30">
        <v>-2.7867891940770158E-2</v>
      </c>
    </row>
    <row r="649" spans="2:5" x14ac:dyDescent="0.2">
      <c r="B649" s="30">
        <v>578</v>
      </c>
      <c r="C649" s="40">
        <v>-2.8849367577295868E-3</v>
      </c>
      <c r="D649" s="30">
        <v>-5.4445300821016705E-3</v>
      </c>
      <c r="E649" s="30">
        <v>2.5595933243720836E-3</v>
      </c>
    </row>
    <row r="650" spans="2:5" x14ac:dyDescent="0.2">
      <c r="B650" s="30">
        <v>579</v>
      </c>
      <c r="C650" s="40">
        <v>1.4435087360161372E-3</v>
      </c>
      <c r="D650" s="30">
        <v>-4.91270419317477E-3</v>
      </c>
      <c r="E650" s="30">
        <v>6.3562129291909074E-3</v>
      </c>
    </row>
    <row r="651" spans="2:5" x14ac:dyDescent="0.2">
      <c r="B651" s="30">
        <v>580</v>
      </c>
      <c r="C651" s="40">
        <v>2.7342802561465627E-2</v>
      </c>
      <c r="D651" s="30">
        <v>-3.2247964718928532E-4</v>
      </c>
      <c r="E651" s="30">
        <v>2.7665282208654912E-2</v>
      </c>
    </row>
    <row r="652" spans="2:5" x14ac:dyDescent="0.2">
      <c r="B652" s="30">
        <v>581</v>
      </c>
      <c r="C652" s="40">
        <v>-1.4238061423607846E-2</v>
      </c>
      <c r="D652" s="30">
        <v>5.1869436069935937E-3</v>
      </c>
      <c r="E652" s="30">
        <v>-1.942500503060144E-2</v>
      </c>
    </row>
    <row r="653" spans="2:5" x14ac:dyDescent="0.2">
      <c r="B653" s="30">
        <v>582</v>
      </c>
      <c r="C653" s="40">
        <v>4.3365769803004849E-3</v>
      </c>
      <c r="D653" s="30">
        <v>2.4671172164440697E-3</v>
      </c>
      <c r="E653" s="30">
        <v>1.8694597638564152E-3</v>
      </c>
    </row>
    <row r="654" spans="2:5" x14ac:dyDescent="0.2">
      <c r="B654" s="30">
        <v>583</v>
      </c>
      <c r="C654" s="40">
        <v>-5.7800385386699822E-3</v>
      </c>
      <c r="D654" s="30">
        <v>-9.6308966806131231E-4</v>
      </c>
      <c r="E654" s="30">
        <v>-4.8169488706086699E-3</v>
      </c>
    </row>
    <row r="655" spans="2:5" x14ac:dyDescent="0.2">
      <c r="B655" s="30">
        <v>584</v>
      </c>
      <c r="C655" s="40">
        <v>-7.9575891834402501E-3</v>
      </c>
      <c r="D655" s="30">
        <v>-2.3819979359612203E-3</v>
      </c>
      <c r="E655" s="30">
        <v>-5.5755912474790299E-3</v>
      </c>
    </row>
    <row r="656" spans="2:5" x14ac:dyDescent="0.2">
      <c r="B656" s="30">
        <v>585</v>
      </c>
      <c r="C656" s="40">
        <v>1.4194489277698452E-2</v>
      </c>
      <c r="D656" s="30">
        <v>-6.8806420553905144E-4</v>
      </c>
      <c r="E656" s="30">
        <v>1.4882553483237504E-2</v>
      </c>
    </row>
    <row r="657" spans="2:5" x14ac:dyDescent="0.2">
      <c r="B657" s="30">
        <v>586</v>
      </c>
      <c r="C657" s="40">
        <v>1.4473693347657223E-2</v>
      </c>
      <c r="D657" s="30">
        <v>-1.3071599181069607E-4</v>
      </c>
      <c r="E657" s="30">
        <v>1.460440933946792E-2</v>
      </c>
    </row>
    <row r="658" spans="2:5" x14ac:dyDescent="0.2">
      <c r="B658" s="30">
        <v>587</v>
      </c>
      <c r="C658" s="40">
        <v>-2.6403323572225883E-3</v>
      </c>
      <c r="D658" s="30">
        <v>3.6722712072361483E-3</v>
      </c>
      <c r="E658" s="30">
        <v>-6.3126035644587367E-3</v>
      </c>
    </row>
    <row r="659" spans="2:5" x14ac:dyDescent="0.2">
      <c r="B659" s="30">
        <v>588</v>
      </c>
      <c r="C659" s="40">
        <v>9.4344214693486018E-3</v>
      </c>
      <c r="D659" s="30">
        <v>2.6173400676158098E-3</v>
      </c>
      <c r="E659" s="30">
        <v>6.817081401732792E-3</v>
      </c>
    </row>
    <row r="660" spans="2:5" x14ac:dyDescent="0.2">
      <c r="B660" s="30">
        <v>589</v>
      </c>
      <c r="C660" s="40">
        <v>1.9143232562265682E-2</v>
      </c>
      <c r="D660" s="30">
        <v>3.8663736433644513E-6</v>
      </c>
      <c r="E660" s="30">
        <v>1.9139366188622317E-2</v>
      </c>
    </row>
    <row r="661" spans="2:5" x14ac:dyDescent="0.2">
      <c r="B661" s="30">
        <v>590</v>
      </c>
      <c r="C661" s="40">
        <v>5.9963039506275354E-4</v>
      </c>
      <c r="D661" s="30">
        <v>2.2744322181210063E-3</v>
      </c>
      <c r="E661" s="30">
        <v>-1.6748018230582527E-3</v>
      </c>
    </row>
    <row r="662" spans="2:5" x14ac:dyDescent="0.2">
      <c r="B662" s="30">
        <v>591</v>
      </c>
      <c r="C662" s="40">
        <v>3.5473500686797582E-2</v>
      </c>
      <c r="D662" s="30">
        <v>3.1359119161724555E-3</v>
      </c>
      <c r="E662" s="30">
        <v>3.2337588770625127E-2</v>
      </c>
    </row>
    <row r="663" spans="2:5" x14ac:dyDescent="0.2">
      <c r="B663" s="30">
        <v>592</v>
      </c>
      <c r="C663" s="40">
        <v>4.9873267049031431E-3</v>
      </c>
      <c r="D663" s="30">
        <v>3.7682825295465437E-3</v>
      </c>
      <c r="E663" s="30">
        <v>1.2190441753565993E-3</v>
      </c>
    </row>
    <row r="664" spans="2:5" x14ac:dyDescent="0.2">
      <c r="B664" s="30">
        <v>593</v>
      </c>
      <c r="C664" s="40">
        <v>3.3151740346880718E-2</v>
      </c>
      <c r="D664" s="30">
        <v>4.1939269459168593E-3</v>
      </c>
      <c r="E664" s="30">
        <v>2.8957813400963858E-2</v>
      </c>
    </row>
    <row r="665" spans="2:5" x14ac:dyDescent="0.2">
      <c r="B665" s="30">
        <v>594</v>
      </c>
      <c r="C665" s="40">
        <v>2.0705627205138757E-2</v>
      </c>
      <c r="D665" s="30">
        <v>5.2034792087657447E-3</v>
      </c>
      <c r="E665" s="30">
        <v>1.5502147996373013E-2</v>
      </c>
    </row>
    <row r="666" spans="2:5" x14ac:dyDescent="0.2">
      <c r="B666" s="30">
        <v>595</v>
      </c>
      <c r="C666" s="40">
        <v>-1.4970155256817573E-2</v>
      </c>
      <c r="D666" s="30">
        <v>4.5918313621794923E-3</v>
      </c>
      <c r="E666" s="30">
        <v>-1.9561986618997065E-2</v>
      </c>
    </row>
    <row r="667" spans="2:5" x14ac:dyDescent="0.2">
      <c r="B667" s="30">
        <v>596</v>
      </c>
      <c r="C667" s="40">
        <v>-2.6802498882671819E-2</v>
      </c>
      <c r="D667" s="30">
        <v>1.8063550025849556E-3</v>
      </c>
      <c r="E667" s="30">
        <v>-2.8608853885256774E-2</v>
      </c>
    </row>
    <row r="668" spans="2:5" x14ac:dyDescent="0.2">
      <c r="B668" s="30">
        <v>597</v>
      </c>
      <c r="C668" s="40">
        <v>-4.9097939097120041E-2</v>
      </c>
      <c r="D668" s="30">
        <v>-6.8262376238526004E-3</v>
      </c>
      <c r="E668" s="30">
        <v>-4.2271701473267441E-2</v>
      </c>
    </row>
    <row r="669" spans="2:5" x14ac:dyDescent="0.2">
      <c r="B669" s="30">
        <v>598</v>
      </c>
      <c r="C669" s="40">
        <v>1.90584569963799E-2</v>
      </c>
      <c r="D669" s="30">
        <v>-1.1103814020653604E-2</v>
      </c>
      <c r="E669" s="30">
        <v>3.0162271017033504E-2</v>
      </c>
    </row>
    <row r="670" spans="2:5" x14ac:dyDescent="0.2">
      <c r="B670" s="30">
        <v>599</v>
      </c>
      <c r="C670" s="40">
        <v>1.00098322032904E-2</v>
      </c>
      <c r="D670" s="30">
        <v>-4.7128579272161537E-3</v>
      </c>
      <c r="E670" s="30">
        <v>1.4722690130506554E-2</v>
      </c>
    </row>
    <row r="671" spans="2:5" x14ac:dyDescent="0.2">
      <c r="B671" s="30">
        <v>600</v>
      </c>
      <c r="C671" s="40">
        <v>-1.3365907609634395E-2</v>
      </c>
      <c r="D671" s="30">
        <v>4.1443844789540996E-3</v>
      </c>
      <c r="E671" s="30">
        <v>-1.7510292088588494E-2</v>
      </c>
    </row>
    <row r="672" spans="2:5" x14ac:dyDescent="0.2">
      <c r="B672" s="30">
        <v>601</v>
      </c>
      <c r="C672" s="40">
        <v>-2.633542568879407E-4</v>
      </c>
      <c r="D672" s="30">
        <v>3.7599012452318599E-3</v>
      </c>
      <c r="E672" s="30">
        <v>-4.0232555021198005E-3</v>
      </c>
    </row>
    <row r="673" spans="2:5" x14ac:dyDescent="0.2">
      <c r="B673" s="30">
        <v>602</v>
      </c>
      <c r="C673" s="40">
        <v>1.9484099751615393E-2</v>
      </c>
      <c r="D673" s="30">
        <v>-3.0371251967777346E-3</v>
      </c>
      <c r="E673" s="30">
        <v>2.2521224948393127E-2</v>
      </c>
    </row>
    <row r="674" spans="2:5" x14ac:dyDescent="0.2">
      <c r="B674" s="30">
        <v>603</v>
      </c>
      <c r="C674" s="40">
        <v>-1.5733460025258175E-2</v>
      </c>
      <c r="D674" s="30">
        <v>9.3669379061477737E-4</v>
      </c>
      <c r="E674" s="30">
        <v>-1.6670153815872953E-2</v>
      </c>
    </row>
    <row r="675" spans="2:5" x14ac:dyDescent="0.2">
      <c r="B675" s="30">
        <v>604</v>
      </c>
      <c r="C675" s="40">
        <v>-1.5691712864691863E-2</v>
      </c>
      <c r="D675" s="30">
        <v>1.8562845963744842E-3</v>
      </c>
      <c r="E675" s="30">
        <v>-1.7547997461066348E-2</v>
      </c>
    </row>
    <row r="676" spans="2:5" x14ac:dyDescent="0.2">
      <c r="B676" s="30">
        <v>605</v>
      </c>
      <c r="C676" s="40">
        <v>-3.9990935920948491E-4</v>
      </c>
      <c r="D676" s="30">
        <v>-3.4713287962903679E-3</v>
      </c>
      <c r="E676" s="30">
        <v>3.0714194370808829E-3</v>
      </c>
    </row>
    <row r="677" spans="2:5" x14ac:dyDescent="0.2">
      <c r="B677" s="30">
        <v>606</v>
      </c>
      <c r="C677" s="40">
        <v>-1.286427244600632E-2</v>
      </c>
      <c r="D677" s="30">
        <v>-4.1408740385616895E-3</v>
      </c>
      <c r="E677" s="30">
        <v>-8.7233984074446304E-3</v>
      </c>
    </row>
    <row r="678" spans="2:5" x14ac:dyDescent="0.2">
      <c r="B678" s="30">
        <v>607</v>
      </c>
      <c r="C678" s="40">
        <v>1.0348940157375575E-3</v>
      </c>
      <c r="D678" s="30">
        <v>-9.2679083006756246E-4</v>
      </c>
      <c r="E678" s="30">
        <v>1.9616848458051199E-3</v>
      </c>
    </row>
    <row r="679" spans="2:5" x14ac:dyDescent="0.2">
      <c r="B679" s="30">
        <v>608</v>
      </c>
      <c r="C679" s="40">
        <v>-1.7013925813187804E-3</v>
      </c>
      <c r="D679" s="30">
        <v>-7.4489907845290914E-4</v>
      </c>
      <c r="E679" s="30">
        <v>-9.5649350286587122E-4</v>
      </c>
    </row>
    <row r="680" spans="2:5" x14ac:dyDescent="0.2">
      <c r="B680" s="30">
        <v>609</v>
      </c>
      <c r="C680" s="40">
        <v>8.129688363015395E-3</v>
      </c>
      <c r="D680" s="30">
        <v>-4.7011931686608173E-4</v>
      </c>
      <c r="E680" s="30">
        <v>8.5998076798814767E-3</v>
      </c>
    </row>
    <row r="681" spans="2:5" x14ac:dyDescent="0.2">
      <c r="B681" s="30">
        <v>610</v>
      </c>
      <c r="C681" s="40">
        <v>5.6055007465072191E-3</v>
      </c>
      <c r="D681" s="30">
        <v>1.4621723917351524E-3</v>
      </c>
      <c r="E681" s="30">
        <v>4.1433283547720667E-3</v>
      </c>
    </row>
    <row r="682" spans="2:5" x14ac:dyDescent="0.2">
      <c r="B682" s="30">
        <v>611</v>
      </c>
      <c r="C682" s="40">
        <v>3.7343760827839734E-3</v>
      </c>
      <c r="D682" s="30">
        <v>1.5538600694568871E-3</v>
      </c>
      <c r="E682" s="30">
        <v>2.1805160133270864E-3</v>
      </c>
    </row>
    <row r="683" spans="2:5" x14ac:dyDescent="0.2">
      <c r="B683" s="30">
        <v>612</v>
      </c>
      <c r="C683" s="40">
        <v>2.0961308867588177E-3</v>
      </c>
      <c r="D683" s="30">
        <v>1.4567592422768086E-3</v>
      </c>
      <c r="E683" s="30">
        <v>6.3937164448200912E-4</v>
      </c>
    </row>
    <row r="684" spans="2:5" x14ac:dyDescent="0.2">
      <c r="B684" s="30">
        <v>613</v>
      </c>
      <c r="C684" s="40">
        <v>1.8990848065244599E-2</v>
      </c>
      <c r="D684" s="30">
        <v>2.6892327435843258E-4</v>
      </c>
      <c r="E684" s="30">
        <v>1.8721924790886166E-2</v>
      </c>
    </row>
    <row r="685" spans="2:5" x14ac:dyDescent="0.2">
      <c r="B685" s="30">
        <v>614</v>
      </c>
      <c r="C685" s="40">
        <v>-9.091605050627569E-3</v>
      </c>
      <c r="D685" s="30">
        <v>2.0031844397571646E-3</v>
      </c>
      <c r="E685" s="30">
        <v>-1.1094789490384734E-2</v>
      </c>
    </row>
    <row r="686" spans="2:5" x14ac:dyDescent="0.2">
      <c r="B686" s="30">
        <v>615</v>
      </c>
      <c r="C686" s="40">
        <v>4.0857718522799456E-3</v>
      </c>
      <c r="D686" s="30">
        <v>1.4110936328278578E-3</v>
      </c>
      <c r="E686" s="30">
        <v>2.6746782194520878E-3</v>
      </c>
    </row>
    <row r="687" spans="2:5" x14ac:dyDescent="0.2">
      <c r="B687" s="30">
        <v>616</v>
      </c>
      <c r="C687" s="40">
        <v>-2.285276666849783E-3</v>
      </c>
      <c r="D687" s="30">
        <v>-5.4165938689284729E-4</v>
      </c>
      <c r="E687" s="30">
        <v>-1.7436172799569357E-3</v>
      </c>
    </row>
    <row r="688" spans="2:5" x14ac:dyDescent="0.2">
      <c r="B688" s="30">
        <v>617</v>
      </c>
      <c r="C688" s="40">
        <v>-5.5029284828802595E-4</v>
      </c>
      <c r="D688" s="30">
        <v>-1.3189571487429769E-3</v>
      </c>
      <c r="E688" s="30">
        <v>7.6866430045495092E-4</v>
      </c>
    </row>
    <row r="689" spans="2:5" x14ac:dyDescent="0.2">
      <c r="B689" s="30">
        <v>618</v>
      </c>
      <c r="C689" s="40">
        <v>2.795516708312296E-4</v>
      </c>
      <c r="D689" s="30">
        <v>2.5898040156350144E-4</v>
      </c>
      <c r="E689" s="30">
        <v>2.0571269267728167E-5</v>
      </c>
    </row>
    <row r="690" spans="2:5" x14ac:dyDescent="0.2">
      <c r="B690" s="30">
        <v>619</v>
      </c>
      <c r="C690" s="40">
        <v>7.2237041709755844E-3</v>
      </c>
      <c r="D690" s="30">
        <v>-4.8501797880574817E-4</v>
      </c>
      <c r="E690" s="30">
        <v>7.7087221497813326E-3</v>
      </c>
    </row>
    <row r="691" spans="2:5" x14ac:dyDescent="0.2">
      <c r="B691" s="30">
        <v>620</v>
      </c>
      <c r="C691" s="40">
        <v>2.6068407485938033E-3</v>
      </c>
      <c r="D691" s="30">
        <v>8.7646469042085631E-4</v>
      </c>
      <c r="E691" s="30">
        <v>1.730376058172947E-3</v>
      </c>
    </row>
    <row r="692" spans="2:5" x14ac:dyDescent="0.2">
      <c r="B692" s="30">
        <v>621</v>
      </c>
      <c r="C692" s="40">
        <v>8.9979382419183573E-3</v>
      </c>
      <c r="D692" s="30">
        <v>1.2618962332390619E-3</v>
      </c>
      <c r="E692" s="30">
        <v>7.7360420086792954E-3</v>
      </c>
    </row>
    <row r="693" spans="2:5" x14ac:dyDescent="0.2">
      <c r="B693" s="30">
        <v>622</v>
      </c>
      <c r="C693" s="40">
        <v>1.6358835918757525E-3</v>
      </c>
      <c r="D693" s="30">
        <v>1.4458002440325744E-3</v>
      </c>
      <c r="E693" s="30">
        <v>1.9008334784317805E-4</v>
      </c>
    </row>
    <row r="694" spans="2:5" x14ac:dyDescent="0.2">
      <c r="B694" s="30">
        <v>623</v>
      </c>
      <c r="C694" s="40">
        <v>1.1283785638021212E-2</v>
      </c>
      <c r="D694" s="30">
        <v>9.4230450566467651E-4</v>
      </c>
      <c r="E694" s="30">
        <v>1.0341481132356535E-2</v>
      </c>
    </row>
    <row r="695" spans="2:5" x14ac:dyDescent="0.2">
      <c r="B695" s="30">
        <v>624</v>
      </c>
      <c r="C695" s="40">
        <v>-6.6646820336498363E-3</v>
      </c>
      <c r="D695" s="30">
        <v>1.4492648885528498E-3</v>
      </c>
      <c r="E695" s="30">
        <v>-8.1139469222026861E-3</v>
      </c>
    </row>
    <row r="696" spans="2:5" x14ac:dyDescent="0.2">
      <c r="B696" s="30">
        <v>625</v>
      </c>
      <c r="C696" s="40">
        <v>5.7757968487108739E-3</v>
      </c>
      <c r="D696" s="30">
        <v>2.1029336216220242E-4</v>
      </c>
      <c r="E696" s="30">
        <v>5.5655034865486714E-3</v>
      </c>
    </row>
    <row r="697" spans="2:5" x14ac:dyDescent="0.2">
      <c r="B697" s="30">
        <v>626</v>
      </c>
      <c r="C697" s="40">
        <v>-8.2833463945478185E-3</v>
      </c>
      <c r="D697" s="30">
        <v>-1.9955863231676391E-4</v>
      </c>
      <c r="E697" s="30">
        <v>-8.0837877622310546E-3</v>
      </c>
    </row>
    <row r="698" spans="2:5" x14ac:dyDescent="0.2">
      <c r="B698" s="30">
        <v>627</v>
      </c>
      <c r="C698" s="40">
        <v>3.3420040483708112E-3</v>
      </c>
      <c r="D698" s="30">
        <v>-1.1396515652107521E-3</v>
      </c>
      <c r="E698" s="30">
        <v>4.4816556135815633E-3</v>
      </c>
    </row>
    <row r="699" spans="2:5" x14ac:dyDescent="0.2">
      <c r="B699" s="30">
        <v>628</v>
      </c>
      <c r="C699" s="40">
        <v>-8.7623499889196588E-3</v>
      </c>
      <c r="D699" s="30">
        <v>-2.843601369927392E-4</v>
      </c>
      <c r="E699" s="30">
        <v>-8.4779898519269196E-3</v>
      </c>
    </row>
    <row r="700" spans="2:5" x14ac:dyDescent="0.2">
      <c r="B700" s="30">
        <v>629</v>
      </c>
      <c r="C700" s="40">
        <v>-2.6378214928324119E-2</v>
      </c>
      <c r="D700" s="30">
        <v>-1.2069099292806966E-3</v>
      </c>
      <c r="E700" s="30">
        <v>-2.5171304999043423E-2</v>
      </c>
    </row>
    <row r="701" spans="2:5" x14ac:dyDescent="0.2">
      <c r="B701" s="30">
        <v>630</v>
      </c>
      <c r="C701" s="40">
        <v>-1.0937445962100885E-3</v>
      </c>
      <c r="D701" s="30">
        <v>-3.5603609142935517E-3</v>
      </c>
      <c r="E701" s="30">
        <v>2.4666163180834632E-3</v>
      </c>
    </row>
    <row r="702" spans="2:5" x14ac:dyDescent="0.2">
      <c r="B702" s="30">
        <v>631</v>
      </c>
      <c r="C702" s="40">
        <v>-4.1476771923113628E-3</v>
      </c>
      <c r="D702" s="30">
        <v>-4.4325081664605935E-3</v>
      </c>
      <c r="E702" s="30">
        <v>2.848309741492307E-4</v>
      </c>
    </row>
    <row r="703" spans="2:5" x14ac:dyDescent="0.2">
      <c r="B703" s="30">
        <v>632</v>
      </c>
      <c r="C703" s="40">
        <v>8.4715607996798878E-3</v>
      </c>
      <c r="D703" s="30">
        <v>-8.5136070091710279E-4</v>
      </c>
      <c r="E703" s="30">
        <v>9.3229215005969906E-3</v>
      </c>
    </row>
    <row r="704" spans="2:5" x14ac:dyDescent="0.2">
      <c r="B704" s="30">
        <v>633</v>
      </c>
      <c r="C704" s="40">
        <v>3.6575940152811532E-3</v>
      </c>
      <c r="D704" s="30">
        <v>2.0154200358575456E-3</v>
      </c>
      <c r="E704" s="30">
        <v>1.6421739794236076E-3</v>
      </c>
    </row>
    <row r="705" spans="2:5" x14ac:dyDescent="0.2">
      <c r="B705" s="30">
        <v>634</v>
      </c>
      <c r="C705" s="40">
        <v>1.1550174536656091E-3</v>
      </c>
      <c r="D705" s="30">
        <v>1.4654670449214316E-3</v>
      </c>
      <c r="E705" s="30">
        <v>-3.1044959125582248E-4</v>
      </c>
    </row>
    <row r="706" spans="2:5" x14ac:dyDescent="0.2">
      <c r="B706" s="30">
        <v>635</v>
      </c>
      <c r="C706" s="40">
        <v>-7.9810424911045449E-3</v>
      </c>
      <c r="D706" s="30">
        <v>1.0751799273906754E-3</v>
      </c>
      <c r="E706" s="30">
        <v>-9.0562224184952203E-3</v>
      </c>
    </row>
    <row r="707" spans="2:5" x14ac:dyDescent="0.2">
      <c r="B707" s="30">
        <v>636</v>
      </c>
      <c r="C707" s="40">
        <v>6.47575620252958E-3</v>
      </c>
      <c r="D707" s="30">
        <v>-1.2774661821680798E-3</v>
      </c>
      <c r="E707" s="30">
        <v>7.7532223846976597E-3</v>
      </c>
    </row>
    <row r="708" spans="2:5" x14ac:dyDescent="0.2">
      <c r="B708" s="30">
        <v>637</v>
      </c>
      <c r="C708" s="40">
        <v>7.1474068862425154E-3</v>
      </c>
      <c r="D708" s="30">
        <v>-7.3504011579010944E-4</v>
      </c>
      <c r="E708" s="30">
        <v>7.8824470020326248E-3</v>
      </c>
    </row>
    <row r="709" spans="2:5" x14ac:dyDescent="0.2">
      <c r="B709" s="30">
        <v>638</v>
      </c>
      <c r="C709" s="40">
        <v>2.8742014793601374E-3</v>
      </c>
      <c r="D709" s="30">
        <v>1.3015725121725864E-3</v>
      </c>
      <c r="E709" s="30">
        <v>1.5726289671875509E-3</v>
      </c>
    </row>
    <row r="710" spans="2:5" x14ac:dyDescent="0.2">
      <c r="B710" s="30">
        <v>639</v>
      </c>
      <c r="C710" s="40">
        <v>1.3076585931856928E-2</v>
      </c>
      <c r="D710" s="30">
        <v>1.9636286278818787E-3</v>
      </c>
      <c r="E710" s="30">
        <v>1.111295730397505E-2</v>
      </c>
    </row>
    <row r="711" spans="2:5" x14ac:dyDescent="0.2">
      <c r="B711" s="30">
        <v>640</v>
      </c>
      <c r="C711" s="40">
        <v>-5.7849769517399827E-3</v>
      </c>
      <c r="D711" s="30">
        <v>1.5042002739465042E-3</v>
      </c>
      <c r="E711" s="30">
        <v>-7.2891772256864868E-3</v>
      </c>
    </row>
    <row r="712" spans="2:5" x14ac:dyDescent="0.2">
      <c r="B712" s="30">
        <v>641</v>
      </c>
      <c r="C712" s="40">
        <v>1.0617265295266418E-2</v>
      </c>
      <c r="D712" s="30">
        <v>7.2238278509511276E-4</v>
      </c>
      <c r="E712" s="30">
        <v>9.8948825101713052E-3</v>
      </c>
    </row>
    <row r="713" spans="2:5" x14ac:dyDescent="0.2">
      <c r="B713" s="30">
        <v>642</v>
      </c>
      <c r="C713" s="40">
        <v>1.0311859245346892E-2</v>
      </c>
      <c r="D713" s="30">
        <v>4.2084404567684953E-4</v>
      </c>
      <c r="E713" s="30">
        <v>9.8910151996700422E-3</v>
      </c>
    </row>
    <row r="714" spans="2:5" x14ac:dyDescent="0.2">
      <c r="B714" s="30">
        <v>643</v>
      </c>
      <c r="C714" s="40">
        <v>1.5798143301801012E-2</v>
      </c>
      <c r="D714" s="30">
        <v>1.482938110294655E-3</v>
      </c>
      <c r="E714" s="30">
        <v>1.4315205191506357E-2</v>
      </c>
    </row>
    <row r="715" spans="2:5" x14ac:dyDescent="0.2">
      <c r="B715" s="30">
        <v>644</v>
      </c>
      <c r="C715" s="40">
        <v>2.0840416946348892E-2</v>
      </c>
      <c r="D715" s="30">
        <v>3.793087476146411E-3</v>
      </c>
      <c r="E715" s="30">
        <v>1.7047329470202481E-2</v>
      </c>
    </row>
    <row r="716" spans="2:5" x14ac:dyDescent="0.2">
      <c r="B716" s="30">
        <v>645</v>
      </c>
      <c r="C716" s="40">
        <v>-2.644567771393427E-3</v>
      </c>
      <c r="D716" s="30">
        <v>3.9935406998576149E-3</v>
      </c>
      <c r="E716" s="30">
        <v>-6.6381084712510419E-3</v>
      </c>
    </row>
    <row r="717" spans="2:5" x14ac:dyDescent="0.2">
      <c r="B717" s="30">
        <v>646</v>
      </c>
      <c r="C717" s="40">
        <v>-1.7043628464715737E-3</v>
      </c>
      <c r="D717" s="30">
        <v>2.3174682082228301E-3</v>
      </c>
      <c r="E717" s="30">
        <v>-4.0218310546944035E-3</v>
      </c>
    </row>
    <row r="718" spans="2:5" x14ac:dyDescent="0.2">
      <c r="B718" s="30">
        <v>647</v>
      </c>
      <c r="C718" s="40">
        <v>8.0769188091870791E-4</v>
      </c>
      <c r="D718" s="30">
        <v>-1.1437465824105084E-3</v>
      </c>
      <c r="E718" s="30">
        <v>1.9514384633292164E-3</v>
      </c>
    </row>
    <row r="719" spans="2:5" x14ac:dyDescent="0.2">
      <c r="B719" s="30">
        <v>648</v>
      </c>
      <c r="C719" s="40">
        <v>-8.3366572973788619E-3</v>
      </c>
      <c r="D719" s="30">
        <v>-1.7459018274574942E-3</v>
      </c>
      <c r="E719" s="30">
        <v>-6.5907554699213677E-3</v>
      </c>
    </row>
    <row r="720" spans="2:5" x14ac:dyDescent="0.2">
      <c r="B720" s="30">
        <v>649</v>
      </c>
      <c r="C720" s="40">
        <v>3.214951269253298E-2</v>
      </c>
      <c r="D720" s="30">
        <v>-7.5815315813471812E-4</v>
      </c>
      <c r="E720" s="30">
        <v>3.2907665850667699E-2</v>
      </c>
    </row>
    <row r="721" spans="2:5" x14ac:dyDescent="0.2">
      <c r="B721" s="30">
        <v>650</v>
      </c>
      <c r="C721" s="40">
        <v>1.909369215518467E-3</v>
      </c>
      <c r="D721" s="30">
        <v>2.3781890054441934E-3</v>
      </c>
      <c r="E721" s="30">
        <v>-4.6881978992572649E-4</v>
      </c>
    </row>
    <row r="722" spans="2:5" x14ac:dyDescent="0.2">
      <c r="B722" s="30">
        <v>651</v>
      </c>
      <c r="C722" s="40">
        <v>-9.0540263528178823E-3</v>
      </c>
      <c r="D722" s="30">
        <v>4.3851586386264678E-3</v>
      </c>
      <c r="E722" s="30">
        <v>-1.343918499144435E-2</v>
      </c>
    </row>
    <row r="723" spans="2:5" x14ac:dyDescent="0.2">
      <c r="B723" s="30">
        <v>652</v>
      </c>
      <c r="C723" s="40">
        <v>-5.2914005715454099E-3</v>
      </c>
      <c r="D723" s="30">
        <v>6.682664252639671E-4</v>
      </c>
      <c r="E723" s="30">
        <v>-5.959666996809377E-3</v>
      </c>
    </row>
    <row r="724" spans="2:5" x14ac:dyDescent="0.2">
      <c r="B724" s="30">
        <v>653</v>
      </c>
      <c r="C724" s="40">
        <v>2.2068130185715429E-3</v>
      </c>
      <c r="D724" s="30">
        <v>-4.0991392147109399E-3</v>
      </c>
      <c r="E724" s="30">
        <v>6.3059522332824828E-3</v>
      </c>
    </row>
    <row r="725" spans="2:5" x14ac:dyDescent="0.2">
      <c r="B725" s="30">
        <v>654</v>
      </c>
      <c r="C725" s="40">
        <v>-8.5969212310660192E-3</v>
      </c>
      <c r="D725" s="30">
        <v>-9.9015034960652122E-4</v>
      </c>
      <c r="E725" s="30">
        <v>-7.606770881459498E-3</v>
      </c>
    </row>
    <row r="726" spans="2:5" x14ac:dyDescent="0.2">
      <c r="B726" s="30">
        <v>655</v>
      </c>
      <c r="C726" s="40">
        <v>6.1401253471147828E-3</v>
      </c>
      <c r="D726" s="30">
        <v>-2.5187673153006639E-4</v>
      </c>
      <c r="E726" s="30">
        <v>6.3920020786448492E-3</v>
      </c>
    </row>
    <row r="727" spans="2:5" x14ac:dyDescent="0.2">
      <c r="B727" s="30">
        <v>656</v>
      </c>
      <c r="C727" s="40">
        <v>-1.6474596058209594E-2</v>
      </c>
      <c r="D727" s="30">
        <v>-2.1789650474026909E-4</v>
      </c>
      <c r="E727" s="30">
        <v>-1.6256699553469325E-2</v>
      </c>
    </row>
    <row r="728" spans="2:5" x14ac:dyDescent="0.2">
      <c r="B728" s="30">
        <v>657</v>
      </c>
      <c r="C728" s="40">
        <v>-5.9372244865543928E-3</v>
      </c>
      <c r="D728" s="30">
        <v>-1.4182189026001706E-3</v>
      </c>
      <c r="E728" s="30">
        <v>-4.5190055839542222E-3</v>
      </c>
    </row>
    <row r="729" spans="2:5" x14ac:dyDescent="0.2">
      <c r="B729" s="30">
        <v>658</v>
      </c>
      <c r="C729" s="40">
        <v>-1.0613258281532735E-2</v>
      </c>
      <c r="D729" s="30">
        <v>-2.3188175600639578E-3</v>
      </c>
      <c r="E729" s="30">
        <v>-8.2944407214687772E-3</v>
      </c>
    </row>
    <row r="730" spans="2:5" x14ac:dyDescent="0.2">
      <c r="B730" s="30">
        <v>659</v>
      </c>
      <c r="C730" s="40">
        <v>-4.9637431862941568E-3</v>
      </c>
      <c r="D730" s="30">
        <v>-2.9829434016642432E-3</v>
      </c>
      <c r="E730" s="30">
        <v>-1.9807997846299137E-3</v>
      </c>
    </row>
    <row r="731" spans="2:5" x14ac:dyDescent="0.2">
      <c r="B731" s="30">
        <v>660</v>
      </c>
      <c r="C731" s="40">
        <v>1.874744236477913E-3</v>
      </c>
      <c r="D731" s="30">
        <v>-1.18489369445955E-3</v>
      </c>
      <c r="E731" s="30">
        <v>3.059637930937463E-3</v>
      </c>
    </row>
    <row r="732" spans="2:5" x14ac:dyDescent="0.2">
      <c r="B732" s="30">
        <v>661</v>
      </c>
      <c r="C732" s="40">
        <v>-2.8637479378513381E-3</v>
      </c>
      <c r="D732" s="30">
        <v>-4.8807808148848639E-4</v>
      </c>
      <c r="E732" s="30">
        <v>-2.3756698563628517E-3</v>
      </c>
    </row>
    <row r="733" spans="2:5" x14ac:dyDescent="0.2">
      <c r="B733" s="30">
        <v>662</v>
      </c>
      <c r="C733" s="40">
        <v>1.1687946715767445E-2</v>
      </c>
      <c r="D733" s="30">
        <v>4.4369629533361037E-4</v>
      </c>
      <c r="E733" s="30">
        <v>1.1244250420433834E-2</v>
      </c>
    </row>
    <row r="734" spans="2:5" x14ac:dyDescent="0.2">
      <c r="B734" s="30">
        <v>663</v>
      </c>
      <c r="C734" s="40">
        <v>-7.4872443276747247E-3</v>
      </c>
      <c r="D734" s="30">
        <v>1.1703480840031446E-3</v>
      </c>
      <c r="E734" s="30">
        <v>-8.6575924116778693E-3</v>
      </c>
    </row>
    <row r="735" spans="2:5" x14ac:dyDescent="0.2">
      <c r="B735" s="30">
        <v>664</v>
      </c>
      <c r="C735" s="40">
        <v>-8.2338807018979537E-3</v>
      </c>
      <c r="D735" s="30">
        <v>5.3681387567126176E-4</v>
      </c>
      <c r="E735" s="30">
        <v>-8.7706945775692154E-3</v>
      </c>
    </row>
    <row r="736" spans="2:5" x14ac:dyDescent="0.2">
      <c r="B736" s="30">
        <v>665</v>
      </c>
      <c r="C736" s="40">
        <v>-7.0550457174782316E-3</v>
      </c>
      <c r="D736" s="30">
        <v>-1.5292192137256215E-3</v>
      </c>
      <c r="E736" s="30">
        <v>-5.5258265037526101E-3</v>
      </c>
    </row>
    <row r="737" spans="2:5" x14ac:dyDescent="0.2">
      <c r="B737" s="30">
        <v>666</v>
      </c>
      <c r="C737" s="40">
        <v>9.4072985533940722E-4</v>
      </c>
      <c r="D737" s="30">
        <v>-3.0440128228895252E-3</v>
      </c>
      <c r="E737" s="30">
        <v>3.9847426782289325E-3</v>
      </c>
    </row>
    <row r="738" spans="2:5" x14ac:dyDescent="0.2">
      <c r="B738" s="30">
        <v>667</v>
      </c>
      <c r="C738" s="40">
        <v>-7.7726767260248956E-3</v>
      </c>
      <c r="D738" s="30">
        <v>-7.1357635482935475E-4</v>
      </c>
      <c r="E738" s="30">
        <v>-7.0591003711955409E-3</v>
      </c>
    </row>
    <row r="739" spans="2:5" x14ac:dyDescent="0.2">
      <c r="B739" s="30">
        <v>668</v>
      </c>
      <c r="C739" s="40">
        <v>4.522986744009287E-3</v>
      </c>
      <c r="D739" s="30">
        <v>-4.4741636749314438E-4</v>
      </c>
      <c r="E739" s="30">
        <v>4.9704031115024314E-3</v>
      </c>
    </row>
    <row r="740" spans="2:5" x14ac:dyDescent="0.2">
      <c r="B740" s="30">
        <v>669</v>
      </c>
      <c r="C740" s="40">
        <v>-9.315259832372691E-3</v>
      </c>
      <c r="D740" s="30">
        <v>-1.9316439610390056E-4</v>
      </c>
      <c r="E740" s="30">
        <v>-9.1220954362687904E-3</v>
      </c>
    </row>
    <row r="741" spans="2:5" x14ac:dyDescent="0.2">
      <c r="B741" s="30">
        <v>670</v>
      </c>
      <c r="C741" s="40">
        <v>5.2787727330843122E-3</v>
      </c>
      <c r="D741" s="30">
        <v>-7.5498900967546634E-4</v>
      </c>
      <c r="E741" s="30">
        <v>6.0337617427597785E-3</v>
      </c>
    </row>
    <row r="742" spans="2:5" x14ac:dyDescent="0.2">
      <c r="B742" s="30">
        <v>671</v>
      </c>
      <c r="C742" s="40">
        <v>-8.1910083198178298E-3</v>
      </c>
      <c r="D742" s="30">
        <v>-1.7881641711003059E-4</v>
      </c>
      <c r="E742" s="30">
        <v>-8.0121919027077992E-3</v>
      </c>
    </row>
    <row r="743" spans="2:5" x14ac:dyDescent="0.2">
      <c r="B743" s="30">
        <v>672</v>
      </c>
      <c r="C743" s="40">
        <v>2.2772495522515607E-3</v>
      </c>
      <c r="D743" s="30">
        <v>-8.1330208325024579E-4</v>
      </c>
      <c r="E743" s="30">
        <v>3.0905516355018065E-3</v>
      </c>
    </row>
    <row r="744" spans="2:5" x14ac:dyDescent="0.2">
      <c r="B744" s="30">
        <v>673</v>
      </c>
      <c r="C744" s="40">
        <v>2.597459723165765E-3</v>
      </c>
      <c r="D744" s="30">
        <v>-2.2067774508007822E-4</v>
      </c>
      <c r="E744" s="30">
        <v>2.8181374682458432E-3</v>
      </c>
    </row>
    <row r="745" spans="2:5" x14ac:dyDescent="0.2">
      <c r="B745" s="30">
        <v>674</v>
      </c>
      <c r="C745" s="40">
        <v>7.6167006254011956E-4</v>
      </c>
      <c r="D745" s="30">
        <v>-7.9312994596076941E-5</v>
      </c>
      <c r="E745" s="30">
        <v>8.409830571361965E-4</v>
      </c>
    </row>
    <row r="746" spans="2:5" x14ac:dyDescent="0.2">
      <c r="B746" s="30">
        <v>675</v>
      </c>
      <c r="C746" s="40">
        <v>4.745210361678737E-3</v>
      </c>
      <c r="D746" s="30">
        <v>9.8241250697056991E-4</v>
      </c>
      <c r="E746" s="30">
        <v>3.7627978547081671E-3</v>
      </c>
    </row>
    <row r="747" spans="2:5" x14ac:dyDescent="0.2">
      <c r="B747" s="30">
        <v>676</v>
      </c>
      <c r="C747" s="40">
        <v>1.0106358601135524E-2</v>
      </c>
      <c r="D747" s="30">
        <v>4.5137861191009952E-4</v>
      </c>
      <c r="E747" s="30">
        <v>9.6549799892254248E-3</v>
      </c>
    </row>
    <row r="748" spans="2:5" x14ac:dyDescent="0.2">
      <c r="B748" s="30">
        <v>677</v>
      </c>
      <c r="C748" s="40">
        <v>3.0213410291427423E-3</v>
      </c>
      <c r="D748" s="30">
        <v>1.5288518790892232E-3</v>
      </c>
      <c r="E748" s="30">
        <v>1.4924891500535191E-3</v>
      </c>
    </row>
    <row r="749" spans="2:5" x14ac:dyDescent="0.2">
      <c r="B749" s="30">
        <v>678</v>
      </c>
      <c r="C749" s="40">
        <v>-1.634276629589165E-2</v>
      </c>
      <c r="D749" s="30">
        <v>1.7531703420394923E-3</v>
      </c>
      <c r="E749" s="30">
        <v>-1.8095936637931142E-2</v>
      </c>
    </row>
    <row r="750" spans="2:5" x14ac:dyDescent="0.2">
      <c r="B750" s="30">
        <v>679</v>
      </c>
      <c r="C750" s="40">
        <v>5.46522762612696E-4</v>
      </c>
      <c r="D750" s="30">
        <v>-1.489552361570176E-3</v>
      </c>
      <c r="E750" s="30">
        <v>2.0360751241828719E-3</v>
      </c>
    </row>
    <row r="751" spans="2:5" x14ac:dyDescent="0.2">
      <c r="B751" s="30">
        <v>680</v>
      </c>
      <c r="C751" s="40">
        <v>-4.577802695340214E-3</v>
      </c>
      <c r="D751" s="30">
        <v>-2.9574194431972968E-3</v>
      </c>
      <c r="E751" s="30">
        <v>-1.6203832521429172E-3</v>
      </c>
    </row>
    <row r="752" spans="2:5" x14ac:dyDescent="0.2">
      <c r="B752" s="30">
        <v>681</v>
      </c>
      <c r="C752" s="40">
        <v>4.953363907695984E-3</v>
      </c>
      <c r="D752" s="30">
        <v>-1.186270347076755E-3</v>
      </c>
      <c r="E752" s="30">
        <v>6.1396342547727391E-3</v>
      </c>
    </row>
    <row r="753" spans="2:5" x14ac:dyDescent="0.2">
      <c r="B753" s="30">
        <v>682</v>
      </c>
      <c r="C753" s="40">
        <v>2.6760543339822244E-3</v>
      </c>
      <c r="D753" s="30">
        <v>9.3056866731537472E-4</v>
      </c>
      <c r="E753" s="30">
        <v>1.7454856666668497E-3</v>
      </c>
    </row>
    <row r="754" spans="2:5" x14ac:dyDescent="0.2">
      <c r="B754" s="30">
        <v>683</v>
      </c>
      <c r="C754" s="40">
        <v>1.0540538594608916E-2</v>
      </c>
      <c r="D754" s="30">
        <v>7.3471391604021732E-4</v>
      </c>
      <c r="E754" s="30">
        <v>9.8058246785686989E-3</v>
      </c>
    </row>
    <row r="755" spans="2:5" x14ac:dyDescent="0.2">
      <c r="B755" s="30">
        <v>684</v>
      </c>
      <c r="C755" s="40">
        <v>-8.007449848622894E-3</v>
      </c>
      <c r="D755" s="30">
        <v>1.8917945782696635E-3</v>
      </c>
      <c r="E755" s="30">
        <v>-9.8992444268925575E-3</v>
      </c>
    </row>
    <row r="756" spans="2:5" x14ac:dyDescent="0.2">
      <c r="B756" s="30">
        <v>685</v>
      </c>
      <c r="C756" s="40">
        <v>-2.5468946987720334E-5</v>
      </c>
      <c r="D756" s="30">
        <v>2.6383708384721411E-4</v>
      </c>
      <c r="E756" s="30">
        <v>-2.8930603083493446E-4</v>
      </c>
    </row>
    <row r="757" spans="2:5" x14ac:dyDescent="0.2">
      <c r="B757" s="30">
        <v>686</v>
      </c>
      <c r="C757" s="40">
        <v>-2.1757430328569242E-3</v>
      </c>
      <c r="D757" s="30">
        <v>-1.1165254084381326E-3</v>
      </c>
      <c r="E757" s="30">
        <v>-1.0592176244187915E-3</v>
      </c>
    </row>
    <row r="758" spans="2:5" x14ac:dyDescent="0.2">
      <c r="B758" s="30">
        <v>687</v>
      </c>
      <c r="C758" s="40">
        <v>1.496331716604846E-3</v>
      </c>
      <c r="D758" s="30">
        <v>-1.2822248436652678E-3</v>
      </c>
      <c r="E758" s="30">
        <v>2.7785565602701139E-3</v>
      </c>
    </row>
    <row r="759" spans="2:5" x14ac:dyDescent="0.2">
      <c r="B759" s="30">
        <v>688</v>
      </c>
      <c r="C759" s="40">
        <v>-1.2403617629399507E-2</v>
      </c>
      <c r="D759" s="30">
        <v>3.076887490034725E-4</v>
      </c>
      <c r="E759" s="30">
        <v>-1.2711306378402979E-2</v>
      </c>
    </row>
    <row r="760" spans="2:5" x14ac:dyDescent="0.2">
      <c r="B760" s="30">
        <v>689</v>
      </c>
      <c r="C760" s="40">
        <v>-3.6982685421925877E-2</v>
      </c>
      <c r="D760" s="30">
        <v>-1.2974353675661784E-3</v>
      </c>
      <c r="E760" s="30">
        <v>-3.5685250054359699E-2</v>
      </c>
    </row>
    <row r="761" spans="2:5" x14ac:dyDescent="0.2">
      <c r="B761" s="30">
        <v>690</v>
      </c>
      <c r="C761" s="40">
        <v>9.6819075397740605E-3</v>
      </c>
      <c r="D761" s="30">
        <v>-5.7060980500488797E-3</v>
      </c>
      <c r="E761" s="30">
        <v>1.538800558982294E-2</v>
      </c>
    </row>
    <row r="762" spans="2:5" x14ac:dyDescent="0.2">
      <c r="B762" s="30">
        <v>691</v>
      </c>
      <c r="C762" s="40">
        <v>4.8324182892546131E-3</v>
      </c>
      <c r="D762" s="30">
        <v>-4.7360016394337925E-3</v>
      </c>
      <c r="E762" s="30">
        <v>9.5684199286884056E-3</v>
      </c>
    </row>
    <row r="763" spans="2:5" x14ac:dyDescent="0.2">
      <c r="B763" s="30">
        <v>692</v>
      </c>
      <c r="C763" s="40">
        <v>1.2779223960042911E-2</v>
      </c>
      <c r="D763" s="30">
        <v>1.6075853511883197E-3</v>
      </c>
      <c r="E763" s="30">
        <v>1.1171638608854591E-2</v>
      </c>
    </row>
    <row r="764" spans="2:5" x14ac:dyDescent="0.2">
      <c r="B764" s="30">
        <v>693</v>
      </c>
      <c r="C764" s="40">
        <v>4.3678409664457919E-3</v>
      </c>
      <c r="D764" s="30">
        <v>4.7905180851322508E-3</v>
      </c>
      <c r="E764" s="30">
        <v>-4.2267711868645887E-4</v>
      </c>
    </row>
    <row r="765" spans="2:5" x14ac:dyDescent="0.2">
      <c r="B765" s="30">
        <v>694</v>
      </c>
      <c r="C765" s="40">
        <v>5.7082899111969877E-3</v>
      </c>
      <c r="D765" s="30">
        <v>1.6726595697041571E-3</v>
      </c>
      <c r="E765" s="30">
        <v>4.0356303414928307E-3</v>
      </c>
    </row>
    <row r="766" spans="2:5" x14ac:dyDescent="0.2">
      <c r="B766" s="30">
        <v>695</v>
      </c>
      <c r="C766" s="40">
        <v>7.9730829116691198E-3</v>
      </c>
      <c r="D766" s="30">
        <v>1.1823862400487288E-3</v>
      </c>
      <c r="E766" s="30">
        <v>6.790696671620391E-3</v>
      </c>
    </row>
    <row r="767" spans="2:5" x14ac:dyDescent="0.2">
      <c r="B767" s="30">
        <v>696</v>
      </c>
      <c r="C767" s="40">
        <v>3.4663554355545197E-2</v>
      </c>
      <c r="D767" s="30">
        <v>8.388321553712344E-4</v>
      </c>
      <c r="E767" s="30">
        <v>3.3824722200173962E-2</v>
      </c>
    </row>
    <row r="768" spans="2:5" x14ac:dyDescent="0.2">
      <c r="B768" s="30">
        <v>697</v>
      </c>
      <c r="C768" s="40">
        <v>-2.4721064120492183E-4</v>
      </c>
      <c r="D768" s="30">
        <v>4.6912060151299241E-3</v>
      </c>
      <c r="E768" s="30">
        <v>-4.938416656334846E-3</v>
      </c>
    </row>
    <row r="769" spans="2:5" x14ac:dyDescent="0.2">
      <c r="B769" s="30">
        <v>698</v>
      </c>
      <c r="C769" s="40">
        <v>5.4819426770432471E-3</v>
      </c>
      <c r="D769" s="30">
        <v>4.6335714920315591E-3</v>
      </c>
      <c r="E769" s="30">
        <v>8.4837118501168794E-4</v>
      </c>
    </row>
    <row r="770" spans="2:5" x14ac:dyDescent="0.2">
      <c r="B770" s="30">
        <v>699</v>
      </c>
      <c r="C770" s="40">
        <v>-1.0588125794984185E-2</v>
      </c>
      <c r="D770" s="30">
        <v>9.0861989849789007E-4</v>
      </c>
      <c r="E770" s="30">
        <v>-1.1496745693482075E-2</v>
      </c>
    </row>
    <row r="771" spans="2:5" x14ac:dyDescent="0.2">
      <c r="B771" s="30">
        <v>700</v>
      </c>
      <c r="C771" s="40">
        <v>2.2010037515064972E-3</v>
      </c>
      <c r="D771" s="30">
        <v>-2.8487775001547742E-3</v>
      </c>
      <c r="E771" s="30">
        <v>5.0497812516612714E-3</v>
      </c>
    </row>
    <row r="772" spans="2:5" x14ac:dyDescent="0.2">
      <c r="B772" s="30">
        <v>701</v>
      </c>
      <c r="C772" s="40">
        <v>1.7094573449982425E-2</v>
      </c>
      <c r="D772" s="30">
        <v>-1.1829087083842366E-3</v>
      </c>
      <c r="E772" s="30">
        <v>1.8277482158366661E-2</v>
      </c>
    </row>
    <row r="773" spans="2:5" x14ac:dyDescent="0.2">
      <c r="B773" s="30">
        <v>702</v>
      </c>
      <c r="C773" s="40">
        <v>3.1071420249465958E-3</v>
      </c>
      <c r="D773" s="30">
        <v>1.4131653894738955E-3</v>
      </c>
      <c r="E773" s="30">
        <v>1.6939766354727003E-3</v>
      </c>
    </row>
    <row r="774" spans="2:5" x14ac:dyDescent="0.2">
      <c r="B774" s="30">
        <v>703</v>
      </c>
      <c r="C774" s="40">
        <v>-3.0421420655487191E-3</v>
      </c>
      <c r="D774" s="30">
        <v>3.4573757723731168E-3</v>
      </c>
      <c r="E774" s="30">
        <v>-6.4995178379218359E-3</v>
      </c>
    </row>
    <row r="775" spans="2:5" x14ac:dyDescent="0.2">
      <c r="B775" s="30">
        <v>704</v>
      </c>
      <c r="C775" s="40">
        <v>7.2291909825836333E-3</v>
      </c>
      <c r="D775" s="30">
        <v>3.4884343400089831E-4</v>
      </c>
      <c r="E775" s="30">
        <v>6.880347548582735E-3</v>
      </c>
    </row>
    <row r="776" spans="2:5" x14ac:dyDescent="0.2">
      <c r="B776" s="30">
        <v>705</v>
      </c>
      <c r="C776" s="40">
        <v>6.5925116562194899E-3</v>
      </c>
      <c r="D776" s="30">
        <v>-8.1461147428355581E-4</v>
      </c>
      <c r="E776" s="30">
        <v>7.4071231305030457E-3</v>
      </c>
    </row>
    <row r="777" spans="2:5" x14ac:dyDescent="0.2">
      <c r="B777" s="30">
        <v>706</v>
      </c>
      <c r="C777" s="40">
        <v>1.8002908248395632E-2</v>
      </c>
      <c r="D777" s="30">
        <v>1.3544301025654563E-3</v>
      </c>
      <c r="E777" s="30">
        <v>1.6648478145830176E-2</v>
      </c>
    </row>
    <row r="778" spans="2:5" x14ac:dyDescent="0.2">
      <c r="B778" s="30">
        <v>707</v>
      </c>
      <c r="C778" s="40">
        <v>-5.4927414698666471E-3</v>
      </c>
      <c r="D778" s="30">
        <v>3.2230099952558202E-3</v>
      </c>
      <c r="E778" s="30">
        <v>-8.7157514651224673E-3</v>
      </c>
    </row>
    <row r="779" spans="2:5" x14ac:dyDescent="0.2">
      <c r="B779" s="30">
        <v>708</v>
      </c>
      <c r="C779" s="40">
        <v>-4.8284515461050737E-4</v>
      </c>
      <c r="D779" s="30">
        <v>1.5531126756195264E-3</v>
      </c>
      <c r="E779" s="30">
        <v>-2.0359578302300337E-3</v>
      </c>
    </row>
    <row r="780" spans="2:5" x14ac:dyDescent="0.2">
      <c r="B780" s="30">
        <v>709</v>
      </c>
      <c r="C780" s="40">
        <v>-1.0297927858146311E-3</v>
      </c>
      <c r="D780" s="30">
        <v>-8.6578375844786892E-4</v>
      </c>
      <c r="E780" s="30">
        <v>-1.6400902736676218E-4</v>
      </c>
    </row>
    <row r="781" spans="2:5" x14ac:dyDescent="0.2">
      <c r="B781" s="30">
        <v>710</v>
      </c>
      <c r="C781" s="40">
        <v>-2.9685624282818246E-3</v>
      </c>
      <c r="D781" s="30">
        <v>-1.660375748979421E-3</v>
      </c>
      <c r="E781" s="30">
        <v>-1.3081866793024036E-3</v>
      </c>
    </row>
    <row r="782" spans="2:5" x14ac:dyDescent="0.2">
      <c r="B782" s="30">
        <v>711</v>
      </c>
      <c r="C782" s="40">
        <v>2.1328940922814291E-2</v>
      </c>
      <c r="D782" s="30">
        <v>-2.0269027451354921E-4</v>
      </c>
      <c r="E782" s="30">
        <v>2.1531631197327841E-2</v>
      </c>
    </row>
    <row r="783" spans="2:5" x14ac:dyDescent="0.2">
      <c r="B783" s="30">
        <v>712</v>
      </c>
      <c r="C783" s="40">
        <v>2.6188909167437517E-3</v>
      </c>
      <c r="D783" s="30">
        <v>1.8211554081705545E-3</v>
      </c>
      <c r="E783" s="30">
        <v>7.9773550857319716E-4</v>
      </c>
    </row>
    <row r="784" spans="2:5" x14ac:dyDescent="0.2">
      <c r="B784" s="30">
        <v>713</v>
      </c>
      <c r="C784" s="40">
        <v>7.4537772322109345E-3</v>
      </c>
      <c r="D784" s="30">
        <v>3.2051926842212967E-3</v>
      </c>
      <c r="E784" s="30">
        <v>4.2485845479896377E-3</v>
      </c>
    </row>
    <row r="785" spans="2:5" x14ac:dyDescent="0.2">
      <c r="B785" s="30">
        <v>714</v>
      </c>
      <c r="C785" s="40">
        <v>3.2662336038389063E-2</v>
      </c>
      <c r="D785" s="30">
        <v>1.9004272373337912E-3</v>
      </c>
      <c r="E785" s="30">
        <v>3.0761908801055272E-2</v>
      </c>
    </row>
    <row r="786" spans="2:5" x14ac:dyDescent="0.2">
      <c r="B786" s="30">
        <v>715</v>
      </c>
      <c r="C786" s="40">
        <v>1.6643822027579004E-2</v>
      </c>
      <c r="D786" s="30">
        <v>3.1523262487978786E-3</v>
      </c>
      <c r="E786" s="30">
        <v>1.3491495778781126E-2</v>
      </c>
    </row>
    <row r="787" spans="2:5" x14ac:dyDescent="0.2">
      <c r="B787" s="30">
        <v>716</v>
      </c>
      <c r="C787" s="40">
        <v>1.4450645116366663E-2</v>
      </c>
      <c r="D787" s="30">
        <v>6.3928662148266674E-3</v>
      </c>
      <c r="E787" s="30">
        <v>8.0577789015399953E-3</v>
      </c>
    </row>
    <row r="788" spans="2:5" x14ac:dyDescent="0.2">
      <c r="B788" s="30">
        <v>717</v>
      </c>
      <c r="C788" s="40">
        <v>-1.0973628331188451E-2</v>
      </c>
      <c r="D788" s="30">
        <v>4.2645676659291143E-3</v>
      </c>
      <c r="E788" s="30">
        <v>-1.5238195997117565E-2</v>
      </c>
    </row>
    <row r="789" spans="2:5" x14ac:dyDescent="0.2">
      <c r="B789" s="30">
        <v>718</v>
      </c>
      <c r="C789" s="40">
        <v>6.685724207358087E-3</v>
      </c>
      <c r="D789" s="30">
        <v>-1.00288611267589E-3</v>
      </c>
      <c r="E789" s="30">
        <v>7.688610320033977E-3</v>
      </c>
    </row>
    <row r="790" spans="2:5" x14ac:dyDescent="0.2">
      <c r="B790" s="30">
        <v>719</v>
      </c>
      <c r="C790" s="40">
        <v>8.413554607682748E-3</v>
      </c>
      <c r="D790" s="30">
        <v>-1.6470272422018963E-3</v>
      </c>
      <c r="E790" s="30">
        <v>1.0060581849884644E-2</v>
      </c>
    </row>
    <row r="791" spans="2:5" x14ac:dyDescent="0.2">
      <c r="B791" s="30">
        <v>720</v>
      </c>
      <c r="C791" s="40">
        <v>1.3377241164216706E-2</v>
      </c>
      <c r="D791" s="30">
        <v>4.7659635534947828E-4</v>
      </c>
      <c r="E791" s="30">
        <v>1.2900644808867228E-2</v>
      </c>
    </row>
    <row r="792" spans="2:5" x14ac:dyDescent="0.2">
      <c r="B792" s="30">
        <v>721</v>
      </c>
      <c r="C792" s="40">
        <v>9.507085238681226E-3</v>
      </c>
      <c r="D792" s="30">
        <v>3.5020959753479406E-3</v>
      </c>
      <c r="E792" s="30">
        <v>6.0049892633332854E-3</v>
      </c>
    </row>
    <row r="793" spans="2:5" x14ac:dyDescent="0.2">
      <c r="B793" s="30">
        <v>722</v>
      </c>
      <c r="C793" s="40">
        <v>1.5441519216772923E-2</v>
      </c>
      <c r="D793" s="30">
        <v>2.6256563145679729E-3</v>
      </c>
      <c r="E793" s="30">
        <v>1.281586290220495E-2</v>
      </c>
    </row>
    <row r="794" spans="2:5" x14ac:dyDescent="0.2">
      <c r="B794" s="30">
        <v>723</v>
      </c>
      <c r="C794" s="40">
        <v>-1.193020567981877E-2</v>
      </c>
      <c r="D794" s="30">
        <v>2.7480813214399609E-3</v>
      </c>
      <c r="E794" s="30">
        <v>-1.4678287001258731E-2</v>
      </c>
    </row>
    <row r="795" spans="2:5" x14ac:dyDescent="0.2">
      <c r="B795" s="30">
        <v>724</v>
      </c>
      <c r="C795" s="40">
        <v>-3.5019717043366858E-2</v>
      </c>
      <c r="D795" s="30">
        <v>1.4839168561274485E-4</v>
      </c>
      <c r="E795" s="30">
        <v>-3.5168108728979602E-2</v>
      </c>
    </row>
    <row r="796" spans="2:5" x14ac:dyDescent="0.2">
      <c r="B796" s="30">
        <v>725</v>
      </c>
      <c r="C796" s="40">
        <v>1.6938881550019904E-2</v>
      </c>
      <c r="D796" s="30">
        <v>-5.827180975619177E-3</v>
      </c>
      <c r="E796" s="30">
        <v>2.2766062525639081E-2</v>
      </c>
    </row>
    <row r="797" spans="2:5" x14ac:dyDescent="0.2">
      <c r="B797" s="30">
        <v>726</v>
      </c>
      <c r="C797" s="40">
        <v>1.1151727086462624E-2</v>
      </c>
      <c r="D797" s="30">
        <v>-4.6033425000778384E-3</v>
      </c>
      <c r="E797" s="30">
        <v>1.5755069586540462E-2</v>
      </c>
    </row>
    <row r="798" spans="2:5" x14ac:dyDescent="0.2">
      <c r="B798" s="30">
        <v>727</v>
      </c>
      <c r="C798" s="40">
        <v>3.9382472532529939E-3</v>
      </c>
      <c r="D798" s="30">
        <v>3.3514857292079115E-3</v>
      </c>
      <c r="E798" s="30">
        <v>5.8676152404508238E-4</v>
      </c>
    </row>
    <row r="799" spans="2:5" x14ac:dyDescent="0.2">
      <c r="B799" s="30">
        <v>728</v>
      </c>
      <c r="C799" s="40">
        <v>6.1964407624579667E-3</v>
      </c>
      <c r="D799" s="30">
        <v>4.7920399006655574E-3</v>
      </c>
      <c r="E799" s="30">
        <v>1.4044008617924092E-3</v>
      </c>
    </row>
    <row r="800" spans="2:5" x14ac:dyDescent="0.2">
      <c r="B800" s="30">
        <v>729</v>
      </c>
      <c r="C800" s="40">
        <v>1.3651544350725457E-2</v>
      </c>
      <c r="D800" s="30">
        <v>3.015419786858535E-4</v>
      </c>
      <c r="E800" s="30">
        <v>1.3350002372039604E-2</v>
      </c>
    </row>
    <row r="801" spans="2:5" x14ac:dyDescent="0.2">
      <c r="B801" s="30">
        <v>730</v>
      </c>
      <c r="C801" s="40">
        <v>-8.8832236747836777E-3</v>
      </c>
      <c r="D801" s="30">
        <v>1.6279963112590043E-3</v>
      </c>
      <c r="E801" s="30">
        <v>-1.0511219986042682E-2</v>
      </c>
    </row>
    <row r="802" spans="2:5" x14ac:dyDescent="0.2">
      <c r="B802" s="30">
        <v>731</v>
      </c>
      <c r="C802" s="40">
        <v>-1.3922280969578352E-2</v>
      </c>
      <c r="D802" s="30">
        <v>7.7862462574283461E-4</v>
      </c>
      <c r="E802" s="30">
        <v>-1.4700905595321187E-2</v>
      </c>
    </row>
    <row r="803" spans="2:5" x14ac:dyDescent="0.2">
      <c r="B803" s="30">
        <v>732</v>
      </c>
      <c r="C803" s="40">
        <v>9.6290230038615504E-3</v>
      </c>
      <c r="D803" s="30">
        <v>-2.9126041984321172E-3</v>
      </c>
      <c r="E803" s="30">
        <v>1.2541627202293668E-2</v>
      </c>
    </row>
    <row r="804" spans="2:5" x14ac:dyDescent="0.2">
      <c r="B804" s="30">
        <v>733</v>
      </c>
      <c r="C804" s="40">
        <v>2.9988584976048645E-3</v>
      </c>
      <c r="D804" s="30">
        <v>-2.2005757659297517E-3</v>
      </c>
      <c r="E804" s="30">
        <v>5.1994342635346162E-3</v>
      </c>
    </row>
    <row r="805" spans="2:5" x14ac:dyDescent="0.2">
      <c r="B805" s="30">
        <v>734</v>
      </c>
      <c r="C805" s="40">
        <v>-2.0196603557088062E-4</v>
      </c>
      <c r="D805" s="30">
        <v>1.8127731547827239E-3</v>
      </c>
      <c r="E805" s="30">
        <v>-2.0147391903536046E-3</v>
      </c>
    </row>
    <row r="806" spans="2:5" x14ac:dyDescent="0.2">
      <c r="B806" s="30">
        <v>735</v>
      </c>
      <c r="C806" s="40">
        <v>1.2032573190306716E-2</v>
      </c>
      <c r="D806" s="30">
        <v>1.5339694536662084E-3</v>
      </c>
      <c r="E806" s="30">
        <v>1.0498603736640508E-2</v>
      </c>
    </row>
    <row r="807" spans="2:5" x14ac:dyDescent="0.2">
      <c r="B807" s="30">
        <v>736</v>
      </c>
      <c r="C807" s="40">
        <v>5.9076968223875717E-3</v>
      </c>
      <c r="D807" s="30">
        <v>6.2055611922177435E-4</v>
      </c>
      <c r="E807" s="30">
        <v>5.2871407031657974E-3</v>
      </c>
    </row>
    <row r="808" spans="2:5" x14ac:dyDescent="0.2">
      <c r="B808" s="30">
        <v>737</v>
      </c>
      <c r="C808" s="40">
        <v>-3.9071117920057826E-3</v>
      </c>
      <c r="D808" s="30">
        <v>2.0489785155221188E-3</v>
      </c>
      <c r="E808" s="30">
        <v>-5.9560903075279014E-3</v>
      </c>
    </row>
    <row r="809" spans="2:5" x14ac:dyDescent="0.2">
      <c r="B809" s="30">
        <v>738</v>
      </c>
      <c r="C809" s="40">
        <v>7.58774144861157E-3</v>
      </c>
      <c r="D809" s="30">
        <v>6.723000026660781E-4</v>
      </c>
      <c r="E809" s="30">
        <v>6.9154414459454919E-3</v>
      </c>
    </row>
    <row r="810" spans="2:5" x14ac:dyDescent="0.2">
      <c r="B810" s="30">
        <v>739</v>
      </c>
      <c r="C810" s="40">
        <v>-9.9600097265527387E-3</v>
      </c>
      <c r="D810" s="30">
        <v>-4.7290062645788215E-4</v>
      </c>
      <c r="E810" s="30">
        <v>-9.4871091000948565E-3</v>
      </c>
    </row>
    <row r="811" spans="2:5" x14ac:dyDescent="0.2">
      <c r="B811" s="30">
        <v>740</v>
      </c>
      <c r="C811" s="40">
        <v>1.3209132732294887E-3</v>
      </c>
      <c r="D811" s="30">
        <v>-6.2042383934258929E-4</v>
      </c>
      <c r="E811" s="30">
        <v>1.941337112572078E-3</v>
      </c>
    </row>
    <row r="812" spans="2:5" x14ac:dyDescent="0.2">
      <c r="B812" s="30">
        <v>741</v>
      </c>
      <c r="C812" s="40">
        <v>3.3700455038005702E-3</v>
      </c>
      <c r="D812" s="30">
        <v>-8.8027644026940095E-4</v>
      </c>
      <c r="E812" s="30">
        <v>4.2503219440699711E-3</v>
      </c>
    </row>
    <row r="813" spans="2:5" x14ac:dyDescent="0.2">
      <c r="B813" s="30">
        <v>742</v>
      </c>
      <c r="C813" s="40">
        <v>3.0144625921074876E-4</v>
      </c>
      <c r="D813" s="30">
        <v>-3.3842378408654674E-4</v>
      </c>
      <c r="E813" s="30">
        <v>6.398700432972955E-4</v>
      </c>
    </row>
    <row r="814" spans="2:5" x14ac:dyDescent="0.2">
      <c r="B814" s="30">
        <v>743</v>
      </c>
      <c r="C814" s="40">
        <v>-9.3735201537622978E-3</v>
      </c>
      <c r="D814" s="30">
        <v>1.1354596391699098E-3</v>
      </c>
      <c r="E814" s="30">
        <v>-1.0508979792932208E-2</v>
      </c>
    </row>
    <row r="815" spans="2:5" x14ac:dyDescent="0.2">
      <c r="B815" s="30">
        <v>744</v>
      </c>
      <c r="C815" s="40">
        <v>-1.9021866916489095E-2</v>
      </c>
      <c r="D815" s="30">
        <v>-1.0704359883864992E-3</v>
      </c>
      <c r="E815" s="30">
        <v>-1.7951430928102596E-2</v>
      </c>
    </row>
    <row r="816" spans="2:5" x14ac:dyDescent="0.2">
      <c r="B816" s="30">
        <v>745</v>
      </c>
      <c r="C816" s="40">
        <v>-1.5146048832760786E-2</v>
      </c>
      <c r="D816" s="30">
        <v>-3.725094001896705E-3</v>
      </c>
      <c r="E816" s="30">
        <v>-1.1420954830864081E-2</v>
      </c>
    </row>
    <row r="817" spans="2:5" x14ac:dyDescent="0.2">
      <c r="B817" s="30">
        <v>746</v>
      </c>
      <c r="C817" s="40">
        <v>3.2858345931908563E-3</v>
      </c>
      <c r="D817" s="30">
        <v>-4.7348492405310345E-3</v>
      </c>
      <c r="E817" s="30">
        <v>8.0206838337218908E-3</v>
      </c>
    </row>
    <row r="818" spans="2:5" x14ac:dyDescent="0.2">
      <c r="B818" s="30">
        <v>747</v>
      </c>
      <c r="C818" s="40">
        <v>-1.9733455147711593E-2</v>
      </c>
      <c r="D818" s="30">
        <v>-1.7820696585221958E-3</v>
      </c>
      <c r="E818" s="30">
        <v>-1.7951385489189398E-2</v>
      </c>
    </row>
    <row r="819" spans="2:5" x14ac:dyDescent="0.2">
      <c r="B819" s="30">
        <v>748</v>
      </c>
      <c r="C819" s="40">
        <v>-5.5797814393535082E-3</v>
      </c>
      <c r="D819" s="30">
        <v>-9.1479251409746793E-4</v>
      </c>
      <c r="E819" s="30">
        <v>-4.6649889252560403E-3</v>
      </c>
    </row>
    <row r="820" spans="2:5" x14ac:dyDescent="0.2">
      <c r="B820" s="30">
        <v>749</v>
      </c>
      <c r="C820" s="40">
        <v>-1.4053823519729296E-2</v>
      </c>
      <c r="D820" s="30">
        <v>-2.3755749752899721E-3</v>
      </c>
      <c r="E820" s="30">
        <v>-1.1678248544439324E-2</v>
      </c>
    </row>
    <row r="821" spans="2:5" x14ac:dyDescent="0.2">
      <c r="B821" s="30">
        <v>750</v>
      </c>
      <c r="C821" s="40">
        <v>6.6832517508366371E-3</v>
      </c>
      <c r="D821" s="30">
        <v>-3.2057922956491049E-3</v>
      </c>
      <c r="E821" s="30">
        <v>9.889044046485742E-3</v>
      </c>
    </row>
    <row r="822" spans="2:5" x14ac:dyDescent="0.2">
      <c r="B822" s="30">
        <v>751</v>
      </c>
      <c r="C822" s="40">
        <v>8.1748123532758912E-3</v>
      </c>
      <c r="D822" s="30">
        <v>-1.6677494577395889E-4</v>
      </c>
      <c r="E822" s="30">
        <v>8.3415872990498501E-3</v>
      </c>
    </row>
    <row r="823" spans="2:5" x14ac:dyDescent="0.2">
      <c r="B823" s="30">
        <v>752</v>
      </c>
      <c r="C823" s="40">
        <v>-6.7978834230835372E-3</v>
      </c>
      <c r="D823" s="30">
        <v>1.731336962119326E-3</v>
      </c>
      <c r="E823" s="30">
        <v>-8.5292203852028632E-3</v>
      </c>
    </row>
    <row r="824" spans="2:5" x14ac:dyDescent="0.2">
      <c r="B824" s="30">
        <v>753</v>
      </c>
      <c r="C824" s="40">
        <v>4.4139392917216992E-4</v>
      </c>
      <c r="D824" s="30">
        <v>1.4726286746076179E-3</v>
      </c>
      <c r="E824" s="30">
        <v>-1.031234745435448E-3</v>
      </c>
    </row>
    <row r="825" spans="2:5" x14ac:dyDescent="0.2">
      <c r="B825" s="30">
        <v>754</v>
      </c>
      <c r="C825" s="40">
        <v>7.9338459967446314E-3</v>
      </c>
      <c r="D825" s="30">
        <v>-1.2347005037550637E-3</v>
      </c>
      <c r="E825" s="30">
        <v>9.1685465004996951E-3</v>
      </c>
    </row>
    <row r="826" spans="2:5" x14ac:dyDescent="0.2">
      <c r="B826" s="30">
        <v>755</v>
      </c>
      <c r="C826" s="40">
        <v>9.3833300387855794E-3</v>
      </c>
      <c r="D826" s="30">
        <v>8.5324906162771025E-5</v>
      </c>
      <c r="E826" s="30">
        <v>9.2980051326228084E-3</v>
      </c>
    </row>
    <row r="827" spans="2:5" x14ac:dyDescent="0.2">
      <c r="B827" s="30">
        <v>756</v>
      </c>
      <c r="C827" s="40">
        <v>-2.2361579259489255E-3</v>
      </c>
      <c r="D827" s="30">
        <v>2.5350339932661415E-3</v>
      </c>
      <c r="E827" s="30">
        <v>-4.7711919192150671E-3</v>
      </c>
    </row>
    <row r="828" spans="2:5" x14ac:dyDescent="0.2">
      <c r="B828" s="30">
        <v>757</v>
      </c>
      <c r="C828" s="40">
        <v>-4.4218784044585992E-3</v>
      </c>
      <c r="D828" s="30">
        <v>1.187994923748591E-3</v>
      </c>
      <c r="E828" s="30">
        <v>-5.6098733282071902E-3</v>
      </c>
    </row>
    <row r="829" spans="2:5" x14ac:dyDescent="0.2">
      <c r="B829" s="30">
        <v>758</v>
      </c>
      <c r="C829" s="40">
        <v>-4.6754449700872084E-3</v>
      </c>
      <c r="D829" s="30">
        <v>-1.1704088831654179E-3</v>
      </c>
      <c r="E829" s="30">
        <v>-3.5050360869217905E-3</v>
      </c>
    </row>
    <row r="830" spans="2:5" x14ac:dyDescent="0.2">
      <c r="B830" s="30">
        <v>759</v>
      </c>
      <c r="C830" s="40">
        <v>-1.3461413871507526E-3</v>
      </c>
      <c r="D830" s="30">
        <v>-1.9366592232528002E-3</v>
      </c>
      <c r="E830" s="30">
        <v>5.9051783610204766E-4</v>
      </c>
    </row>
    <row r="831" spans="2:5" x14ac:dyDescent="0.2">
      <c r="B831" s="30">
        <v>760</v>
      </c>
      <c r="C831" s="40">
        <v>2.5152279523274514E-3</v>
      </c>
      <c r="D831" s="30">
        <v>-8.7670381506421181E-4</v>
      </c>
      <c r="E831" s="30">
        <v>3.3919317673916632E-3</v>
      </c>
    </row>
    <row r="832" spans="2:5" x14ac:dyDescent="0.2">
      <c r="B832" s="30">
        <v>761</v>
      </c>
      <c r="C832" s="40">
        <v>-4.5525154014259116E-3</v>
      </c>
      <c r="D832" s="30">
        <v>1.600175001458138E-4</v>
      </c>
      <c r="E832" s="30">
        <v>-4.7125329015717254E-3</v>
      </c>
    </row>
    <row r="833" spans="2:5" x14ac:dyDescent="0.2">
      <c r="B833" s="30">
        <v>762</v>
      </c>
      <c r="C833" s="40">
        <v>2.2861674902037309E-3</v>
      </c>
      <c r="D833" s="30">
        <v>4.678605177788368E-5</v>
      </c>
      <c r="E833" s="30">
        <v>2.2393814384258472E-3</v>
      </c>
    </row>
    <row r="834" spans="2:5" x14ac:dyDescent="0.2">
      <c r="B834" s="30">
        <v>763</v>
      </c>
      <c r="C834" s="40">
        <v>-9.272227520471887E-3</v>
      </c>
      <c r="D834" s="30">
        <v>-3.2626324749838141E-4</v>
      </c>
      <c r="E834" s="30">
        <v>-8.9459642729735056E-3</v>
      </c>
    </row>
    <row r="835" spans="2:5" x14ac:dyDescent="0.2">
      <c r="B835" s="30">
        <v>764</v>
      </c>
      <c r="C835" s="40">
        <v>-8.2032337163692986E-4</v>
      </c>
      <c r="D835" s="30">
        <v>-1.0839406518415905E-3</v>
      </c>
      <c r="E835" s="30">
        <v>2.6361728020466064E-4</v>
      </c>
    </row>
    <row r="836" spans="2:5" x14ac:dyDescent="0.2">
      <c r="B836" s="30">
        <v>765</v>
      </c>
      <c r="C836" s="40">
        <v>-2.6619540378562955E-4</v>
      </c>
      <c r="D836" s="30">
        <v>-1.1230054438695425E-3</v>
      </c>
      <c r="E836" s="30">
        <v>8.5681004008391292E-4</v>
      </c>
    </row>
    <row r="837" spans="2:5" x14ac:dyDescent="0.2">
      <c r="B837" s="30">
        <v>766</v>
      </c>
      <c r="C837" s="40">
        <v>2.238269415861428E-3</v>
      </c>
      <c r="D837" s="30">
        <v>-6.5811051890237154E-4</v>
      </c>
      <c r="E837" s="30">
        <v>2.8963799347637995E-3</v>
      </c>
    </row>
    <row r="838" spans="2:5" x14ac:dyDescent="0.2">
      <c r="B838" s="30">
        <v>767</v>
      </c>
      <c r="C838" s="40">
        <v>1.1379474883347788E-2</v>
      </c>
      <c r="D838" s="30">
        <v>7.2362507837257783E-4</v>
      </c>
      <c r="E838" s="30">
        <v>1.065584980497521E-2</v>
      </c>
    </row>
    <row r="839" spans="2:5" x14ac:dyDescent="0.2">
      <c r="B839" s="30">
        <v>768</v>
      </c>
      <c r="C839" s="40">
        <v>-2.583515817126501E-2</v>
      </c>
      <c r="D839" s="30">
        <v>1.5167347679972305E-3</v>
      </c>
      <c r="E839" s="30">
        <v>-2.735189293926224E-2</v>
      </c>
    </row>
    <row r="840" spans="2:5" x14ac:dyDescent="0.2">
      <c r="B840" s="30">
        <v>769</v>
      </c>
      <c r="C840" s="40">
        <v>1.7579396560504765E-2</v>
      </c>
      <c r="D840" s="30">
        <v>-1.2222323354235121E-3</v>
      </c>
      <c r="E840" s="30">
        <v>1.8801628895928277E-2</v>
      </c>
    </row>
    <row r="841" spans="2:5" x14ac:dyDescent="0.2">
      <c r="B841" s="30">
        <v>770</v>
      </c>
      <c r="C841" s="40">
        <v>-2.7843475880537831E-3</v>
      </c>
      <c r="D841" s="30">
        <v>-1.6673493529900916E-3</v>
      </c>
      <c r="E841" s="30">
        <v>-1.1169982350636915E-3</v>
      </c>
    </row>
    <row r="842" spans="2:5" x14ac:dyDescent="0.2">
      <c r="B842" s="30">
        <v>771</v>
      </c>
      <c r="C842" s="40">
        <v>-4.1837044621878018E-3</v>
      </c>
      <c r="D842" s="30">
        <v>5.8638103388611133E-4</v>
      </c>
      <c r="E842" s="30">
        <v>-4.7700854960739131E-3</v>
      </c>
    </row>
    <row r="843" spans="2:5" x14ac:dyDescent="0.2">
      <c r="B843" s="30">
        <v>772</v>
      </c>
      <c r="C843" s="40">
        <v>-2.0910116395877983E-3</v>
      </c>
      <c r="D843" s="30">
        <v>1.3173394335526901E-3</v>
      </c>
      <c r="E843" s="30">
        <v>-3.4083510731404885E-3</v>
      </c>
    </row>
    <row r="844" spans="2:5" x14ac:dyDescent="0.2">
      <c r="B844" s="30">
        <v>773</v>
      </c>
      <c r="C844" s="40">
        <v>-7.5251627304421158E-3</v>
      </c>
      <c r="D844" s="30">
        <v>-2.1957895580077243E-3</v>
      </c>
      <c r="E844" s="30">
        <v>-5.3293731724343915E-3</v>
      </c>
    </row>
    <row r="845" spans="2:5" x14ac:dyDescent="0.2">
      <c r="B845" s="30">
        <v>774</v>
      </c>
      <c r="C845" s="40">
        <v>5.667765672012855E-3</v>
      </c>
      <c r="D845" s="30">
        <v>-1.1414321597721568E-3</v>
      </c>
      <c r="E845" s="30">
        <v>6.8091978317850119E-3</v>
      </c>
    </row>
    <row r="846" spans="2:5" x14ac:dyDescent="0.2">
      <c r="B846" s="30">
        <v>775</v>
      </c>
      <c r="C846" s="40">
        <v>-5.7724737982068602E-3</v>
      </c>
      <c r="D846" s="30">
        <v>-3.1499042849522391E-4</v>
      </c>
      <c r="E846" s="30">
        <v>-5.4574833697116363E-3</v>
      </c>
    </row>
    <row r="847" spans="2:5" x14ac:dyDescent="0.2">
      <c r="B847" s="30">
        <v>776</v>
      </c>
      <c r="C847" s="40">
        <v>3.5464869124467954E-3</v>
      </c>
      <c r="D847" s="30">
        <v>8.9568464745966477E-6</v>
      </c>
      <c r="E847" s="30">
        <v>3.5375300659721987E-3</v>
      </c>
    </row>
    <row r="848" spans="2:5" x14ac:dyDescent="0.2">
      <c r="B848" s="30">
        <v>777</v>
      </c>
      <c r="C848" s="40">
        <v>4.2689340451044309E-3</v>
      </c>
      <c r="D848" s="30">
        <v>1.4997531701986359E-4</v>
      </c>
      <c r="E848" s="30">
        <v>4.1189587280845673E-3</v>
      </c>
    </row>
    <row r="849" spans="2:5" x14ac:dyDescent="0.2">
      <c r="B849" s="30">
        <v>778</v>
      </c>
      <c r="C849" s="40">
        <v>2.1350580053770807E-3</v>
      </c>
      <c r="D849" s="30">
        <v>3.2551237306180781E-4</v>
      </c>
      <c r="E849" s="30">
        <v>1.8095456323152729E-3</v>
      </c>
    </row>
    <row r="850" spans="2:5" x14ac:dyDescent="0.2">
      <c r="B850" s="30">
        <v>779</v>
      </c>
      <c r="C850" s="40">
        <v>2.4629916705110823E-3</v>
      </c>
      <c r="D850" s="30">
        <v>1.2404748300687755E-3</v>
      </c>
      <c r="E850" s="30">
        <v>1.2225168404423068E-3</v>
      </c>
    </row>
    <row r="851" spans="2:5" x14ac:dyDescent="0.2">
      <c r="B851" s="30">
        <v>780</v>
      </c>
      <c r="C851" s="40">
        <v>2.4348325723716159E-3</v>
      </c>
      <c r="D851" s="30">
        <v>3.5736399833876005E-4</v>
      </c>
      <c r="E851" s="30">
        <v>2.0774685740328558E-3</v>
      </c>
    </row>
    <row r="852" spans="2:5" x14ac:dyDescent="0.2">
      <c r="B852" s="30">
        <v>781</v>
      </c>
      <c r="C852" s="40">
        <v>-5.053351573421269E-3</v>
      </c>
      <c r="D852" s="30">
        <v>2.9096556689078412E-4</v>
      </c>
      <c r="E852" s="30">
        <v>-5.3443171403120531E-3</v>
      </c>
    </row>
    <row r="853" spans="2:5" x14ac:dyDescent="0.2">
      <c r="B853" s="30">
        <v>782</v>
      </c>
      <c r="C853" s="40">
        <v>-4.8854832294506455E-3</v>
      </c>
      <c r="D853" s="30">
        <v>-3.7670929890967937E-4</v>
      </c>
      <c r="E853" s="30">
        <v>-4.5087739305409661E-3</v>
      </c>
    </row>
    <row r="854" spans="2:5" x14ac:dyDescent="0.2">
      <c r="B854" s="30">
        <v>783</v>
      </c>
      <c r="C854" s="40">
        <v>-1.3465164199744022E-2</v>
      </c>
      <c r="D854" s="30">
        <v>-1.4440034316533963E-3</v>
      </c>
      <c r="E854" s="30">
        <v>-1.2021160768090625E-2</v>
      </c>
    </row>
    <row r="855" spans="2:5" x14ac:dyDescent="0.2">
      <c r="B855" s="30">
        <v>784</v>
      </c>
      <c r="C855" s="40">
        <v>-7.9241399851555209E-4</v>
      </c>
      <c r="D855" s="30">
        <v>-2.5686399864498551E-3</v>
      </c>
      <c r="E855" s="30">
        <v>1.7762259879343031E-3</v>
      </c>
    </row>
    <row r="856" spans="2:5" x14ac:dyDescent="0.2">
      <c r="B856" s="30">
        <v>785</v>
      </c>
      <c r="C856" s="40">
        <v>-3.5698656859245582E-3</v>
      </c>
      <c r="D856" s="30">
        <v>-1.8839369938497596E-3</v>
      </c>
      <c r="E856" s="30">
        <v>-1.6859286920747987E-3</v>
      </c>
    </row>
    <row r="857" spans="2:5" x14ac:dyDescent="0.2">
      <c r="B857" s="30">
        <v>786</v>
      </c>
      <c r="C857" s="40">
        <v>4.1661213689619505E-3</v>
      </c>
      <c r="D857" s="30">
        <v>-6.4425593044008071E-4</v>
      </c>
      <c r="E857" s="30">
        <v>4.8103772994020312E-3</v>
      </c>
    </row>
    <row r="858" spans="2:5" x14ac:dyDescent="0.2">
      <c r="B858" s="30">
        <v>787</v>
      </c>
      <c r="C858" s="40">
        <v>-3.9464185729282961E-3</v>
      </c>
      <c r="D858" s="30">
        <v>7.5294281331556977E-4</v>
      </c>
      <c r="E858" s="30">
        <v>-4.6993613862438659E-3</v>
      </c>
    </row>
    <row r="859" spans="2:5" x14ac:dyDescent="0.2">
      <c r="B859" s="30">
        <v>788</v>
      </c>
      <c r="C859" s="40">
        <v>-4.2891315560057318E-3</v>
      </c>
      <c r="D859" s="30">
        <v>1.8960291404577709E-5</v>
      </c>
      <c r="E859" s="30">
        <v>-4.3080918474103095E-3</v>
      </c>
    </row>
    <row r="860" spans="2:5" x14ac:dyDescent="0.2">
      <c r="B860" s="30">
        <v>789</v>
      </c>
      <c r="C860" s="40">
        <v>4.8343919692211794E-3</v>
      </c>
      <c r="D860" s="30">
        <v>-7.6049175210111605E-4</v>
      </c>
      <c r="E860" s="30">
        <v>5.5948837213222954E-3</v>
      </c>
    </row>
    <row r="861" spans="2:5" x14ac:dyDescent="0.2">
      <c r="B861" s="30">
        <v>790</v>
      </c>
      <c r="C861" s="40">
        <v>4.9015448472271139E-3</v>
      </c>
      <c r="D861" s="30">
        <v>-5.7004291954510823E-4</v>
      </c>
      <c r="E861" s="30">
        <v>5.4715877667722221E-3</v>
      </c>
    </row>
    <row r="862" spans="2:5" x14ac:dyDescent="0.2">
      <c r="B862" s="30">
        <v>791</v>
      </c>
      <c r="C862" s="40">
        <v>-7.9497266405141077E-3</v>
      </c>
      <c r="D862" s="30">
        <v>1.2763188155276578E-3</v>
      </c>
      <c r="E862" s="30">
        <v>-9.2260454560417655E-3</v>
      </c>
    </row>
    <row r="863" spans="2:5" x14ac:dyDescent="0.2">
      <c r="B863" s="30">
        <v>792</v>
      </c>
      <c r="C863" s="40">
        <v>5.4226535683225066E-3</v>
      </c>
      <c r="D863" s="30">
        <v>1.6271548134300876E-4</v>
      </c>
      <c r="E863" s="30">
        <v>5.2599380869794978E-3</v>
      </c>
    </row>
    <row r="864" spans="2:5" x14ac:dyDescent="0.2">
      <c r="B864" s="30">
        <v>793</v>
      </c>
      <c r="C864" s="40">
        <v>2.869743857297389E-4</v>
      </c>
      <c r="D864" s="30">
        <v>-8.1994205466358588E-4</v>
      </c>
      <c r="E864" s="30">
        <v>1.1069164403933248E-3</v>
      </c>
    </row>
    <row r="865" spans="2:5" x14ac:dyDescent="0.2">
      <c r="B865" s="30">
        <v>794</v>
      </c>
      <c r="C865" s="40">
        <v>8.6759633618093447E-3</v>
      </c>
      <c r="D865" s="30">
        <v>1.4694801217053979E-4</v>
      </c>
      <c r="E865" s="30">
        <v>8.5290153496388049E-3</v>
      </c>
    </row>
    <row r="866" spans="2:5" x14ac:dyDescent="0.2">
      <c r="B866" s="30">
        <v>795</v>
      </c>
      <c r="C866" s="40">
        <v>-7.4836363720700259E-3</v>
      </c>
      <c r="D866" s="30">
        <v>1.5926284165102018E-3</v>
      </c>
      <c r="E866" s="30">
        <v>-9.0762647885802277E-3</v>
      </c>
    </row>
    <row r="867" spans="2:5" x14ac:dyDescent="0.2">
      <c r="B867" s="30">
        <v>796</v>
      </c>
      <c r="C867" s="40">
        <v>-2.8851547936164772E-3</v>
      </c>
      <c r="D867" s="30">
        <v>-4.3225975034494584E-5</v>
      </c>
      <c r="E867" s="30">
        <v>-2.8419288185819827E-3</v>
      </c>
    </row>
    <row r="868" spans="2:5" x14ac:dyDescent="0.2">
      <c r="B868" s="30">
        <v>797</v>
      </c>
      <c r="C868" s="40">
        <v>-3.2956198124540958E-3</v>
      </c>
      <c r="D868" s="30">
        <v>-1.2445154282148402E-3</v>
      </c>
      <c r="E868" s="30">
        <v>-2.0511043842392556E-3</v>
      </c>
    </row>
    <row r="869" spans="2:5" x14ac:dyDescent="0.2">
      <c r="B869" s="30">
        <v>798</v>
      </c>
      <c r="C869" s="40">
        <v>-3.9615154211010946E-3</v>
      </c>
      <c r="D869" s="30">
        <v>-1.6681747566158088E-3</v>
      </c>
      <c r="E869" s="30">
        <v>-2.2933406644852859E-3</v>
      </c>
    </row>
    <row r="870" spans="2:5" x14ac:dyDescent="0.2">
      <c r="B870" s="30">
        <v>799</v>
      </c>
      <c r="C870" s="40">
        <v>6.3869349947649531E-3</v>
      </c>
      <c r="D870" s="30">
        <v>-5.648202080952916E-4</v>
      </c>
      <c r="E870" s="30">
        <v>6.9517552028602447E-3</v>
      </c>
    </row>
    <row r="871" spans="2:5" x14ac:dyDescent="0.2">
      <c r="B871" s="30">
        <v>800</v>
      </c>
      <c r="C871" s="40">
        <v>6.3569906331845485E-4</v>
      </c>
      <c r="D871" s="30">
        <v>1.4639915841406547E-4</v>
      </c>
      <c r="E871" s="30">
        <v>4.8929990490438938E-4</v>
      </c>
    </row>
    <row r="872" spans="2:5" x14ac:dyDescent="0.2">
      <c r="B872" s="30">
        <v>801</v>
      </c>
      <c r="C872" s="40">
        <v>-3.5772790225066559E-3</v>
      </c>
      <c r="D872" s="30">
        <v>9.9498991352162764E-4</v>
      </c>
      <c r="E872" s="30">
        <v>-4.5722689360282835E-3</v>
      </c>
    </row>
    <row r="873" spans="2:5" x14ac:dyDescent="0.2">
      <c r="B873" s="30">
        <v>802</v>
      </c>
      <c r="C873" s="40">
        <v>-3.3920251559754959E-3</v>
      </c>
      <c r="D873" s="30">
        <v>5.7178893187632973E-5</v>
      </c>
      <c r="E873" s="30">
        <v>-3.4492040491631288E-3</v>
      </c>
    </row>
    <row r="874" spans="2:5" x14ac:dyDescent="0.2">
      <c r="B874" s="30">
        <v>803</v>
      </c>
      <c r="C874" s="40">
        <v>-9.3749649588754534E-4</v>
      </c>
      <c r="D874" s="30">
        <v>-1.3903676881580175E-3</v>
      </c>
      <c r="E874" s="30">
        <v>4.528711922704722E-4</v>
      </c>
    </row>
    <row r="875" spans="2:5" x14ac:dyDescent="0.2">
      <c r="B875" s="30">
        <v>804</v>
      </c>
      <c r="C875" s="40">
        <v>-4.7773286657569079E-3</v>
      </c>
      <c r="D875" s="30">
        <v>-8.2219466187764562E-4</v>
      </c>
      <c r="E875" s="30">
        <v>-3.9551340038792623E-3</v>
      </c>
    </row>
    <row r="876" spans="2:5" x14ac:dyDescent="0.2">
      <c r="B876" s="30">
        <v>805</v>
      </c>
      <c r="C876" s="40">
        <v>-6.973705896940908E-3</v>
      </c>
      <c r="D876" s="30">
        <v>-6.0070113927456446E-4</v>
      </c>
      <c r="E876" s="30">
        <v>-6.3730047576663435E-3</v>
      </c>
    </row>
    <row r="877" spans="2:5" x14ac:dyDescent="0.2">
      <c r="B877" s="30">
        <v>806</v>
      </c>
      <c r="C877" s="40">
        <v>-1.0751457181235588E-2</v>
      </c>
      <c r="D877" s="30">
        <v>-1.3287402678046796E-3</v>
      </c>
      <c r="E877" s="30">
        <v>-9.4227169134309084E-3</v>
      </c>
    </row>
    <row r="878" spans="2:5" x14ac:dyDescent="0.2">
      <c r="B878" s="30">
        <v>807</v>
      </c>
      <c r="C878" s="40">
        <v>3.3946108166741807E-3</v>
      </c>
      <c r="D878" s="30">
        <v>-2.3299766979219183E-3</v>
      </c>
      <c r="E878" s="30">
        <v>5.724587514596099E-3</v>
      </c>
    </row>
    <row r="879" spans="2:5" x14ac:dyDescent="0.2">
      <c r="B879" s="30">
        <v>808</v>
      </c>
      <c r="C879" s="40">
        <v>5.1013398893205017E-3</v>
      </c>
      <c r="D879" s="30">
        <v>-1.1191480093061144E-3</v>
      </c>
      <c r="E879" s="30">
        <v>6.2204878986266161E-3</v>
      </c>
    </row>
    <row r="880" spans="2:5" x14ac:dyDescent="0.2">
      <c r="B880" s="30">
        <v>809</v>
      </c>
      <c r="C880" s="40">
        <v>-5.4200674693392556E-3</v>
      </c>
      <c r="D880" s="30">
        <v>1.1175256309828695E-3</v>
      </c>
      <c r="E880" s="30">
        <v>-6.5375931003221251E-3</v>
      </c>
    </row>
    <row r="881" spans="2:5" x14ac:dyDescent="0.2">
      <c r="B881" s="30">
        <v>810</v>
      </c>
      <c r="C881" s="40">
        <v>-6.3646789172244894E-3</v>
      </c>
      <c r="D881" s="30">
        <v>8.6836105763060233E-4</v>
      </c>
      <c r="E881" s="30">
        <v>-7.2330399748550918E-3</v>
      </c>
    </row>
    <row r="882" spans="2:5" x14ac:dyDescent="0.2">
      <c r="B882" s="30">
        <v>811</v>
      </c>
      <c r="C882" s="40">
        <v>-2.1632939794282144E-2</v>
      </c>
      <c r="D882" s="30">
        <v>-1.6458330500753009E-3</v>
      </c>
      <c r="E882" s="30">
        <v>-1.9987106744206843E-2</v>
      </c>
    </row>
    <row r="883" spans="2:5" x14ac:dyDescent="0.2">
      <c r="B883" s="30">
        <v>812</v>
      </c>
      <c r="C883" s="40">
        <v>-2.7586894134770539E-2</v>
      </c>
      <c r="D883" s="30">
        <v>-3.8641603340554206E-3</v>
      </c>
      <c r="E883" s="30">
        <v>-2.3722733800715119E-2</v>
      </c>
    </row>
    <row r="884" spans="2:5" x14ac:dyDescent="0.2">
      <c r="B884" s="30">
        <v>813</v>
      </c>
      <c r="C884" s="40">
        <v>8.6267459104581116E-4</v>
      </c>
      <c r="D884" s="30">
        <v>-5.9894156431581844E-3</v>
      </c>
      <c r="E884" s="30">
        <v>6.8520902342039955E-3</v>
      </c>
    </row>
    <row r="885" spans="2:5" x14ac:dyDescent="0.2">
      <c r="B885" s="30">
        <v>814</v>
      </c>
      <c r="C885" s="40">
        <v>1.8204440543845464E-2</v>
      </c>
      <c r="D885" s="30">
        <v>-4.0917492611084356E-3</v>
      </c>
      <c r="E885" s="30">
        <v>2.22961898049539E-2</v>
      </c>
    </row>
    <row r="886" spans="2:5" x14ac:dyDescent="0.2">
      <c r="B886" s="30">
        <v>815</v>
      </c>
      <c r="C886" s="40">
        <v>2.1160926830827799E-2</v>
      </c>
      <c r="D886" s="30">
        <v>2.7153002438985094E-3</v>
      </c>
      <c r="E886" s="30">
        <v>1.844562658692929E-2</v>
      </c>
    </row>
    <row r="887" spans="2:5" x14ac:dyDescent="0.2">
      <c r="B887" s="30">
        <v>816</v>
      </c>
      <c r="C887" s="40">
        <v>1.2062190831628423E-2</v>
      </c>
      <c r="D887" s="30">
        <v>6.7123099490460697E-3</v>
      </c>
      <c r="E887" s="30">
        <v>5.3498808825823531E-3</v>
      </c>
    </row>
    <row r="888" spans="2:5" x14ac:dyDescent="0.2">
      <c r="B888" s="30">
        <v>817</v>
      </c>
      <c r="C888" s="40">
        <v>2.2980121837113343E-2</v>
      </c>
      <c r="D888" s="30">
        <v>4.6847885517062246E-3</v>
      </c>
      <c r="E888" s="30">
        <v>1.8295333285407119E-2</v>
      </c>
    </row>
    <row r="889" spans="2:5" x14ac:dyDescent="0.2">
      <c r="B889" s="30">
        <v>818</v>
      </c>
      <c r="C889" s="40">
        <v>-1.5047118037640339E-2</v>
      </c>
      <c r="D889" s="30">
        <v>3.4866008657976223E-3</v>
      </c>
      <c r="E889" s="30">
        <v>-1.8533718903437961E-2</v>
      </c>
    </row>
    <row r="890" spans="2:5" x14ac:dyDescent="0.2">
      <c r="B890" s="30">
        <v>819</v>
      </c>
      <c r="C890" s="40">
        <v>-5.2842639072795171E-3</v>
      </c>
      <c r="D890" s="30">
        <v>4.1782089224017167E-4</v>
      </c>
      <c r="E890" s="30">
        <v>-5.7020847995196888E-3</v>
      </c>
    </row>
    <row r="891" spans="2:5" x14ac:dyDescent="0.2">
      <c r="B891" s="30">
        <v>820</v>
      </c>
      <c r="C891" s="40">
        <v>-1.8087963017588478E-2</v>
      </c>
      <c r="D891" s="30">
        <v>-2.9789868358922091E-3</v>
      </c>
      <c r="E891" s="30">
        <v>-1.5108976181696269E-2</v>
      </c>
    </row>
    <row r="892" spans="2:5" x14ac:dyDescent="0.2">
      <c r="B892" s="30">
        <v>821</v>
      </c>
      <c r="C892" s="40">
        <v>2.1520869444379906E-2</v>
      </c>
      <c r="D892" s="30">
        <v>-4.8176609259524827E-3</v>
      </c>
      <c r="E892" s="30">
        <v>2.6338530370332389E-2</v>
      </c>
    </row>
    <row r="893" spans="2:5" x14ac:dyDescent="0.2">
      <c r="B893" s="30">
        <v>822</v>
      </c>
      <c r="C893" s="40">
        <v>-1.6897141127696674E-2</v>
      </c>
      <c r="D893" s="30">
        <v>5.7140787184007877E-4</v>
      </c>
      <c r="E893" s="30">
        <v>-1.7468548999536752E-2</v>
      </c>
    </row>
    <row r="894" spans="2:5" x14ac:dyDescent="0.2">
      <c r="B894" s="30">
        <v>823</v>
      </c>
      <c r="C894" s="40">
        <v>-1.9733369205393418E-3</v>
      </c>
      <c r="D894" s="30">
        <v>9.6060489444858409E-4</v>
      </c>
      <c r="E894" s="30">
        <v>-2.9339418149879259E-3</v>
      </c>
    </row>
    <row r="895" spans="2:5" x14ac:dyDescent="0.2">
      <c r="B895" s="30">
        <v>824</v>
      </c>
      <c r="C895" s="40">
        <v>-8.7451852050582646E-3</v>
      </c>
      <c r="D895" s="30">
        <v>-8.6091354881072217E-4</v>
      </c>
      <c r="E895" s="30">
        <v>-7.8842716562475424E-3</v>
      </c>
    </row>
    <row r="896" spans="2:5" x14ac:dyDescent="0.2">
      <c r="B896" s="30">
        <v>825</v>
      </c>
      <c r="C896" s="40">
        <v>-8.4364369583829028E-3</v>
      </c>
      <c r="D896" s="30">
        <v>-3.2790926528155576E-3</v>
      </c>
      <c r="E896" s="30">
        <v>-5.1573443055673452E-3</v>
      </c>
    </row>
    <row r="897" spans="2:5" x14ac:dyDescent="0.2">
      <c r="B897" s="30">
        <v>826</v>
      </c>
      <c r="C897" s="40">
        <v>-1.3270091483726907E-2</v>
      </c>
      <c r="D897" s="30">
        <v>-1.1583203506840105E-3</v>
      </c>
      <c r="E897" s="30">
        <v>-1.2111771133042896E-2</v>
      </c>
    </row>
    <row r="898" spans="2:5" x14ac:dyDescent="0.2">
      <c r="B898" s="30">
        <v>827</v>
      </c>
      <c r="C898" s="40">
        <v>-1.9642989315684721E-2</v>
      </c>
      <c r="D898" s="30">
        <v>-2.8546098104815856E-3</v>
      </c>
      <c r="E898" s="30">
        <v>-1.6788379505203135E-2</v>
      </c>
    </row>
    <row r="899" spans="2:5" x14ac:dyDescent="0.2">
      <c r="B899" s="30">
        <v>828</v>
      </c>
      <c r="C899" s="40">
        <v>-1.0874665544736584E-2</v>
      </c>
      <c r="D899" s="30">
        <v>-3.7658265415375126E-3</v>
      </c>
      <c r="E899" s="30">
        <v>-7.1088390031990717E-3</v>
      </c>
    </row>
    <row r="900" spans="2:5" x14ac:dyDescent="0.2">
      <c r="B900" s="30">
        <v>829</v>
      </c>
      <c r="C900" s="40">
        <v>-7.2483629330023693E-3</v>
      </c>
      <c r="D900" s="30">
        <v>-3.8694090650416113E-3</v>
      </c>
      <c r="E900" s="30">
        <v>-3.378953867960758E-3</v>
      </c>
    </row>
    <row r="901" spans="2:5" x14ac:dyDescent="0.2">
      <c r="B901" s="30">
        <v>830</v>
      </c>
      <c r="C901" s="40">
        <v>2.0471158313757787E-2</v>
      </c>
      <c r="D901" s="30">
        <v>-2.079239478588301E-3</v>
      </c>
      <c r="E901" s="30">
        <v>2.2550397792346088E-2</v>
      </c>
    </row>
    <row r="902" spans="2:5" x14ac:dyDescent="0.2">
      <c r="B902" s="30">
        <v>831</v>
      </c>
      <c r="C902" s="40">
        <v>-4.7600742830515765E-3</v>
      </c>
      <c r="D902" s="30">
        <v>2.1501121686499196E-3</v>
      </c>
      <c r="E902" s="30">
        <v>-6.9101864517014961E-3</v>
      </c>
    </row>
    <row r="903" spans="2:5" x14ac:dyDescent="0.2">
      <c r="B903" s="30">
        <v>832</v>
      </c>
      <c r="C903" s="40">
        <v>1.8382749258624164E-2</v>
      </c>
      <c r="D903" s="30">
        <v>2.8279623713149855E-3</v>
      </c>
      <c r="E903" s="30">
        <v>1.5554786887309179E-2</v>
      </c>
    </row>
    <row r="904" spans="2:5" x14ac:dyDescent="0.2">
      <c r="B904" s="30">
        <v>833</v>
      </c>
      <c r="C904" s="40">
        <v>2.0072219234673574E-2</v>
      </c>
      <c r="D904" s="30">
        <v>2.3165490759819891E-3</v>
      </c>
      <c r="E904" s="30">
        <v>1.7755670158691585E-2</v>
      </c>
    </row>
    <row r="905" spans="2:5" x14ac:dyDescent="0.2">
      <c r="B905" s="30">
        <v>834</v>
      </c>
      <c r="C905" s="40">
        <v>8.2035700111474357E-3</v>
      </c>
      <c r="D905" s="30">
        <v>3.1757794090607134E-3</v>
      </c>
      <c r="E905" s="30">
        <v>5.0277906020867224E-3</v>
      </c>
    </row>
    <row r="906" spans="2:5" x14ac:dyDescent="0.2">
      <c r="B906" s="30">
        <v>835</v>
      </c>
      <c r="C906" s="40">
        <v>-1.0240933053551964E-2</v>
      </c>
      <c r="D906" s="30">
        <v>4.4976236655578112E-3</v>
      </c>
      <c r="E906" s="30">
        <v>-1.4738556719109775E-2</v>
      </c>
    </row>
    <row r="907" spans="2:5" x14ac:dyDescent="0.2">
      <c r="B907" s="30">
        <v>836</v>
      </c>
      <c r="C907" s="40">
        <v>1.054289181463699E-2</v>
      </c>
      <c r="D907" s="30">
        <v>-7.3633770053495307E-4</v>
      </c>
      <c r="E907" s="30">
        <v>1.1279229515171943E-2</v>
      </c>
    </row>
    <row r="908" spans="2:5" x14ac:dyDescent="0.2">
      <c r="B908" s="30">
        <v>837</v>
      </c>
      <c r="C908" s="40">
        <v>-2.6492189165218984E-3</v>
      </c>
      <c r="D908" s="30">
        <v>-1.5326431117012574E-3</v>
      </c>
      <c r="E908" s="30">
        <v>-1.116575804820641E-3</v>
      </c>
    </row>
    <row r="909" spans="2:5" x14ac:dyDescent="0.2">
      <c r="B909" s="30">
        <v>838</v>
      </c>
      <c r="C909" s="40">
        <v>3.8958197091983945E-3</v>
      </c>
      <c r="D909" s="30">
        <v>2.6182812573793306E-4</v>
      </c>
      <c r="E909" s="30">
        <v>3.6339915834604614E-3</v>
      </c>
    </row>
    <row r="910" spans="2:5" x14ac:dyDescent="0.2">
      <c r="B910" s="30">
        <v>839</v>
      </c>
      <c r="C910" s="40">
        <v>1.1103093351826159E-3</v>
      </c>
      <c r="D910" s="30">
        <v>9.5504925064773566E-4</v>
      </c>
      <c r="E910" s="30">
        <v>1.5526008453488024E-4</v>
      </c>
    </row>
    <row r="911" spans="2:5" x14ac:dyDescent="0.2">
      <c r="B911" s="30">
        <v>840</v>
      </c>
      <c r="C911" s="40">
        <v>-7.4307786980930806E-3</v>
      </c>
      <c r="D911" s="30">
        <v>-2.1483163706351865E-4</v>
      </c>
      <c r="E911" s="30">
        <v>-7.2159470610295619E-3</v>
      </c>
    </row>
    <row r="912" spans="2:5" x14ac:dyDescent="0.2">
      <c r="B912" s="30">
        <v>841</v>
      </c>
      <c r="C912" s="40">
        <v>-1.1905476726348184E-3</v>
      </c>
      <c r="D912" s="30">
        <v>-4.5710112577468126E-4</v>
      </c>
      <c r="E912" s="30">
        <v>-7.3344654686013715E-4</v>
      </c>
    </row>
    <row r="913" spans="2:5" x14ac:dyDescent="0.2">
      <c r="B913" s="30">
        <v>842</v>
      </c>
      <c r="C913" s="40">
        <v>-1.5922742075184567E-3</v>
      </c>
      <c r="D913" s="30">
        <v>-1.5127513698403423E-3</v>
      </c>
      <c r="E913" s="30">
        <v>-7.952283767811443E-5</v>
      </c>
    </row>
    <row r="914" spans="2:5" x14ac:dyDescent="0.2">
      <c r="B914" s="30">
        <v>843</v>
      </c>
      <c r="C914" s="40">
        <v>6.7835285344643951E-3</v>
      </c>
      <c r="D914" s="30">
        <v>-7.2309776613441613E-4</v>
      </c>
      <c r="E914" s="30">
        <v>7.5066263005988112E-3</v>
      </c>
    </row>
    <row r="915" spans="2:5" x14ac:dyDescent="0.2">
      <c r="B915" s="30">
        <v>844</v>
      </c>
      <c r="C915" s="40">
        <v>-8.6671229885248377E-3</v>
      </c>
      <c r="D915" s="30">
        <v>8.9615466321838963E-4</v>
      </c>
      <c r="E915" s="30">
        <v>-9.5632776517432273E-3</v>
      </c>
    </row>
    <row r="916" spans="2:5" x14ac:dyDescent="0.2">
      <c r="B916" s="30">
        <v>845</v>
      </c>
      <c r="C916" s="40">
        <v>-3.0050562157714795E-3</v>
      </c>
      <c r="D916" s="30">
        <v>-4.2580649957620672E-5</v>
      </c>
      <c r="E916" s="30">
        <v>-2.9624755658138589E-3</v>
      </c>
    </row>
    <row r="917" spans="2:5" x14ac:dyDescent="0.2">
      <c r="B917" s="30">
        <v>846</v>
      </c>
      <c r="C917" s="40">
        <v>3.4221573688467343E-3</v>
      </c>
      <c r="D917" s="30">
        <v>-1.3507938163961563E-3</v>
      </c>
      <c r="E917" s="30">
        <v>4.7729511852428906E-3</v>
      </c>
    </row>
    <row r="918" spans="2:5" x14ac:dyDescent="0.2">
      <c r="B918" s="30">
        <v>847</v>
      </c>
      <c r="C918" s="40">
        <v>2.5221368805407669E-2</v>
      </c>
      <c r="D918" s="30">
        <v>-8.5491271124165519E-4</v>
      </c>
      <c r="E918" s="30">
        <v>2.6076281516649324E-2</v>
      </c>
    </row>
    <row r="919" spans="2:5" x14ac:dyDescent="0.2">
      <c r="B919" s="30">
        <v>848</v>
      </c>
      <c r="C919" s="40">
        <v>4.2059983737447355E-3</v>
      </c>
      <c r="D919" s="30">
        <v>3.6566614009445344E-3</v>
      </c>
      <c r="E919" s="30">
        <v>5.4933697280020117E-4</v>
      </c>
    </row>
    <row r="920" spans="2:5" x14ac:dyDescent="0.2">
      <c r="B920" s="30">
        <v>849</v>
      </c>
      <c r="C920" s="40">
        <v>-1.0426382475126063E-2</v>
      </c>
      <c r="D920" s="30">
        <v>4.2471085846015159E-3</v>
      </c>
      <c r="E920" s="30">
        <v>-1.4673491059727579E-2</v>
      </c>
    </row>
    <row r="921" spans="2:5" x14ac:dyDescent="0.2">
      <c r="B921" s="30">
        <v>850</v>
      </c>
      <c r="C921" s="40">
        <v>-1.0981644294574541E-2</v>
      </c>
      <c r="D921" s="30">
        <v>-1.5570837056880747E-4</v>
      </c>
      <c r="E921" s="30">
        <v>-1.0825935924005733E-2</v>
      </c>
    </row>
    <row r="922" spans="2:5" x14ac:dyDescent="0.2">
      <c r="B922" s="30">
        <v>851</v>
      </c>
      <c r="C922" s="40">
        <v>-6.5208166154346213E-3</v>
      </c>
      <c r="D922" s="30">
        <v>-4.3775857573920716E-3</v>
      </c>
      <c r="E922" s="30">
        <v>-2.1432308580425496E-3</v>
      </c>
    </row>
    <row r="923" spans="2:5" x14ac:dyDescent="0.2">
      <c r="B923" s="30">
        <v>852</v>
      </c>
      <c r="C923" s="40">
        <v>9.2378857608313124E-3</v>
      </c>
      <c r="D923" s="30">
        <v>-2.9475979311896286E-3</v>
      </c>
      <c r="E923" s="30">
        <v>1.2185483692020941E-2</v>
      </c>
    </row>
    <row r="924" spans="2:5" x14ac:dyDescent="0.2">
      <c r="B924" s="30">
        <v>853</v>
      </c>
      <c r="C924" s="40">
        <v>2.2716483930147979E-2</v>
      </c>
      <c r="D924" s="30">
        <v>3.9235631170176158E-4</v>
      </c>
      <c r="E924" s="30">
        <v>2.2324127618446217E-2</v>
      </c>
    </row>
    <row r="925" spans="2:5" x14ac:dyDescent="0.2">
      <c r="B925" s="30">
        <v>854</v>
      </c>
      <c r="C925" s="40">
        <v>-1.3531710362170032E-2</v>
      </c>
      <c r="D925" s="30">
        <v>4.2663981944466439E-3</v>
      </c>
      <c r="E925" s="30">
        <v>-1.7798108556616676E-2</v>
      </c>
    </row>
    <row r="926" spans="2:5" x14ac:dyDescent="0.2">
      <c r="B926" s="30">
        <v>855</v>
      </c>
      <c r="C926" s="40">
        <v>1.1241167744674515E-2</v>
      </c>
      <c r="D926" s="30">
        <v>2.3573106305170306E-3</v>
      </c>
      <c r="E926" s="30">
        <v>8.883857114157484E-3</v>
      </c>
    </row>
    <row r="927" spans="2:5" x14ac:dyDescent="0.2">
      <c r="B927" s="30">
        <v>856</v>
      </c>
      <c r="C927" s="40">
        <v>-1.8595826356486561E-3</v>
      </c>
      <c r="D927" s="30">
        <v>-7.7158213416975911E-4</v>
      </c>
      <c r="E927" s="30">
        <v>-1.088000501478897E-3</v>
      </c>
    </row>
    <row r="928" spans="2:5" x14ac:dyDescent="0.2">
      <c r="B928" s="30">
        <v>857</v>
      </c>
      <c r="C928" s="40">
        <v>6.9692101436816924E-3</v>
      </c>
      <c r="D928" s="30">
        <v>-6.375873968996245E-4</v>
      </c>
      <c r="E928" s="30">
        <v>7.6067975405813169E-3</v>
      </c>
    </row>
    <row r="929" spans="2:5" x14ac:dyDescent="0.2">
      <c r="B929" s="30">
        <v>858</v>
      </c>
      <c r="C929" s="40">
        <v>4.1829763167796153E-3</v>
      </c>
      <c r="D929" s="30">
        <v>1.6477577236469849E-3</v>
      </c>
      <c r="E929" s="30">
        <v>2.5352185931326304E-3</v>
      </c>
    </row>
    <row r="930" spans="2:5" x14ac:dyDescent="0.2">
      <c r="B930" s="30">
        <v>859</v>
      </c>
      <c r="C930" s="40">
        <v>-3.6108364207032353E-3</v>
      </c>
      <c r="D930" s="30">
        <v>5.3187501907236718E-4</v>
      </c>
      <c r="E930" s="30">
        <v>-4.1427114397756025E-3</v>
      </c>
    </row>
    <row r="931" spans="2:5" x14ac:dyDescent="0.2">
      <c r="B931" s="30">
        <v>860</v>
      </c>
      <c r="C931" s="40">
        <v>-7.2298817758558913E-3</v>
      </c>
      <c r="D931" s="30">
        <v>4.2970637342173729E-4</v>
      </c>
      <c r="E931" s="30">
        <v>-7.6595881492776286E-3</v>
      </c>
    </row>
    <row r="932" spans="2:5" x14ac:dyDescent="0.2">
      <c r="B932" s="30">
        <v>861</v>
      </c>
      <c r="C932" s="40">
        <v>-8.7815550738832206E-3</v>
      </c>
      <c r="D932" s="30">
        <v>-1.7539911286824092E-3</v>
      </c>
      <c r="E932" s="30">
        <v>-7.0275639452008114E-3</v>
      </c>
    </row>
    <row r="933" spans="2:5" x14ac:dyDescent="0.2">
      <c r="B933" s="30">
        <v>862</v>
      </c>
      <c r="C933" s="40">
        <v>-5.6565975503658863E-4</v>
      </c>
      <c r="D933" s="30">
        <v>-2.4677048464783269E-3</v>
      </c>
      <c r="E933" s="30">
        <v>1.9020450914417383E-3</v>
      </c>
    </row>
    <row r="934" spans="2:5" x14ac:dyDescent="0.2">
      <c r="B934" s="30">
        <v>863</v>
      </c>
      <c r="C934" s="40">
        <v>-2.7381510767431633E-2</v>
      </c>
      <c r="D934" s="30">
        <v>-1.3596306095173018E-3</v>
      </c>
      <c r="E934" s="30">
        <v>-2.6021880157914332E-2</v>
      </c>
    </row>
    <row r="935" spans="2:5" x14ac:dyDescent="0.2">
      <c r="B935" s="30">
        <v>864</v>
      </c>
      <c r="C935" s="40">
        <v>1.0117289965205584E-2</v>
      </c>
      <c r="D935" s="30">
        <v>-2.9227322794391115E-3</v>
      </c>
      <c r="E935" s="30">
        <v>1.3040022244644695E-2</v>
      </c>
    </row>
    <row r="936" spans="2:5" x14ac:dyDescent="0.2">
      <c r="B936" s="30">
        <v>865</v>
      </c>
      <c r="C936" s="40">
        <v>9.270433577156208E-4</v>
      </c>
      <c r="D936" s="30">
        <v>-2.2883814528876978E-3</v>
      </c>
      <c r="E936" s="30">
        <v>3.2154248106033186E-3</v>
      </c>
    </row>
    <row r="937" spans="2:5" x14ac:dyDescent="0.2">
      <c r="B937" s="30">
        <v>866</v>
      </c>
      <c r="C937" s="40">
        <v>1.8913780372920258E-3</v>
      </c>
      <c r="D937" s="30">
        <v>7.0571797589003308E-4</v>
      </c>
      <c r="E937" s="30">
        <v>1.1856600614019927E-3</v>
      </c>
    </row>
    <row r="938" spans="2:5" x14ac:dyDescent="0.2">
      <c r="B938" s="30">
        <v>867</v>
      </c>
      <c r="C938" s="40">
        <v>1.6490414204741327E-3</v>
      </c>
      <c r="D938" s="30">
        <v>2.4022988896581789E-3</v>
      </c>
      <c r="E938" s="30">
        <v>-7.5325746918404623E-4</v>
      </c>
    </row>
    <row r="939" spans="2:5" x14ac:dyDescent="0.2">
      <c r="B939" s="30">
        <v>868</v>
      </c>
      <c r="C939" s="40">
        <v>-5.3473502466656114E-3</v>
      </c>
      <c r="D939" s="30">
        <v>-3.0986822533539144E-4</v>
      </c>
      <c r="E939" s="30">
        <v>-5.03748202133022E-3</v>
      </c>
    </row>
    <row r="940" spans="2:5" x14ac:dyDescent="0.2">
      <c r="B940" s="30">
        <v>869</v>
      </c>
      <c r="C940" s="40">
        <v>-5.199109892403353E-3</v>
      </c>
      <c r="D940" s="30">
        <v>-4.54015867695454E-4</v>
      </c>
      <c r="E940" s="30">
        <v>-4.745094024707899E-3</v>
      </c>
    </row>
    <row r="941" spans="2:5" x14ac:dyDescent="0.2">
      <c r="B941" s="30">
        <v>870</v>
      </c>
      <c r="C941" s="40">
        <v>2.1936617622121961E-3</v>
      </c>
      <c r="D941" s="30">
        <v>-1.5032303629315489E-3</v>
      </c>
      <c r="E941" s="30">
        <v>3.696892125143745E-3</v>
      </c>
    </row>
    <row r="942" spans="2:5" x14ac:dyDescent="0.2">
      <c r="B942" s="30">
        <v>871</v>
      </c>
      <c r="C942" s="40">
        <v>-7.3552549239905987E-3</v>
      </c>
      <c r="D942" s="30">
        <v>-8.5563470684169897E-4</v>
      </c>
      <c r="E942" s="30">
        <v>-6.4996202171488998E-3</v>
      </c>
    </row>
    <row r="943" spans="2:5" x14ac:dyDescent="0.2">
      <c r="B943" s="30">
        <v>872</v>
      </c>
      <c r="C943" s="40">
        <v>-5.6616899229900786E-4</v>
      </c>
      <c r="D943" s="30">
        <v>-3.6860741647195373E-4</v>
      </c>
      <c r="E943" s="30">
        <v>-1.9756157582705413E-4</v>
      </c>
    </row>
    <row r="944" spans="2:5" x14ac:dyDescent="0.2">
      <c r="B944" s="30">
        <v>873</v>
      </c>
      <c r="C944" s="40">
        <v>-4.0460276652882967E-4</v>
      </c>
      <c r="D944" s="30">
        <v>-7.8167609771844946E-4</v>
      </c>
      <c r="E944" s="30">
        <v>3.770733311896198E-4</v>
      </c>
    </row>
    <row r="945" spans="2:5" x14ac:dyDescent="0.2">
      <c r="B945" s="30">
        <v>874</v>
      </c>
      <c r="C945" s="40">
        <v>4.2885418077884159E-3</v>
      </c>
      <c r="D945" s="30">
        <v>-5.7652338100949024E-4</v>
      </c>
      <c r="E945" s="30">
        <v>4.8650651887979061E-3</v>
      </c>
    </row>
    <row r="946" spans="2:5" x14ac:dyDescent="0.2">
      <c r="B946" s="30">
        <v>875</v>
      </c>
      <c r="C946" s="40">
        <v>-1.0931195999970314E-2</v>
      </c>
      <c r="D946" s="30">
        <v>8.0440013619575805E-4</v>
      </c>
      <c r="E946" s="30">
        <v>-1.1735596136166072E-2</v>
      </c>
    </row>
    <row r="947" spans="2:5" x14ac:dyDescent="0.2">
      <c r="B947" s="30">
        <v>876</v>
      </c>
      <c r="C947" s="40">
        <v>-6.1941206736851697E-4</v>
      </c>
      <c r="D947" s="30">
        <v>-6.5312431629980638E-4</v>
      </c>
      <c r="E947" s="30">
        <v>3.3712248931289405E-5</v>
      </c>
    </row>
    <row r="948" spans="2:5" x14ac:dyDescent="0.2">
      <c r="B948" s="30">
        <v>877</v>
      </c>
      <c r="C948" s="40">
        <v>2.3208195984766094E-3</v>
      </c>
      <c r="D948" s="30">
        <v>-1.5630475590751045E-3</v>
      </c>
      <c r="E948" s="30">
        <v>3.8838671575517139E-3</v>
      </c>
    </row>
    <row r="949" spans="2:5" x14ac:dyDescent="0.2">
      <c r="B949" s="30">
        <v>878</v>
      </c>
      <c r="C949" s="40">
        <v>5.5723554916529286E-3</v>
      </c>
      <c r="D949" s="30">
        <v>-5.3057003307109812E-4</v>
      </c>
      <c r="E949" s="30">
        <v>6.1029255247240267E-3</v>
      </c>
    </row>
    <row r="950" spans="2:5" x14ac:dyDescent="0.2">
      <c r="B950" s="30">
        <v>879</v>
      </c>
      <c r="C950" s="40">
        <v>8.3609025110650288E-3</v>
      </c>
      <c r="D950" s="30">
        <v>1.5742691865077542E-3</v>
      </c>
      <c r="E950" s="30">
        <v>6.7866333245572745E-3</v>
      </c>
    </row>
    <row r="951" spans="2:5" x14ac:dyDescent="0.2">
      <c r="B951" s="30">
        <v>880</v>
      </c>
      <c r="C951" s="40">
        <v>9.4523340506617107E-3</v>
      </c>
      <c r="D951" s="30">
        <v>1.7193387545032185E-3</v>
      </c>
      <c r="E951" s="30">
        <v>7.7329952961584921E-3</v>
      </c>
    </row>
    <row r="952" spans="2:5" x14ac:dyDescent="0.2">
      <c r="B952" s="30">
        <v>881</v>
      </c>
      <c r="C952" s="40">
        <v>8.1193171932083651E-3</v>
      </c>
      <c r="D952" s="30">
        <v>2.1256143402925455E-3</v>
      </c>
      <c r="E952" s="30">
        <v>5.9937028529158196E-3</v>
      </c>
    </row>
    <row r="953" spans="2:5" x14ac:dyDescent="0.2">
      <c r="B953" s="30">
        <v>882</v>
      </c>
      <c r="C953" s="40">
        <v>2.5599729794523074E-2</v>
      </c>
      <c r="D953" s="30">
        <v>1.9916134804310592E-3</v>
      </c>
      <c r="E953" s="30">
        <v>2.3608116314092015E-2</v>
      </c>
    </row>
    <row r="954" spans="2:5" x14ac:dyDescent="0.2">
      <c r="B954" s="30">
        <v>883</v>
      </c>
      <c r="C954" s="40">
        <v>1.8450679824192205E-2</v>
      </c>
      <c r="D954" s="30">
        <v>3.5542271023740451E-3</v>
      </c>
      <c r="E954" s="30">
        <v>1.489645272181816E-2</v>
      </c>
    </row>
    <row r="955" spans="2:5" x14ac:dyDescent="0.2">
      <c r="B955" s="30">
        <v>884</v>
      </c>
      <c r="C955" s="40">
        <v>2.8166911226725779E-3</v>
      </c>
      <c r="D955" s="30">
        <v>5.1403607490687429E-3</v>
      </c>
      <c r="E955" s="30">
        <v>-2.323669626396165E-3</v>
      </c>
    </row>
    <row r="956" spans="2:5" x14ac:dyDescent="0.2">
      <c r="B956" s="30">
        <v>885</v>
      </c>
      <c r="C956" s="40">
        <v>-2.077860251169321E-3</v>
      </c>
      <c r="D956" s="30">
        <v>3.0031879210069309E-3</v>
      </c>
      <c r="E956" s="30">
        <v>-5.0810481721762519E-3</v>
      </c>
    </row>
    <row r="957" spans="2:5" x14ac:dyDescent="0.2">
      <c r="B957" s="30">
        <v>886</v>
      </c>
      <c r="C957" s="40">
        <v>5.6887719688561936E-3</v>
      </c>
      <c r="D957" s="30">
        <v>-1.1471270357751697E-3</v>
      </c>
      <c r="E957" s="30">
        <v>6.8358990046313633E-3</v>
      </c>
    </row>
    <row r="958" spans="2:5" x14ac:dyDescent="0.2">
      <c r="B958" s="30">
        <v>887</v>
      </c>
      <c r="C958" s="40">
        <v>-4.6493021554657992E-3</v>
      </c>
      <c r="D958" s="30">
        <v>-9.4711190894197642E-4</v>
      </c>
      <c r="E958" s="30">
        <v>-3.7021902465238228E-3</v>
      </c>
    </row>
    <row r="959" spans="2:5" x14ac:dyDescent="0.2">
      <c r="B959" s="30">
        <v>888</v>
      </c>
      <c r="C959" s="40">
        <v>1.1286343219368063E-3</v>
      </c>
      <c r="D959" s="30">
        <v>-4.6141295439926623E-5</v>
      </c>
      <c r="E959" s="30">
        <v>1.1747756173767329E-3</v>
      </c>
    </row>
    <row r="960" spans="2:5" x14ac:dyDescent="0.2">
      <c r="B960" s="30">
        <v>889</v>
      </c>
      <c r="C960" s="40">
        <v>-1.1952725346750208E-2</v>
      </c>
      <c r="D960" s="30">
        <v>-3.2660881109200512E-4</v>
      </c>
      <c r="E960" s="30">
        <v>-1.1626116535658202E-2</v>
      </c>
    </row>
    <row r="961" spans="2:5" x14ac:dyDescent="0.2">
      <c r="B961" s="30">
        <v>890</v>
      </c>
      <c r="C961" s="40">
        <v>8.7289813579982042E-3</v>
      </c>
      <c r="D961" s="30">
        <v>-1.7608282018456156E-3</v>
      </c>
      <c r="E961" s="30">
        <v>1.048980955984382E-2</v>
      </c>
    </row>
    <row r="962" spans="2:5" x14ac:dyDescent="0.2">
      <c r="B962" s="30">
        <v>891</v>
      </c>
      <c r="C962" s="40">
        <v>-2.2204776350997981E-3</v>
      </c>
      <c r="D962" s="30">
        <v>-4.8539227225803628E-4</v>
      </c>
      <c r="E962" s="30">
        <v>-1.7350853628417618E-3</v>
      </c>
    </row>
    <row r="963" spans="2:5" x14ac:dyDescent="0.2">
      <c r="B963" s="30">
        <v>892</v>
      </c>
      <c r="C963" s="40">
        <v>-1.9753802974516572E-3</v>
      </c>
      <c r="D963" s="30">
        <v>4.8619056982049901E-4</v>
      </c>
      <c r="E963" s="30">
        <v>-2.4615708672721562E-3</v>
      </c>
    </row>
    <row r="964" spans="2:5" x14ac:dyDescent="0.2">
      <c r="B964" s="30">
        <v>893</v>
      </c>
      <c r="C964" s="40">
        <v>9.9196215961402999E-4</v>
      </c>
      <c r="D964" s="30">
        <v>4.3945109988249224E-4</v>
      </c>
      <c r="E964" s="30">
        <v>5.5251105973153775E-4</v>
      </c>
    </row>
    <row r="965" spans="2:5" x14ac:dyDescent="0.2">
      <c r="B965" s="30">
        <v>894</v>
      </c>
      <c r="C965" s="40">
        <v>8.0130989564033937E-3</v>
      </c>
      <c r="D965" s="30">
        <v>-9.247124412109925E-4</v>
      </c>
      <c r="E965" s="30">
        <v>8.9378113976143862E-3</v>
      </c>
    </row>
    <row r="966" spans="2:5" x14ac:dyDescent="0.2">
      <c r="B966" s="30">
        <v>895</v>
      </c>
      <c r="C966" s="40">
        <v>-3.3316192163058674E-3</v>
      </c>
      <c r="D966" s="30">
        <v>1.0190326740845083E-3</v>
      </c>
      <c r="E966" s="30">
        <v>-4.3506518903903757E-3</v>
      </c>
    </row>
    <row r="967" spans="2:5" x14ac:dyDescent="0.2">
      <c r="B967" s="30">
        <v>896</v>
      </c>
      <c r="C967" s="40">
        <v>-2.8629980305268891E-4</v>
      </c>
      <c r="D967" s="30">
        <v>8.4213989647170698E-4</v>
      </c>
      <c r="E967" s="30">
        <v>-1.1284396995243958E-3</v>
      </c>
    </row>
    <row r="968" spans="2:5" x14ac:dyDescent="0.2">
      <c r="B968" s="30">
        <v>897</v>
      </c>
      <c r="C968" s="40">
        <v>-4.6146898253328723E-3</v>
      </c>
      <c r="D968" s="30">
        <v>-4.3820965687651776E-4</v>
      </c>
      <c r="E968" s="30">
        <v>-4.1764801684563545E-3</v>
      </c>
    </row>
    <row r="969" spans="2:5" x14ac:dyDescent="0.2">
      <c r="B969" s="30">
        <v>898</v>
      </c>
      <c r="C969" s="40">
        <v>-4.4673787452138933E-4</v>
      </c>
      <c r="D969" s="30">
        <v>-1.2806847092914964E-3</v>
      </c>
      <c r="E969" s="30">
        <v>8.3394683477010711E-4</v>
      </c>
    </row>
    <row r="970" spans="2:5" x14ac:dyDescent="0.2">
      <c r="B970" s="30">
        <v>899</v>
      </c>
      <c r="C970" s="40">
        <v>1.8084350619611139E-3</v>
      </c>
      <c r="D970" s="30">
        <v>-5.7766719186789616E-4</v>
      </c>
      <c r="E970" s="30">
        <v>2.3861022538290101E-3</v>
      </c>
    </row>
    <row r="971" spans="2:5" x14ac:dyDescent="0.2">
      <c r="B971" s="30">
        <v>900</v>
      </c>
      <c r="C971" s="40">
        <v>-1.7099841491281312E-3</v>
      </c>
      <c r="D971" s="30">
        <v>-7.0480823135106452E-5</v>
      </c>
      <c r="E971" s="30">
        <v>-1.6395033259930247E-3</v>
      </c>
    </row>
    <row r="972" spans="2:5" x14ac:dyDescent="0.2">
      <c r="B972" s="30">
        <v>901</v>
      </c>
      <c r="C972" s="40">
        <v>-6.1452176904323802E-3</v>
      </c>
      <c r="D972" s="30">
        <v>2.7865377172631069E-4</v>
      </c>
      <c r="E972" s="30">
        <v>-6.4238714621586909E-3</v>
      </c>
    </row>
    <row r="973" spans="2:5" x14ac:dyDescent="0.2">
      <c r="B973" s="30">
        <v>902</v>
      </c>
      <c r="C973" s="40">
        <v>-1.6853186838414931E-3</v>
      </c>
      <c r="D973" s="30">
        <v>-9.2633631196861873E-4</v>
      </c>
      <c r="E973" s="30">
        <v>-7.5898237187287435E-4</v>
      </c>
    </row>
    <row r="974" spans="2:5" x14ac:dyDescent="0.2">
      <c r="B974" s="30">
        <v>903</v>
      </c>
      <c r="C974" s="40">
        <v>9.0565739295612457E-3</v>
      </c>
      <c r="D974" s="30">
        <v>-1.3217843600523398E-3</v>
      </c>
      <c r="E974" s="30">
        <v>1.0378358289613586E-2</v>
      </c>
    </row>
    <row r="975" spans="2:5" x14ac:dyDescent="0.2">
      <c r="B975" s="30">
        <v>904</v>
      </c>
      <c r="C975" s="40">
        <v>9.2987748194384157E-4</v>
      </c>
      <c r="D975" s="30">
        <v>6.0018657583888098E-4</v>
      </c>
      <c r="E975" s="30">
        <v>3.2969090610496059E-4</v>
      </c>
    </row>
    <row r="976" spans="2:5" x14ac:dyDescent="0.2">
      <c r="B976" s="30">
        <v>905</v>
      </c>
      <c r="C976" s="40">
        <v>-1.1492429115885665E-3</v>
      </c>
      <c r="D976" s="30">
        <v>1.6651442972645477E-3</v>
      </c>
      <c r="E976" s="30">
        <v>-2.8143872088531143E-3</v>
      </c>
    </row>
    <row r="977" spans="2:5" x14ac:dyDescent="0.2">
      <c r="B977" s="30">
        <v>906</v>
      </c>
      <c r="C977" s="40">
        <v>-1.1588620333333886E-2</v>
      </c>
      <c r="D977" s="30">
        <v>2.8456453645418073E-4</v>
      </c>
      <c r="E977" s="30">
        <v>-1.1873184869788066E-2</v>
      </c>
    </row>
    <row r="978" spans="2:5" x14ac:dyDescent="0.2">
      <c r="B978" s="30">
        <v>907</v>
      </c>
      <c r="C978" s="40">
        <v>-3.9569389993140769E-3</v>
      </c>
      <c r="D978" s="30">
        <v>-2.1161491081269626E-3</v>
      </c>
      <c r="E978" s="30">
        <v>-1.8407898911871143E-3</v>
      </c>
    </row>
    <row r="979" spans="2:5" x14ac:dyDescent="0.2">
      <c r="B979" s="30">
        <v>908</v>
      </c>
      <c r="C979" s="40">
        <v>6.7312474886758161E-3</v>
      </c>
      <c r="D979" s="30">
        <v>-2.2665719193176639E-3</v>
      </c>
      <c r="E979" s="30">
        <v>8.9978194079934799E-3</v>
      </c>
    </row>
    <row r="980" spans="2:5" x14ac:dyDescent="0.2">
      <c r="B980" s="30">
        <v>909</v>
      </c>
      <c r="C980" s="40">
        <v>1.5024006913773762E-3</v>
      </c>
      <c r="D980" s="30">
        <v>-1.6898593567861615E-4</v>
      </c>
      <c r="E980" s="30">
        <v>1.6713866270559924E-3</v>
      </c>
    </row>
    <row r="981" spans="2:5" x14ac:dyDescent="0.2">
      <c r="B981" s="30">
        <v>910</v>
      </c>
      <c r="C981" s="40">
        <v>-2.1666166546895735E-3</v>
      </c>
      <c r="D981" s="30">
        <v>1.7053284466988544E-3</v>
      </c>
      <c r="E981" s="30">
        <v>-3.8719451013884279E-3</v>
      </c>
    </row>
    <row r="982" spans="2:5" x14ac:dyDescent="0.2">
      <c r="B982" s="30">
        <v>911</v>
      </c>
      <c r="C982" s="40">
        <v>2.7137623872541972E-2</v>
      </c>
      <c r="D982" s="30">
        <v>3.4383983439155094E-4</v>
      </c>
      <c r="E982" s="30">
        <v>2.6793784038150421E-2</v>
      </c>
    </row>
    <row r="983" spans="2:5" x14ac:dyDescent="0.2">
      <c r="B983" s="30">
        <v>912</v>
      </c>
      <c r="C983" s="40">
        <v>3.8057413892543207E-3</v>
      </c>
      <c r="D983" s="30">
        <v>2.1489668471010408E-3</v>
      </c>
      <c r="E983" s="30">
        <v>1.6567745421532799E-3</v>
      </c>
    </row>
    <row r="984" spans="2:5" x14ac:dyDescent="0.2">
      <c r="B984" s="30">
        <v>913</v>
      </c>
      <c r="C984" s="40">
        <v>7.2890169044462407E-3</v>
      </c>
      <c r="D984" s="30">
        <v>4.008846624170519E-3</v>
      </c>
      <c r="E984" s="30">
        <v>3.2801702802757217E-3</v>
      </c>
    </row>
    <row r="985" spans="2:5" x14ac:dyDescent="0.2">
      <c r="B985" s="30">
        <v>914</v>
      </c>
      <c r="C985" s="40">
        <v>1.1313714308663462E-3</v>
      </c>
      <c r="D985" s="30">
        <v>2.1606745936712758E-3</v>
      </c>
      <c r="E985" s="30">
        <v>-1.0293031628049296E-3</v>
      </c>
    </row>
    <row r="986" spans="2:5" x14ac:dyDescent="0.2">
      <c r="B986" s="30">
        <v>915</v>
      </c>
      <c r="C986" s="40">
        <v>6.0757086101530661E-3</v>
      </c>
      <c r="D986" s="30">
        <v>-6.8189101829841531E-4</v>
      </c>
      <c r="E986" s="30">
        <v>6.7575996284514814E-3</v>
      </c>
    </row>
    <row r="987" spans="2:5" x14ac:dyDescent="0.2">
      <c r="B987" s="30">
        <v>916</v>
      </c>
      <c r="C987" s="40">
        <v>8.3648439601621376E-3</v>
      </c>
      <c r="D987" s="30">
        <v>6.7787350824796786E-4</v>
      </c>
      <c r="E987" s="30">
        <v>7.6869704519141697E-3</v>
      </c>
    </row>
    <row r="988" spans="2:5" x14ac:dyDescent="0.2">
      <c r="B988" s="30">
        <v>917</v>
      </c>
      <c r="C988" s="40">
        <v>1.0560656031449447E-3</v>
      </c>
      <c r="D988" s="30">
        <v>1.217153463792549E-3</v>
      </c>
      <c r="E988" s="30">
        <v>-1.6108786064760426E-4</v>
      </c>
    </row>
    <row r="989" spans="2:5" x14ac:dyDescent="0.2">
      <c r="B989" s="30">
        <v>918</v>
      </c>
      <c r="C989" s="40">
        <v>-9.8369675356096932E-4</v>
      </c>
      <c r="D989" s="30">
        <v>1.3036510150331855E-3</v>
      </c>
      <c r="E989" s="30">
        <v>-2.2873477685941548E-3</v>
      </c>
    </row>
    <row r="990" spans="2:5" x14ac:dyDescent="0.2">
      <c r="B990" s="30">
        <v>919</v>
      </c>
      <c r="C990" s="40">
        <v>8.3881501860311476E-3</v>
      </c>
      <c r="D990" s="30">
        <v>-2.2928450366743562E-4</v>
      </c>
      <c r="E990" s="30">
        <v>8.6174346896985832E-3</v>
      </c>
    </row>
    <row r="991" spans="2:5" x14ac:dyDescent="0.2">
      <c r="B991" s="30">
        <v>920</v>
      </c>
      <c r="C991" s="40">
        <v>5.3676994150041336E-3</v>
      </c>
      <c r="D991" s="30">
        <v>1.424554683522837E-4</v>
      </c>
      <c r="E991" s="30">
        <v>5.2252439466518499E-3</v>
      </c>
    </row>
    <row r="992" spans="2:5" x14ac:dyDescent="0.2">
      <c r="B992" s="30">
        <v>921</v>
      </c>
      <c r="C992" s="40">
        <v>3.7403196157231771E-3</v>
      </c>
      <c r="D992" s="30">
        <v>1.5834280217986809E-3</v>
      </c>
      <c r="E992" s="30">
        <v>2.1568915939244961E-3</v>
      </c>
    </row>
    <row r="993" spans="2:5" x14ac:dyDescent="0.2">
      <c r="B993" s="30">
        <v>922</v>
      </c>
      <c r="C993" s="40">
        <v>-1.4180063573833933E-2</v>
      </c>
      <c r="D993" s="30">
        <v>1.3819616708998089E-3</v>
      </c>
      <c r="E993" s="30">
        <v>-1.5562025244733742E-2</v>
      </c>
    </row>
    <row r="994" spans="2:5" x14ac:dyDescent="0.2">
      <c r="B994" s="30">
        <v>923</v>
      </c>
      <c r="C994" s="40">
        <v>5.5885957146800834E-3</v>
      </c>
      <c r="D994" s="30">
        <v>-1.5342876384332156E-3</v>
      </c>
      <c r="E994" s="30">
        <v>7.122883353113299E-3</v>
      </c>
    </row>
    <row r="995" spans="2:5" x14ac:dyDescent="0.2">
      <c r="B995" s="30">
        <v>924</v>
      </c>
      <c r="C995" s="40">
        <v>1.5980986877191811E-2</v>
      </c>
      <c r="D995" s="30">
        <v>-1.7551301729759536E-3</v>
      </c>
      <c r="E995" s="30">
        <v>1.7736117050167765E-2</v>
      </c>
    </row>
    <row r="996" spans="2:5" x14ac:dyDescent="0.2">
      <c r="B996" s="30">
        <v>925</v>
      </c>
      <c r="C996" s="40">
        <v>6.6974586234349156E-3</v>
      </c>
      <c r="D996" s="30">
        <v>1.7892161501131066E-3</v>
      </c>
      <c r="E996" s="30">
        <v>4.908242473321809E-3</v>
      </c>
    </row>
    <row r="997" spans="2:5" x14ac:dyDescent="0.2">
      <c r="B997" s="30">
        <v>926</v>
      </c>
      <c r="C997" s="40">
        <v>-6.8315840026284078E-3</v>
      </c>
      <c r="D997" s="30">
        <v>4.033380312297068E-3</v>
      </c>
      <c r="E997" s="30">
        <v>-1.0864964314925476E-2</v>
      </c>
    </row>
    <row r="998" spans="2:5" x14ac:dyDescent="0.2">
      <c r="B998" s="30">
        <v>927</v>
      </c>
      <c r="C998" s="40">
        <v>-1.6886942778440892E-3</v>
      </c>
      <c r="D998" s="30">
        <v>1.8089461460059071E-4</v>
      </c>
      <c r="E998" s="30">
        <v>-1.8695888924446799E-3</v>
      </c>
    </row>
    <row r="999" spans="2:5" x14ac:dyDescent="0.2">
      <c r="B999" s="30">
        <v>928</v>
      </c>
      <c r="C999" s="40">
        <v>-2.7617480287905061E-3</v>
      </c>
      <c r="D999" s="30">
        <v>-2.1495022455873909E-3</v>
      </c>
      <c r="E999" s="30">
        <v>-6.1224578320311519E-4</v>
      </c>
    </row>
    <row r="1000" spans="2:5" x14ac:dyDescent="0.2">
      <c r="B1000" s="30">
        <v>929</v>
      </c>
      <c r="C1000" s="40">
        <v>-7.5164776056262945E-3</v>
      </c>
      <c r="D1000" s="30">
        <v>-1.2863850667951832E-3</v>
      </c>
      <c r="E1000" s="30">
        <v>-6.2300925388311112E-3</v>
      </c>
    </row>
    <row r="1001" spans="2:5" x14ac:dyDescent="0.2">
      <c r="B1001" s="30">
        <v>930</v>
      </c>
      <c r="C1001" s="40">
        <v>1.7132581787003248E-3</v>
      </c>
      <c r="D1001" s="30">
        <v>-8.884090418475384E-4</v>
      </c>
      <c r="E1001" s="30">
        <v>2.6016672205478632E-3</v>
      </c>
    </row>
    <row r="1002" spans="2:5" x14ac:dyDescent="0.2">
      <c r="B1002" s="30">
        <v>931</v>
      </c>
      <c r="C1002" s="40">
        <v>8.0132276931152366E-3</v>
      </c>
      <c r="D1002" s="30">
        <v>-9.3562415480496867E-4</v>
      </c>
      <c r="E1002" s="30">
        <v>8.9488518479202053E-3</v>
      </c>
    </row>
    <row r="1003" spans="2:5" x14ac:dyDescent="0.2">
      <c r="B1003" s="30">
        <v>932</v>
      </c>
      <c r="C1003" s="40">
        <v>-6.5521404557520348E-3</v>
      </c>
      <c r="D1003" s="30">
        <v>1.0012933454620013E-3</v>
      </c>
      <c r="E1003" s="30">
        <v>-7.5534338012140361E-3</v>
      </c>
    </row>
    <row r="1004" spans="2:5" x14ac:dyDescent="0.2">
      <c r="B1004" s="30">
        <v>933</v>
      </c>
      <c r="C1004" s="40">
        <v>2.7240318265781141E-3</v>
      </c>
      <c r="D1004" s="30">
        <v>8.8904626780256951E-4</v>
      </c>
      <c r="E1004" s="30">
        <v>1.8349855587755446E-3</v>
      </c>
    </row>
    <row r="1005" spans="2:5" x14ac:dyDescent="0.2">
      <c r="B1005" s="30">
        <v>934</v>
      </c>
      <c r="C1005" s="40">
        <v>-9.9074316085718331E-3</v>
      </c>
      <c r="D1005" s="30">
        <v>-6.1527066470534915E-4</v>
      </c>
      <c r="E1005" s="30">
        <v>-9.2921609438664839E-3</v>
      </c>
    </row>
    <row r="1006" spans="2:5" x14ac:dyDescent="0.2">
      <c r="B1006" s="30">
        <v>935</v>
      </c>
      <c r="C1006" s="40">
        <v>-2.5426116393641794E-3</v>
      </c>
      <c r="D1006" s="30">
        <v>-1.5235842681125922E-3</v>
      </c>
      <c r="E1006" s="30">
        <v>-1.0190273712515872E-3</v>
      </c>
    </row>
    <row r="1007" spans="2:5" x14ac:dyDescent="0.2">
      <c r="B1007" s="30">
        <v>936</v>
      </c>
      <c r="C1007" s="40">
        <v>1.0032212711931924E-2</v>
      </c>
      <c r="D1007" s="30">
        <v>-1.2524171003861096E-3</v>
      </c>
      <c r="E1007" s="30">
        <v>1.1284629812318033E-2</v>
      </c>
    </row>
    <row r="1008" spans="2:5" x14ac:dyDescent="0.2">
      <c r="B1008" s="30">
        <v>937</v>
      </c>
      <c r="C1008" s="40">
        <v>-8.8175605532059276E-3</v>
      </c>
      <c r="D1008" s="30">
        <v>1.7564222432139495E-4</v>
      </c>
      <c r="E1008" s="30">
        <v>-8.9932027775273225E-3</v>
      </c>
    </row>
    <row r="1009" spans="2:5" x14ac:dyDescent="0.2">
      <c r="B1009" s="30">
        <v>938</v>
      </c>
      <c r="C1009" s="40">
        <v>-2.6108079201193927E-3</v>
      </c>
      <c r="D1009" s="30">
        <v>9.7051524198301341E-4</v>
      </c>
      <c r="E1009" s="30">
        <v>-3.5813231621024061E-3</v>
      </c>
    </row>
    <row r="1010" spans="2:5" x14ac:dyDescent="0.2">
      <c r="B1010" s="30">
        <v>939</v>
      </c>
      <c r="C1010" s="40">
        <v>4.0750526244226187E-3</v>
      </c>
      <c r="D1010" s="30">
        <v>-1.1720118818427036E-3</v>
      </c>
      <c r="E1010" s="30">
        <v>5.2470645062653223E-3</v>
      </c>
    </row>
    <row r="1011" spans="2:5" x14ac:dyDescent="0.2">
      <c r="B1011" s="30">
        <v>940</v>
      </c>
      <c r="C1011" s="40">
        <v>-6.9382246216746516E-3</v>
      </c>
      <c r="D1011" s="30">
        <v>-9.5380702091178281E-4</v>
      </c>
      <c r="E1011" s="30">
        <v>-5.9844176007628688E-3</v>
      </c>
    </row>
    <row r="1012" spans="2:5" x14ac:dyDescent="0.2">
      <c r="B1012" s="30">
        <v>941</v>
      </c>
      <c r="C1012" s="40">
        <v>-1.3773561162827744E-2</v>
      </c>
      <c r="D1012" s="30">
        <v>2.5438918331532889E-4</v>
      </c>
      <c r="E1012" s="30">
        <v>-1.4027950346143073E-2</v>
      </c>
    </row>
    <row r="1013" spans="2:5" x14ac:dyDescent="0.2">
      <c r="B1013" s="30">
        <v>942</v>
      </c>
      <c r="C1013" s="40">
        <v>1.3911821043189202E-4</v>
      </c>
      <c r="D1013" s="30">
        <v>-2.2901205869363442E-3</v>
      </c>
      <c r="E1013" s="30">
        <v>2.4292387973682363E-3</v>
      </c>
    </row>
    <row r="1014" spans="2:5" x14ac:dyDescent="0.2">
      <c r="B1014" s="30">
        <v>943</v>
      </c>
      <c r="C1014" s="40">
        <v>-6.8765147987057918E-3</v>
      </c>
      <c r="D1014" s="30">
        <v>-2.5076945192405642E-3</v>
      </c>
      <c r="E1014" s="30">
        <v>-4.3688202794652277E-3</v>
      </c>
    </row>
    <row r="1015" spans="2:5" x14ac:dyDescent="0.2">
      <c r="B1015" s="30">
        <v>944</v>
      </c>
      <c r="C1015" s="40">
        <v>-1.7108541983120375E-2</v>
      </c>
      <c r="D1015" s="30">
        <v>-7.4213518994768399E-4</v>
      </c>
      <c r="E1015" s="30">
        <v>-1.6366406793172691E-2</v>
      </c>
    </row>
    <row r="1016" spans="2:5" x14ac:dyDescent="0.2">
      <c r="B1016" s="30">
        <v>945</v>
      </c>
      <c r="C1016" s="40">
        <v>-2.1771453472851999E-3</v>
      </c>
      <c r="D1016" s="30">
        <v>-1.9949302199270278E-3</v>
      </c>
      <c r="E1016" s="30">
        <v>-1.8221512735817208E-4</v>
      </c>
    </row>
    <row r="1017" spans="2:5" x14ac:dyDescent="0.2">
      <c r="B1017" s="30">
        <v>946</v>
      </c>
      <c r="C1017" s="40">
        <v>5.2097310955238028E-3</v>
      </c>
      <c r="D1017" s="30">
        <v>-2.9634755362052193E-3</v>
      </c>
      <c r="E1017" s="30">
        <v>8.1732066317290221E-3</v>
      </c>
    </row>
    <row r="1018" spans="2:5" x14ac:dyDescent="0.2">
      <c r="B1018" s="30">
        <v>947</v>
      </c>
      <c r="C1018" s="40">
        <v>-2.9499589926800952E-2</v>
      </c>
      <c r="D1018" s="30">
        <v>1.5199537110761191E-4</v>
      </c>
      <c r="E1018" s="30">
        <v>-2.9651585297908564E-2</v>
      </c>
    </row>
    <row r="1019" spans="2:5" x14ac:dyDescent="0.2">
      <c r="B1019" s="30">
        <v>948</v>
      </c>
      <c r="C1019" s="40">
        <v>1.0372313213006006E-2</v>
      </c>
      <c r="D1019" s="30">
        <v>-1.4727547834247987E-3</v>
      </c>
      <c r="E1019" s="30">
        <v>1.1845067996430805E-2</v>
      </c>
    </row>
    <row r="1020" spans="2:5" x14ac:dyDescent="0.2">
      <c r="B1020" s="30">
        <v>949</v>
      </c>
      <c r="C1020" s="40">
        <v>3.2336510196207379E-3</v>
      </c>
      <c r="D1020" s="30">
        <v>-2.8485249320277899E-3</v>
      </c>
      <c r="E1020" s="30">
        <v>6.0821759516485278E-3</v>
      </c>
    </row>
    <row r="1021" spans="2:5" x14ac:dyDescent="0.2">
      <c r="B1021" s="30">
        <v>950</v>
      </c>
      <c r="C1021" s="40">
        <v>1.0390744169039966E-2</v>
      </c>
      <c r="D1021" s="30">
        <v>5.3948323157602777E-4</v>
      </c>
      <c r="E1021" s="30">
        <v>9.8512609374639386E-3</v>
      </c>
    </row>
    <row r="1022" spans="2:5" x14ac:dyDescent="0.2">
      <c r="B1022" s="30">
        <v>951</v>
      </c>
      <c r="C1022" s="40">
        <v>6.4967651133387549E-3</v>
      </c>
      <c r="D1022" s="30">
        <v>3.8108357197976059E-3</v>
      </c>
      <c r="E1022" s="30">
        <v>2.685929393541149E-3</v>
      </c>
    </row>
    <row r="1023" spans="2:5" x14ac:dyDescent="0.2">
      <c r="B1023" s="30">
        <v>952</v>
      </c>
      <c r="C1023" s="40">
        <v>-1.5460423255626096E-2</v>
      </c>
      <c r="D1023" s="30">
        <v>1.4740637148300834E-3</v>
      </c>
      <c r="E1023" s="30">
        <v>-1.6934486970456179E-2</v>
      </c>
    </row>
    <row r="1024" spans="2:5" x14ac:dyDescent="0.2">
      <c r="B1024" s="30">
        <v>953</v>
      </c>
      <c r="C1024" s="40">
        <v>2.186330408135629E-2</v>
      </c>
      <c r="D1024" s="30">
        <v>-7.8863904397366222E-4</v>
      </c>
      <c r="E1024" s="30">
        <v>2.2651943125329952E-2</v>
      </c>
    </row>
    <row r="1025" spans="2:5" x14ac:dyDescent="0.2">
      <c r="B1025" s="30">
        <v>954</v>
      </c>
      <c r="C1025" s="40">
        <v>1.9395821332281189E-2</v>
      </c>
      <c r="D1025" s="30">
        <v>-4.2234447918634496E-4</v>
      </c>
      <c r="E1025" s="30">
        <v>1.9818165811467534E-2</v>
      </c>
    </row>
    <row r="1026" spans="2:5" x14ac:dyDescent="0.2">
      <c r="B1026" s="30">
        <v>955</v>
      </c>
      <c r="C1026" s="40">
        <v>3.1806927563148353E-2</v>
      </c>
      <c r="D1026" s="30">
        <v>4.2470824789161421E-3</v>
      </c>
      <c r="E1026" s="30">
        <v>2.7559845084232211E-2</v>
      </c>
    </row>
    <row r="1027" spans="2:5" x14ac:dyDescent="0.2">
      <c r="B1027" s="30">
        <v>956</v>
      </c>
      <c r="C1027" s="40">
        <v>1.5844311969173255E-2</v>
      </c>
      <c r="D1027" s="30">
        <v>7.8121959114673227E-3</v>
      </c>
      <c r="E1027" s="30">
        <v>8.0321160577059326E-3</v>
      </c>
    </row>
    <row r="1028" spans="2:5" x14ac:dyDescent="0.2">
      <c r="B1028" s="30">
        <v>957</v>
      </c>
      <c r="C1028" s="40">
        <v>-6.2308100064840995E-3</v>
      </c>
      <c r="D1028" s="30">
        <v>5.207791869062426E-3</v>
      </c>
      <c r="E1028" s="30">
        <v>-1.1438601875546526E-2</v>
      </c>
    </row>
    <row r="1029" spans="2:5" x14ac:dyDescent="0.2">
      <c r="B1029" s="30">
        <v>958</v>
      </c>
      <c r="C1029" s="40">
        <v>-8.9429196206775399E-4</v>
      </c>
      <c r="D1029" s="30">
        <v>1.0496532899925332E-3</v>
      </c>
      <c r="E1029" s="30">
        <v>-1.9439452520602872E-3</v>
      </c>
    </row>
    <row r="1030" spans="2:5" x14ac:dyDescent="0.2">
      <c r="B1030" s="30">
        <v>959</v>
      </c>
      <c r="C1030" s="40">
        <v>-1.4588725964064497E-2</v>
      </c>
      <c r="D1030" s="30">
        <v>-2.7993690689799219E-3</v>
      </c>
      <c r="E1030" s="30">
        <v>-1.1789356895084575E-2</v>
      </c>
    </row>
    <row r="1031" spans="2:5" x14ac:dyDescent="0.2">
      <c r="B1031" s="30">
        <v>960</v>
      </c>
      <c r="C1031" s="40">
        <v>-7.6822409149653317E-3</v>
      </c>
      <c r="D1031" s="30">
        <v>-3.0747431797484492E-3</v>
      </c>
      <c r="E1031" s="30">
        <v>-4.6074977352168825E-3</v>
      </c>
    </row>
    <row r="1032" spans="2:5" x14ac:dyDescent="0.2">
      <c r="B1032" s="30">
        <v>961</v>
      </c>
      <c r="C1032" s="40">
        <v>-7.1656614552144957E-3</v>
      </c>
      <c r="D1032" s="30">
        <v>-2.6031074871993767E-3</v>
      </c>
      <c r="E1032" s="30">
        <v>-4.562553968015119E-3</v>
      </c>
    </row>
    <row r="1033" spans="2:5" x14ac:dyDescent="0.2">
      <c r="B1033" s="30">
        <v>962</v>
      </c>
      <c r="C1033" s="40">
        <v>-2.5702545361471464E-2</v>
      </c>
      <c r="D1033" s="30">
        <v>-2.3195068580565761E-3</v>
      </c>
      <c r="E1033" s="30">
        <v>-2.3383038503414888E-2</v>
      </c>
    </row>
    <row r="1034" spans="2:5" x14ac:dyDescent="0.2">
      <c r="B1034" s="30">
        <v>963</v>
      </c>
      <c r="C1034" s="40">
        <v>3.605254742768326E-3</v>
      </c>
      <c r="D1034" s="30">
        <v>-3.1416505014957075E-3</v>
      </c>
      <c r="E1034" s="30">
        <v>6.7469052442640336E-3</v>
      </c>
    </row>
    <row r="1035" spans="2:5" x14ac:dyDescent="0.2">
      <c r="B1035" s="30">
        <v>964</v>
      </c>
      <c r="C1035" s="40">
        <v>1.1997217782210813E-2</v>
      </c>
      <c r="D1035" s="30">
        <v>-3.0243941149132904E-3</v>
      </c>
      <c r="E1035" s="30">
        <v>1.5021611897124103E-2</v>
      </c>
    </row>
    <row r="1036" spans="2:5" x14ac:dyDescent="0.2">
      <c r="B1036" s="30">
        <v>965</v>
      </c>
      <c r="C1036" s="40">
        <v>2.3485851744570567E-2</v>
      </c>
      <c r="D1036" s="30">
        <v>1.4907105800472838E-3</v>
      </c>
      <c r="E1036" s="30">
        <v>2.1995141164523283E-2</v>
      </c>
    </row>
    <row r="1037" spans="2:5" x14ac:dyDescent="0.2">
      <c r="B1037" s="30">
        <v>966</v>
      </c>
      <c r="C1037" s="40">
        <v>-9.1906115577441161E-3</v>
      </c>
      <c r="D1037" s="30">
        <v>6.0348224947401989E-3</v>
      </c>
      <c r="E1037" s="30">
        <v>-1.5225434052484315E-2</v>
      </c>
    </row>
    <row r="1038" spans="2:5" x14ac:dyDescent="0.2">
      <c r="B1038" s="30">
        <v>967</v>
      </c>
      <c r="C1038" s="40">
        <v>-1.0166196444375131E-2</v>
      </c>
      <c r="D1038" s="30">
        <v>2.3275205181019706E-3</v>
      </c>
      <c r="E1038" s="30">
        <v>-1.2493716962477102E-2</v>
      </c>
    </row>
    <row r="1039" spans="2:5" x14ac:dyDescent="0.2">
      <c r="B1039" s="30">
        <v>968</v>
      </c>
      <c r="C1039" s="40">
        <v>-1.5001579065965776E-3</v>
      </c>
      <c r="D1039" s="30">
        <v>-2.6630684731013131E-3</v>
      </c>
      <c r="E1039" s="30">
        <v>1.1629105665047356E-3</v>
      </c>
    </row>
    <row r="1040" spans="2:5" x14ac:dyDescent="0.2">
      <c r="B1040" s="30">
        <v>969</v>
      </c>
      <c r="C1040" s="40">
        <v>1.130069610829487E-2</v>
      </c>
      <c r="D1040" s="30">
        <v>-3.5651353909863515E-3</v>
      </c>
      <c r="E1040" s="30">
        <v>1.4865831499281222E-2</v>
      </c>
    </row>
    <row r="1041" spans="2:5" x14ac:dyDescent="0.2">
      <c r="B1041" s="30">
        <v>970</v>
      </c>
      <c r="C1041" s="40">
        <v>6.9535299133266168E-4</v>
      </c>
      <c r="D1041" s="30">
        <v>1.2689376763369397E-3</v>
      </c>
      <c r="E1041" s="30">
        <v>-5.7358468500427805E-4</v>
      </c>
    </row>
    <row r="1042" spans="2:5" x14ac:dyDescent="0.2">
      <c r="B1042" s="30">
        <v>971</v>
      </c>
      <c r="C1042" s="40">
        <v>4.4331384809377797E-3</v>
      </c>
      <c r="D1042" s="30">
        <v>2.2378721926950289E-3</v>
      </c>
      <c r="E1042" s="30">
        <v>2.1952662882427508E-3</v>
      </c>
    </row>
    <row r="1043" spans="2:5" x14ac:dyDescent="0.2">
      <c r="B1043" s="30">
        <v>972</v>
      </c>
      <c r="C1043" s="40">
        <v>2.1095550677205414E-3</v>
      </c>
      <c r="D1043" s="30">
        <v>9.1263609662037889E-4</v>
      </c>
      <c r="E1043" s="30">
        <v>1.1969189711001625E-3</v>
      </c>
    </row>
    <row r="1044" spans="2:5" x14ac:dyDescent="0.2">
      <c r="B1044" s="30">
        <v>973</v>
      </c>
      <c r="C1044" s="40">
        <v>2.5454895322529758E-3</v>
      </c>
      <c r="D1044" s="30">
        <v>1.3697435239521088E-5</v>
      </c>
      <c r="E1044" s="30">
        <v>2.5317920970134547E-3</v>
      </c>
    </row>
    <row r="1045" spans="2:5" x14ac:dyDescent="0.2">
      <c r="B1045" s="30">
        <v>974</v>
      </c>
      <c r="C1045" s="40">
        <v>5.3753860855998408E-3</v>
      </c>
      <c r="D1045" s="30">
        <v>5.6221458203273983E-4</v>
      </c>
      <c r="E1045" s="30">
        <v>4.813171503567101E-3</v>
      </c>
    </row>
    <row r="1046" spans="2:5" x14ac:dyDescent="0.2">
      <c r="B1046" s="30">
        <v>975</v>
      </c>
      <c r="C1046" s="40">
        <v>-3.4102680605028364E-3</v>
      </c>
      <c r="D1046" s="30">
        <v>6.1225191864607356E-4</v>
      </c>
      <c r="E1046" s="30">
        <v>-4.02251997914891E-3</v>
      </c>
    </row>
    <row r="1047" spans="2:5" x14ac:dyDescent="0.2">
      <c r="B1047" s="30">
        <v>976</v>
      </c>
      <c r="C1047" s="40">
        <v>2.894521895088804E-3</v>
      </c>
      <c r="D1047" s="30">
        <v>2.2424248135664848E-4</v>
      </c>
      <c r="E1047" s="30">
        <v>2.6702794137321555E-3</v>
      </c>
    </row>
    <row r="1048" spans="2:5" x14ac:dyDescent="0.2">
      <c r="B1048" s="30">
        <v>977</v>
      </c>
      <c r="C1048" s="40">
        <v>6.2136067528935409E-3</v>
      </c>
      <c r="D1048" s="30">
        <v>-2.8248514330739879E-4</v>
      </c>
      <c r="E1048" s="30">
        <v>6.4960918962009397E-3</v>
      </c>
    </row>
    <row r="1049" spans="2:5" x14ac:dyDescent="0.2">
      <c r="B1049" s="30">
        <v>978</v>
      </c>
      <c r="C1049" s="40">
        <v>-1.5200485151087472E-2</v>
      </c>
      <c r="D1049" s="30">
        <v>5.3257928556031328E-4</v>
      </c>
      <c r="E1049" s="30">
        <v>-1.5733064436647785E-2</v>
      </c>
    </row>
    <row r="1050" spans="2:5" x14ac:dyDescent="0.2">
      <c r="B1050" s="30">
        <v>979</v>
      </c>
      <c r="C1050" s="40">
        <v>-1.4841480119045033E-2</v>
      </c>
      <c r="D1050" s="30">
        <v>-5.5896498450668311E-4</v>
      </c>
      <c r="E1050" s="30">
        <v>-1.428251513453835E-2</v>
      </c>
    </row>
    <row r="1051" spans="2:5" x14ac:dyDescent="0.2">
      <c r="B1051" s="30">
        <v>980</v>
      </c>
      <c r="C1051" s="40">
        <v>8.9915446055966967E-3</v>
      </c>
      <c r="D1051" s="30">
        <v>-3.8946731211592003E-3</v>
      </c>
      <c r="E1051" s="30">
        <v>1.2886217726755897E-2</v>
      </c>
    </row>
    <row r="1052" spans="2:5" x14ac:dyDescent="0.2">
      <c r="B1052" s="30">
        <v>981</v>
      </c>
      <c r="C1052" s="40">
        <v>2.0129975835019683E-2</v>
      </c>
      <c r="D1052" s="30">
        <v>-2.0716008664371267E-3</v>
      </c>
      <c r="E1052" s="30">
        <v>2.220157670145681E-2</v>
      </c>
    </row>
    <row r="1053" spans="2:5" x14ac:dyDescent="0.2">
      <c r="B1053" s="30">
        <v>982</v>
      </c>
      <c r="C1053" s="40">
        <v>1.9615569142121706E-2</v>
      </c>
      <c r="D1053" s="30">
        <v>4.0010072667041527E-3</v>
      </c>
      <c r="E1053" s="30">
        <v>1.5614561875417553E-2</v>
      </c>
    </row>
    <row r="1054" spans="2:5" x14ac:dyDescent="0.2">
      <c r="B1054" s="30">
        <v>983</v>
      </c>
      <c r="C1054" s="40">
        <v>1.0913860892215384E-2</v>
      </c>
      <c r="D1054" s="30">
        <v>6.1761822139920642E-3</v>
      </c>
      <c r="E1054" s="30">
        <v>4.7376786782233199E-3</v>
      </c>
    </row>
    <row r="1055" spans="2:5" x14ac:dyDescent="0.2">
      <c r="B1055" s="30">
        <v>984</v>
      </c>
      <c r="C1055" s="40">
        <v>-2.4034194528384917E-2</v>
      </c>
      <c r="D1055" s="30">
        <v>3.8391751649253895E-3</v>
      </c>
      <c r="E1055" s="30">
        <v>-2.7873369693310307E-2</v>
      </c>
    </row>
    <row r="1056" spans="2:5" x14ac:dyDescent="0.2">
      <c r="B1056" s="30">
        <v>985</v>
      </c>
      <c r="C1056" s="40">
        <v>6.1202895816134417E-2</v>
      </c>
      <c r="D1056" s="30">
        <v>-1.9922799222879262E-3</v>
      </c>
      <c r="E1056" s="30">
        <v>6.3195175738422343E-2</v>
      </c>
    </row>
    <row r="1057" spans="2:5" x14ac:dyDescent="0.2">
      <c r="B1057" s="30">
        <v>986</v>
      </c>
      <c r="C1057" s="40">
        <v>4.0566280943295979E-2</v>
      </c>
      <c r="D1057" s="30">
        <v>2.1575690325777858E-3</v>
      </c>
      <c r="E1057" s="30">
        <v>3.8408711910718193E-2</v>
      </c>
    </row>
    <row r="1058" spans="2:5" x14ac:dyDescent="0.2">
      <c r="B1058" s="30">
        <v>987</v>
      </c>
      <c r="C1058" s="40">
        <v>-1.5088053315752436E-3</v>
      </c>
      <c r="D1058" s="30">
        <v>1.1598675674391556E-2</v>
      </c>
      <c r="E1058" s="30">
        <v>-1.3107481005966799E-2</v>
      </c>
    </row>
    <row r="1059" spans="2:5" x14ac:dyDescent="0.2">
      <c r="B1059" s="30">
        <v>988</v>
      </c>
      <c r="C1059" s="40">
        <v>-2.2599362598188719E-2</v>
      </c>
      <c r="D1059" s="30">
        <v>8.8740822249710125E-3</v>
      </c>
      <c r="E1059" s="30">
        <v>-3.1473444823159731E-2</v>
      </c>
    </row>
    <row r="1060" spans="2:5" x14ac:dyDescent="0.2">
      <c r="B1060" s="30">
        <v>989</v>
      </c>
      <c r="C1060" s="40">
        <v>-1.5571637614269086E-2</v>
      </c>
      <c r="D1060" s="30">
        <v>-5.8102350960458123E-3</v>
      </c>
      <c r="E1060" s="30">
        <v>-9.7614025182232739E-3</v>
      </c>
    </row>
    <row r="1061" spans="2:5" x14ac:dyDescent="0.2">
      <c r="B1061" s="30">
        <v>990</v>
      </c>
      <c r="C1061" s="40">
        <v>-9.4560170950305019E-4</v>
      </c>
      <c r="D1061" s="30">
        <v>-7.8169845478956272E-3</v>
      </c>
      <c r="E1061" s="30">
        <v>6.8713828383925772E-3</v>
      </c>
    </row>
    <row r="1062" spans="2:5" x14ac:dyDescent="0.2">
      <c r="B1062" s="30">
        <v>991</v>
      </c>
      <c r="C1062" s="40">
        <v>3.5152187299010138E-3</v>
      </c>
      <c r="D1062" s="30">
        <v>-2.9438636175529872E-3</v>
      </c>
      <c r="E1062" s="30">
        <v>6.459082347454001E-3</v>
      </c>
    </row>
    <row r="1063" spans="2:5" x14ac:dyDescent="0.2">
      <c r="B1063" s="30">
        <v>992</v>
      </c>
      <c r="C1063" s="40">
        <v>-3.4232459800479145E-3</v>
      </c>
      <c r="D1063" s="30">
        <v>1.2592269574018206E-3</v>
      </c>
      <c r="E1063" s="30">
        <v>-4.682472937449735E-3</v>
      </c>
    </row>
    <row r="1064" spans="2:5" x14ac:dyDescent="0.2">
      <c r="B1064" s="30">
        <v>993</v>
      </c>
      <c r="C1064" s="40">
        <v>-1.0713500362537457E-3</v>
      </c>
      <c r="D1064" s="30">
        <v>1.067942102952375E-3</v>
      </c>
      <c r="E1064" s="30">
        <v>-2.1392921392061207E-3</v>
      </c>
    </row>
    <row r="1065" spans="2:5" x14ac:dyDescent="0.2">
      <c r="B1065" s="30">
        <v>994</v>
      </c>
      <c r="C1065" s="40">
        <v>6.0449687105949773E-3</v>
      </c>
      <c r="D1065" s="30">
        <v>-5.3217209140017391E-4</v>
      </c>
      <c r="E1065" s="30">
        <v>6.5771408019951513E-3</v>
      </c>
    </row>
    <row r="1066" spans="2:5" x14ac:dyDescent="0.2">
      <c r="B1066" s="30">
        <v>995</v>
      </c>
      <c r="C1066" s="40">
        <v>4.6107223723650106E-3</v>
      </c>
      <c r="D1066" s="30">
        <v>7.8172178424912482E-5</v>
      </c>
      <c r="E1066" s="30">
        <v>4.5325501939400981E-3</v>
      </c>
    </row>
    <row r="1067" spans="2:5" x14ac:dyDescent="0.2">
      <c r="B1067" s="30">
        <v>996</v>
      </c>
      <c r="C1067" s="40">
        <v>7.1546114520776186E-4</v>
      </c>
      <c r="D1067" s="30">
        <v>1.4717507130046119E-3</v>
      </c>
      <c r="E1067" s="30">
        <v>-7.5628956779685006E-4</v>
      </c>
    </row>
    <row r="1068" spans="2:5" x14ac:dyDescent="0.2">
      <c r="B1068" s="30">
        <v>997</v>
      </c>
      <c r="C1068" s="40">
        <v>-5.5353762305845816E-3</v>
      </c>
      <c r="D1068" s="30">
        <v>8.8338503646400498E-4</v>
      </c>
      <c r="E1068" s="30">
        <v>-6.4187612670485866E-3</v>
      </c>
    </row>
    <row r="1069" spans="2:5" x14ac:dyDescent="0.2">
      <c r="B1069" s="30">
        <v>998</v>
      </c>
      <c r="C1069" s="40">
        <v>-8.7071270434249583E-3</v>
      </c>
      <c r="D1069" s="30">
        <v>-8.7961335766820192E-4</v>
      </c>
      <c r="E1069" s="30">
        <v>-7.8275136857567564E-3</v>
      </c>
    </row>
    <row r="1070" spans="2:5" x14ac:dyDescent="0.2">
      <c r="B1070" s="30">
        <v>999</v>
      </c>
      <c r="C1070" s="40">
        <v>4.041233928099474E-3</v>
      </c>
      <c r="D1070" s="30">
        <v>-2.1257320581365606E-3</v>
      </c>
      <c r="E1070" s="30">
        <v>6.1669659862360346E-3</v>
      </c>
    </row>
    <row r="1071" spans="2:5" x14ac:dyDescent="0.2">
      <c r="B1071" s="30">
        <v>1000</v>
      </c>
      <c r="C1071" s="40">
        <v>7.2646200270675559E-3</v>
      </c>
      <c r="D1071" s="30">
        <v>-1.0928936171077062E-3</v>
      </c>
      <c r="E1071" s="30">
        <v>8.3575136441752622E-3</v>
      </c>
    </row>
    <row r="1072" spans="2:5" x14ac:dyDescent="0.2">
      <c r="B1072" s="30">
        <v>1001</v>
      </c>
      <c r="C1072" s="40">
        <v>-6.3979493667415599E-3</v>
      </c>
      <c r="D1072" s="30">
        <v>1.4054872629948572E-3</v>
      </c>
      <c r="E1072" s="30">
        <v>-7.8034366297364171E-3</v>
      </c>
    </row>
    <row r="1073" spans="2:5" x14ac:dyDescent="0.2">
      <c r="B1073" s="30">
        <v>1002</v>
      </c>
      <c r="C1073" s="40">
        <v>-9.9062951495900407E-3</v>
      </c>
      <c r="D1073" s="30">
        <v>9.4702913481825579E-4</v>
      </c>
      <c r="E1073" s="30">
        <v>-1.0853324284408297E-2</v>
      </c>
    </row>
    <row r="1074" spans="2:5" x14ac:dyDescent="0.2">
      <c r="B1074" s="30">
        <v>1003</v>
      </c>
      <c r="C1074" s="40">
        <v>-2.2407178780171951E-2</v>
      </c>
      <c r="D1074" s="30">
        <v>-2.1546773679071846E-3</v>
      </c>
      <c r="E1074" s="30">
        <v>-2.0252501412264767E-2</v>
      </c>
    </row>
    <row r="1075" spans="2:5" x14ac:dyDescent="0.2">
      <c r="B1075" s="30">
        <v>1004</v>
      </c>
      <c r="C1075" s="40">
        <v>1.1805748826215746E-2</v>
      </c>
      <c r="D1075" s="30">
        <v>-4.626830109576683E-3</v>
      </c>
      <c r="E1075" s="30">
        <v>1.6432578935792429E-2</v>
      </c>
    </row>
    <row r="1076" spans="2:5" x14ac:dyDescent="0.2">
      <c r="B1076" s="30">
        <v>1005</v>
      </c>
      <c r="C1076" s="40">
        <v>-8.0913283583012845E-3</v>
      </c>
      <c r="D1076" s="30">
        <v>-1.8256213372483815E-3</v>
      </c>
      <c r="E1076" s="30">
        <v>-6.265707021052903E-3</v>
      </c>
    </row>
    <row r="1077" spans="2:5" x14ac:dyDescent="0.2">
      <c r="B1077" s="30">
        <v>1006</v>
      </c>
      <c r="C1077" s="40">
        <v>4.3262106046641075E-3</v>
      </c>
      <c r="D1077" s="30">
        <v>7.3837828054182679E-4</v>
      </c>
      <c r="E1077" s="30">
        <v>3.5878323241222807E-3</v>
      </c>
    </row>
    <row r="1078" spans="2:5" x14ac:dyDescent="0.2">
      <c r="B1078" s="30">
        <v>1007</v>
      </c>
      <c r="C1078" s="40">
        <v>1.0368401981868317E-2</v>
      </c>
      <c r="D1078" s="30">
        <v>1.0969810157366953E-3</v>
      </c>
      <c r="E1078" s="30">
        <v>9.2714209661316216E-3</v>
      </c>
    </row>
    <row r="1079" spans="2:5" x14ac:dyDescent="0.2">
      <c r="B1079" s="30">
        <v>1008</v>
      </c>
      <c r="C1079" s="40">
        <v>2.0627543166397956E-4</v>
      </c>
      <c r="D1079" s="30">
        <v>6.1797442203412138E-4</v>
      </c>
      <c r="E1079" s="30">
        <v>-4.1169899037014185E-4</v>
      </c>
    </row>
    <row r="1080" spans="2:5" x14ac:dyDescent="0.2">
      <c r="B1080" s="30">
        <v>1009</v>
      </c>
      <c r="C1080" s="40">
        <v>-6.0863485712795169E-3</v>
      </c>
      <c r="D1080" s="30">
        <v>2.0755211426927798E-3</v>
      </c>
      <c r="E1080" s="30">
        <v>-8.1618697139722966E-3</v>
      </c>
    </row>
    <row r="1081" spans="2:5" x14ac:dyDescent="0.2">
      <c r="B1081" s="30">
        <v>1010</v>
      </c>
      <c r="C1081" s="40">
        <v>7.7620013800314429E-4</v>
      </c>
      <c r="D1081" s="30">
        <v>-7.3146082474467215E-4</v>
      </c>
      <c r="E1081" s="30">
        <v>1.5076609627478164E-3</v>
      </c>
    </row>
    <row r="1082" spans="2:5" x14ac:dyDescent="0.2">
      <c r="B1082" s="30">
        <v>1011</v>
      </c>
      <c r="C1082" s="40">
        <v>-1.7070962428913604E-3</v>
      </c>
      <c r="D1082" s="30">
        <v>-1.5747970949534123E-3</v>
      </c>
      <c r="E1082" s="30">
        <v>-1.3229914793794813E-4</v>
      </c>
    </row>
    <row r="1083" spans="2:5" x14ac:dyDescent="0.2">
      <c r="B1083" s="30">
        <v>1012</v>
      </c>
      <c r="C1083" s="40">
        <v>1.1796226292518445E-2</v>
      </c>
      <c r="D1083" s="30">
        <v>-3.5672892122806839E-4</v>
      </c>
      <c r="E1083" s="30">
        <v>1.2152955213746514E-2</v>
      </c>
    </row>
    <row r="1084" spans="2:5" x14ac:dyDescent="0.2">
      <c r="B1084" s="30">
        <v>1013</v>
      </c>
      <c r="C1084" s="40">
        <v>-4.3049922015977847E-4</v>
      </c>
      <c r="D1084" s="30">
        <v>1.391854387176138E-3</v>
      </c>
      <c r="E1084" s="30">
        <v>-1.8223536073359164E-3</v>
      </c>
    </row>
    <row r="1085" spans="2:5" x14ac:dyDescent="0.2">
      <c r="B1085" s="30">
        <v>1014</v>
      </c>
      <c r="C1085" s="40">
        <v>4.4219928688793795E-3</v>
      </c>
      <c r="D1085" s="30">
        <v>1.4316100390731872E-3</v>
      </c>
      <c r="E1085" s="30">
        <v>2.9903828298061923E-3</v>
      </c>
    </row>
    <row r="1086" spans="2:5" x14ac:dyDescent="0.2">
      <c r="B1086" s="30">
        <v>1015</v>
      </c>
      <c r="C1086" s="40">
        <v>7.5624787569801418E-3</v>
      </c>
      <c r="D1086" s="30">
        <v>7.7986330481595416E-4</v>
      </c>
      <c r="E1086" s="30">
        <v>6.7826154521641877E-3</v>
      </c>
    </row>
    <row r="1087" spans="2:5" x14ac:dyDescent="0.2">
      <c r="B1087" s="30">
        <v>1016</v>
      </c>
      <c r="C1087" s="40">
        <v>7.0573488145580995E-3</v>
      </c>
      <c r="D1087" s="30">
        <v>5.4257404992510017E-4</v>
      </c>
      <c r="E1087" s="30">
        <v>6.5147747646329994E-3</v>
      </c>
    </row>
    <row r="1088" spans="2:5" x14ac:dyDescent="0.2">
      <c r="B1088" s="30">
        <v>1017</v>
      </c>
      <c r="C1088" s="40">
        <v>-5.3896189925924948E-3</v>
      </c>
      <c r="D1088" s="30">
        <v>1.905826685460037E-3</v>
      </c>
      <c r="E1088" s="30">
        <v>-7.2954456780525319E-3</v>
      </c>
    </row>
    <row r="1089" spans="2:5" x14ac:dyDescent="0.2">
      <c r="B1089" s="30">
        <v>1018</v>
      </c>
      <c r="C1089" s="40">
        <v>2.7082160283817473E-3</v>
      </c>
      <c r="D1089" s="30">
        <v>2.306874473213677E-4</v>
      </c>
      <c r="E1089" s="30">
        <v>2.4775285810603796E-3</v>
      </c>
    </row>
    <row r="1090" spans="2:5" x14ac:dyDescent="0.2">
      <c r="B1090" s="30">
        <v>1019</v>
      </c>
      <c r="C1090" s="40">
        <v>4.992567040322614E-3</v>
      </c>
      <c r="D1090" s="30">
        <v>-8.7878214672070399E-4</v>
      </c>
      <c r="E1090" s="30">
        <v>5.871349187043318E-3</v>
      </c>
    </row>
    <row r="1091" spans="2:5" x14ac:dyDescent="0.2">
      <c r="B1091" s="30">
        <v>1020</v>
      </c>
      <c r="C1091" s="40">
        <v>-2.5061693418719625E-3</v>
      </c>
      <c r="D1091" s="30">
        <v>2.0161302710723769E-4</v>
      </c>
      <c r="E1091" s="30">
        <v>-2.7077823689792002E-3</v>
      </c>
    </row>
    <row r="1092" spans="2:5" x14ac:dyDescent="0.2">
      <c r="B1092" s="30">
        <v>1021</v>
      </c>
      <c r="C1092" s="40">
        <v>-1.945633513831171E-3</v>
      </c>
      <c r="D1092" s="30">
        <v>7.8575007866688007E-4</v>
      </c>
      <c r="E1092" s="30">
        <v>-2.731383592498051E-3</v>
      </c>
    </row>
    <row r="1093" spans="2:5" x14ac:dyDescent="0.2">
      <c r="B1093" s="30">
        <v>1022</v>
      </c>
      <c r="C1093" s="40">
        <v>1.4579539161574729E-3</v>
      </c>
      <c r="D1093" s="30">
        <v>-7.0540566455160915E-4</v>
      </c>
      <c r="E1093" s="30">
        <v>2.1633595807090821E-3</v>
      </c>
    </row>
    <row r="1094" spans="2:5" x14ac:dyDescent="0.2">
      <c r="B1094" s="30">
        <v>1023</v>
      </c>
      <c r="C1094" s="40">
        <v>3.726333358386319E-3</v>
      </c>
      <c r="D1094" s="30">
        <v>-6.2236073847898345E-4</v>
      </c>
      <c r="E1094" s="30">
        <v>4.3486940968653024E-3</v>
      </c>
    </row>
    <row r="1095" spans="2:5" x14ac:dyDescent="0.2">
      <c r="B1095" s="30">
        <v>1024</v>
      </c>
      <c r="C1095" s="40">
        <v>3.363826545294196E-3</v>
      </c>
      <c r="D1095" s="30">
        <v>6.3679204005635684E-4</v>
      </c>
      <c r="E1095" s="30">
        <v>2.7270345052378391E-3</v>
      </c>
    </row>
    <row r="1096" spans="2:5" x14ac:dyDescent="0.2">
      <c r="B1096" s="30">
        <v>1025</v>
      </c>
      <c r="C1096" s="40">
        <v>-1.9966028785951166E-2</v>
      </c>
      <c r="D1096" s="30">
        <v>9.7718442366052233E-4</v>
      </c>
      <c r="E1096" s="30">
        <v>-2.0943213209611688E-2</v>
      </c>
    </row>
    <row r="1097" spans="2:5" x14ac:dyDescent="0.2">
      <c r="B1097" s="30">
        <v>1026</v>
      </c>
      <c r="C1097" s="40">
        <v>2.8552275288638552E-3</v>
      </c>
      <c r="D1097" s="30">
        <v>-1.7933945633768285E-3</v>
      </c>
      <c r="E1097" s="30">
        <v>4.6486220922406837E-3</v>
      </c>
    </row>
    <row r="1098" spans="2:5" x14ac:dyDescent="0.2">
      <c r="B1098" s="30">
        <v>1027</v>
      </c>
      <c r="C1098" s="40">
        <v>3.8881343015012668E-3</v>
      </c>
      <c r="D1098" s="30">
        <v>-2.773460997305762E-3</v>
      </c>
      <c r="E1098" s="30">
        <v>6.6615952988070288E-3</v>
      </c>
    </row>
    <row r="1099" spans="2:5" x14ac:dyDescent="0.2">
      <c r="B1099" s="30">
        <v>1028</v>
      </c>
      <c r="C1099" s="40">
        <v>9.6709088557068758E-3</v>
      </c>
      <c r="D1099" s="30">
        <v>-5.9138519349102164E-5</v>
      </c>
      <c r="E1099" s="30">
        <v>9.7300473750559779E-3</v>
      </c>
    </row>
    <row r="1100" spans="2:5" x14ac:dyDescent="0.2">
      <c r="B1100" s="30">
        <v>1029</v>
      </c>
      <c r="C1100" s="40">
        <v>-2.1215382940775081E-3</v>
      </c>
      <c r="D1100" s="30">
        <v>2.9605536931754124E-3</v>
      </c>
      <c r="E1100" s="30">
        <v>-5.0820919872529204E-3</v>
      </c>
    </row>
    <row r="1101" spans="2:5" x14ac:dyDescent="0.2">
      <c r="B1101" s="30">
        <v>1030</v>
      </c>
      <c r="C1101" s="40">
        <v>1.0440855161475021E-2</v>
      </c>
      <c r="D1101" s="30">
        <v>9.6172942759644581E-4</v>
      </c>
      <c r="E1101" s="30">
        <v>9.4791257338785757E-3</v>
      </c>
    </row>
    <row r="1102" spans="2:5" x14ac:dyDescent="0.2">
      <c r="B1102" s="30">
        <v>1031</v>
      </c>
      <c r="C1102" s="40">
        <v>2.0069010259426964E-2</v>
      </c>
      <c r="D1102" s="30">
        <v>7.5552058191627816E-4</v>
      </c>
      <c r="E1102" s="30">
        <v>1.9313489677510686E-2</v>
      </c>
    </row>
    <row r="1103" spans="2:5" x14ac:dyDescent="0.2">
      <c r="B1103" s="30">
        <v>1032</v>
      </c>
      <c r="C1103" s="40">
        <v>3.8353972006158719E-3</v>
      </c>
      <c r="D1103" s="30">
        <v>2.8612934324164794E-3</v>
      </c>
      <c r="E1103" s="30">
        <v>9.7410376819939259E-4</v>
      </c>
    </row>
    <row r="1104" spans="2:5" x14ac:dyDescent="0.2">
      <c r="B1104" s="30">
        <v>1033</v>
      </c>
      <c r="C1104" s="40">
        <v>8.3615557876377915E-3</v>
      </c>
      <c r="D1104" s="30">
        <v>3.6141504134913106E-3</v>
      </c>
      <c r="E1104" s="30">
        <v>4.7474053741464808E-3</v>
      </c>
    </row>
    <row r="1105" spans="2:5" x14ac:dyDescent="0.2">
      <c r="B1105" s="30">
        <v>1034</v>
      </c>
      <c r="C1105" s="40">
        <v>-5.1786754784515264E-3</v>
      </c>
      <c r="D1105" s="30">
        <v>1.2204185641904262E-3</v>
      </c>
      <c r="E1105" s="30">
        <v>-6.3990940426419526E-3</v>
      </c>
    </row>
    <row r="1106" spans="2:5" x14ac:dyDescent="0.2">
      <c r="B1106" s="30">
        <v>1035</v>
      </c>
      <c r="C1106" s="40">
        <v>3.7526268828255477E-4</v>
      </c>
      <c r="D1106" s="30">
        <v>-7.3588323229841456E-4</v>
      </c>
      <c r="E1106" s="30">
        <v>1.1111459205809693E-3</v>
      </c>
    </row>
    <row r="1107" spans="2:5" x14ac:dyDescent="0.2">
      <c r="B1107" s="30">
        <v>1036</v>
      </c>
      <c r="C1107" s="40">
        <v>1.3560256160804753E-3</v>
      </c>
      <c r="D1107" s="30">
        <v>-8.1232983266605534E-4</v>
      </c>
      <c r="E1107" s="30">
        <v>2.1683554487465307E-3</v>
      </c>
    </row>
    <row r="1108" spans="2:5" x14ac:dyDescent="0.2">
      <c r="B1108" s="30">
        <v>1037</v>
      </c>
      <c r="C1108" s="40">
        <v>9.1564403352655289E-3</v>
      </c>
      <c r="D1108" s="30">
        <v>-6.1014210749503646E-4</v>
      </c>
      <c r="E1108" s="30">
        <v>9.7665824427605654E-3</v>
      </c>
    </row>
    <row r="1109" spans="2:5" x14ac:dyDescent="0.2">
      <c r="B1109" s="30">
        <v>1038</v>
      </c>
      <c r="C1109" s="40">
        <v>6.6667530307372809E-3</v>
      </c>
      <c r="D1109" s="30">
        <v>1.4644434871492126E-3</v>
      </c>
      <c r="E1109" s="30">
        <v>5.2023095435880682E-3</v>
      </c>
    </row>
    <row r="1110" spans="2:5" x14ac:dyDescent="0.2">
      <c r="B1110" s="30">
        <v>1039</v>
      </c>
      <c r="C1110" s="40">
        <v>-5.2383889446623181E-3</v>
      </c>
      <c r="D1110" s="30">
        <v>1.9473127048132977E-3</v>
      </c>
      <c r="E1110" s="30">
        <v>-7.1857016494756157E-3</v>
      </c>
    </row>
    <row r="1111" spans="2:5" x14ac:dyDescent="0.2">
      <c r="B1111" s="30">
        <v>1040</v>
      </c>
      <c r="C1111" s="40">
        <v>9.5685683042833636E-3</v>
      </c>
      <c r="D1111" s="30">
        <v>4.4645988446868207E-4</v>
      </c>
      <c r="E1111" s="30">
        <v>9.1221084198146816E-3</v>
      </c>
    </row>
    <row r="1112" spans="2:5" x14ac:dyDescent="0.2">
      <c r="B1112" s="30">
        <v>1041</v>
      </c>
      <c r="C1112" s="40">
        <v>-4.8158863648874693E-3</v>
      </c>
      <c r="D1112" s="30">
        <v>-2.2718183217179666E-4</v>
      </c>
      <c r="E1112" s="30">
        <v>-4.5887045327156727E-3</v>
      </c>
    </row>
    <row r="1113" spans="2:5" x14ac:dyDescent="0.2">
      <c r="B1113" s="30">
        <v>1042</v>
      </c>
      <c r="C1113" s="40">
        <v>1.6897344993423984E-3</v>
      </c>
      <c r="D1113" s="30">
        <v>1.3348754393795203E-4</v>
      </c>
      <c r="E1113" s="30">
        <v>1.5562469554044464E-3</v>
      </c>
    </row>
    <row r="1114" spans="2:5" x14ac:dyDescent="0.2">
      <c r="B1114" s="30">
        <v>1043</v>
      </c>
      <c r="C1114" s="40">
        <v>-2.040327897630857E-3</v>
      </c>
      <c r="D1114" s="30">
        <v>3.7019784562964623E-5</v>
      </c>
      <c r="E1114" s="30">
        <v>-2.0773476821938216E-3</v>
      </c>
    </row>
    <row r="1115" spans="2:5" x14ac:dyDescent="0.2">
      <c r="B1115" s="30">
        <v>1044</v>
      </c>
      <c r="C1115" s="40">
        <v>3.2919616268976565E-3</v>
      </c>
      <c r="D1115" s="30">
        <v>-8.6718248568333749E-4</v>
      </c>
      <c r="E1115" s="30">
        <v>4.159144112580994E-3</v>
      </c>
    </row>
    <row r="1116" spans="2:5" x14ac:dyDescent="0.2">
      <c r="B1116" s="30">
        <v>1045</v>
      </c>
      <c r="C1116" s="40">
        <v>-2.8983213720990535E-3</v>
      </c>
      <c r="D1116" s="30">
        <v>3.5380601957402417E-4</v>
      </c>
      <c r="E1116" s="30">
        <v>-3.2521273916730777E-3</v>
      </c>
    </row>
    <row r="1117" spans="2:5" x14ac:dyDescent="0.2">
      <c r="B1117" s="30">
        <v>1046</v>
      </c>
      <c r="C1117" s="40">
        <v>-6.8182993862184408E-3</v>
      </c>
      <c r="D1117" s="30">
        <v>-1.1669459560117394E-4</v>
      </c>
      <c r="E1117" s="30">
        <v>-6.7016047906172669E-3</v>
      </c>
    </row>
    <row r="1118" spans="2:5" x14ac:dyDescent="0.2">
      <c r="B1118" s="30">
        <v>1047</v>
      </c>
      <c r="C1118" s="40">
        <v>-7.0334439290400154E-3</v>
      </c>
      <c r="D1118" s="30">
        <v>-1.0176064527834521E-3</v>
      </c>
      <c r="E1118" s="30">
        <v>-6.0158374762565633E-3</v>
      </c>
    </row>
    <row r="1119" spans="2:5" x14ac:dyDescent="0.2">
      <c r="B1119" s="30">
        <v>1048</v>
      </c>
      <c r="C1119" s="40">
        <v>-1.2471160457646371E-4</v>
      </c>
      <c r="D1119" s="30">
        <v>-2.1370949851563111E-3</v>
      </c>
      <c r="E1119" s="30">
        <v>2.0123833805798476E-3</v>
      </c>
    </row>
    <row r="1120" spans="2:5" x14ac:dyDescent="0.2">
      <c r="B1120" s="30">
        <v>1049</v>
      </c>
      <c r="C1120" s="40">
        <v>1.9825859067951885E-2</v>
      </c>
      <c r="D1120" s="30">
        <v>-1.100402718525708E-3</v>
      </c>
      <c r="E1120" s="30">
        <v>2.0926261786477593E-2</v>
      </c>
    </row>
    <row r="1121" spans="2:5" x14ac:dyDescent="0.2">
      <c r="B1121" s="30">
        <v>1050</v>
      </c>
      <c r="C1121" s="40">
        <v>-1.1584779285793616E-2</v>
      </c>
      <c r="D1121" s="30">
        <v>2.3229636517409485E-3</v>
      </c>
      <c r="E1121" s="30">
        <v>-1.3907742937534565E-2</v>
      </c>
    </row>
    <row r="1122" spans="2:5" x14ac:dyDescent="0.2">
      <c r="B1122" s="30">
        <v>1051</v>
      </c>
      <c r="C1122" s="40">
        <v>-1.3120356379280041E-3</v>
      </c>
      <c r="D1122" s="30">
        <v>1.9296814639913628E-3</v>
      </c>
      <c r="E1122" s="30">
        <v>-3.2417171019193669E-3</v>
      </c>
    </row>
    <row r="1123" spans="2:5" x14ac:dyDescent="0.2">
      <c r="B1123" s="30">
        <v>1052</v>
      </c>
      <c r="C1123" s="40">
        <v>-2.4252084153452473E-2</v>
      </c>
      <c r="D1123" s="30">
        <v>-1.3101983426907285E-3</v>
      </c>
      <c r="E1123" s="30">
        <v>-2.2941885810761745E-2</v>
      </c>
    </row>
    <row r="1124" spans="2:5" x14ac:dyDescent="0.2">
      <c r="B1124" s="30">
        <v>1053</v>
      </c>
      <c r="C1124" s="40">
        <v>-4.3789645400719128E-4</v>
      </c>
      <c r="D1124" s="30">
        <v>-4.6144092201413486E-3</v>
      </c>
      <c r="E1124" s="30">
        <v>4.1765127661341573E-3</v>
      </c>
    </row>
    <row r="1125" spans="2:5" x14ac:dyDescent="0.2">
      <c r="B1125" s="30">
        <v>1054</v>
      </c>
      <c r="C1125" s="40">
        <v>6.8888788801205461E-3</v>
      </c>
      <c r="D1125" s="30">
        <v>-2.8281201715576075E-3</v>
      </c>
      <c r="E1125" s="30">
        <v>9.7169990516781535E-3</v>
      </c>
    </row>
    <row r="1126" spans="2:5" x14ac:dyDescent="0.2">
      <c r="B1126" s="30">
        <v>1055</v>
      </c>
      <c r="C1126" s="40">
        <v>4.2337092411974106E-3</v>
      </c>
      <c r="D1126" s="30">
        <v>-3.0705571264690729E-7</v>
      </c>
      <c r="E1126" s="30">
        <v>4.2340162969100575E-3</v>
      </c>
    </row>
    <row r="1127" spans="2:5" x14ac:dyDescent="0.2">
      <c r="B1127" s="30">
        <v>1056</v>
      </c>
      <c r="C1127" s="40">
        <v>-1.9351251143569607E-2</v>
      </c>
      <c r="D1127" s="30">
        <v>2.991279453357247E-3</v>
      </c>
      <c r="E1127" s="30">
        <v>-2.2342530596926855E-2</v>
      </c>
    </row>
    <row r="1128" spans="2:5" x14ac:dyDescent="0.2">
      <c r="B1128" s="30">
        <v>1057</v>
      </c>
      <c r="C1128" s="40">
        <v>1.285179192631806E-2</v>
      </c>
      <c r="D1128" s="30">
        <v>-1.3835765159492253E-3</v>
      </c>
      <c r="E1128" s="30">
        <v>1.4235368442267285E-2</v>
      </c>
    </row>
    <row r="1129" spans="2:5" x14ac:dyDescent="0.2">
      <c r="B1129" s="30">
        <v>1058</v>
      </c>
      <c r="C1129" s="40">
        <v>6.7316998698245369E-3</v>
      </c>
      <c r="D1129" s="30">
        <v>-1.7846120487107495E-3</v>
      </c>
      <c r="E1129" s="30">
        <v>8.5163119185352864E-3</v>
      </c>
    </row>
    <row r="1130" spans="2:5" x14ac:dyDescent="0.2">
      <c r="B1130" s="30">
        <v>1059</v>
      </c>
      <c r="C1130" s="40">
        <v>1.2697078668914046E-2</v>
      </c>
      <c r="D1130" s="30">
        <v>1.6281173357231126E-3</v>
      </c>
      <c r="E1130" s="30">
        <v>1.1068961333190934E-2</v>
      </c>
    </row>
    <row r="1131" spans="2:5" x14ac:dyDescent="0.2">
      <c r="B1131" s="30">
        <v>1060</v>
      </c>
      <c r="C1131" s="40">
        <v>-2.007346683532563E-2</v>
      </c>
      <c r="D1131" s="30">
        <v>3.9362615650095807E-3</v>
      </c>
      <c r="E1131" s="30">
        <v>-2.400972840033521E-2</v>
      </c>
    </row>
    <row r="1132" spans="2:5" x14ac:dyDescent="0.2">
      <c r="B1132" s="30">
        <v>1061</v>
      </c>
      <c r="C1132" s="40">
        <v>-1.6253783792267964E-2</v>
      </c>
      <c r="D1132" s="30">
        <v>-1.1741640298668678E-3</v>
      </c>
      <c r="E1132" s="30">
        <v>-1.5079619762401096E-2</v>
      </c>
    </row>
    <row r="1133" spans="2:5" x14ac:dyDescent="0.2">
      <c r="B1133" s="30">
        <v>1062</v>
      </c>
      <c r="C1133" s="40">
        <v>-2.9185064937765133E-2</v>
      </c>
      <c r="D1133" s="30">
        <v>-4.8188639331594417E-3</v>
      </c>
      <c r="E1133" s="30">
        <v>-2.4366201004605691E-2</v>
      </c>
    </row>
    <row r="1134" spans="2:5" x14ac:dyDescent="0.2">
      <c r="B1134" s="30">
        <v>1063</v>
      </c>
      <c r="C1134" s="40">
        <v>2.2493318256200007E-4</v>
      </c>
      <c r="D1134" s="30">
        <v>-7.0273451735026419E-3</v>
      </c>
      <c r="E1134" s="30">
        <v>7.2522783560646422E-3</v>
      </c>
    </row>
    <row r="1135" spans="2:5" x14ac:dyDescent="0.2">
      <c r="B1135" s="30">
        <v>1064</v>
      </c>
      <c r="C1135" s="40">
        <v>-1.8075105972820765E-3</v>
      </c>
      <c r="D1135" s="30">
        <v>-3.2991450487577486E-3</v>
      </c>
      <c r="E1135" s="30">
        <v>1.4916344514756721E-3</v>
      </c>
    </row>
    <row r="1136" spans="2:5" x14ac:dyDescent="0.2">
      <c r="B1136" s="30">
        <v>1065</v>
      </c>
      <c r="C1136" s="40">
        <v>-2.1228613518270551E-3</v>
      </c>
      <c r="D1136" s="30">
        <v>2.3873967645619224E-5</v>
      </c>
      <c r="E1136" s="30">
        <v>-2.1467353194726743E-3</v>
      </c>
    </row>
    <row r="1137" spans="2:5" x14ac:dyDescent="0.2">
      <c r="B1137" s="30">
        <v>1066</v>
      </c>
      <c r="C1137" s="40">
        <v>4.1883212535802541E-3</v>
      </c>
      <c r="D1137" s="30">
        <v>1.4181944740876504E-3</v>
      </c>
      <c r="E1137" s="30">
        <v>2.7701267794926036E-3</v>
      </c>
    </row>
    <row r="1138" spans="2:5" x14ac:dyDescent="0.2">
      <c r="B1138" s="30">
        <v>1067</v>
      </c>
      <c r="C1138" s="40">
        <v>3.3473000345726899E-3</v>
      </c>
      <c r="D1138" s="30">
        <v>-3.4283035270123163E-6</v>
      </c>
      <c r="E1138" s="30">
        <v>3.3507283380997022E-3</v>
      </c>
    </row>
    <row r="1139" spans="2:5" x14ac:dyDescent="0.2">
      <c r="B1139" s="30">
        <v>1068</v>
      </c>
      <c r="C1139" s="40">
        <v>-7.1903495160017591E-3</v>
      </c>
      <c r="D1139" s="30">
        <v>9.2998348391170466E-4</v>
      </c>
      <c r="E1139" s="30">
        <v>-8.1203329999134637E-3</v>
      </c>
    </row>
    <row r="1140" spans="2:5" x14ac:dyDescent="0.2">
      <c r="B1140" s="30">
        <v>1069</v>
      </c>
      <c r="C1140" s="40">
        <v>-2.7684663313629111E-2</v>
      </c>
      <c r="D1140" s="30">
        <v>-1.4109149968897713E-4</v>
      </c>
      <c r="E1140" s="30">
        <v>-2.7543571813940133E-2</v>
      </c>
    </row>
    <row r="1141" spans="2:5" x14ac:dyDescent="0.2">
      <c r="B1141" s="30">
        <v>1070</v>
      </c>
      <c r="C1141" s="40">
        <v>-3.7608298165965476E-2</v>
      </c>
      <c r="D1141" s="30">
        <v>-4.3321027983435623E-3</v>
      </c>
      <c r="E1141" s="30">
        <v>-3.3276195367621914E-2</v>
      </c>
    </row>
    <row r="1142" spans="2:5" x14ac:dyDescent="0.2">
      <c r="B1142" s="30">
        <v>1071</v>
      </c>
      <c r="C1142" s="40">
        <v>3.3545976375322091E-2</v>
      </c>
      <c r="D1142" s="30">
        <v>-8.566207636599342E-3</v>
      </c>
      <c r="E1142" s="30">
        <v>4.2112184011921433E-2</v>
      </c>
    </row>
    <row r="1143" spans="2:5" x14ac:dyDescent="0.2">
      <c r="B1143" s="30">
        <v>1072</v>
      </c>
      <c r="C1143" s="40">
        <v>1.6009587192676665E-2</v>
      </c>
      <c r="D1143" s="30">
        <v>-2.0551293768962947E-3</v>
      </c>
      <c r="E1143" s="30">
        <v>1.806471656957296E-2</v>
      </c>
    </row>
    <row r="1144" spans="2:5" x14ac:dyDescent="0.2">
      <c r="B1144" s="30">
        <v>1073</v>
      </c>
      <c r="C1144" s="40">
        <v>-2.0232198195284941E-5</v>
      </c>
      <c r="D1144" s="30">
        <v>7.2419034849410726E-3</v>
      </c>
      <c r="E1144" s="30">
        <v>-7.2621356831363577E-3</v>
      </c>
    </row>
    <row r="1145" spans="2:5" x14ac:dyDescent="0.2">
      <c r="B1145" s="30">
        <v>1074</v>
      </c>
      <c r="C1145" s="40">
        <v>5.8569554670385229E-3</v>
      </c>
      <c r="D1145" s="30">
        <v>5.6960807747541619E-3</v>
      </c>
      <c r="E1145" s="30">
        <v>1.60874692284361E-4</v>
      </c>
    </row>
    <row r="1146" spans="2:5" x14ac:dyDescent="0.2">
      <c r="B1146" s="30">
        <v>1075</v>
      </c>
      <c r="C1146" s="40">
        <v>1.1426410110904341E-2</v>
      </c>
      <c r="D1146" s="30">
        <v>-1.2941354013982533E-3</v>
      </c>
      <c r="E1146" s="30">
        <v>1.2720545512302594E-2</v>
      </c>
    </row>
    <row r="1147" spans="2:5" x14ac:dyDescent="0.2">
      <c r="B1147" s="30">
        <v>1076</v>
      </c>
      <c r="C1147" s="40">
        <v>1.5581075043690081E-2</v>
      </c>
      <c r="D1147" s="30">
        <v>8.9242322529676892E-4</v>
      </c>
      <c r="E1147" s="30">
        <v>1.4688651818393312E-2</v>
      </c>
    </row>
    <row r="1148" spans="2:5" x14ac:dyDescent="0.2">
      <c r="B1148" s="30">
        <v>1077</v>
      </c>
      <c r="C1148" s="40">
        <v>4.5243943590303058E-2</v>
      </c>
      <c r="D1148" s="30">
        <v>3.3986919733127868E-3</v>
      </c>
      <c r="E1148" s="30">
        <v>4.1845251616990271E-2</v>
      </c>
    </row>
    <row r="1149" spans="2:5" x14ac:dyDescent="0.2">
      <c r="B1149" s="30">
        <v>1078</v>
      </c>
      <c r="C1149" s="40">
        <v>8.1676683354852135E-4</v>
      </c>
      <c r="D1149" s="30">
        <v>6.9878734095305123E-3</v>
      </c>
      <c r="E1149" s="30">
        <v>-6.1711065759819913E-3</v>
      </c>
    </row>
    <row r="1150" spans="2:5" x14ac:dyDescent="0.2">
      <c r="B1150" s="30">
        <v>1079</v>
      </c>
      <c r="C1150" s="40">
        <v>3.5274941313743892E-3</v>
      </c>
      <c r="D1150" s="30">
        <v>6.0760777603897096E-3</v>
      </c>
      <c r="E1150" s="30">
        <v>-2.5485836290153204E-3</v>
      </c>
    </row>
    <row r="1151" spans="2:5" x14ac:dyDescent="0.2">
      <c r="B1151" s="30">
        <v>1080</v>
      </c>
      <c r="C1151" s="40">
        <v>2.4067251017906785E-3</v>
      </c>
      <c r="D1151" s="30">
        <v>6.2601127648504807E-4</v>
      </c>
      <c r="E1151" s="30">
        <v>1.7807138253056304E-3</v>
      </c>
    </row>
    <row r="1152" spans="2:5" x14ac:dyDescent="0.2">
      <c r="B1152" s="30">
        <v>1081</v>
      </c>
      <c r="C1152" s="40">
        <v>-3.649571130242054E-3</v>
      </c>
      <c r="D1152" s="30">
        <v>-2.3979191379834494E-3</v>
      </c>
      <c r="E1152" s="30">
        <v>-1.2516519922586046E-3</v>
      </c>
    </row>
    <row r="1153" spans="2:5" x14ac:dyDescent="0.2">
      <c r="B1153" s="30">
        <v>1082</v>
      </c>
      <c r="C1153" s="40">
        <v>-1.3232210292533976E-2</v>
      </c>
      <c r="D1153" s="30">
        <v>-1.0696341103717984E-4</v>
      </c>
      <c r="E1153" s="30">
        <v>-1.3125246881496796E-2</v>
      </c>
    </row>
    <row r="1154" spans="2:5" x14ac:dyDescent="0.2">
      <c r="B1154" s="30">
        <v>1083</v>
      </c>
      <c r="C1154" s="40">
        <v>-1.6716666836890524E-2</v>
      </c>
      <c r="D1154" s="30">
        <v>-2.2309952673192392E-3</v>
      </c>
      <c r="E1154" s="30">
        <v>-1.4485671569571285E-2</v>
      </c>
    </row>
    <row r="1155" spans="2:5" x14ac:dyDescent="0.2">
      <c r="B1155" s="30">
        <v>1084</v>
      </c>
      <c r="C1155" s="40">
        <v>-2.2005389894058286E-2</v>
      </c>
      <c r="D1155" s="30">
        <v>-4.066707577976135E-3</v>
      </c>
      <c r="E1155" s="30">
        <v>-1.7938682316082151E-2</v>
      </c>
    </row>
    <row r="1156" spans="2:5" x14ac:dyDescent="0.2">
      <c r="B1156" s="30">
        <v>1085</v>
      </c>
      <c r="C1156" s="40">
        <v>2.5772535786306207E-3</v>
      </c>
      <c r="D1156" s="30">
        <v>-4.9972301348101275E-3</v>
      </c>
      <c r="E1156" s="30">
        <v>7.5744837134407482E-3</v>
      </c>
    </row>
    <row r="1157" spans="2:5" x14ac:dyDescent="0.2">
      <c r="B1157" s="30">
        <v>1086</v>
      </c>
      <c r="C1157" s="40">
        <v>-3.0612841831427203E-2</v>
      </c>
      <c r="D1157" s="30">
        <v>-2.5037930807287612E-3</v>
      </c>
      <c r="E1157" s="30">
        <v>-2.8109048750698442E-2</v>
      </c>
    </row>
    <row r="1158" spans="2:5" x14ac:dyDescent="0.2">
      <c r="B1158" s="30">
        <v>1087</v>
      </c>
      <c r="C1158" s="40">
        <v>1.1119561546415137E-2</v>
      </c>
      <c r="D1158" s="30">
        <v>-2.556827270133127E-3</v>
      </c>
      <c r="E1158" s="30">
        <v>1.3676388816548264E-2</v>
      </c>
    </row>
    <row r="1159" spans="2:5" x14ac:dyDescent="0.2">
      <c r="B1159" s="30">
        <v>1088</v>
      </c>
      <c r="C1159" s="40">
        <v>-2.5386474274856359E-2</v>
      </c>
      <c r="D1159" s="30">
        <v>-1.6446978005343858E-3</v>
      </c>
      <c r="E1159" s="30">
        <v>-2.3741776474321973E-2</v>
      </c>
    </row>
    <row r="1160" spans="2:5" x14ac:dyDescent="0.2">
      <c r="B1160" s="30">
        <v>1089</v>
      </c>
      <c r="C1160" s="40">
        <v>6.5651263811930122E-3</v>
      </c>
      <c r="D1160" s="30">
        <v>-2.3355493076028851E-3</v>
      </c>
      <c r="E1160" s="30">
        <v>8.9006756887958973E-3</v>
      </c>
    </row>
    <row r="1161" spans="2:5" x14ac:dyDescent="0.2">
      <c r="B1161" s="30">
        <v>1090</v>
      </c>
      <c r="C1161" s="40">
        <v>-1.3097983446214044E-2</v>
      </c>
      <c r="D1161" s="30">
        <v>-5.7092820546963789E-4</v>
      </c>
      <c r="E1161" s="30">
        <v>-1.2527055240744406E-2</v>
      </c>
    </row>
    <row r="1162" spans="2:5" x14ac:dyDescent="0.2">
      <c r="B1162" s="30">
        <v>1091</v>
      </c>
      <c r="C1162" s="40">
        <v>-3.898910629855349E-2</v>
      </c>
      <c r="D1162" s="30">
        <v>-2.0735827218382671E-3</v>
      </c>
      <c r="E1162" s="30">
        <v>-3.6915523576715223E-2</v>
      </c>
    </row>
    <row r="1163" spans="2:5" x14ac:dyDescent="0.2">
      <c r="B1163" s="30">
        <v>1092</v>
      </c>
      <c r="C1163" s="40">
        <v>-1.8927736601703635E-2</v>
      </c>
      <c r="D1163" s="30">
        <v>-4.2945222409540799E-3</v>
      </c>
      <c r="E1163" s="30">
        <v>-1.4633214360749556E-2</v>
      </c>
    </row>
    <row r="1164" spans="2:5" x14ac:dyDescent="0.2">
      <c r="B1164" s="30">
        <v>1093</v>
      </c>
      <c r="C1164" s="40">
        <v>-2.4619193043996755E-2</v>
      </c>
      <c r="D1164" s="30">
        <v>-8.5148757119770588E-3</v>
      </c>
      <c r="E1164" s="30">
        <v>-1.6104317332019696E-2</v>
      </c>
    </row>
    <row r="1165" spans="2:5" x14ac:dyDescent="0.2">
      <c r="B1165" s="30">
        <v>1094</v>
      </c>
      <c r="C1165" s="40">
        <v>2.0061379912331874E-2</v>
      </c>
      <c r="D1165" s="30">
        <v>-5.6813394204090692E-3</v>
      </c>
      <c r="E1165" s="30">
        <v>2.5742719332740943E-2</v>
      </c>
    </row>
    <row r="1166" spans="2:5" x14ac:dyDescent="0.2">
      <c r="B1166" s="30">
        <v>1095</v>
      </c>
      <c r="C1166" s="40">
        <v>1.1015564327229273E-2</v>
      </c>
      <c r="D1166" s="30">
        <v>7.3415804783183783E-4</v>
      </c>
      <c r="E1166" s="30">
        <v>1.0281406279397436E-2</v>
      </c>
    </row>
    <row r="1167" spans="2:5" x14ac:dyDescent="0.2">
      <c r="B1167" s="30">
        <v>1096</v>
      </c>
      <c r="C1167" s="40">
        <v>-2.5082235870149114E-2</v>
      </c>
      <c r="D1167" s="30">
        <v>4.5525327769497317E-3</v>
      </c>
      <c r="E1167" s="30">
        <v>-2.9634768647098846E-2</v>
      </c>
    </row>
    <row r="1168" spans="2:5" x14ac:dyDescent="0.2">
      <c r="B1168" s="30">
        <v>1097</v>
      </c>
      <c r="C1168" s="40">
        <v>-1.7979628528857101E-2</v>
      </c>
      <c r="D1168" s="30">
        <v>9.7752665703735794E-4</v>
      </c>
      <c r="E1168" s="30">
        <v>-1.8957155185894459E-2</v>
      </c>
    </row>
    <row r="1169" spans="2:5" x14ac:dyDescent="0.2">
      <c r="B1169" s="30">
        <v>1098</v>
      </c>
      <c r="C1169" s="40">
        <v>2.6187123416340607E-2</v>
      </c>
      <c r="D1169" s="30">
        <v>-6.6765989333888165E-3</v>
      </c>
      <c r="E1169" s="30">
        <v>3.2863722349729424E-2</v>
      </c>
    </row>
    <row r="1170" spans="2:5" x14ac:dyDescent="0.2">
      <c r="B1170" s="30">
        <v>1099</v>
      </c>
      <c r="C1170" s="40">
        <v>-1.8048764807517249E-2</v>
      </c>
      <c r="D1170" s="30">
        <v>-1.244864796823536E-3</v>
      </c>
      <c r="E1170" s="30">
        <v>-1.6803900010693713E-2</v>
      </c>
    </row>
    <row r="1171" spans="2:5" x14ac:dyDescent="0.2">
      <c r="B1171" s="30">
        <v>1100</v>
      </c>
      <c r="C1171" s="40">
        <v>2.0972376591051191E-3</v>
      </c>
      <c r="D1171" s="30">
        <v>2.8524465510790581E-3</v>
      </c>
      <c r="E1171" s="30">
        <v>-7.5520889197393899E-4</v>
      </c>
    </row>
    <row r="1172" spans="2:5" x14ac:dyDescent="0.2">
      <c r="B1172" s="30">
        <v>1101</v>
      </c>
      <c r="C1172" s="40">
        <v>1.025039216021799E-2</v>
      </c>
      <c r="D1172" s="30">
        <v>-4.5435610509215324E-4</v>
      </c>
      <c r="E1172" s="30">
        <v>1.0704748265310144E-2</v>
      </c>
    </row>
    <row r="1173" spans="2:5" x14ac:dyDescent="0.2">
      <c r="B1173" s="30">
        <v>1102</v>
      </c>
      <c r="C1173" s="40">
        <v>3.4452454989359988E-3</v>
      </c>
      <c r="D1173" s="30">
        <v>-9.7600357383516214E-4</v>
      </c>
      <c r="E1173" s="30">
        <v>4.421249072771161E-3</v>
      </c>
    </row>
    <row r="1174" spans="2:5" x14ac:dyDescent="0.2">
      <c r="B1174" s="30">
        <v>1103</v>
      </c>
      <c r="C1174" s="40">
        <v>-7.6086558567111167E-3</v>
      </c>
      <c r="D1174" s="30">
        <v>3.0300525613076975E-3</v>
      </c>
      <c r="E1174" s="30">
        <v>-1.0638708418018814E-2</v>
      </c>
    </row>
    <row r="1175" spans="2:5" x14ac:dyDescent="0.2">
      <c r="B1175" s="30">
        <v>1104</v>
      </c>
      <c r="C1175" s="40">
        <v>2.3992316144349291E-3</v>
      </c>
      <c r="D1175" s="30">
        <v>-2.8941496636137936E-4</v>
      </c>
      <c r="E1175" s="30">
        <v>2.6886465807963084E-3</v>
      </c>
    </row>
    <row r="1176" spans="2:5" x14ac:dyDescent="0.2">
      <c r="B1176" s="30">
        <v>1105</v>
      </c>
      <c r="C1176" s="40">
        <v>-2.1439274654305313E-2</v>
      </c>
      <c r="D1176" s="30">
        <v>-1.5134450734606113E-3</v>
      </c>
      <c r="E1176" s="30">
        <v>-1.9925829580844701E-2</v>
      </c>
    </row>
    <row r="1177" spans="2:5" x14ac:dyDescent="0.2">
      <c r="B1177" s="30">
        <v>1106</v>
      </c>
      <c r="C1177" s="40">
        <v>-3.6102385143881102E-2</v>
      </c>
      <c r="D1177" s="30">
        <v>-2.5484280476577373E-3</v>
      </c>
      <c r="E1177" s="30">
        <v>-3.3553957096223365E-2</v>
      </c>
    </row>
    <row r="1178" spans="2:5" x14ac:dyDescent="0.2">
      <c r="B1178" s="30">
        <v>1107</v>
      </c>
      <c r="C1178" s="40">
        <v>1.319354650094225E-3</v>
      </c>
      <c r="D1178" s="30">
        <v>-6.4950715010183343E-3</v>
      </c>
      <c r="E1178" s="30">
        <v>7.8144261511125593E-3</v>
      </c>
    </row>
    <row r="1179" spans="2:5" x14ac:dyDescent="0.2">
      <c r="B1179" s="30">
        <v>1108</v>
      </c>
      <c r="C1179" s="40">
        <v>5.8844412530648189E-3</v>
      </c>
      <c r="D1179" s="30">
        <v>-5.8432928506823622E-3</v>
      </c>
      <c r="E1179" s="30">
        <v>1.1727734103747181E-2</v>
      </c>
    </row>
    <row r="1180" spans="2:5" x14ac:dyDescent="0.2">
      <c r="B1180" s="30">
        <v>1109</v>
      </c>
      <c r="C1180" s="40">
        <v>1.6481848849351596E-2</v>
      </c>
      <c r="D1180" s="30">
        <v>1.1783947156717711E-3</v>
      </c>
      <c r="E1180" s="30">
        <v>1.5303454133679825E-2</v>
      </c>
    </row>
    <row r="1181" spans="2:5" x14ac:dyDescent="0.2">
      <c r="B1181" s="30">
        <v>1110</v>
      </c>
      <c r="C1181" s="40">
        <v>-8.833925233116614E-3</v>
      </c>
      <c r="D1181" s="30">
        <v>5.0474340447940174E-3</v>
      </c>
      <c r="E1181" s="30">
        <v>-1.3881359277910631E-2</v>
      </c>
    </row>
    <row r="1182" spans="2:5" x14ac:dyDescent="0.2">
      <c r="B1182" s="30">
        <v>1111</v>
      </c>
      <c r="C1182" s="40">
        <v>-2.4890069271533928E-2</v>
      </c>
      <c r="D1182" s="30">
        <v>1.3556695705177479E-3</v>
      </c>
      <c r="E1182" s="30">
        <v>-2.6245738842051676E-2</v>
      </c>
    </row>
    <row r="1183" spans="2:5" x14ac:dyDescent="0.2">
      <c r="B1183" s="30">
        <v>1112</v>
      </c>
      <c r="C1183" s="40">
        <v>2.3603965214254202E-2</v>
      </c>
      <c r="D1183" s="30">
        <v>-4.0032911663279575E-3</v>
      </c>
      <c r="E1183" s="30">
        <v>2.760725638058216E-2</v>
      </c>
    </row>
    <row r="1184" spans="2:5" x14ac:dyDescent="0.2">
      <c r="B1184" s="30">
        <v>1113</v>
      </c>
      <c r="C1184" s="40">
        <v>3.8147459317005436E-3</v>
      </c>
      <c r="D1184" s="30">
        <v>-2.4206579700343017E-3</v>
      </c>
      <c r="E1184" s="30">
        <v>6.2354039017348453E-3</v>
      </c>
    </row>
    <row r="1185" spans="2:5" x14ac:dyDescent="0.2">
      <c r="B1185" s="30">
        <v>1114</v>
      </c>
      <c r="C1185" s="40">
        <v>4.1233357970634201E-3</v>
      </c>
      <c r="D1185" s="30">
        <v>3.5705174552664656E-3</v>
      </c>
      <c r="E1185" s="30">
        <v>5.5281834179695451E-4</v>
      </c>
    </row>
    <row r="1186" spans="2:5" x14ac:dyDescent="0.2">
      <c r="B1186" s="30">
        <v>1115</v>
      </c>
      <c r="C1186" s="40">
        <v>1.5288215123823529E-2</v>
      </c>
      <c r="D1186" s="30">
        <v>3.2681467016881169E-3</v>
      </c>
      <c r="E1186" s="30">
        <v>1.2020068422135412E-2</v>
      </c>
    </row>
    <row r="1187" spans="2:5" x14ac:dyDescent="0.2">
      <c r="B1187" s="30">
        <v>1116</v>
      </c>
      <c r="C1187" s="40">
        <v>-1.8531507016290406E-2</v>
      </c>
      <c r="D1187" s="30">
        <v>6.5855593192090667E-4</v>
      </c>
      <c r="E1187" s="30">
        <v>-1.9190062948211312E-2</v>
      </c>
    </row>
    <row r="1188" spans="2:5" x14ac:dyDescent="0.2">
      <c r="B1188" s="30">
        <v>1117</v>
      </c>
      <c r="C1188" s="40">
        <v>-1.8582655076214795E-2</v>
      </c>
      <c r="D1188" s="30">
        <v>-9.4440715630850908E-5</v>
      </c>
      <c r="E1188" s="30">
        <v>-1.8488214360583944E-2</v>
      </c>
    </row>
    <row r="1189" spans="2:5" x14ac:dyDescent="0.2">
      <c r="B1189" s="30">
        <v>1118</v>
      </c>
      <c r="C1189" s="40">
        <v>7.1905000845812342E-3</v>
      </c>
      <c r="D1189" s="30">
        <v>-4.6030686664036207E-3</v>
      </c>
      <c r="E1189" s="30">
        <v>1.1793568750984855E-2</v>
      </c>
    </row>
    <row r="1190" spans="2:5" x14ac:dyDescent="0.2">
      <c r="B1190" s="30">
        <v>1119</v>
      </c>
      <c r="C1190" s="40">
        <v>-1.6246957270018108E-3</v>
      </c>
      <c r="D1190" s="30">
        <v>-3.5137537115888726E-3</v>
      </c>
      <c r="E1190" s="30">
        <v>1.8890579845870618E-3</v>
      </c>
    </row>
    <row r="1191" spans="2:5" x14ac:dyDescent="0.2">
      <c r="B1191" s="30">
        <v>1120</v>
      </c>
      <c r="C1191" s="40">
        <v>1.7573667459929621E-3</v>
      </c>
      <c r="D1191" s="30">
        <v>1.48832256923402E-3</v>
      </c>
      <c r="E1191" s="30">
        <v>2.6904417675894209E-4</v>
      </c>
    </row>
    <row r="1192" spans="2:5" x14ac:dyDescent="0.2">
      <c r="B1192" s="30">
        <v>1121</v>
      </c>
      <c r="C1192" s="40">
        <v>1.4441243556782262E-2</v>
      </c>
      <c r="D1192" s="30">
        <v>1.3414803762867664E-3</v>
      </c>
      <c r="E1192" s="30">
        <v>1.3099763180495496E-2</v>
      </c>
    </row>
    <row r="1193" spans="2:5" x14ac:dyDescent="0.2">
      <c r="B1193" s="30">
        <v>1122</v>
      </c>
      <c r="C1193" s="40">
        <v>2.5051060105704993E-2</v>
      </c>
      <c r="D1193" s="30">
        <v>1.197458229528485E-3</v>
      </c>
      <c r="E1193" s="30">
        <v>2.3853601876176508E-2</v>
      </c>
    </row>
    <row r="1194" spans="2:5" x14ac:dyDescent="0.2">
      <c r="B1194" s="30">
        <v>1123</v>
      </c>
      <c r="C1194" s="40">
        <v>-8.2782989753504305E-3</v>
      </c>
      <c r="D1194" s="30">
        <v>4.8553111976998645E-3</v>
      </c>
      <c r="E1194" s="30">
        <v>-1.3133610173050295E-2</v>
      </c>
    </row>
    <row r="1195" spans="2:5" x14ac:dyDescent="0.2">
      <c r="B1195" s="30">
        <v>1124</v>
      </c>
      <c r="C1195" s="40">
        <v>-6.0694529609920883E-3</v>
      </c>
      <c r="D1195" s="30">
        <v>2.8448814550925952E-3</v>
      </c>
      <c r="E1195" s="30">
        <v>-8.9143344160846835E-3</v>
      </c>
    </row>
    <row r="1196" spans="2:5" x14ac:dyDescent="0.2">
      <c r="B1196" s="30">
        <v>1125</v>
      </c>
      <c r="C1196" s="40">
        <v>7.8831285684853782E-3</v>
      </c>
      <c r="D1196" s="30">
        <v>-2.2082956804596113E-3</v>
      </c>
      <c r="E1196" s="30">
        <v>1.009142424894499E-2</v>
      </c>
    </row>
    <row r="1197" spans="2:5" x14ac:dyDescent="0.2">
      <c r="B1197" s="30">
        <v>1126</v>
      </c>
      <c r="C1197" s="40">
        <v>4.7753640252795673E-3</v>
      </c>
      <c r="D1197" s="30">
        <v>-2.0389758355377503E-3</v>
      </c>
      <c r="E1197" s="30">
        <v>6.8143398608173176E-3</v>
      </c>
    </row>
    <row r="1198" spans="2:5" x14ac:dyDescent="0.2">
      <c r="B1198" s="30">
        <v>1127</v>
      </c>
      <c r="C1198" s="40">
        <v>-7.1186485667923266E-3</v>
      </c>
      <c r="D1198" s="30">
        <v>1.9405799686890556E-3</v>
      </c>
      <c r="E1198" s="30">
        <v>-9.0592285354813822E-3</v>
      </c>
    </row>
    <row r="1199" spans="2:5" x14ac:dyDescent="0.2">
      <c r="B1199" s="30">
        <v>1128</v>
      </c>
      <c r="C1199" s="40">
        <v>1.3915150093785726E-3</v>
      </c>
      <c r="D1199" s="30">
        <v>4.4374030885226785E-4</v>
      </c>
      <c r="E1199" s="30">
        <v>9.4777470052630479E-4</v>
      </c>
    </row>
    <row r="1200" spans="2:5" x14ac:dyDescent="0.2">
      <c r="B1200" s="30">
        <v>1129</v>
      </c>
      <c r="C1200" s="40">
        <v>6.7992780275474764E-4</v>
      </c>
      <c r="D1200" s="30">
        <v>-1.3546660737275935E-3</v>
      </c>
      <c r="E1200" s="30">
        <v>2.034593876482341E-3</v>
      </c>
    </row>
    <row r="1201" spans="2:5" x14ac:dyDescent="0.2">
      <c r="B1201" s="30">
        <v>1130</v>
      </c>
      <c r="C1201" s="40">
        <v>-1.2417044678984843E-2</v>
      </c>
      <c r="D1201" s="30">
        <v>-3.4985658191988289E-4</v>
      </c>
      <c r="E1201" s="30">
        <v>-1.206718809706496E-2</v>
      </c>
    </row>
    <row r="1202" spans="2:5" x14ac:dyDescent="0.2">
      <c r="B1202" s="30">
        <v>1131</v>
      </c>
      <c r="C1202" s="40">
        <v>-1.1157148473983112E-2</v>
      </c>
      <c r="D1202" s="30">
        <v>-8.2899915857835398E-4</v>
      </c>
      <c r="E1202" s="30">
        <v>-1.0328149315404758E-2</v>
      </c>
    </row>
    <row r="1203" spans="2:5" x14ac:dyDescent="0.2">
      <c r="B1203" s="30">
        <v>1132</v>
      </c>
      <c r="C1203" s="40">
        <v>-2.8883290626175329E-3</v>
      </c>
      <c r="D1203" s="30">
        <v>-3.1510773479488103E-3</v>
      </c>
      <c r="E1203" s="30">
        <v>2.6274828533127742E-4</v>
      </c>
    </row>
    <row r="1204" spans="2:5" x14ac:dyDescent="0.2">
      <c r="B1204" s="30">
        <v>1133</v>
      </c>
      <c r="C1204" s="40">
        <v>1.8903597311687712E-3</v>
      </c>
      <c r="D1204" s="30">
        <v>-2.3908419617288709E-3</v>
      </c>
      <c r="E1204" s="30">
        <v>4.2812016928976421E-3</v>
      </c>
    </row>
    <row r="1205" spans="2:5" x14ac:dyDescent="0.2">
      <c r="B1205" s="30">
        <v>1134</v>
      </c>
      <c r="C1205" s="40">
        <v>9.5365736583489825E-3</v>
      </c>
      <c r="D1205" s="30">
        <v>2.3538903731107515E-4</v>
      </c>
      <c r="E1205" s="30">
        <v>9.3011846210379074E-3</v>
      </c>
    </row>
    <row r="1206" spans="2:5" x14ac:dyDescent="0.2">
      <c r="B1206" s="30">
        <v>1135</v>
      </c>
      <c r="C1206" s="40">
        <v>-4.2409405910901372E-3</v>
      </c>
      <c r="D1206" s="30">
        <v>1.8977661224664193E-3</v>
      </c>
      <c r="E1206" s="30">
        <v>-6.1387067135565566E-3</v>
      </c>
    </row>
    <row r="1207" spans="2:5" x14ac:dyDescent="0.2">
      <c r="B1207" s="30">
        <v>1136</v>
      </c>
      <c r="C1207" s="40">
        <v>-6.9378730793910499E-3</v>
      </c>
      <c r="D1207" s="30">
        <v>1.0467099065759981E-3</v>
      </c>
      <c r="E1207" s="30">
        <v>-7.9845829859670481E-3</v>
      </c>
    </row>
    <row r="1208" spans="2:5" x14ac:dyDescent="0.2">
      <c r="B1208" s="30">
        <v>1137</v>
      </c>
      <c r="C1208" s="40">
        <v>-1.5288464492193675E-2</v>
      </c>
      <c r="D1208" s="30">
        <v>-1.3127102797201393E-3</v>
      </c>
      <c r="E1208" s="30">
        <v>-1.3975754212473535E-2</v>
      </c>
    </row>
    <row r="1209" spans="2:5" x14ac:dyDescent="0.2">
      <c r="B1209" s="30">
        <v>1138</v>
      </c>
      <c r="C1209" s="40">
        <v>-3.3589697594806997E-2</v>
      </c>
      <c r="D1209" s="30">
        <v>-3.5213731921006595E-3</v>
      </c>
      <c r="E1209" s="30">
        <v>-3.0068324402706337E-2</v>
      </c>
    </row>
    <row r="1210" spans="2:5" x14ac:dyDescent="0.2">
      <c r="B1210" s="30">
        <v>1139</v>
      </c>
      <c r="C1210" s="40">
        <v>-3.5313391751674687E-3</v>
      </c>
      <c r="D1210" s="30">
        <v>-5.8424030201727995E-3</v>
      </c>
      <c r="E1210" s="30">
        <v>2.3110638450053308E-3</v>
      </c>
    </row>
    <row r="1211" spans="2:5" x14ac:dyDescent="0.2">
      <c r="B1211" s="30">
        <v>1140</v>
      </c>
      <c r="C1211" s="40">
        <v>7.2530447272462001E-3</v>
      </c>
      <c r="D1211" s="30">
        <v>-5.2048822241419308E-3</v>
      </c>
      <c r="E1211" s="30">
        <v>1.2457926951388131E-2</v>
      </c>
    </row>
    <row r="1212" spans="2:5" x14ac:dyDescent="0.2">
      <c r="B1212" s="30">
        <v>1141</v>
      </c>
      <c r="C1212" s="40">
        <v>3.101656567100537E-3</v>
      </c>
      <c r="D1212" s="30">
        <v>2.9080245547418934E-4</v>
      </c>
      <c r="E1212" s="30">
        <v>2.8108541116263477E-3</v>
      </c>
    </row>
    <row r="1213" spans="2:5" x14ac:dyDescent="0.2">
      <c r="B1213" s="30">
        <v>1142</v>
      </c>
      <c r="C1213" s="40">
        <v>-7.8415221071116425E-3</v>
      </c>
      <c r="D1213" s="30">
        <v>3.4694391702784141E-3</v>
      </c>
      <c r="E1213" s="30">
        <v>-1.1310961277390057E-2</v>
      </c>
    </row>
    <row r="1214" spans="2:5" x14ac:dyDescent="0.2">
      <c r="B1214" s="30">
        <v>1143</v>
      </c>
      <c r="C1214" s="40">
        <v>-1.3769100514948561E-2</v>
      </c>
      <c r="D1214" s="30">
        <v>-6.4038852615213443E-5</v>
      </c>
      <c r="E1214" s="30">
        <v>-1.3705061662333347E-2</v>
      </c>
    </row>
    <row r="1215" spans="2:5" x14ac:dyDescent="0.2">
      <c r="B1215" s="30">
        <v>1144</v>
      </c>
      <c r="C1215" s="40">
        <v>-6.0830765304933729E-3</v>
      </c>
      <c r="D1215" s="30">
        <v>-3.1193020503338968E-3</v>
      </c>
      <c r="E1215" s="30">
        <v>-2.9637744801594762E-3</v>
      </c>
    </row>
    <row r="1216" spans="2:5" x14ac:dyDescent="0.2">
      <c r="B1216" s="30">
        <v>1145</v>
      </c>
      <c r="C1216" s="40">
        <v>1.6120936060606814E-2</v>
      </c>
      <c r="D1216" s="30">
        <v>-3.1465042101781332E-3</v>
      </c>
      <c r="E1216" s="30">
        <v>1.9267440270784947E-2</v>
      </c>
    </row>
    <row r="1217" spans="2:5" x14ac:dyDescent="0.2">
      <c r="B1217" s="30">
        <v>1146</v>
      </c>
      <c r="C1217" s="40">
        <v>1.0601999186370909E-2</v>
      </c>
      <c r="D1217" s="30">
        <v>9.5144579971392397E-4</v>
      </c>
      <c r="E1217" s="30">
        <v>9.6505533866569852E-3</v>
      </c>
    </row>
    <row r="1218" spans="2:5" x14ac:dyDescent="0.2">
      <c r="B1218" s="30">
        <v>1147</v>
      </c>
      <c r="C1218" s="40">
        <v>-6.0480045372484697E-3</v>
      </c>
      <c r="D1218" s="30">
        <v>4.1212284378936955E-3</v>
      </c>
      <c r="E1218" s="30">
        <v>-1.0169232975142165E-2</v>
      </c>
    </row>
    <row r="1219" spans="2:5" x14ac:dyDescent="0.2">
      <c r="B1219" s="30">
        <v>1148</v>
      </c>
      <c r="C1219" s="40">
        <v>-7.6261685171939552E-3</v>
      </c>
      <c r="D1219" s="30">
        <v>1.6219537806173006E-3</v>
      </c>
      <c r="E1219" s="30">
        <v>-9.2481222978112558E-3</v>
      </c>
    </row>
    <row r="1220" spans="2:5" x14ac:dyDescent="0.2">
      <c r="B1220" s="30">
        <v>1149</v>
      </c>
      <c r="C1220" s="40">
        <v>-4.1604032942843643E-3</v>
      </c>
      <c r="D1220" s="30">
        <v>-2.5864143403252103E-3</v>
      </c>
      <c r="E1220" s="30">
        <v>-1.573988953959154E-3</v>
      </c>
    </row>
    <row r="1221" spans="2:5" x14ac:dyDescent="0.2">
      <c r="B1221" s="30">
        <v>1150</v>
      </c>
      <c r="C1221" s="40">
        <v>-3.4003532152763406E-3</v>
      </c>
      <c r="D1221" s="30">
        <v>-2.5262940718553673E-3</v>
      </c>
      <c r="E1221" s="30">
        <v>-8.740591434209734E-4</v>
      </c>
    </row>
    <row r="1222" spans="2:5" x14ac:dyDescent="0.2">
      <c r="B1222" s="30">
        <v>1151</v>
      </c>
      <c r="C1222" s="40">
        <v>-3.4202507017306568E-3</v>
      </c>
      <c r="D1222" s="30">
        <v>-8.5863835663833269E-4</v>
      </c>
      <c r="E1222" s="30">
        <v>-2.5616123450923241E-3</v>
      </c>
    </row>
    <row r="1223" spans="2:5" x14ac:dyDescent="0.2">
      <c r="B1223" s="30">
        <v>1152</v>
      </c>
      <c r="C1223" s="40">
        <v>-8.8490253637541344E-3</v>
      </c>
      <c r="D1223" s="30">
        <v>-5.4690913770428715E-4</v>
      </c>
      <c r="E1223" s="30">
        <v>-8.3021162260498473E-3</v>
      </c>
    </row>
    <row r="1224" spans="2:5" x14ac:dyDescent="0.2">
      <c r="B1224" s="30">
        <v>1153</v>
      </c>
      <c r="C1224" s="40">
        <v>2.4408809316767096E-3</v>
      </c>
      <c r="D1224" s="30">
        <v>-1.3585610370393316E-3</v>
      </c>
      <c r="E1224" s="30">
        <v>3.7994419687160412E-3</v>
      </c>
    </row>
    <row r="1225" spans="2:5" x14ac:dyDescent="0.2">
      <c r="B1225" s="30">
        <v>1154</v>
      </c>
      <c r="C1225" s="40">
        <v>3.2175274490264258E-3</v>
      </c>
      <c r="D1225" s="30">
        <v>-9.4685439006986921E-4</v>
      </c>
      <c r="E1225" s="30">
        <v>4.164381839096295E-3</v>
      </c>
    </row>
    <row r="1226" spans="2:5" x14ac:dyDescent="0.2">
      <c r="B1226" s="30">
        <v>1155</v>
      </c>
      <c r="C1226" s="40">
        <v>-3.759854109981646E-2</v>
      </c>
      <c r="D1226" s="30">
        <v>5.8738036069493765E-4</v>
      </c>
      <c r="E1226" s="30">
        <v>-3.8185921460511398E-2</v>
      </c>
    </row>
    <row r="1227" spans="2:5" x14ac:dyDescent="0.2">
      <c r="B1227" s="30">
        <v>1156</v>
      </c>
      <c r="C1227" s="40">
        <v>-3.9148476786179276E-2</v>
      </c>
      <c r="D1227" s="30">
        <v>-3.0743575500985776E-3</v>
      </c>
      <c r="E1227" s="30">
        <v>-3.6074119236080698E-2</v>
      </c>
    </row>
    <row r="1228" spans="2:5" x14ac:dyDescent="0.2">
      <c r="B1228" s="30">
        <v>1157</v>
      </c>
      <c r="C1228" s="40">
        <v>9.8093916927400274E-3</v>
      </c>
      <c r="D1228" s="30">
        <v>-9.7842627076597782E-3</v>
      </c>
      <c r="E1228" s="30">
        <v>1.9593654400399806E-2</v>
      </c>
    </row>
    <row r="1229" spans="2:5" x14ac:dyDescent="0.2">
      <c r="B1229" s="30">
        <v>1158</v>
      </c>
      <c r="C1229" s="40">
        <v>5.8026212428264534E-3</v>
      </c>
      <c r="D1229" s="30">
        <v>-5.8611465218815053E-3</v>
      </c>
      <c r="E1229" s="30">
        <v>1.1663767764707959E-2</v>
      </c>
    </row>
    <row r="1230" spans="2:5" x14ac:dyDescent="0.2">
      <c r="B1230" s="30">
        <v>1159</v>
      </c>
      <c r="C1230" s="40">
        <v>4.7923202925358958E-3</v>
      </c>
      <c r="D1230" s="30">
        <v>3.391718908533895E-3</v>
      </c>
      <c r="E1230" s="30">
        <v>1.4006013840020008E-3</v>
      </c>
    </row>
    <row r="1231" spans="2:5" x14ac:dyDescent="0.2">
      <c r="B1231" s="30">
        <v>1160</v>
      </c>
      <c r="C1231" s="40">
        <v>-6.6607431703798042E-3</v>
      </c>
      <c r="D1231" s="30">
        <v>4.2064616902693138E-3</v>
      </c>
      <c r="E1231" s="30">
        <v>-1.0867204860649118E-2</v>
      </c>
    </row>
    <row r="1232" spans="2:5" x14ac:dyDescent="0.2">
      <c r="B1232" s="30">
        <v>1161</v>
      </c>
      <c r="C1232" s="40">
        <v>2.4912226917371098E-2</v>
      </c>
      <c r="D1232" s="30">
        <v>-6.4762964834123166E-4</v>
      </c>
      <c r="E1232" s="30">
        <v>2.555985656571233E-2</v>
      </c>
    </row>
    <row r="1233" spans="2:5" x14ac:dyDescent="0.2">
      <c r="B1233" s="30">
        <v>1162</v>
      </c>
      <c r="C1233" s="40">
        <v>3.4614821344314234E-2</v>
      </c>
      <c r="D1233" s="30">
        <v>1.4247042968049337E-3</v>
      </c>
      <c r="E1233" s="30">
        <v>3.31901170475093E-2</v>
      </c>
    </row>
    <row r="1234" spans="2:5" x14ac:dyDescent="0.2">
      <c r="B1234" s="30">
        <v>1163</v>
      </c>
      <c r="C1234" s="40">
        <v>1.4854384538196153E-2</v>
      </c>
      <c r="D1234" s="30">
        <v>6.7096276337974096E-3</v>
      </c>
      <c r="E1234" s="30">
        <v>8.1447569043987429E-3</v>
      </c>
    </row>
    <row r="1235" spans="2:5" x14ac:dyDescent="0.2">
      <c r="B1235" s="30">
        <v>1164</v>
      </c>
      <c r="C1235" s="40">
        <v>2.2929852126633106E-3</v>
      </c>
      <c r="D1235" s="30">
        <v>7.60312552873048E-3</v>
      </c>
      <c r="E1235" s="30">
        <v>-5.3101403160671695E-3</v>
      </c>
    </row>
    <row r="1236" spans="2:5" x14ac:dyDescent="0.2">
      <c r="B1236" s="30">
        <v>1165</v>
      </c>
      <c r="C1236" s="40">
        <v>-7.4570332163287094E-3</v>
      </c>
      <c r="D1236" s="30">
        <v>1.5439053126911862E-3</v>
      </c>
      <c r="E1236" s="30">
        <v>-9.0009385290198956E-3</v>
      </c>
    </row>
    <row r="1237" spans="2:5" x14ac:dyDescent="0.2">
      <c r="B1237" s="30">
        <v>1166</v>
      </c>
      <c r="C1237" s="40">
        <v>-8.5302000257885726E-3</v>
      </c>
      <c r="D1237" s="30">
        <v>-2.527465219089974E-3</v>
      </c>
      <c r="E1237" s="30">
        <v>-6.0027348066985986E-3</v>
      </c>
    </row>
    <row r="1238" spans="2:5" x14ac:dyDescent="0.2">
      <c r="B1238" s="30">
        <v>1167</v>
      </c>
      <c r="C1238" s="40">
        <v>-1.5069221547176345E-2</v>
      </c>
      <c r="D1238" s="30">
        <v>-3.0341820137233938E-3</v>
      </c>
      <c r="E1238" s="30">
        <v>-1.2035039533452951E-2</v>
      </c>
    </row>
    <row r="1239" spans="2:5" x14ac:dyDescent="0.2">
      <c r="B1239" s="30">
        <v>1168</v>
      </c>
      <c r="C1239" s="40">
        <v>-3.6139404943286752E-3</v>
      </c>
      <c r="D1239" s="30">
        <v>-3.3195983468360243E-3</v>
      </c>
      <c r="E1239" s="30">
        <v>-2.9434214749265086E-4</v>
      </c>
    </row>
    <row r="1240" spans="2:5" x14ac:dyDescent="0.2">
      <c r="B1240" s="30">
        <v>1169</v>
      </c>
      <c r="C1240" s="40">
        <v>8.5800819946703312E-4</v>
      </c>
      <c r="D1240" s="30">
        <v>-2.3591273360370258E-3</v>
      </c>
      <c r="E1240" s="30">
        <v>3.2171355355040589E-3</v>
      </c>
    </row>
    <row r="1241" spans="2:5" x14ac:dyDescent="0.2">
      <c r="B1241" s="30">
        <v>1170</v>
      </c>
      <c r="C1241" s="40">
        <v>-7.9541078451023147E-3</v>
      </c>
      <c r="D1241" s="30">
        <v>-3.5689199511928279E-4</v>
      </c>
      <c r="E1241" s="30">
        <v>-7.5972158499830319E-3</v>
      </c>
    </row>
    <row r="1242" spans="2:5" x14ac:dyDescent="0.2">
      <c r="B1242" s="30">
        <v>1171</v>
      </c>
      <c r="C1242" s="40">
        <v>1.7327103159258745E-2</v>
      </c>
      <c r="D1242" s="30">
        <v>8.5555136603170795E-5</v>
      </c>
      <c r="E1242" s="30">
        <v>1.7241548022655574E-2</v>
      </c>
    </row>
    <row r="1243" spans="2:5" x14ac:dyDescent="0.2">
      <c r="B1243" s="30">
        <v>1172</v>
      </c>
      <c r="C1243" s="40">
        <v>7.2586168647211548E-3</v>
      </c>
      <c r="D1243" s="30">
        <v>9.4366141094628323E-4</v>
      </c>
      <c r="E1243" s="30">
        <v>6.3149554537748715E-3</v>
      </c>
    </row>
    <row r="1244" spans="2:5" x14ac:dyDescent="0.2">
      <c r="B1244" s="30">
        <v>1173</v>
      </c>
      <c r="C1244" s="40">
        <v>2.0851736672437535E-2</v>
      </c>
      <c r="D1244" s="30">
        <v>2.8744093722324719E-3</v>
      </c>
      <c r="E1244" s="30">
        <v>1.7977327300205063E-2</v>
      </c>
    </row>
    <row r="1245" spans="2:5" x14ac:dyDescent="0.2">
      <c r="B1245" s="30">
        <v>1174</v>
      </c>
      <c r="C1245" s="40">
        <v>7.3423384365525011E-3</v>
      </c>
      <c r="D1245" s="30">
        <v>4.2508512724423898E-3</v>
      </c>
      <c r="E1245" s="30">
        <v>3.0914871641101113E-3</v>
      </c>
    </row>
    <row r="1246" spans="2:5" x14ac:dyDescent="0.2">
      <c r="B1246" s="30">
        <v>1175</v>
      </c>
      <c r="C1246" s="40">
        <v>-2.9631553418261885E-2</v>
      </c>
      <c r="D1246" s="30">
        <v>2.6896898578932203E-3</v>
      </c>
      <c r="E1246" s="30">
        <v>-3.2321243276155105E-2</v>
      </c>
    </row>
    <row r="1247" spans="2:5" x14ac:dyDescent="0.2">
      <c r="B1247" s="30">
        <v>1176</v>
      </c>
      <c r="C1247" s="40">
        <v>1.1177761090429714E-2</v>
      </c>
      <c r="D1247" s="30">
        <v>-2.1966057871309497E-3</v>
      </c>
      <c r="E1247" s="30">
        <v>1.3374366877560663E-2</v>
      </c>
    </row>
    <row r="1248" spans="2:5" x14ac:dyDescent="0.2">
      <c r="B1248" s="30">
        <v>1177</v>
      </c>
      <c r="C1248" s="40">
        <v>-5.9059861772567451E-3</v>
      </c>
      <c r="D1248" s="30">
        <v>-4.2920960001157664E-3</v>
      </c>
      <c r="E1248" s="30">
        <v>-1.6138901771409787E-3</v>
      </c>
    </row>
    <row r="1249" spans="2:5" x14ac:dyDescent="0.2">
      <c r="B1249" s="30">
        <v>1178</v>
      </c>
      <c r="C1249" s="40">
        <v>8.0870121236170638E-3</v>
      </c>
      <c r="D1249" s="30">
        <v>-4.9501796301452787E-4</v>
      </c>
      <c r="E1249" s="30">
        <v>8.5820300866315917E-3</v>
      </c>
    </row>
    <row r="1250" spans="2:5" x14ac:dyDescent="0.2">
      <c r="B1250" s="30">
        <v>1179</v>
      </c>
      <c r="C1250" s="40">
        <v>6.5228798594183512E-3</v>
      </c>
      <c r="D1250" s="30">
        <v>2.2940324991061198E-3</v>
      </c>
      <c r="E1250" s="30">
        <v>4.2288473603122314E-3</v>
      </c>
    </row>
    <row r="1251" spans="2:5" x14ac:dyDescent="0.2">
      <c r="B1251" s="30">
        <v>1180</v>
      </c>
      <c r="C1251" s="40">
        <v>9.6524507078188382E-3</v>
      </c>
      <c r="D1251" s="30">
        <v>8.3594804348065613E-4</v>
      </c>
      <c r="E1251" s="30">
        <v>8.8165026643381821E-3</v>
      </c>
    </row>
    <row r="1252" spans="2:5" x14ac:dyDescent="0.2">
      <c r="B1252" s="30">
        <v>1181</v>
      </c>
      <c r="C1252" s="40">
        <v>1.8400219839584633E-2</v>
      </c>
      <c r="D1252" s="30">
        <v>2.5200623349987544E-3</v>
      </c>
      <c r="E1252" s="30">
        <v>1.5880157504585879E-2</v>
      </c>
    </row>
    <row r="1253" spans="2:5" x14ac:dyDescent="0.2">
      <c r="B1253" s="30">
        <v>1182</v>
      </c>
      <c r="C1253" s="40">
        <v>-7.4335506672251238E-3</v>
      </c>
      <c r="D1253" s="30">
        <v>2.9202227066792456E-3</v>
      </c>
      <c r="E1253" s="30">
        <v>-1.0353773373904369E-2</v>
      </c>
    </row>
    <row r="1254" spans="2:5" x14ac:dyDescent="0.2">
      <c r="B1254" s="30">
        <v>1183</v>
      </c>
      <c r="C1254" s="40">
        <v>-2.4052106168980267E-2</v>
      </c>
      <c r="D1254" s="30">
        <v>1.5322708465939534E-3</v>
      </c>
      <c r="E1254" s="30">
        <v>-2.5584377015574221E-2</v>
      </c>
    </row>
    <row r="1255" spans="2:5" x14ac:dyDescent="0.2">
      <c r="B1255" s="30">
        <v>1184</v>
      </c>
      <c r="C1255" s="40">
        <v>2.3361159946918265E-2</v>
      </c>
      <c r="D1255" s="30">
        <v>-3.9160343936807292E-3</v>
      </c>
      <c r="E1255" s="30">
        <v>2.7277194340598995E-2</v>
      </c>
    </row>
    <row r="1256" spans="2:5" x14ac:dyDescent="0.2">
      <c r="B1256" s="30">
        <v>1185</v>
      </c>
      <c r="C1256" s="40">
        <v>6.7523715553440408E-3</v>
      </c>
      <c r="D1256" s="30">
        <v>-2.4196835179984945E-3</v>
      </c>
      <c r="E1256" s="30">
        <v>9.1720550733425353E-3</v>
      </c>
    </row>
    <row r="1257" spans="2:5" x14ac:dyDescent="0.2">
      <c r="B1257" s="30">
        <v>1186</v>
      </c>
      <c r="C1257" s="40">
        <v>-2.4937868108582512E-3</v>
      </c>
      <c r="D1257" s="30">
        <v>3.7853482896892357E-3</v>
      </c>
      <c r="E1257" s="30">
        <v>-6.2791351005474869E-3</v>
      </c>
    </row>
    <row r="1258" spans="2:5" x14ac:dyDescent="0.2">
      <c r="B1258" s="30">
        <v>1187</v>
      </c>
      <c r="C1258" s="40">
        <v>2.2716291644492521E-2</v>
      </c>
      <c r="D1258" s="30">
        <v>2.8972894817826458E-3</v>
      </c>
      <c r="E1258" s="30">
        <v>1.9819002162709876E-2</v>
      </c>
    </row>
    <row r="1259" spans="2:5" x14ac:dyDescent="0.2">
      <c r="B1259" s="30">
        <v>1188</v>
      </c>
      <c r="C1259" s="40">
        <v>-9.1952141511369174E-3</v>
      </c>
      <c r="D1259" s="30">
        <v>6.3175360069322312E-4</v>
      </c>
      <c r="E1259" s="30">
        <v>-9.8269677518301405E-3</v>
      </c>
    </row>
    <row r="1260" spans="2:5" x14ac:dyDescent="0.2">
      <c r="B1260" s="30">
        <v>1189</v>
      </c>
      <c r="C1260" s="40">
        <v>1.4679809826914967E-2</v>
      </c>
      <c r="D1260" s="30">
        <v>1.5920373940830797E-3</v>
      </c>
      <c r="E1260" s="30">
        <v>1.3087772432831888E-2</v>
      </c>
    </row>
    <row r="1261" spans="2:5" x14ac:dyDescent="0.2">
      <c r="B1261" s="30">
        <v>1190</v>
      </c>
      <c r="C1261" s="40">
        <v>-4.9058512222183914E-3</v>
      </c>
      <c r="D1261" s="30">
        <v>1.0211980067685918E-3</v>
      </c>
      <c r="E1261" s="30">
        <v>-5.9270492289869832E-3</v>
      </c>
    </row>
    <row r="1262" spans="2:5" x14ac:dyDescent="0.2">
      <c r="B1262" s="30">
        <v>1191</v>
      </c>
      <c r="C1262" s="40">
        <v>1.3057459647551182E-2</v>
      </c>
      <c r="D1262" s="30">
        <v>-3.5984477408970705E-4</v>
      </c>
      <c r="E1262" s="30">
        <v>1.3417304421640889E-2</v>
      </c>
    </row>
    <row r="1263" spans="2:5" x14ac:dyDescent="0.2">
      <c r="B1263" s="30">
        <v>1192</v>
      </c>
      <c r="C1263" s="40">
        <v>-1.0184343152539261E-2</v>
      </c>
      <c r="D1263" s="30">
        <v>1.6824381057356889E-3</v>
      </c>
      <c r="E1263" s="30">
        <v>-1.186678125827495E-2</v>
      </c>
    </row>
    <row r="1264" spans="2:5" x14ac:dyDescent="0.2">
      <c r="B1264" s="30">
        <v>1193</v>
      </c>
      <c r="C1264" s="40">
        <v>-4.0686220326173458E-2</v>
      </c>
      <c r="D1264" s="30">
        <v>-4.9652848625748869E-4</v>
      </c>
      <c r="E1264" s="30">
        <v>-4.018969183991597E-2</v>
      </c>
    </row>
    <row r="1265" spans="2:5" x14ac:dyDescent="0.2">
      <c r="B1265" s="30">
        <v>1194</v>
      </c>
      <c r="C1265" s="40">
        <v>1.9523326908391259E-2</v>
      </c>
      <c r="D1265" s="30">
        <v>-5.2819203347263914E-3</v>
      </c>
      <c r="E1265" s="30">
        <v>2.480524724311765E-2</v>
      </c>
    </row>
    <row r="1266" spans="2:5" x14ac:dyDescent="0.2">
      <c r="B1266" s="30">
        <v>1195</v>
      </c>
      <c r="C1266" s="40">
        <v>8.0735780480488944E-3</v>
      </c>
      <c r="D1266" s="30">
        <v>-4.912364484029659E-3</v>
      </c>
      <c r="E1266" s="30">
        <v>1.2985942532078553E-2</v>
      </c>
    </row>
    <row r="1267" spans="2:5" x14ac:dyDescent="0.2">
      <c r="B1267" s="30">
        <v>1196</v>
      </c>
      <c r="C1267" s="40">
        <v>1.5233257218764591E-3</v>
      </c>
      <c r="D1267" s="30">
        <v>3.1016983536462464E-3</v>
      </c>
      <c r="E1267" s="30">
        <v>-1.5783726317697873E-3</v>
      </c>
    </row>
    <row r="1268" spans="2:5" x14ac:dyDescent="0.2">
      <c r="B1268" s="30">
        <v>1197</v>
      </c>
      <c r="C1268" s="40">
        <v>-1.3258728631048745E-3</v>
      </c>
      <c r="D1268" s="30">
        <v>4.5516587257745898E-3</v>
      </c>
      <c r="E1268" s="30">
        <v>-5.8775315888794644E-3</v>
      </c>
    </row>
    <row r="1269" spans="2:5" x14ac:dyDescent="0.2">
      <c r="B1269" s="30">
        <v>1198</v>
      </c>
      <c r="C1269" s="40">
        <v>-2.0150328408479523E-2</v>
      </c>
      <c r="D1269" s="30">
        <v>-1.1274208911194912E-3</v>
      </c>
      <c r="E1269" s="30">
        <v>-1.9022907517360032E-2</v>
      </c>
    </row>
    <row r="1270" spans="2:5" x14ac:dyDescent="0.2">
      <c r="B1270" s="30">
        <v>1199</v>
      </c>
      <c r="C1270" s="40">
        <v>5.9212417163904641E-3</v>
      </c>
      <c r="D1270" s="30">
        <v>-2.9933729850556519E-3</v>
      </c>
      <c r="E1270" s="30">
        <v>8.914614701446116E-3</v>
      </c>
    </row>
    <row r="1271" spans="2:5" x14ac:dyDescent="0.2">
      <c r="B1271" s="30">
        <v>1200</v>
      </c>
      <c r="C1271" s="40">
        <v>-4.6005886065236031E-3</v>
      </c>
      <c r="D1271" s="30">
        <v>-2.4467950167913789E-3</v>
      </c>
      <c r="E1271" s="30">
        <v>-2.1537935897322242E-3</v>
      </c>
    </row>
    <row r="1272" spans="2:5" x14ac:dyDescent="0.2">
      <c r="B1272" s="30">
        <v>1201</v>
      </c>
      <c r="C1272" s="40">
        <v>-5.7948251000943963E-3</v>
      </c>
      <c r="D1272" s="30">
        <v>-2.371051742547977E-4</v>
      </c>
      <c r="E1272" s="30">
        <v>-5.5577199258395986E-3</v>
      </c>
    </row>
    <row r="1273" spans="2:5" x14ac:dyDescent="0.2">
      <c r="B1273" s="30">
        <v>1202</v>
      </c>
      <c r="C1273" s="40">
        <v>4.425822325442425E-3</v>
      </c>
      <c r="D1273" s="30">
        <v>1.6461415487535082E-4</v>
      </c>
      <c r="E1273" s="30">
        <v>4.2612081705670742E-3</v>
      </c>
    </row>
    <row r="1274" spans="2:5" x14ac:dyDescent="0.2">
      <c r="B1274" s="30">
        <v>1203</v>
      </c>
      <c r="C1274" s="40">
        <v>-1.8913689518217053E-2</v>
      </c>
      <c r="D1274" s="30">
        <v>-9.6680491474838287E-4</v>
      </c>
      <c r="E1274" s="30">
        <v>-1.7946884603468671E-2</v>
      </c>
    </row>
    <row r="1275" spans="2:5" x14ac:dyDescent="0.2">
      <c r="B1275" s="30">
        <v>1204</v>
      </c>
      <c r="C1275" s="40">
        <v>1.541018243105002E-2</v>
      </c>
      <c r="D1275" s="30">
        <v>-1.3836188266492314E-3</v>
      </c>
      <c r="E1275" s="30">
        <v>1.6793801257699251E-2</v>
      </c>
    </row>
    <row r="1276" spans="2:5" x14ac:dyDescent="0.2">
      <c r="B1276" s="30">
        <v>1205</v>
      </c>
      <c r="C1276" s="40">
        <v>-5.6280153743692891E-3</v>
      </c>
      <c r="D1276" s="30">
        <v>-5.7077635245567949E-4</v>
      </c>
      <c r="E1276" s="30">
        <v>-5.0572390219136096E-3</v>
      </c>
    </row>
    <row r="1277" spans="2:5" x14ac:dyDescent="0.2">
      <c r="B1277" s="30">
        <v>1206</v>
      </c>
      <c r="C1277" s="40">
        <v>5.2964034543307387E-3</v>
      </c>
      <c r="D1277" s="30">
        <v>6.3896435500133356E-4</v>
      </c>
      <c r="E1277" s="30">
        <v>4.6574390993294051E-3</v>
      </c>
    </row>
    <row r="1278" spans="2:5" x14ac:dyDescent="0.2">
      <c r="B1278" s="30">
        <v>1207</v>
      </c>
      <c r="C1278" s="40">
        <v>-6.0611409588549343E-3</v>
      </c>
      <c r="D1278" s="30">
        <v>1.4160592419456578E-3</v>
      </c>
      <c r="E1278" s="30">
        <v>-7.4772002008005921E-3</v>
      </c>
    </row>
    <row r="1279" spans="2:5" x14ac:dyDescent="0.2">
      <c r="B1279" s="30">
        <v>1208</v>
      </c>
      <c r="C1279" s="40">
        <v>7.9726655703715233E-4</v>
      </c>
      <c r="D1279" s="30">
        <v>-1.2172267317236312E-3</v>
      </c>
      <c r="E1279" s="30">
        <v>2.0144932887607835E-3</v>
      </c>
    </row>
    <row r="1280" spans="2:5" x14ac:dyDescent="0.2">
      <c r="B1280" s="30">
        <v>1209</v>
      </c>
      <c r="C1280" s="40">
        <v>5.5283205882650742E-4</v>
      </c>
      <c r="D1280" s="30">
        <v>-3.3172710354410393E-4</v>
      </c>
      <c r="E1280" s="30">
        <v>8.8455916237061135E-4</v>
      </c>
    </row>
    <row r="1281" spans="2:5" x14ac:dyDescent="0.2">
      <c r="B1281" s="30">
        <v>1210</v>
      </c>
      <c r="C1281" s="40">
        <v>-6.4497151621108291E-3</v>
      </c>
      <c r="D1281" s="30">
        <v>-4.5368815347534945E-4</v>
      </c>
      <c r="E1281" s="30">
        <v>-5.9960270086354796E-3</v>
      </c>
    </row>
    <row r="1282" spans="2:5" x14ac:dyDescent="0.2">
      <c r="B1282" s="30">
        <v>1211</v>
      </c>
      <c r="C1282" s="40">
        <v>-8.9316754073253853E-3</v>
      </c>
      <c r="D1282" s="30">
        <v>-2.8365407091856046E-4</v>
      </c>
      <c r="E1282" s="30">
        <v>-8.6480213364068248E-3</v>
      </c>
    </row>
    <row r="1283" spans="2:5" x14ac:dyDescent="0.2">
      <c r="B1283" s="30">
        <v>1212</v>
      </c>
      <c r="C1283" s="40">
        <v>3.1726045655156628E-3</v>
      </c>
      <c r="D1283" s="30">
        <v>-2.0240823152213039E-3</v>
      </c>
      <c r="E1283" s="30">
        <v>5.1966868807369667E-3</v>
      </c>
    </row>
    <row r="1284" spans="2:5" x14ac:dyDescent="0.2">
      <c r="B1284" s="30">
        <v>1213</v>
      </c>
      <c r="C1284" s="40">
        <v>9.9711844291333254E-3</v>
      </c>
      <c r="D1284" s="30">
        <v>-1.23453766580193E-3</v>
      </c>
      <c r="E1284" s="30">
        <v>1.1205722094935255E-2</v>
      </c>
    </row>
    <row r="1285" spans="2:5" x14ac:dyDescent="0.2">
      <c r="B1285" s="30">
        <v>1214</v>
      </c>
      <c r="C1285" s="40">
        <v>1.7938207539003152E-2</v>
      </c>
      <c r="D1285" s="30">
        <v>1.6342856850107487E-3</v>
      </c>
      <c r="E1285" s="30">
        <v>1.6303921853992404E-2</v>
      </c>
    </row>
    <row r="1286" spans="2:5" x14ac:dyDescent="0.2">
      <c r="B1286" s="30">
        <v>1215</v>
      </c>
      <c r="C1286" s="40">
        <v>-1.7978937584341367E-2</v>
      </c>
      <c r="D1286" s="30">
        <v>3.9827017711678916E-3</v>
      </c>
      <c r="E1286" s="30">
        <v>-2.1961639355509259E-2</v>
      </c>
    </row>
    <row r="1287" spans="2:5" x14ac:dyDescent="0.2">
      <c r="B1287" s="30">
        <v>1216</v>
      </c>
      <c r="C1287" s="40">
        <v>2.0248650688901085E-2</v>
      </c>
      <c r="D1287" s="30">
        <v>5.5160761503775246E-4</v>
      </c>
      <c r="E1287" s="30">
        <v>1.9697043073863333E-2</v>
      </c>
    </row>
    <row r="1288" spans="2:5" x14ac:dyDescent="0.2">
      <c r="B1288" s="30">
        <v>1217</v>
      </c>
      <c r="C1288" s="40">
        <v>-4.0956125467337496E-3</v>
      </c>
      <c r="D1288" s="30">
        <v>-6.032310301599857E-4</v>
      </c>
      <c r="E1288" s="30">
        <v>-3.4923815165737639E-3</v>
      </c>
    </row>
    <row r="1289" spans="2:5" x14ac:dyDescent="0.2">
      <c r="B1289" s="30">
        <v>1218</v>
      </c>
      <c r="C1289" s="40">
        <v>1.0358489978683558E-2</v>
      </c>
      <c r="D1289" s="30">
        <v>5.963251963652192E-4</v>
      </c>
      <c r="E1289" s="30">
        <v>9.7621647823183388E-3</v>
      </c>
    </row>
    <row r="1290" spans="2:5" x14ac:dyDescent="0.2">
      <c r="B1290" s="30">
        <v>1219</v>
      </c>
      <c r="C1290" s="40">
        <v>4.7248482284073887E-3</v>
      </c>
      <c r="D1290" s="30">
        <v>2.2602668513172202E-3</v>
      </c>
      <c r="E1290" s="30">
        <v>2.4645813770901685E-3</v>
      </c>
    </row>
    <row r="1291" spans="2:5" x14ac:dyDescent="0.2">
      <c r="B1291" s="30">
        <v>1220</v>
      </c>
      <c r="C1291" s="40">
        <v>1.5318074795980501E-2</v>
      </c>
      <c r="D1291" s="30">
        <v>3.9321490148217994E-4</v>
      </c>
      <c r="E1291" s="30">
        <v>1.4924859894498321E-2</v>
      </c>
    </row>
    <row r="1292" spans="2:5" x14ac:dyDescent="0.2">
      <c r="B1292" s="30">
        <v>1221</v>
      </c>
      <c r="C1292" s="40">
        <v>-1.7121026462906959E-3</v>
      </c>
      <c r="D1292" s="30">
        <v>2.8251390582083769E-3</v>
      </c>
      <c r="E1292" s="30">
        <v>-4.5372417044990728E-3</v>
      </c>
    </row>
    <row r="1293" spans="2:5" x14ac:dyDescent="0.2">
      <c r="B1293" s="30">
        <v>1222</v>
      </c>
      <c r="C1293" s="40">
        <v>-1.1208570288516481E-2</v>
      </c>
      <c r="D1293" s="30">
        <v>1.3188179539389954E-3</v>
      </c>
      <c r="E1293" s="30">
        <v>-1.2527388242455476E-2</v>
      </c>
    </row>
    <row r="1294" spans="2:5" x14ac:dyDescent="0.2">
      <c r="B1294" s="30">
        <v>1223</v>
      </c>
      <c r="C1294" s="40">
        <v>1.7366210868634303E-2</v>
      </c>
      <c r="D1294" s="30">
        <v>-1.4506418409327461E-3</v>
      </c>
      <c r="E1294" s="30">
        <v>1.8816852709567049E-2</v>
      </c>
    </row>
    <row r="1295" spans="2:5" x14ac:dyDescent="0.2">
      <c r="B1295" s="30">
        <v>1224</v>
      </c>
      <c r="C1295" s="40">
        <v>2.064014065886513E-2</v>
      </c>
      <c r="D1295" s="30">
        <v>-8.8013508208197727E-4</v>
      </c>
      <c r="E1295" s="30">
        <v>2.1520275740947108E-2</v>
      </c>
    </row>
    <row r="1296" spans="2:5" x14ac:dyDescent="0.2">
      <c r="B1296" s="30">
        <v>1225</v>
      </c>
      <c r="C1296" s="40">
        <v>6.0480702073629055E-3</v>
      </c>
      <c r="D1296" s="30">
        <v>4.4264464969326024E-3</v>
      </c>
      <c r="E1296" s="30">
        <v>1.6216237104303031E-3</v>
      </c>
    </row>
    <row r="1297" spans="2:5" x14ac:dyDescent="0.2">
      <c r="B1297" s="30">
        <v>1226</v>
      </c>
      <c r="C1297" s="40">
        <v>5.9742496670663336E-3</v>
      </c>
      <c r="D1297" s="30">
        <v>4.754273127790286E-3</v>
      </c>
      <c r="E1297" s="30">
        <v>1.2199765392760476E-3</v>
      </c>
    </row>
    <row r="1298" spans="2:5" x14ac:dyDescent="0.2">
      <c r="B1298" s="30">
        <v>1227</v>
      </c>
      <c r="C1298" s="40">
        <v>6.139845998591513E-3</v>
      </c>
      <c r="D1298" s="30">
        <v>8.163675759755365E-4</v>
      </c>
      <c r="E1298" s="30">
        <v>5.3234784226159765E-3</v>
      </c>
    </row>
    <row r="1299" spans="2:5" x14ac:dyDescent="0.2">
      <c r="B1299" s="30">
        <v>1228</v>
      </c>
      <c r="C1299" s="40">
        <v>-4.6724174034196292E-3</v>
      </c>
      <c r="D1299" s="30">
        <v>1.8667879115041343E-4</v>
      </c>
      <c r="E1299" s="30">
        <v>-4.8590961945700426E-3</v>
      </c>
    </row>
    <row r="1300" spans="2:5" x14ac:dyDescent="0.2">
      <c r="B1300" s="30">
        <v>1229</v>
      </c>
      <c r="C1300" s="40">
        <v>5.9085522400751278E-4</v>
      </c>
      <c r="D1300" s="30">
        <v>2.2811261237822575E-5</v>
      </c>
      <c r="E1300" s="30">
        <v>5.6804396276969021E-4</v>
      </c>
    </row>
    <row r="1301" spans="2:5" x14ac:dyDescent="0.2">
      <c r="B1301" s="30">
        <v>1230</v>
      </c>
      <c r="C1301" s="40">
        <v>-1.7136938777957617E-3</v>
      </c>
      <c r="D1301" s="30">
        <v>-9.2603587397018319E-4</v>
      </c>
      <c r="E1301" s="30">
        <v>-7.8765800382557853E-4</v>
      </c>
    </row>
    <row r="1302" spans="2:5" x14ac:dyDescent="0.2">
      <c r="B1302" s="30">
        <v>1231</v>
      </c>
      <c r="C1302" s="40">
        <v>-9.6665063109510109E-4</v>
      </c>
      <c r="D1302" s="30">
        <v>-7.4905769818402407E-4</v>
      </c>
      <c r="E1302" s="30">
        <v>-2.1759293291107702E-4</v>
      </c>
    </row>
    <row r="1303" spans="2:5" x14ac:dyDescent="0.2">
      <c r="B1303" s="30">
        <v>1232</v>
      </c>
      <c r="C1303" s="40">
        <v>3.0167516095057634E-3</v>
      </c>
      <c r="D1303" s="30">
        <v>-1.0644287765040937E-4</v>
      </c>
      <c r="E1303" s="30">
        <v>3.1231944871561728E-3</v>
      </c>
    </row>
    <row r="1304" spans="2:5" x14ac:dyDescent="0.2">
      <c r="B1304" s="30">
        <v>1233</v>
      </c>
      <c r="D1304" s="30">
        <v>1.0176822291983466E-5</v>
      </c>
    </row>
    <row r="1305" spans="2:5" x14ac:dyDescent="0.2">
      <c r="B1305" s="30">
        <v>1234</v>
      </c>
      <c r="D1305" s="30">
        <v>4.2523883685613087E-4</v>
      </c>
    </row>
    <row r="1306" spans="2:5" x14ac:dyDescent="0.2">
      <c r="B1306" s="30">
        <v>1235</v>
      </c>
      <c r="D1306" s="30">
        <v>1.0591866799811244E-4</v>
      </c>
    </row>
    <row r="1307" spans="2:5" x14ac:dyDescent="0.2">
      <c r="B1307" s="30">
        <v>1236</v>
      </c>
      <c r="D1307" s="30">
        <v>-2.2748549499987495E-4</v>
      </c>
    </row>
    <row r="1308" spans="2:5" x14ac:dyDescent="0.2">
      <c r="B1308" s="30">
        <v>1237</v>
      </c>
      <c r="D1308" s="30">
        <v>-9.2066679712695399E-5</v>
      </c>
    </row>
  </sheetData>
  <mergeCells count="16">
    <mergeCell ref="B44:N44"/>
    <mergeCell ref="B46:N46"/>
    <mergeCell ref="B71:N71"/>
    <mergeCell ref="B73:N73"/>
    <mergeCell ref="B15:N15"/>
    <mergeCell ref="B32:N32"/>
    <mergeCell ref="B33:N33"/>
    <mergeCell ref="B34:N34"/>
    <mergeCell ref="B35:N35"/>
    <mergeCell ref="B37:N37"/>
    <mergeCell ref="B1:N1"/>
    <mergeCell ref="B10:N10"/>
    <mergeCell ref="B11:N11"/>
    <mergeCell ref="B12:N12"/>
    <mergeCell ref="B13:N13"/>
    <mergeCell ref="B14:N14"/>
  </mergeCells>
  <printOptions horizontalCentered="1"/>
  <pageMargins left="0.75" right="0.75" top="1.25" bottom="1" header="0.5" footer="0.5"/>
  <pageSetup scale="70" fitToHeight="4"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90063-453C-417F-81E2-CF930CB281FA}">
  <sheetPr>
    <pageSetUpPr fitToPage="1"/>
  </sheetPr>
  <dimension ref="B1:N1308"/>
  <sheetViews>
    <sheetView topLeftCell="A1152" workbookViewId="0">
      <selection activeCell="E84" sqref="E84:E1303"/>
    </sheetView>
  </sheetViews>
  <sheetFormatPr baseColWidth="10" defaultColWidth="9.109375" defaultRowHeight="11.4" x14ac:dyDescent="0.2"/>
  <cols>
    <col min="1" max="1" width="2.6640625" style="30" customWidth="1"/>
    <col min="2" max="2" width="9.33203125" style="30" bestFit="1" customWidth="1"/>
    <col min="3" max="3" width="9.44140625" style="30" bestFit="1" customWidth="1"/>
    <col min="4" max="5" width="12.6640625" style="30" customWidth="1"/>
    <col min="6" max="6" width="10.33203125" style="30" customWidth="1"/>
    <col min="7" max="7" width="12.44140625" style="30" bestFit="1" customWidth="1"/>
    <col min="8" max="8" width="9.33203125" style="30" bestFit="1" customWidth="1"/>
    <col min="9" max="11" width="9.109375" style="30"/>
    <col min="12" max="12" width="12.44140625" style="30" bestFit="1" customWidth="1"/>
    <col min="13" max="256" width="9.109375" style="30"/>
    <col min="257" max="257" width="2.6640625" style="30" customWidth="1"/>
    <col min="258" max="258" width="9.33203125" style="30" bestFit="1" customWidth="1"/>
    <col min="259" max="259" width="9.44140625" style="30" bestFit="1" customWidth="1"/>
    <col min="260" max="261" width="12.6640625" style="30" customWidth="1"/>
    <col min="262" max="262" width="10.33203125" style="30" customWidth="1"/>
    <col min="263" max="263" width="12.44140625" style="30" bestFit="1" customWidth="1"/>
    <col min="264" max="264" width="9.33203125" style="30" bestFit="1" customWidth="1"/>
    <col min="265" max="512" width="9.109375" style="30"/>
    <col min="513" max="513" width="2.6640625" style="30" customWidth="1"/>
    <col min="514" max="514" width="9.33203125" style="30" bestFit="1" customWidth="1"/>
    <col min="515" max="515" width="9.44140625" style="30" bestFit="1" customWidth="1"/>
    <col min="516" max="517" width="12.6640625" style="30" customWidth="1"/>
    <col min="518" max="518" width="10.33203125" style="30" customWidth="1"/>
    <col min="519" max="519" width="12.44140625" style="30" bestFit="1" customWidth="1"/>
    <col min="520" max="520" width="9.33203125" style="30" bestFit="1" customWidth="1"/>
    <col min="521" max="768" width="9.109375" style="30"/>
    <col min="769" max="769" width="2.6640625" style="30" customWidth="1"/>
    <col min="770" max="770" width="9.33203125" style="30" bestFit="1" customWidth="1"/>
    <col min="771" max="771" width="9.44140625" style="30" bestFit="1" customWidth="1"/>
    <col min="772" max="773" width="12.6640625" style="30" customWidth="1"/>
    <col min="774" max="774" width="10.33203125" style="30" customWidth="1"/>
    <col min="775" max="775" width="12.44140625" style="30" bestFit="1" customWidth="1"/>
    <col min="776" max="776" width="9.33203125" style="30" bestFit="1" customWidth="1"/>
    <col min="777" max="1024" width="9.109375" style="30"/>
    <col min="1025" max="1025" width="2.6640625" style="30" customWidth="1"/>
    <col min="1026" max="1026" width="9.33203125" style="30" bestFit="1" customWidth="1"/>
    <col min="1027" max="1027" width="9.44140625" style="30" bestFit="1" customWidth="1"/>
    <col min="1028" max="1029" width="12.6640625" style="30" customWidth="1"/>
    <col min="1030" max="1030" width="10.33203125" style="30" customWidth="1"/>
    <col min="1031" max="1031" width="12.44140625" style="30" bestFit="1" customWidth="1"/>
    <col min="1032" max="1032" width="9.33203125" style="30" bestFit="1" customWidth="1"/>
    <col min="1033" max="1280" width="9.109375" style="30"/>
    <col min="1281" max="1281" width="2.6640625" style="30" customWidth="1"/>
    <col min="1282" max="1282" width="9.33203125" style="30" bestFit="1" customWidth="1"/>
    <col min="1283" max="1283" width="9.44140625" style="30" bestFit="1" customWidth="1"/>
    <col min="1284" max="1285" width="12.6640625" style="30" customWidth="1"/>
    <col min="1286" max="1286" width="10.33203125" style="30" customWidth="1"/>
    <col min="1287" max="1287" width="12.44140625" style="30" bestFit="1" customWidth="1"/>
    <col min="1288" max="1288" width="9.33203125" style="30" bestFit="1" customWidth="1"/>
    <col min="1289" max="1536" width="9.109375" style="30"/>
    <col min="1537" max="1537" width="2.6640625" style="30" customWidth="1"/>
    <col min="1538" max="1538" width="9.33203125" style="30" bestFit="1" customWidth="1"/>
    <col min="1539" max="1539" width="9.44140625" style="30" bestFit="1" customWidth="1"/>
    <col min="1540" max="1541" width="12.6640625" style="30" customWidth="1"/>
    <col min="1542" max="1542" width="10.33203125" style="30" customWidth="1"/>
    <col min="1543" max="1543" width="12.44140625" style="30" bestFit="1" customWidth="1"/>
    <col min="1544" max="1544" width="9.33203125" style="30" bestFit="1" customWidth="1"/>
    <col min="1545" max="1792" width="9.109375" style="30"/>
    <col min="1793" max="1793" width="2.6640625" style="30" customWidth="1"/>
    <col min="1794" max="1794" width="9.33203125" style="30" bestFit="1" customWidth="1"/>
    <col min="1795" max="1795" width="9.44140625" style="30" bestFit="1" customWidth="1"/>
    <col min="1796" max="1797" width="12.6640625" style="30" customWidth="1"/>
    <col min="1798" max="1798" width="10.33203125" style="30" customWidth="1"/>
    <col min="1799" max="1799" width="12.44140625" style="30" bestFit="1" customWidth="1"/>
    <col min="1800" max="1800" width="9.33203125" style="30" bestFit="1" customWidth="1"/>
    <col min="1801" max="2048" width="9.109375" style="30"/>
    <col min="2049" max="2049" width="2.6640625" style="30" customWidth="1"/>
    <col min="2050" max="2050" width="9.33203125" style="30" bestFit="1" customWidth="1"/>
    <col min="2051" max="2051" width="9.44140625" style="30" bestFit="1" customWidth="1"/>
    <col min="2052" max="2053" width="12.6640625" style="30" customWidth="1"/>
    <col min="2054" max="2054" width="10.33203125" style="30" customWidth="1"/>
    <col min="2055" max="2055" width="12.44140625" style="30" bestFit="1" customWidth="1"/>
    <col min="2056" max="2056" width="9.33203125" style="30" bestFit="1" customWidth="1"/>
    <col min="2057" max="2304" width="9.109375" style="30"/>
    <col min="2305" max="2305" width="2.6640625" style="30" customWidth="1"/>
    <col min="2306" max="2306" width="9.33203125" style="30" bestFit="1" customWidth="1"/>
    <col min="2307" max="2307" width="9.44140625" style="30" bestFit="1" customWidth="1"/>
    <col min="2308" max="2309" width="12.6640625" style="30" customWidth="1"/>
    <col min="2310" max="2310" width="10.33203125" style="30" customWidth="1"/>
    <col min="2311" max="2311" width="12.44140625" style="30" bestFit="1" customWidth="1"/>
    <col min="2312" max="2312" width="9.33203125" style="30" bestFit="1" customWidth="1"/>
    <col min="2313" max="2560" width="9.109375" style="30"/>
    <col min="2561" max="2561" width="2.6640625" style="30" customWidth="1"/>
    <col min="2562" max="2562" width="9.33203125" style="30" bestFit="1" customWidth="1"/>
    <col min="2563" max="2563" width="9.44140625" style="30" bestFit="1" customWidth="1"/>
    <col min="2564" max="2565" width="12.6640625" style="30" customWidth="1"/>
    <col min="2566" max="2566" width="10.33203125" style="30" customWidth="1"/>
    <col min="2567" max="2567" width="12.44140625" style="30" bestFit="1" customWidth="1"/>
    <col min="2568" max="2568" width="9.33203125" style="30" bestFit="1" customWidth="1"/>
    <col min="2569" max="2816" width="9.109375" style="30"/>
    <col min="2817" max="2817" width="2.6640625" style="30" customWidth="1"/>
    <col min="2818" max="2818" width="9.33203125" style="30" bestFit="1" customWidth="1"/>
    <col min="2819" max="2819" width="9.44140625" style="30" bestFit="1" customWidth="1"/>
    <col min="2820" max="2821" width="12.6640625" style="30" customWidth="1"/>
    <col min="2822" max="2822" width="10.33203125" style="30" customWidth="1"/>
    <col min="2823" max="2823" width="12.44140625" style="30" bestFit="1" customWidth="1"/>
    <col min="2824" max="2824" width="9.33203125" style="30" bestFit="1" customWidth="1"/>
    <col min="2825" max="3072" width="9.109375" style="30"/>
    <col min="3073" max="3073" width="2.6640625" style="30" customWidth="1"/>
    <col min="3074" max="3074" width="9.33203125" style="30" bestFit="1" customWidth="1"/>
    <col min="3075" max="3075" width="9.44140625" style="30" bestFit="1" customWidth="1"/>
    <col min="3076" max="3077" width="12.6640625" style="30" customWidth="1"/>
    <col min="3078" max="3078" width="10.33203125" style="30" customWidth="1"/>
    <col min="3079" max="3079" width="12.44140625" style="30" bestFit="1" customWidth="1"/>
    <col min="3080" max="3080" width="9.33203125" style="30" bestFit="1" customWidth="1"/>
    <col min="3081" max="3328" width="9.109375" style="30"/>
    <col min="3329" max="3329" width="2.6640625" style="30" customWidth="1"/>
    <col min="3330" max="3330" width="9.33203125" style="30" bestFit="1" customWidth="1"/>
    <col min="3331" max="3331" width="9.44140625" style="30" bestFit="1" customWidth="1"/>
    <col min="3332" max="3333" width="12.6640625" style="30" customWidth="1"/>
    <col min="3334" max="3334" width="10.33203125" style="30" customWidth="1"/>
    <col min="3335" max="3335" width="12.44140625" style="30" bestFit="1" customWidth="1"/>
    <col min="3336" max="3336" width="9.33203125" style="30" bestFit="1" customWidth="1"/>
    <col min="3337" max="3584" width="9.109375" style="30"/>
    <col min="3585" max="3585" width="2.6640625" style="30" customWidth="1"/>
    <col min="3586" max="3586" width="9.33203125" style="30" bestFit="1" customWidth="1"/>
    <col min="3587" max="3587" width="9.44140625" style="30" bestFit="1" customWidth="1"/>
    <col min="3588" max="3589" width="12.6640625" style="30" customWidth="1"/>
    <col min="3590" max="3590" width="10.33203125" style="30" customWidth="1"/>
    <col min="3591" max="3591" width="12.44140625" style="30" bestFit="1" customWidth="1"/>
    <col min="3592" max="3592" width="9.33203125" style="30" bestFit="1" customWidth="1"/>
    <col min="3593" max="3840" width="9.109375" style="30"/>
    <col min="3841" max="3841" width="2.6640625" style="30" customWidth="1"/>
    <col min="3842" max="3842" width="9.33203125" style="30" bestFit="1" customWidth="1"/>
    <col min="3843" max="3843" width="9.44140625" style="30" bestFit="1" customWidth="1"/>
    <col min="3844" max="3845" width="12.6640625" style="30" customWidth="1"/>
    <col min="3846" max="3846" width="10.33203125" style="30" customWidth="1"/>
    <col min="3847" max="3847" width="12.44140625" style="30" bestFit="1" customWidth="1"/>
    <col min="3848" max="3848" width="9.33203125" style="30" bestFit="1" customWidth="1"/>
    <col min="3849" max="4096" width="9.109375" style="30"/>
    <col min="4097" max="4097" width="2.6640625" style="30" customWidth="1"/>
    <col min="4098" max="4098" width="9.33203125" style="30" bestFit="1" customWidth="1"/>
    <col min="4099" max="4099" width="9.44140625" style="30" bestFit="1" customWidth="1"/>
    <col min="4100" max="4101" width="12.6640625" style="30" customWidth="1"/>
    <col min="4102" max="4102" width="10.33203125" style="30" customWidth="1"/>
    <col min="4103" max="4103" width="12.44140625" style="30" bestFit="1" customWidth="1"/>
    <col min="4104" max="4104" width="9.33203125" style="30" bestFit="1" customWidth="1"/>
    <col min="4105" max="4352" width="9.109375" style="30"/>
    <col min="4353" max="4353" width="2.6640625" style="30" customWidth="1"/>
    <col min="4354" max="4354" width="9.33203125" style="30" bestFit="1" customWidth="1"/>
    <col min="4355" max="4355" width="9.44140625" style="30" bestFit="1" customWidth="1"/>
    <col min="4356" max="4357" width="12.6640625" style="30" customWidth="1"/>
    <col min="4358" max="4358" width="10.33203125" style="30" customWidth="1"/>
    <col min="4359" max="4359" width="12.44140625" style="30" bestFit="1" customWidth="1"/>
    <col min="4360" max="4360" width="9.33203125" style="30" bestFit="1" customWidth="1"/>
    <col min="4361" max="4608" width="9.109375" style="30"/>
    <col min="4609" max="4609" width="2.6640625" style="30" customWidth="1"/>
    <col min="4610" max="4610" width="9.33203125" style="30" bestFit="1" customWidth="1"/>
    <col min="4611" max="4611" width="9.44140625" style="30" bestFit="1" customWidth="1"/>
    <col min="4612" max="4613" width="12.6640625" style="30" customWidth="1"/>
    <col min="4614" max="4614" width="10.33203125" style="30" customWidth="1"/>
    <col min="4615" max="4615" width="12.44140625" style="30" bestFit="1" customWidth="1"/>
    <col min="4616" max="4616" width="9.33203125" style="30" bestFit="1" customWidth="1"/>
    <col min="4617" max="4864" width="9.109375" style="30"/>
    <col min="4865" max="4865" width="2.6640625" style="30" customWidth="1"/>
    <col min="4866" max="4866" width="9.33203125" style="30" bestFit="1" customWidth="1"/>
    <col min="4867" max="4867" width="9.44140625" style="30" bestFit="1" customWidth="1"/>
    <col min="4868" max="4869" width="12.6640625" style="30" customWidth="1"/>
    <col min="4870" max="4870" width="10.33203125" style="30" customWidth="1"/>
    <col min="4871" max="4871" width="12.44140625" style="30" bestFit="1" customWidth="1"/>
    <col min="4872" max="4872" width="9.33203125" style="30" bestFit="1" customWidth="1"/>
    <col min="4873" max="5120" width="9.109375" style="30"/>
    <col min="5121" max="5121" width="2.6640625" style="30" customWidth="1"/>
    <col min="5122" max="5122" width="9.33203125" style="30" bestFit="1" customWidth="1"/>
    <col min="5123" max="5123" width="9.44140625" style="30" bestFit="1" customWidth="1"/>
    <col min="5124" max="5125" width="12.6640625" style="30" customWidth="1"/>
    <col min="5126" max="5126" width="10.33203125" style="30" customWidth="1"/>
    <col min="5127" max="5127" width="12.44140625" style="30" bestFit="1" customWidth="1"/>
    <col min="5128" max="5128" width="9.33203125" style="30" bestFit="1" customWidth="1"/>
    <col min="5129" max="5376" width="9.109375" style="30"/>
    <col min="5377" max="5377" width="2.6640625" style="30" customWidth="1"/>
    <col min="5378" max="5378" width="9.33203125" style="30" bestFit="1" customWidth="1"/>
    <col min="5379" max="5379" width="9.44140625" style="30" bestFit="1" customWidth="1"/>
    <col min="5380" max="5381" width="12.6640625" style="30" customWidth="1"/>
    <col min="5382" max="5382" width="10.33203125" style="30" customWidth="1"/>
    <col min="5383" max="5383" width="12.44140625" style="30" bestFit="1" customWidth="1"/>
    <col min="5384" max="5384" width="9.33203125" style="30" bestFit="1" customWidth="1"/>
    <col min="5385" max="5632" width="9.109375" style="30"/>
    <col min="5633" max="5633" width="2.6640625" style="30" customWidth="1"/>
    <col min="5634" max="5634" width="9.33203125" style="30" bestFit="1" customWidth="1"/>
    <col min="5635" max="5635" width="9.44140625" style="30" bestFit="1" customWidth="1"/>
    <col min="5636" max="5637" width="12.6640625" style="30" customWidth="1"/>
    <col min="5638" max="5638" width="10.33203125" style="30" customWidth="1"/>
    <col min="5639" max="5639" width="12.44140625" style="30" bestFit="1" customWidth="1"/>
    <col min="5640" max="5640" width="9.33203125" style="30" bestFit="1" customWidth="1"/>
    <col min="5641" max="5888" width="9.109375" style="30"/>
    <col min="5889" max="5889" width="2.6640625" style="30" customWidth="1"/>
    <col min="5890" max="5890" width="9.33203125" style="30" bestFit="1" customWidth="1"/>
    <col min="5891" max="5891" width="9.44140625" style="30" bestFit="1" customWidth="1"/>
    <col min="5892" max="5893" width="12.6640625" style="30" customWidth="1"/>
    <col min="5894" max="5894" width="10.33203125" style="30" customWidth="1"/>
    <col min="5895" max="5895" width="12.44140625" style="30" bestFit="1" customWidth="1"/>
    <col min="5896" max="5896" width="9.33203125" style="30" bestFit="1" customWidth="1"/>
    <col min="5897" max="6144" width="9.109375" style="30"/>
    <col min="6145" max="6145" width="2.6640625" style="30" customWidth="1"/>
    <col min="6146" max="6146" width="9.33203125" style="30" bestFit="1" customWidth="1"/>
    <col min="6147" max="6147" width="9.44140625" style="30" bestFit="1" customWidth="1"/>
    <col min="6148" max="6149" width="12.6640625" style="30" customWidth="1"/>
    <col min="6150" max="6150" width="10.33203125" style="30" customWidth="1"/>
    <col min="6151" max="6151" width="12.44140625" style="30" bestFit="1" customWidth="1"/>
    <col min="6152" max="6152" width="9.33203125" style="30" bestFit="1" customWidth="1"/>
    <col min="6153" max="6400" width="9.109375" style="30"/>
    <col min="6401" max="6401" width="2.6640625" style="30" customWidth="1"/>
    <col min="6402" max="6402" width="9.33203125" style="30" bestFit="1" customWidth="1"/>
    <col min="6403" max="6403" width="9.44140625" style="30" bestFit="1" customWidth="1"/>
    <col min="6404" max="6405" width="12.6640625" style="30" customWidth="1"/>
    <col min="6406" max="6406" width="10.33203125" style="30" customWidth="1"/>
    <col min="6407" max="6407" width="12.44140625" style="30" bestFit="1" customWidth="1"/>
    <col min="6408" max="6408" width="9.33203125" style="30" bestFit="1" customWidth="1"/>
    <col min="6409" max="6656" width="9.109375" style="30"/>
    <col min="6657" max="6657" width="2.6640625" style="30" customWidth="1"/>
    <col min="6658" max="6658" width="9.33203125" style="30" bestFit="1" customWidth="1"/>
    <col min="6659" max="6659" width="9.44140625" style="30" bestFit="1" customWidth="1"/>
    <col min="6660" max="6661" width="12.6640625" style="30" customWidth="1"/>
    <col min="6662" max="6662" width="10.33203125" style="30" customWidth="1"/>
    <col min="6663" max="6663" width="12.44140625" style="30" bestFit="1" customWidth="1"/>
    <col min="6664" max="6664" width="9.33203125" style="30" bestFit="1" customWidth="1"/>
    <col min="6665" max="6912" width="9.109375" style="30"/>
    <col min="6913" max="6913" width="2.6640625" style="30" customWidth="1"/>
    <col min="6914" max="6914" width="9.33203125" style="30" bestFit="1" customWidth="1"/>
    <col min="6915" max="6915" width="9.44140625" style="30" bestFit="1" customWidth="1"/>
    <col min="6916" max="6917" width="12.6640625" style="30" customWidth="1"/>
    <col min="6918" max="6918" width="10.33203125" style="30" customWidth="1"/>
    <col min="6919" max="6919" width="12.44140625" style="30" bestFit="1" customWidth="1"/>
    <col min="6920" max="6920" width="9.33203125" style="30" bestFit="1" customWidth="1"/>
    <col min="6921" max="7168" width="9.109375" style="30"/>
    <col min="7169" max="7169" width="2.6640625" style="30" customWidth="1"/>
    <col min="7170" max="7170" width="9.33203125" style="30" bestFit="1" customWidth="1"/>
    <col min="7171" max="7171" width="9.44140625" style="30" bestFit="1" customWidth="1"/>
    <col min="7172" max="7173" width="12.6640625" style="30" customWidth="1"/>
    <col min="7174" max="7174" width="10.33203125" style="30" customWidth="1"/>
    <col min="7175" max="7175" width="12.44140625" style="30" bestFit="1" customWidth="1"/>
    <col min="7176" max="7176" width="9.33203125" style="30" bestFit="1" customWidth="1"/>
    <col min="7177" max="7424" width="9.109375" style="30"/>
    <col min="7425" max="7425" width="2.6640625" style="30" customWidth="1"/>
    <col min="7426" max="7426" width="9.33203125" style="30" bestFit="1" customWidth="1"/>
    <col min="7427" max="7427" width="9.44140625" style="30" bestFit="1" customWidth="1"/>
    <col min="7428" max="7429" width="12.6640625" style="30" customWidth="1"/>
    <col min="7430" max="7430" width="10.33203125" style="30" customWidth="1"/>
    <col min="7431" max="7431" width="12.44140625" style="30" bestFit="1" customWidth="1"/>
    <col min="7432" max="7432" width="9.33203125" style="30" bestFit="1" customWidth="1"/>
    <col min="7433" max="7680" width="9.109375" style="30"/>
    <col min="7681" max="7681" width="2.6640625" style="30" customWidth="1"/>
    <col min="7682" max="7682" width="9.33203125" style="30" bestFit="1" customWidth="1"/>
    <col min="7683" max="7683" width="9.44140625" style="30" bestFit="1" customWidth="1"/>
    <col min="7684" max="7685" width="12.6640625" style="30" customWidth="1"/>
    <col min="7686" max="7686" width="10.33203125" style="30" customWidth="1"/>
    <col min="7687" max="7687" width="12.44140625" style="30" bestFit="1" customWidth="1"/>
    <col min="7688" max="7688" width="9.33203125" style="30" bestFit="1" customWidth="1"/>
    <col min="7689" max="7936" width="9.109375" style="30"/>
    <col min="7937" max="7937" width="2.6640625" style="30" customWidth="1"/>
    <col min="7938" max="7938" width="9.33203125" style="30" bestFit="1" customWidth="1"/>
    <col min="7939" max="7939" width="9.44140625" style="30" bestFit="1" customWidth="1"/>
    <col min="7940" max="7941" width="12.6640625" style="30" customWidth="1"/>
    <col min="7942" max="7942" width="10.33203125" style="30" customWidth="1"/>
    <col min="7943" max="7943" width="12.44140625" style="30" bestFit="1" customWidth="1"/>
    <col min="7944" max="7944" width="9.33203125" style="30" bestFit="1" customWidth="1"/>
    <col min="7945" max="8192" width="9.109375" style="30"/>
    <col min="8193" max="8193" width="2.6640625" style="30" customWidth="1"/>
    <col min="8194" max="8194" width="9.33203125" style="30" bestFit="1" customWidth="1"/>
    <col min="8195" max="8195" width="9.44140625" style="30" bestFit="1" customWidth="1"/>
    <col min="8196" max="8197" width="12.6640625" style="30" customWidth="1"/>
    <col min="8198" max="8198" width="10.33203125" style="30" customWidth="1"/>
    <col min="8199" max="8199" width="12.44140625" style="30" bestFit="1" customWidth="1"/>
    <col min="8200" max="8200" width="9.33203125" style="30" bestFit="1" customWidth="1"/>
    <col min="8201" max="8448" width="9.109375" style="30"/>
    <col min="8449" max="8449" width="2.6640625" style="30" customWidth="1"/>
    <col min="8450" max="8450" width="9.33203125" style="30" bestFit="1" customWidth="1"/>
    <col min="8451" max="8451" width="9.44140625" style="30" bestFit="1" customWidth="1"/>
    <col min="8452" max="8453" width="12.6640625" style="30" customWidth="1"/>
    <col min="8454" max="8454" width="10.33203125" style="30" customWidth="1"/>
    <col min="8455" max="8455" width="12.44140625" style="30" bestFit="1" customWidth="1"/>
    <col min="8456" max="8456" width="9.33203125" style="30" bestFit="1" customWidth="1"/>
    <col min="8457" max="8704" width="9.109375" style="30"/>
    <col min="8705" max="8705" width="2.6640625" style="30" customWidth="1"/>
    <col min="8706" max="8706" width="9.33203125" style="30" bestFit="1" customWidth="1"/>
    <col min="8707" max="8707" width="9.44140625" style="30" bestFit="1" customWidth="1"/>
    <col min="8708" max="8709" width="12.6640625" style="30" customWidth="1"/>
    <col min="8710" max="8710" width="10.33203125" style="30" customWidth="1"/>
    <col min="8711" max="8711" width="12.44140625" style="30" bestFit="1" customWidth="1"/>
    <col min="8712" max="8712" width="9.33203125" style="30" bestFit="1" customWidth="1"/>
    <col min="8713" max="8960" width="9.109375" style="30"/>
    <col min="8961" max="8961" width="2.6640625" style="30" customWidth="1"/>
    <col min="8962" max="8962" width="9.33203125" style="30" bestFit="1" customWidth="1"/>
    <col min="8963" max="8963" width="9.44140625" style="30" bestFit="1" customWidth="1"/>
    <col min="8964" max="8965" width="12.6640625" style="30" customWidth="1"/>
    <col min="8966" max="8966" width="10.33203125" style="30" customWidth="1"/>
    <col min="8967" max="8967" width="12.44140625" style="30" bestFit="1" customWidth="1"/>
    <col min="8968" max="8968" width="9.33203125" style="30" bestFit="1" customWidth="1"/>
    <col min="8969" max="9216" width="9.109375" style="30"/>
    <col min="9217" max="9217" width="2.6640625" style="30" customWidth="1"/>
    <col min="9218" max="9218" width="9.33203125" style="30" bestFit="1" customWidth="1"/>
    <col min="9219" max="9219" width="9.44140625" style="30" bestFit="1" customWidth="1"/>
    <col min="9220" max="9221" width="12.6640625" style="30" customWidth="1"/>
    <col min="9222" max="9222" width="10.33203125" style="30" customWidth="1"/>
    <col min="9223" max="9223" width="12.44140625" style="30" bestFit="1" customWidth="1"/>
    <col min="9224" max="9224" width="9.33203125" style="30" bestFit="1" customWidth="1"/>
    <col min="9225" max="9472" width="9.109375" style="30"/>
    <col min="9473" max="9473" width="2.6640625" style="30" customWidth="1"/>
    <col min="9474" max="9474" width="9.33203125" style="30" bestFit="1" customWidth="1"/>
    <col min="9475" max="9475" width="9.44140625" style="30" bestFit="1" customWidth="1"/>
    <col min="9476" max="9477" width="12.6640625" style="30" customWidth="1"/>
    <col min="9478" max="9478" width="10.33203125" style="30" customWidth="1"/>
    <col min="9479" max="9479" width="12.44140625" style="30" bestFit="1" customWidth="1"/>
    <col min="9480" max="9480" width="9.33203125" style="30" bestFit="1" customWidth="1"/>
    <col min="9481" max="9728" width="9.109375" style="30"/>
    <col min="9729" max="9729" width="2.6640625" style="30" customWidth="1"/>
    <col min="9730" max="9730" width="9.33203125" style="30" bestFit="1" customWidth="1"/>
    <col min="9731" max="9731" width="9.44140625" style="30" bestFit="1" customWidth="1"/>
    <col min="9732" max="9733" width="12.6640625" style="30" customWidth="1"/>
    <col min="9734" max="9734" width="10.33203125" style="30" customWidth="1"/>
    <col min="9735" max="9735" width="12.44140625" style="30" bestFit="1" customWidth="1"/>
    <col min="9736" max="9736" width="9.33203125" style="30" bestFit="1" customWidth="1"/>
    <col min="9737" max="9984" width="9.109375" style="30"/>
    <col min="9985" max="9985" width="2.6640625" style="30" customWidth="1"/>
    <col min="9986" max="9986" width="9.33203125" style="30" bestFit="1" customWidth="1"/>
    <col min="9987" max="9987" width="9.44140625" style="30" bestFit="1" customWidth="1"/>
    <col min="9988" max="9989" width="12.6640625" style="30" customWidth="1"/>
    <col min="9990" max="9990" width="10.33203125" style="30" customWidth="1"/>
    <col min="9991" max="9991" width="12.44140625" style="30" bestFit="1" customWidth="1"/>
    <col min="9992" max="9992" width="9.33203125" style="30" bestFit="1" customWidth="1"/>
    <col min="9993" max="10240" width="9.109375" style="30"/>
    <col min="10241" max="10241" width="2.6640625" style="30" customWidth="1"/>
    <col min="10242" max="10242" width="9.33203125" style="30" bestFit="1" customWidth="1"/>
    <col min="10243" max="10243" width="9.44140625" style="30" bestFit="1" customWidth="1"/>
    <col min="10244" max="10245" width="12.6640625" style="30" customWidth="1"/>
    <col min="10246" max="10246" width="10.33203125" style="30" customWidth="1"/>
    <col min="10247" max="10247" width="12.44140625" style="30" bestFit="1" customWidth="1"/>
    <col min="10248" max="10248" width="9.33203125" style="30" bestFit="1" customWidth="1"/>
    <col min="10249" max="10496" width="9.109375" style="30"/>
    <col min="10497" max="10497" width="2.6640625" style="30" customWidth="1"/>
    <col min="10498" max="10498" width="9.33203125" style="30" bestFit="1" customWidth="1"/>
    <col min="10499" max="10499" width="9.44140625" style="30" bestFit="1" customWidth="1"/>
    <col min="10500" max="10501" width="12.6640625" style="30" customWidth="1"/>
    <col min="10502" max="10502" width="10.33203125" style="30" customWidth="1"/>
    <col min="10503" max="10503" width="12.44140625" style="30" bestFit="1" customWidth="1"/>
    <col min="10504" max="10504" width="9.33203125" style="30" bestFit="1" customWidth="1"/>
    <col min="10505" max="10752" width="9.109375" style="30"/>
    <col min="10753" max="10753" width="2.6640625" style="30" customWidth="1"/>
    <col min="10754" max="10754" width="9.33203125" style="30" bestFit="1" customWidth="1"/>
    <col min="10755" max="10755" width="9.44140625" style="30" bestFit="1" customWidth="1"/>
    <col min="10756" max="10757" width="12.6640625" style="30" customWidth="1"/>
    <col min="10758" max="10758" width="10.33203125" style="30" customWidth="1"/>
    <col min="10759" max="10759" width="12.44140625" style="30" bestFit="1" customWidth="1"/>
    <col min="10760" max="10760" width="9.33203125" style="30" bestFit="1" customWidth="1"/>
    <col min="10761" max="11008" width="9.109375" style="30"/>
    <col min="11009" max="11009" width="2.6640625" style="30" customWidth="1"/>
    <col min="11010" max="11010" width="9.33203125" style="30" bestFit="1" customWidth="1"/>
    <col min="11011" max="11011" width="9.44140625" style="30" bestFit="1" customWidth="1"/>
    <col min="11012" max="11013" width="12.6640625" style="30" customWidth="1"/>
    <col min="11014" max="11014" width="10.33203125" style="30" customWidth="1"/>
    <col min="11015" max="11015" width="12.44140625" style="30" bestFit="1" customWidth="1"/>
    <col min="11016" max="11016" width="9.33203125" style="30" bestFit="1" customWidth="1"/>
    <col min="11017" max="11264" width="9.109375" style="30"/>
    <col min="11265" max="11265" width="2.6640625" style="30" customWidth="1"/>
    <col min="11266" max="11266" width="9.33203125" style="30" bestFit="1" customWidth="1"/>
    <col min="11267" max="11267" width="9.44140625" style="30" bestFit="1" customWidth="1"/>
    <col min="11268" max="11269" width="12.6640625" style="30" customWidth="1"/>
    <col min="11270" max="11270" width="10.33203125" style="30" customWidth="1"/>
    <col min="11271" max="11271" width="12.44140625" style="30" bestFit="1" customWidth="1"/>
    <col min="11272" max="11272" width="9.33203125" style="30" bestFit="1" customWidth="1"/>
    <col min="11273" max="11520" width="9.109375" style="30"/>
    <col min="11521" max="11521" width="2.6640625" style="30" customWidth="1"/>
    <col min="11522" max="11522" width="9.33203125" style="30" bestFit="1" customWidth="1"/>
    <col min="11523" max="11523" width="9.44140625" style="30" bestFit="1" customWidth="1"/>
    <col min="11524" max="11525" width="12.6640625" style="30" customWidth="1"/>
    <col min="11526" max="11526" width="10.33203125" style="30" customWidth="1"/>
    <col min="11527" max="11527" width="12.44140625" style="30" bestFit="1" customWidth="1"/>
    <col min="11528" max="11528" width="9.33203125" style="30" bestFit="1" customWidth="1"/>
    <col min="11529" max="11776" width="9.109375" style="30"/>
    <col min="11777" max="11777" width="2.6640625" style="30" customWidth="1"/>
    <col min="11778" max="11778" width="9.33203125" style="30" bestFit="1" customWidth="1"/>
    <col min="11779" max="11779" width="9.44140625" style="30" bestFit="1" customWidth="1"/>
    <col min="11780" max="11781" width="12.6640625" style="30" customWidth="1"/>
    <col min="11782" max="11782" width="10.33203125" style="30" customWidth="1"/>
    <col min="11783" max="11783" width="12.44140625" style="30" bestFit="1" customWidth="1"/>
    <col min="11784" max="11784" width="9.33203125" style="30" bestFit="1" customWidth="1"/>
    <col min="11785" max="12032" width="9.109375" style="30"/>
    <col min="12033" max="12033" width="2.6640625" style="30" customWidth="1"/>
    <col min="12034" max="12034" width="9.33203125" style="30" bestFit="1" customWidth="1"/>
    <col min="12035" max="12035" width="9.44140625" style="30" bestFit="1" customWidth="1"/>
    <col min="12036" max="12037" width="12.6640625" style="30" customWidth="1"/>
    <col min="12038" max="12038" width="10.33203125" style="30" customWidth="1"/>
    <col min="12039" max="12039" width="12.44140625" style="30" bestFit="1" customWidth="1"/>
    <col min="12040" max="12040" width="9.33203125" style="30" bestFit="1" customWidth="1"/>
    <col min="12041" max="12288" width="9.109375" style="30"/>
    <col min="12289" max="12289" width="2.6640625" style="30" customWidth="1"/>
    <col min="12290" max="12290" width="9.33203125" style="30" bestFit="1" customWidth="1"/>
    <col min="12291" max="12291" width="9.44140625" style="30" bestFit="1" customWidth="1"/>
    <col min="12292" max="12293" width="12.6640625" style="30" customWidth="1"/>
    <col min="12294" max="12294" width="10.33203125" style="30" customWidth="1"/>
    <col min="12295" max="12295" width="12.44140625" style="30" bestFit="1" customWidth="1"/>
    <col min="12296" max="12296" width="9.33203125" style="30" bestFit="1" customWidth="1"/>
    <col min="12297" max="12544" width="9.109375" style="30"/>
    <col min="12545" max="12545" width="2.6640625" style="30" customWidth="1"/>
    <col min="12546" max="12546" width="9.33203125" style="30" bestFit="1" customWidth="1"/>
    <col min="12547" max="12547" width="9.44140625" style="30" bestFit="1" customWidth="1"/>
    <col min="12548" max="12549" width="12.6640625" style="30" customWidth="1"/>
    <col min="12550" max="12550" width="10.33203125" style="30" customWidth="1"/>
    <col min="12551" max="12551" width="12.44140625" style="30" bestFit="1" customWidth="1"/>
    <col min="12552" max="12552" width="9.33203125" style="30" bestFit="1" customWidth="1"/>
    <col min="12553" max="12800" width="9.109375" style="30"/>
    <col min="12801" max="12801" width="2.6640625" style="30" customWidth="1"/>
    <col min="12802" max="12802" width="9.33203125" style="30" bestFit="1" customWidth="1"/>
    <col min="12803" max="12803" width="9.44140625" style="30" bestFit="1" customWidth="1"/>
    <col min="12804" max="12805" width="12.6640625" style="30" customWidth="1"/>
    <col min="12806" max="12806" width="10.33203125" style="30" customWidth="1"/>
    <col min="12807" max="12807" width="12.44140625" style="30" bestFit="1" customWidth="1"/>
    <col min="12808" max="12808" width="9.33203125" style="30" bestFit="1" customWidth="1"/>
    <col min="12809" max="13056" width="9.109375" style="30"/>
    <col min="13057" max="13057" width="2.6640625" style="30" customWidth="1"/>
    <col min="13058" max="13058" width="9.33203125" style="30" bestFit="1" customWidth="1"/>
    <col min="13059" max="13059" width="9.44140625" style="30" bestFit="1" customWidth="1"/>
    <col min="13060" max="13061" width="12.6640625" style="30" customWidth="1"/>
    <col min="13062" max="13062" width="10.33203125" style="30" customWidth="1"/>
    <col min="13063" max="13063" width="12.44140625" style="30" bestFit="1" customWidth="1"/>
    <col min="13064" max="13064" width="9.33203125" style="30" bestFit="1" customWidth="1"/>
    <col min="13065" max="13312" width="9.109375" style="30"/>
    <col min="13313" max="13313" width="2.6640625" style="30" customWidth="1"/>
    <col min="13314" max="13314" width="9.33203125" style="30" bestFit="1" customWidth="1"/>
    <col min="13315" max="13315" width="9.44140625" style="30" bestFit="1" customWidth="1"/>
    <col min="13316" max="13317" width="12.6640625" style="30" customWidth="1"/>
    <col min="13318" max="13318" width="10.33203125" style="30" customWidth="1"/>
    <col min="13319" max="13319" width="12.44140625" style="30" bestFit="1" customWidth="1"/>
    <col min="13320" max="13320" width="9.33203125" style="30" bestFit="1" customWidth="1"/>
    <col min="13321" max="13568" width="9.109375" style="30"/>
    <col min="13569" max="13569" width="2.6640625" style="30" customWidth="1"/>
    <col min="13570" max="13570" width="9.33203125" style="30" bestFit="1" customWidth="1"/>
    <col min="13571" max="13571" width="9.44140625" style="30" bestFit="1" customWidth="1"/>
    <col min="13572" max="13573" width="12.6640625" style="30" customWidth="1"/>
    <col min="13574" max="13574" width="10.33203125" style="30" customWidth="1"/>
    <col min="13575" max="13575" width="12.44140625" style="30" bestFit="1" customWidth="1"/>
    <col min="13576" max="13576" width="9.33203125" style="30" bestFit="1" customWidth="1"/>
    <col min="13577" max="13824" width="9.109375" style="30"/>
    <col min="13825" max="13825" width="2.6640625" style="30" customWidth="1"/>
    <col min="13826" max="13826" width="9.33203125" style="30" bestFit="1" customWidth="1"/>
    <col min="13827" max="13827" width="9.44140625" style="30" bestFit="1" customWidth="1"/>
    <col min="13828" max="13829" width="12.6640625" style="30" customWidth="1"/>
    <col min="13830" max="13830" width="10.33203125" style="30" customWidth="1"/>
    <col min="13831" max="13831" width="12.44140625" style="30" bestFit="1" customWidth="1"/>
    <col min="13832" max="13832" width="9.33203125" style="30" bestFit="1" customWidth="1"/>
    <col min="13833" max="14080" width="9.109375" style="30"/>
    <col min="14081" max="14081" width="2.6640625" style="30" customWidth="1"/>
    <col min="14082" max="14082" width="9.33203125" style="30" bestFit="1" customWidth="1"/>
    <col min="14083" max="14083" width="9.44140625" style="30" bestFit="1" customWidth="1"/>
    <col min="14084" max="14085" width="12.6640625" style="30" customWidth="1"/>
    <col min="14086" max="14086" width="10.33203125" style="30" customWidth="1"/>
    <col min="14087" max="14087" width="12.44140625" style="30" bestFit="1" customWidth="1"/>
    <col min="14088" max="14088" width="9.33203125" style="30" bestFit="1" customWidth="1"/>
    <col min="14089" max="14336" width="9.109375" style="30"/>
    <col min="14337" max="14337" width="2.6640625" style="30" customWidth="1"/>
    <col min="14338" max="14338" width="9.33203125" style="30" bestFit="1" customWidth="1"/>
    <col min="14339" max="14339" width="9.44140625" style="30" bestFit="1" customWidth="1"/>
    <col min="14340" max="14341" width="12.6640625" style="30" customWidth="1"/>
    <col min="14342" max="14342" width="10.33203125" style="30" customWidth="1"/>
    <col min="14343" max="14343" width="12.44140625" style="30" bestFit="1" customWidth="1"/>
    <col min="14344" max="14344" width="9.33203125" style="30" bestFit="1" customWidth="1"/>
    <col min="14345" max="14592" width="9.109375" style="30"/>
    <col min="14593" max="14593" width="2.6640625" style="30" customWidth="1"/>
    <col min="14594" max="14594" width="9.33203125" style="30" bestFit="1" customWidth="1"/>
    <col min="14595" max="14595" width="9.44140625" style="30" bestFit="1" customWidth="1"/>
    <col min="14596" max="14597" width="12.6640625" style="30" customWidth="1"/>
    <col min="14598" max="14598" width="10.33203125" style="30" customWidth="1"/>
    <col min="14599" max="14599" width="12.44140625" style="30" bestFit="1" customWidth="1"/>
    <col min="14600" max="14600" width="9.33203125" style="30" bestFit="1" customWidth="1"/>
    <col min="14601" max="14848" width="9.109375" style="30"/>
    <col min="14849" max="14849" width="2.6640625" style="30" customWidth="1"/>
    <col min="14850" max="14850" width="9.33203125" style="30" bestFit="1" customWidth="1"/>
    <col min="14851" max="14851" width="9.44140625" style="30" bestFit="1" customWidth="1"/>
    <col min="14852" max="14853" width="12.6640625" style="30" customWidth="1"/>
    <col min="14854" max="14854" width="10.33203125" style="30" customWidth="1"/>
    <col min="14855" max="14855" width="12.44140625" style="30" bestFit="1" customWidth="1"/>
    <col min="14856" max="14856" width="9.33203125" style="30" bestFit="1" customWidth="1"/>
    <col min="14857" max="15104" width="9.109375" style="30"/>
    <col min="15105" max="15105" width="2.6640625" style="30" customWidth="1"/>
    <col min="15106" max="15106" width="9.33203125" style="30" bestFit="1" customWidth="1"/>
    <col min="15107" max="15107" width="9.44140625" style="30" bestFit="1" customWidth="1"/>
    <col min="15108" max="15109" width="12.6640625" style="30" customWidth="1"/>
    <col min="15110" max="15110" width="10.33203125" style="30" customWidth="1"/>
    <col min="15111" max="15111" width="12.44140625" style="30" bestFit="1" customWidth="1"/>
    <col min="15112" max="15112" width="9.33203125" style="30" bestFit="1" customWidth="1"/>
    <col min="15113" max="15360" width="9.109375" style="30"/>
    <col min="15361" max="15361" width="2.6640625" style="30" customWidth="1"/>
    <col min="15362" max="15362" width="9.33203125" style="30" bestFit="1" customWidth="1"/>
    <col min="15363" max="15363" width="9.44140625" style="30" bestFit="1" customWidth="1"/>
    <col min="15364" max="15365" width="12.6640625" style="30" customWidth="1"/>
    <col min="15366" max="15366" width="10.33203125" style="30" customWidth="1"/>
    <col min="15367" max="15367" width="12.44140625" style="30" bestFit="1" customWidth="1"/>
    <col min="15368" max="15368" width="9.33203125" style="30" bestFit="1" customWidth="1"/>
    <col min="15369" max="15616" width="9.109375" style="30"/>
    <col min="15617" max="15617" width="2.6640625" style="30" customWidth="1"/>
    <col min="15618" max="15618" width="9.33203125" style="30" bestFit="1" customWidth="1"/>
    <col min="15619" max="15619" width="9.44140625" style="30" bestFit="1" customWidth="1"/>
    <col min="15620" max="15621" width="12.6640625" style="30" customWidth="1"/>
    <col min="15622" max="15622" width="10.33203125" style="30" customWidth="1"/>
    <col min="15623" max="15623" width="12.44140625" style="30" bestFit="1" customWidth="1"/>
    <col min="15624" max="15624" width="9.33203125" style="30" bestFit="1" customWidth="1"/>
    <col min="15625" max="15872" width="9.109375" style="30"/>
    <col min="15873" max="15873" width="2.6640625" style="30" customWidth="1"/>
    <col min="15874" max="15874" width="9.33203125" style="30" bestFit="1" customWidth="1"/>
    <col min="15875" max="15875" width="9.44140625" style="30" bestFit="1" customWidth="1"/>
    <col min="15876" max="15877" width="12.6640625" style="30" customWidth="1"/>
    <col min="15878" max="15878" width="10.33203125" style="30" customWidth="1"/>
    <col min="15879" max="15879" width="12.44140625" style="30" bestFit="1" customWidth="1"/>
    <col min="15880" max="15880" width="9.33203125" style="30" bestFit="1" customWidth="1"/>
    <col min="15881" max="16128" width="9.109375" style="30"/>
    <col min="16129" max="16129" width="2.6640625" style="30" customWidth="1"/>
    <col min="16130" max="16130" width="9.33203125" style="30" bestFit="1" customWidth="1"/>
    <col min="16131" max="16131" width="9.44140625" style="30" bestFit="1" customWidth="1"/>
    <col min="16132" max="16133" width="12.6640625" style="30" customWidth="1"/>
    <col min="16134" max="16134" width="10.33203125" style="30" customWidth="1"/>
    <col min="16135" max="16135" width="12.44140625" style="30" bestFit="1" customWidth="1"/>
    <col min="16136" max="16136" width="9.33203125" style="30" bestFit="1" customWidth="1"/>
    <col min="16137" max="16384" width="9.109375" style="30"/>
  </cols>
  <sheetData>
    <row r="1" spans="2:14" ht="24.9" customHeight="1" x14ac:dyDescent="0.2">
      <c r="B1" s="29" t="s">
        <v>84</v>
      </c>
      <c r="C1" s="29"/>
      <c r="D1" s="29"/>
      <c r="E1" s="29"/>
      <c r="F1" s="29"/>
      <c r="G1" s="29"/>
      <c r="H1" s="29"/>
      <c r="I1" s="29"/>
      <c r="J1" s="29"/>
      <c r="K1" s="29"/>
      <c r="L1" s="29"/>
      <c r="M1" s="29"/>
      <c r="N1" s="29"/>
    </row>
    <row r="2" spans="2:14" x14ac:dyDescent="0.2">
      <c r="B2" s="31"/>
      <c r="C2" s="31"/>
      <c r="D2" s="31"/>
      <c r="E2" s="31"/>
      <c r="F2" s="31"/>
      <c r="G2" s="31"/>
      <c r="H2" s="31"/>
      <c r="I2" s="31"/>
      <c r="J2" s="31"/>
      <c r="K2" s="31"/>
      <c r="L2" s="31"/>
      <c r="M2" s="31"/>
      <c r="N2" s="31"/>
    </row>
    <row r="3" spans="2:14" ht="14.4" thickBot="1" x14ac:dyDescent="0.3">
      <c r="B3" s="32" t="s">
        <v>85</v>
      </c>
      <c r="C3" s="32"/>
      <c r="D3" s="32"/>
      <c r="E3" s="32"/>
      <c r="F3" s="32"/>
      <c r="G3" s="32"/>
      <c r="H3" s="32"/>
      <c r="I3" s="32"/>
      <c r="J3" s="32"/>
      <c r="K3" s="32"/>
      <c r="L3" s="32"/>
      <c r="M3" s="32"/>
      <c r="N3" s="32"/>
    </row>
    <row r="4" spans="2:14" ht="12" thickTop="1" x14ac:dyDescent="0.2">
      <c r="B4" s="31" t="s">
        <v>86</v>
      </c>
      <c r="C4" s="31"/>
      <c r="D4" s="31"/>
      <c r="E4" s="31"/>
      <c r="F4" s="33">
        <v>5.4609220890300278E-2</v>
      </c>
      <c r="G4" s="33"/>
      <c r="H4" s="33" t="s">
        <v>87</v>
      </c>
      <c r="I4" s="33"/>
      <c r="J4" s="33"/>
      <c r="K4" s="33"/>
      <c r="L4" s="33">
        <v>-5.739902654495924</v>
      </c>
      <c r="M4" s="31"/>
      <c r="N4" s="31"/>
    </row>
    <row r="5" spans="2:14" x14ac:dyDescent="0.2">
      <c r="B5" s="31" t="s">
        <v>88</v>
      </c>
      <c r="C5" s="31"/>
      <c r="D5" s="31"/>
      <c r="E5" s="31"/>
      <c r="F5" s="33">
        <v>4.5210141064851772E-2</v>
      </c>
      <c r="G5" s="33"/>
      <c r="H5" s="33" t="s">
        <v>89</v>
      </c>
      <c r="I5" s="33"/>
      <c r="J5" s="33"/>
      <c r="K5" s="33"/>
      <c r="L5" s="33">
        <v>-5.6641765235201413</v>
      </c>
      <c r="M5" s="31"/>
      <c r="N5" s="31"/>
    </row>
    <row r="6" spans="2:14" x14ac:dyDescent="0.2">
      <c r="B6" s="31" t="s">
        <v>90</v>
      </c>
      <c r="C6" s="31"/>
      <c r="D6" s="31"/>
      <c r="E6" s="31"/>
      <c r="F6" s="33">
        <v>0.23368615896175854</v>
      </c>
      <c r="G6" s="33"/>
      <c r="H6" s="33" t="s">
        <v>91</v>
      </c>
      <c r="I6" s="33"/>
      <c r="J6" s="33"/>
      <c r="K6" s="33"/>
      <c r="L6" s="34">
        <v>3501.3406192425136</v>
      </c>
      <c r="M6" s="31"/>
      <c r="N6" s="31"/>
    </row>
    <row r="7" spans="2:14" x14ac:dyDescent="0.2">
      <c r="B7" s="31" t="s">
        <v>92</v>
      </c>
      <c r="C7" s="31"/>
      <c r="D7" s="31"/>
      <c r="E7" s="31"/>
      <c r="F7" s="34">
        <v>1.4116634865686092E-2</v>
      </c>
      <c r="G7" s="33"/>
      <c r="H7" s="33" t="s">
        <v>93</v>
      </c>
      <c r="I7" s="33"/>
      <c r="J7" s="33"/>
      <c r="K7" s="33"/>
      <c r="L7" s="33">
        <v>1.9911694729393672</v>
      </c>
      <c r="M7" s="31"/>
      <c r="N7" s="31"/>
    </row>
    <row r="8" spans="2:14" x14ac:dyDescent="0.2">
      <c r="B8" s="35" t="s">
        <v>94</v>
      </c>
      <c r="C8" s="35"/>
      <c r="D8" s="35"/>
      <c r="E8" s="35"/>
      <c r="F8" s="36">
        <v>1220</v>
      </c>
      <c r="G8" s="35"/>
      <c r="H8" s="35" t="s">
        <v>95</v>
      </c>
      <c r="I8" s="35"/>
      <c r="J8" s="35"/>
      <c r="K8" s="35"/>
      <c r="L8" s="36">
        <v>0</v>
      </c>
      <c r="M8" s="35"/>
      <c r="N8" s="35"/>
    </row>
    <row r="9" spans="2:14" x14ac:dyDescent="0.2">
      <c r="B9" s="31"/>
      <c r="C9" s="31"/>
      <c r="D9" s="31"/>
      <c r="E9" s="31"/>
      <c r="F9" s="31"/>
      <c r="G9" s="31"/>
      <c r="H9" s="31"/>
      <c r="I9" s="31"/>
      <c r="J9" s="31"/>
      <c r="K9" s="31"/>
      <c r="L9" s="31"/>
      <c r="M9" s="31"/>
      <c r="N9" s="31"/>
    </row>
    <row r="10" spans="2:14" ht="94.5" customHeight="1" x14ac:dyDescent="0.2">
      <c r="B10" s="37" t="s">
        <v>96</v>
      </c>
      <c r="C10" s="37"/>
      <c r="D10" s="37"/>
      <c r="E10" s="37"/>
      <c r="F10" s="37"/>
      <c r="G10" s="37"/>
      <c r="H10" s="37"/>
      <c r="I10" s="37"/>
      <c r="J10" s="37"/>
      <c r="K10" s="37"/>
      <c r="L10" s="37"/>
      <c r="M10" s="37"/>
      <c r="N10" s="37"/>
    </row>
    <row r="11" spans="2:14" ht="54" customHeight="1" x14ac:dyDescent="0.2">
      <c r="B11" s="37" t="s">
        <v>97</v>
      </c>
      <c r="C11" s="37"/>
      <c r="D11" s="37"/>
      <c r="E11" s="37"/>
      <c r="F11" s="37"/>
      <c r="G11" s="37"/>
      <c r="H11" s="37"/>
      <c r="I11" s="37"/>
      <c r="J11" s="37"/>
      <c r="K11" s="37"/>
      <c r="L11" s="37"/>
      <c r="M11" s="37"/>
      <c r="N11" s="37"/>
    </row>
    <row r="12" spans="2:14" ht="30.75" customHeight="1" x14ac:dyDescent="0.2">
      <c r="B12" s="37" t="s">
        <v>98</v>
      </c>
      <c r="C12" s="37"/>
      <c r="D12" s="37"/>
      <c r="E12" s="37"/>
      <c r="F12" s="37"/>
      <c r="G12" s="37"/>
      <c r="H12" s="37"/>
      <c r="I12" s="37"/>
      <c r="J12" s="37"/>
      <c r="K12" s="37"/>
      <c r="L12" s="37"/>
      <c r="M12" s="37"/>
      <c r="N12" s="37"/>
    </row>
    <row r="13" spans="2:14" ht="28.5" customHeight="1" x14ac:dyDescent="0.2">
      <c r="B13" s="37" t="s">
        <v>99</v>
      </c>
      <c r="C13" s="37"/>
      <c r="D13" s="37"/>
      <c r="E13" s="37"/>
      <c r="F13" s="37"/>
      <c r="G13" s="37"/>
      <c r="H13" s="37"/>
      <c r="I13" s="37"/>
      <c r="J13" s="37"/>
      <c r="K13" s="37"/>
      <c r="L13" s="37"/>
      <c r="M13" s="37"/>
      <c r="N13" s="37"/>
    </row>
    <row r="14" spans="2:14" ht="27" customHeight="1" x14ac:dyDescent="0.2">
      <c r="B14" s="37" t="s">
        <v>100</v>
      </c>
      <c r="C14" s="37"/>
      <c r="D14" s="37"/>
      <c r="E14" s="37"/>
      <c r="F14" s="37"/>
      <c r="G14" s="37"/>
      <c r="H14" s="37"/>
      <c r="I14" s="37"/>
      <c r="J14" s="37"/>
      <c r="K14" s="37"/>
      <c r="L14" s="37"/>
      <c r="M14" s="37"/>
      <c r="N14" s="37"/>
    </row>
    <row r="15" spans="2:14" ht="16.5" customHeight="1" x14ac:dyDescent="0.2">
      <c r="B15" s="37" t="s">
        <v>101</v>
      </c>
      <c r="C15" s="37"/>
      <c r="D15" s="37"/>
      <c r="E15" s="37"/>
      <c r="F15" s="37"/>
      <c r="G15" s="37"/>
      <c r="H15" s="37"/>
      <c r="I15" s="37"/>
      <c r="J15" s="37"/>
      <c r="K15" s="37"/>
      <c r="L15" s="37"/>
      <c r="M15" s="37"/>
      <c r="N15" s="37"/>
    </row>
    <row r="16" spans="2:14" x14ac:dyDescent="0.2">
      <c r="B16" s="31"/>
      <c r="C16" s="31"/>
      <c r="D16" s="31"/>
      <c r="E16" s="31"/>
      <c r="F16" s="31"/>
      <c r="G16" s="31"/>
      <c r="H16" s="31"/>
      <c r="I16" s="31"/>
      <c r="J16" s="31"/>
      <c r="K16" s="31"/>
      <c r="L16" s="31"/>
      <c r="M16" s="31"/>
      <c r="N16" s="31"/>
    </row>
    <row r="17" spans="2:14" ht="14.4" thickBot="1" x14ac:dyDescent="0.3">
      <c r="B17" s="32" t="s">
        <v>102</v>
      </c>
      <c r="C17" s="32"/>
      <c r="D17" s="32"/>
      <c r="E17" s="32"/>
      <c r="F17" s="32"/>
      <c r="G17" s="32"/>
      <c r="H17" s="32"/>
      <c r="I17" s="32"/>
      <c r="J17" s="32"/>
      <c r="K17" s="32"/>
      <c r="L17" s="32"/>
      <c r="M17" s="32"/>
      <c r="N17" s="32"/>
    </row>
    <row r="18" spans="2:14" ht="12" thickTop="1" x14ac:dyDescent="0.2"/>
    <row r="19" spans="2:14" x14ac:dyDescent="0.2">
      <c r="D19" s="38" t="s">
        <v>41</v>
      </c>
      <c r="E19" s="39" t="s">
        <v>136</v>
      </c>
      <c r="F19" s="39" t="s">
        <v>157</v>
      </c>
      <c r="G19" s="58" t="s">
        <v>164</v>
      </c>
      <c r="H19" s="58" t="s">
        <v>165</v>
      </c>
      <c r="I19" s="58" t="s">
        <v>172</v>
      </c>
      <c r="J19" s="58" t="s">
        <v>173</v>
      </c>
      <c r="K19" s="58" t="s">
        <v>174</v>
      </c>
      <c r="L19" s="58" t="s">
        <v>175</v>
      </c>
      <c r="M19" s="58" t="s">
        <v>176</v>
      </c>
    </row>
    <row r="20" spans="2:14" x14ac:dyDescent="0.2">
      <c r="B20" s="31" t="s">
        <v>26</v>
      </c>
      <c r="D20" s="40">
        <v>-1.0521392256263821E-4</v>
      </c>
      <c r="E20" s="40">
        <v>0.11752453708255857</v>
      </c>
      <c r="F20" s="40">
        <v>0.13715640906927354</v>
      </c>
      <c r="G20" s="30">
        <v>1.8460395598434823E-2</v>
      </c>
      <c r="H20" s="30">
        <v>-6.4495033443258673E-2</v>
      </c>
      <c r="I20" s="30">
        <v>6.5631463311914121E-2</v>
      </c>
      <c r="J20" s="30">
        <v>-5.7296685799024714E-2</v>
      </c>
      <c r="K20" s="30">
        <v>-1.2405859763380976E-2</v>
      </c>
      <c r="L20" s="30">
        <v>-2.4039861456554169E-3</v>
      </c>
      <c r="M20" s="30">
        <v>-1.4382242671613171E-2</v>
      </c>
    </row>
    <row r="21" spans="2:14" x14ac:dyDescent="0.2">
      <c r="B21" s="31" t="s">
        <v>103</v>
      </c>
      <c r="D21" s="40">
        <v>3.9504458401030864E-4</v>
      </c>
      <c r="E21" s="40">
        <v>2.866195840269457E-2</v>
      </c>
      <c r="F21" s="40">
        <v>2.8841674582702391E-2</v>
      </c>
      <c r="G21" s="30">
        <v>2.9110155912345722E-2</v>
      </c>
      <c r="H21" s="30">
        <v>2.9093421380850016E-2</v>
      </c>
      <c r="I21" s="30">
        <v>2.9153017314023689E-2</v>
      </c>
      <c r="J21" s="30">
        <v>2.9214693385082965E-2</v>
      </c>
      <c r="K21" s="30">
        <v>2.9211459640121916E-2</v>
      </c>
      <c r="L21" s="30">
        <v>2.9149373650387916E-2</v>
      </c>
      <c r="M21" s="30">
        <v>2.9112143968863909E-2</v>
      </c>
    </row>
    <row r="22" spans="2:14" x14ac:dyDescent="0.2">
      <c r="B22" s="31" t="s">
        <v>27</v>
      </c>
      <c r="D22" s="40">
        <v>-0.26633429952274112</v>
      </c>
      <c r="E22" s="40">
        <v>4.1003666054971957</v>
      </c>
      <c r="F22" s="40">
        <v>4.7554939528903848</v>
      </c>
      <c r="G22" s="30">
        <v>0.63415653471665889</v>
      </c>
      <c r="H22" s="30">
        <v>-2.2168253296503257</v>
      </c>
      <c r="I22" s="30">
        <v>2.251275146066714</v>
      </c>
      <c r="J22" s="30">
        <v>-1.9612283806572628</v>
      </c>
      <c r="K22" s="30">
        <v>-0.42469153942384785</v>
      </c>
      <c r="L22" s="30">
        <v>-8.2471279640117579E-2</v>
      </c>
      <c r="M22" s="30">
        <v>-0.49402897591449474</v>
      </c>
    </row>
    <row r="23" spans="2:14" ht="12" x14ac:dyDescent="0.25">
      <c r="B23" s="31" t="s">
        <v>135</v>
      </c>
      <c r="D23" s="40">
        <v>0.79002724912244915</v>
      </c>
      <c r="E23" s="41">
        <v>4.4010621960799412E-5</v>
      </c>
      <c r="F23" s="41">
        <v>2.2181140399979427E-6</v>
      </c>
      <c r="G23" s="59">
        <v>0.52609883342302588</v>
      </c>
      <c r="H23" s="60">
        <v>2.6820842668567213E-2</v>
      </c>
      <c r="I23" s="60">
        <v>2.4547405314751858E-2</v>
      </c>
      <c r="J23" s="60">
        <v>5.0082008324124683E-2</v>
      </c>
      <c r="K23" s="59">
        <v>0.67113724323964785</v>
      </c>
      <c r="L23" s="59">
        <v>0.93428563009475063</v>
      </c>
      <c r="M23" s="59">
        <v>0.62137560653595347</v>
      </c>
    </row>
    <row r="24" spans="2:14" x14ac:dyDescent="0.2">
      <c r="B24" s="31" t="s">
        <v>105</v>
      </c>
      <c r="D24" s="40">
        <v>5.4507567738011219E-4</v>
      </c>
      <c r="E24" s="40">
        <v>0.16470547365952384</v>
      </c>
      <c r="F24" s="40">
        <v>0.18463317950279784</v>
      </c>
      <c r="G24" s="30">
        <v>6.6379117709092619E-2</v>
      </c>
      <c r="H24" s="30">
        <v>-1.6603858329147694E-2</v>
      </c>
      <c r="I24" s="30">
        <v>0.1136207403039152</v>
      </c>
      <c r="J24" s="30">
        <v>-9.2058827788269598E-3</v>
      </c>
      <c r="K24" s="30">
        <v>3.5679620134308206E-2</v>
      </c>
      <c r="L24" s="30">
        <v>4.5579292949743763E-2</v>
      </c>
      <c r="M24" s="30">
        <v>3.3539752012648222E-2</v>
      </c>
    </row>
    <row r="25" spans="2:14" x14ac:dyDescent="0.2">
      <c r="B25" s="31" t="s">
        <v>106</v>
      </c>
      <c r="D25" s="40">
        <v>-7.555035225053886E-4</v>
      </c>
      <c r="E25" s="40">
        <v>7.0343600505593296E-2</v>
      </c>
      <c r="F25" s="40">
        <v>8.9679638635749237E-2</v>
      </c>
      <c r="G25" s="30">
        <v>-2.9458326512222976E-2</v>
      </c>
      <c r="H25" s="30">
        <v>-0.11238620855736965</v>
      </c>
      <c r="I25" s="30">
        <v>1.7642186319913045E-2</v>
      </c>
      <c r="J25" s="30">
        <v>-0.10538748881922247</v>
      </c>
      <c r="K25" s="30">
        <v>-6.0491339661070155E-2</v>
      </c>
      <c r="L25" s="30">
        <v>-5.0387265241054593E-2</v>
      </c>
      <c r="M25" s="30">
        <v>-6.2304237355874564E-2</v>
      </c>
    </row>
    <row r="27" spans="2:14" x14ac:dyDescent="0.2">
      <c r="D27" s="58" t="s">
        <v>177</v>
      </c>
      <c r="E27" s="58" t="s">
        <v>178</v>
      </c>
      <c r="F27" s="58" t="s">
        <v>179</v>
      </c>
    </row>
    <row r="28" spans="2:14" x14ac:dyDescent="0.2">
      <c r="B28" s="30" t="s">
        <v>26</v>
      </c>
      <c r="D28" s="30">
        <v>4.4094219835564925E-3</v>
      </c>
      <c r="E28" s="30">
        <v>3.6510444215565076E-2</v>
      </c>
      <c r="F28" s="30">
        <v>-9.2192053774743057E-2</v>
      </c>
    </row>
    <row r="29" spans="2:14" x14ac:dyDescent="0.2">
      <c r="B29" s="30" t="s">
        <v>103</v>
      </c>
      <c r="D29" s="30">
        <v>2.9122112769549367E-2</v>
      </c>
      <c r="E29" s="30">
        <v>2.8860951408985619E-2</v>
      </c>
      <c r="F29" s="30">
        <v>2.8682514928244258E-2</v>
      </c>
    </row>
    <row r="30" spans="2:14" x14ac:dyDescent="0.2">
      <c r="B30" s="30" t="s">
        <v>27</v>
      </c>
      <c r="D30" s="30">
        <v>0.1514114727337732</v>
      </c>
      <c r="E30" s="30">
        <v>1.2650464531878824</v>
      </c>
      <c r="F30" s="30">
        <v>-3.2142249034083012</v>
      </c>
    </row>
    <row r="31" spans="2:14" ht="12" x14ac:dyDescent="0.25">
      <c r="B31" s="30" t="s">
        <v>135</v>
      </c>
      <c r="D31" s="59">
        <v>0.87967644168667292</v>
      </c>
      <c r="E31" s="59">
        <v>0.20609885267679351</v>
      </c>
      <c r="F31" s="60">
        <v>1.3426001243159735E-3</v>
      </c>
    </row>
    <row r="32" spans="2:14" x14ac:dyDescent="0.2">
      <c r="B32" s="30" t="s">
        <v>105</v>
      </c>
      <c r="D32" s="30">
        <v>5.2347826479955666E-2</v>
      </c>
      <c r="E32" s="30">
        <v>8.4018946560269203E-2</v>
      </c>
      <c r="F32" s="30">
        <v>-4.4977278751898539E-2</v>
      </c>
    </row>
    <row r="33" spans="2:14" x14ac:dyDescent="0.2">
      <c r="B33" s="30" t="s">
        <v>106</v>
      </c>
      <c r="D33" s="30">
        <v>-4.3528982512842686E-2</v>
      </c>
      <c r="E33" s="30">
        <v>-1.0998058129139059E-2</v>
      </c>
      <c r="F33" s="30">
        <v>-0.13940682879758759</v>
      </c>
    </row>
    <row r="35" spans="2:14" ht="12" x14ac:dyDescent="0.25">
      <c r="B35" s="42" t="s">
        <v>107</v>
      </c>
      <c r="H35" s="42" t="s">
        <v>108</v>
      </c>
    </row>
    <row r="36" spans="2:14" x14ac:dyDescent="0.2">
      <c r="B36" s="31" t="s">
        <v>109</v>
      </c>
      <c r="F36" s="30">
        <v>12</v>
      </c>
      <c r="H36" s="31" t="s">
        <v>180</v>
      </c>
      <c r="M36" s="40">
        <v>2.5799087062478065</v>
      </c>
    </row>
    <row r="37" spans="2:14" x14ac:dyDescent="0.2">
      <c r="B37" s="31" t="s">
        <v>110</v>
      </c>
      <c r="F37" s="30">
        <v>1207</v>
      </c>
      <c r="H37" s="31" t="s">
        <v>181</v>
      </c>
      <c r="M37" s="40">
        <v>1.9619313045404851</v>
      </c>
    </row>
    <row r="38" spans="2:14" x14ac:dyDescent="0.2">
      <c r="B38" s="31" t="s">
        <v>111</v>
      </c>
      <c r="F38" s="30">
        <v>1219</v>
      </c>
      <c r="H38" s="31" t="s">
        <v>182</v>
      </c>
      <c r="M38" s="40">
        <v>1.6461169859394431</v>
      </c>
    </row>
    <row r="40" spans="2:14" ht="42.75" customHeight="1" x14ac:dyDescent="0.2">
      <c r="B40" s="37" t="s">
        <v>112</v>
      </c>
      <c r="C40" s="37"/>
      <c r="D40" s="37"/>
      <c r="E40" s="37"/>
      <c r="F40" s="37"/>
      <c r="G40" s="37"/>
      <c r="H40" s="37"/>
      <c r="I40" s="37"/>
      <c r="J40" s="37"/>
      <c r="K40" s="37"/>
      <c r="L40" s="37"/>
      <c r="M40" s="37"/>
      <c r="N40" s="37"/>
    </row>
    <row r="41" spans="2:14" ht="63.75" customHeight="1" x14ac:dyDescent="0.2">
      <c r="B41" s="37" t="s">
        <v>113</v>
      </c>
      <c r="C41" s="37"/>
      <c r="D41" s="37"/>
      <c r="E41" s="37"/>
      <c r="F41" s="37"/>
      <c r="G41" s="37"/>
      <c r="H41" s="37"/>
      <c r="I41" s="37"/>
      <c r="J41" s="37"/>
      <c r="K41" s="37"/>
      <c r="L41" s="37"/>
      <c r="M41" s="37"/>
      <c r="N41" s="37"/>
    </row>
    <row r="42" spans="2:14" ht="67.5" customHeight="1" x14ac:dyDescent="0.2">
      <c r="B42" s="37" t="s">
        <v>140</v>
      </c>
      <c r="C42" s="37"/>
      <c r="D42" s="37"/>
      <c r="E42" s="37"/>
      <c r="F42" s="37"/>
      <c r="G42" s="37"/>
      <c r="H42" s="37"/>
      <c r="I42" s="37"/>
      <c r="J42" s="37"/>
      <c r="K42" s="37"/>
      <c r="L42" s="37"/>
      <c r="M42" s="37"/>
      <c r="N42" s="37"/>
    </row>
    <row r="43" spans="2:14" ht="27" customHeight="1" x14ac:dyDescent="0.2">
      <c r="B43" s="37" t="s">
        <v>114</v>
      </c>
      <c r="C43" s="37"/>
      <c r="D43" s="37"/>
      <c r="E43" s="37"/>
      <c r="F43" s="37"/>
      <c r="G43" s="37"/>
      <c r="H43" s="37"/>
      <c r="I43" s="37"/>
      <c r="J43" s="37"/>
      <c r="K43" s="37"/>
      <c r="L43" s="37"/>
      <c r="M43" s="37"/>
      <c r="N43" s="37"/>
    </row>
    <row r="44" spans="2:14" x14ac:dyDescent="0.2">
      <c r="B44" s="31"/>
      <c r="C44" s="31"/>
      <c r="D44" s="31"/>
      <c r="E44" s="31"/>
      <c r="F44" s="31"/>
      <c r="G44" s="31"/>
      <c r="H44" s="31"/>
      <c r="I44" s="31"/>
      <c r="J44" s="31"/>
      <c r="K44" s="31"/>
      <c r="L44" s="31"/>
      <c r="M44" s="31"/>
      <c r="N44" s="31"/>
    </row>
    <row r="45" spans="2:14" ht="14.4" thickBot="1" x14ac:dyDescent="0.3">
      <c r="B45" s="43" t="s">
        <v>115</v>
      </c>
      <c r="C45" s="43"/>
      <c r="D45" s="43"/>
      <c r="E45" s="43"/>
      <c r="F45" s="43"/>
      <c r="G45" s="43"/>
      <c r="H45" s="43"/>
      <c r="I45" s="43"/>
      <c r="J45" s="43"/>
      <c r="K45" s="43"/>
      <c r="L45" s="43"/>
      <c r="M45" s="43"/>
      <c r="N45" s="43"/>
    </row>
    <row r="46" spans="2:14" ht="12" thickTop="1" x14ac:dyDescent="0.2"/>
    <row r="47" spans="2:14" ht="36" x14ac:dyDescent="0.25">
      <c r="D47" s="44" t="s">
        <v>116</v>
      </c>
      <c r="E47" s="44" t="s">
        <v>117</v>
      </c>
      <c r="F47" s="44" t="s">
        <v>118</v>
      </c>
      <c r="G47" s="44" t="s">
        <v>104</v>
      </c>
      <c r="H47" s="42" t="s">
        <v>108</v>
      </c>
    </row>
    <row r="48" spans="2:14" ht="12" x14ac:dyDescent="0.25">
      <c r="B48" s="42" t="s">
        <v>17</v>
      </c>
      <c r="D48" s="45">
        <v>0.01</v>
      </c>
      <c r="E48" s="45">
        <v>0</v>
      </c>
      <c r="F48" s="45">
        <v>5.81</v>
      </c>
      <c r="G48" s="56">
        <v>0</v>
      </c>
      <c r="H48" s="31" t="s">
        <v>183</v>
      </c>
      <c r="M48" s="40">
        <v>2.1994620794430375</v>
      </c>
    </row>
    <row r="49" spans="2:14" ht="12" x14ac:dyDescent="0.25">
      <c r="B49" s="42" t="s">
        <v>119</v>
      </c>
      <c r="D49" s="45">
        <v>0.23</v>
      </c>
      <c r="E49" s="45">
        <v>0</v>
      </c>
      <c r="F49" s="45"/>
      <c r="G49" s="45"/>
      <c r="H49" s="31" t="s">
        <v>184</v>
      </c>
      <c r="M49" s="40">
        <v>1.7601854540407658</v>
      </c>
    </row>
    <row r="50" spans="2:14" ht="12" x14ac:dyDescent="0.25">
      <c r="B50" s="42" t="s">
        <v>19</v>
      </c>
      <c r="D50" s="45">
        <v>0.24</v>
      </c>
      <c r="E50" s="45"/>
      <c r="F50" s="45"/>
      <c r="G50" s="45"/>
      <c r="H50" s="31" t="s">
        <v>185</v>
      </c>
      <c r="M50" s="40">
        <v>1.5512568416306749</v>
      </c>
    </row>
    <row r="52" spans="2:14" ht="101.25" customHeight="1" x14ac:dyDescent="0.2">
      <c r="B52" s="37" t="s">
        <v>120</v>
      </c>
      <c r="C52" s="37"/>
      <c r="D52" s="37"/>
      <c r="E52" s="37"/>
      <c r="F52" s="37"/>
      <c r="G52" s="37"/>
      <c r="H52" s="37"/>
      <c r="I52" s="37"/>
      <c r="J52" s="37"/>
      <c r="K52" s="37"/>
      <c r="L52" s="37"/>
      <c r="M52" s="37"/>
      <c r="N52" s="37"/>
    </row>
    <row r="54" spans="2:14" ht="14.4" thickBot="1" x14ac:dyDescent="0.3">
      <c r="B54" s="43" t="s">
        <v>121</v>
      </c>
      <c r="C54" s="43"/>
      <c r="D54" s="43"/>
      <c r="E54" s="43"/>
      <c r="F54" s="43"/>
      <c r="G54" s="43"/>
      <c r="H54" s="43"/>
      <c r="I54" s="43"/>
      <c r="J54" s="43"/>
      <c r="K54" s="43"/>
      <c r="L54" s="43"/>
      <c r="M54" s="43"/>
      <c r="N54" s="43"/>
    </row>
    <row r="55" spans="2:14" ht="12" thickTop="1" x14ac:dyDescent="0.2">
      <c r="B55" s="31"/>
      <c r="C55" s="31"/>
      <c r="D55" s="31"/>
      <c r="E55" s="31"/>
      <c r="F55" s="31"/>
      <c r="G55" s="31"/>
      <c r="H55" s="31"/>
      <c r="I55" s="31"/>
      <c r="J55" s="31"/>
      <c r="K55" s="31"/>
      <c r="L55" s="31"/>
      <c r="M55" s="31"/>
      <c r="N55" s="31"/>
    </row>
    <row r="56" spans="2:14" x14ac:dyDescent="0.2">
      <c r="B56" s="46" t="s">
        <v>122</v>
      </c>
      <c r="C56" s="47" t="s">
        <v>123</v>
      </c>
      <c r="D56" s="47" t="s">
        <v>124</v>
      </c>
      <c r="E56" s="47" t="s">
        <v>125</v>
      </c>
      <c r="F56" s="47" t="s">
        <v>126</v>
      </c>
      <c r="G56" s="47" t="s">
        <v>127</v>
      </c>
      <c r="H56" s="47" t="s">
        <v>104</v>
      </c>
      <c r="I56" s="31"/>
      <c r="J56" s="31"/>
      <c r="K56" s="31"/>
      <c r="L56" s="31"/>
      <c r="M56" s="31"/>
      <c r="N56" s="31"/>
    </row>
    <row r="57" spans="2:14" x14ac:dyDescent="0.2">
      <c r="B57" s="48">
        <v>1</v>
      </c>
      <c r="C57" s="49">
        <v>0.12836879044782049</v>
      </c>
      <c r="D57" s="49">
        <v>0.12836879044782049</v>
      </c>
      <c r="E57" s="49">
        <v>-5.6980288229818973E-2</v>
      </c>
      <c r="F57" s="49">
        <v>5.6980288229818973E-2</v>
      </c>
      <c r="G57" s="49">
        <v>20.153302753804411</v>
      </c>
      <c r="H57" s="49">
        <v>7.1476721825725065E-6</v>
      </c>
    </row>
    <row r="58" spans="2:14" x14ac:dyDescent="0.2">
      <c r="B58" s="48">
        <v>2</v>
      </c>
      <c r="C58" s="49">
        <v>0.14928412736103822</v>
      </c>
      <c r="D58" s="49">
        <v>0.13503069049346103</v>
      </c>
      <c r="E58" s="49">
        <v>-5.6980288229818973E-2</v>
      </c>
      <c r="F58" s="49">
        <v>5.6980288229818973E-2</v>
      </c>
      <c r="G58" s="49">
        <v>47.431207964537904</v>
      </c>
      <c r="H58" s="49">
        <v>5.0169979282088661E-11</v>
      </c>
    </row>
    <row r="59" spans="2:14" x14ac:dyDescent="0.2">
      <c r="B59" s="48">
        <v>3</v>
      </c>
      <c r="C59" s="49">
        <v>5.4115999306721438E-2</v>
      </c>
      <c r="D59" s="49">
        <v>2.0926613823342662E-2</v>
      </c>
      <c r="E59" s="49">
        <v>-5.6980288229818973E-2</v>
      </c>
      <c r="F59" s="49">
        <v>5.6980288229818973E-2</v>
      </c>
      <c r="G59" s="49">
        <v>51.018707251635668</v>
      </c>
      <c r="H59" s="49">
        <v>4.8474002589671272E-11</v>
      </c>
    </row>
    <row r="60" spans="2:14" x14ac:dyDescent="0.2">
      <c r="B60" s="48">
        <v>4</v>
      </c>
      <c r="C60" s="49">
        <v>-3.7578256085999136E-2</v>
      </c>
      <c r="D60" s="49">
        <v>-6.8311063409993322E-2</v>
      </c>
      <c r="E60" s="49">
        <v>-5.6980288229818973E-2</v>
      </c>
      <c r="F60" s="49">
        <v>5.6980288229818973E-2</v>
      </c>
      <c r="G60" s="49">
        <v>52.750000777680349</v>
      </c>
      <c r="H60" s="49">
        <v>9.6125107873490379E-11</v>
      </c>
    </row>
    <row r="61" spans="2:14" x14ac:dyDescent="0.2">
      <c r="B61" s="48">
        <v>5</v>
      </c>
      <c r="C61" s="49">
        <v>5.4452820673363017E-2</v>
      </c>
      <c r="D61" s="49">
        <v>5.7712502581386084E-2</v>
      </c>
      <c r="E61" s="49">
        <v>-5.6980288229818973E-2</v>
      </c>
      <c r="F61" s="49">
        <v>5.6980288229818973E-2</v>
      </c>
      <c r="G61" s="49">
        <v>56.388275768845695</v>
      </c>
      <c r="H61" s="49">
        <v>6.7598593389561756E-11</v>
      </c>
    </row>
    <row r="62" spans="2:14" x14ac:dyDescent="0.2">
      <c r="B62" s="48">
        <v>6</v>
      </c>
      <c r="C62" s="49">
        <v>-5.1815152515416359E-2</v>
      </c>
      <c r="D62" s="49">
        <v>-5.23150220570626E-2</v>
      </c>
      <c r="E62" s="49">
        <v>-5.6980288229818973E-2</v>
      </c>
      <c r="F62" s="49">
        <v>5.6980288229818973E-2</v>
      </c>
      <c r="G62" s="49">
        <v>59.6853286398648</v>
      </c>
      <c r="H62" s="49">
        <v>5.2146509332828828E-11</v>
      </c>
    </row>
    <row r="63" spans="2:14" x14ac:dyDescent="0.2">
      <c r="B63" s="48">
        <v>7</v>
      </c>
      <c r="C63" s="49">
        <v>-2.0577518483254242E-2</v>
      </c>
      <c r="D63" s="49">
        <v>-2.1262635406311035E-2</v>
      </c>
      <c r="E63" s="49">
        <v>-5.6980288229818973E-2</v>
      </c>
      <c r="F63" s="49">
        <v>5.6980288229818973E-2</v>
      </c>
      <c r="G63" s="49">
        <v>60.205751345971926</v>
      </c>
      <c r="H63" s="49">
        <v>1.3732892600870628E-10</v>
      </c>
    </row>
    <row r="64" spans="2:14" x14ac:dyDescent="0.2">
      <c r="B64" s="48">
        <v>8</v>
      </c>
      <c r="C64" s="49">
        <v>-1.0823326778684672E-2</v>
      </c>
      <c r="D64" s="49">
        <v>1.7409753906560631E-3</v>
      </c>
      <c r="E64" s="49">
        <v>-5.6980288229818973E-2</v>
      </c>
      <c r="F64" s="49">
        <v>5.6980288229818973E-2</v>
      </c>
      <c r="G64" s="49">
        <v>60.3498466934223</v>
      </c>
      <c r="H64" s="49">
        <v>3.9795078343729529E-10</v>
      </c>
    </row>
    <row r="65" spans="2:14" x14ac:dyDescent="0.2">
      <c r="B65" s="48">
        <v>9</v>
      </c>
      <c r="C65" s="49">
        <v>-2.9498770038682797E-2</v>
      </c>
      <c r="D65" s="49">
        <v>-1.3173894101579731E-2</v>
      </c>
      <c r="E65" s="49">
        <v>-5.6980288229818973E-2</v>
      </c>
      <c r="F65" s="49">
        <v>5.6980288229818973E-2</v>
      </c>
      <c r="G65" s="49">
        <v>61.421106251968197</v>
      </c>
      <c r="H65" s="49">
        <v>7.1300265691576215E-10</v>
      </c>
    </row>
    <row r="66" spans="2:14" x14ac:dyDescent="0.2">
      <c r="B66" s="48">
        <v>10</v>
      </c>
      <c r="C66" s="49">
        <v>-3.8595840613466262E-3</v>
      </c>
      <c r="D66" s="49">
        <v>-5.4126020149477903E-3</v>
      </c>
      <c r="E66" s="49">
        <v>-5.6980288229818973E-2</v>
      </c>
      <c r="F66" s="49">
        <v>5.6980288229818973E-2</v>
      </c>
      <c r="G66" s="49">
        <v>61.439460080700023</v>
      </c>
      <c r="H66" s="49">
        <v>1.933711413215633E-9</v>
      </c>
    </row>
    <row r="67" spans="2:14" x14ac:dyDescent="0.2">
      <c r="B67" s="48">
        <v>11</v>
      </c>
      <c r="C67" s="49">
        <v>1.3440600477153302E-2</v>
      </c>
      <c r="D67" s="49">
        <v>2.5729396975794815E-2</v>
      </c>
      <c r="E67" s="49">
        <v>-5.6980288229818973E-2</v>
      </c>
      <c r="F67" s="49">
        <v>5.6980288229818973E-2</v>
      </c>
      <c r="G67" s="49">
        <v>61.662222578756605</v>
      </c>
      <c r="H67" s="49">
        <v>4.5471785226069983E-9</v>
      </c>
    </row>
    <row r="68" spans="2:14" x14ac:dyDescent="0.2">
      <c r="B68" s="48">
        <v>12</v>
      </c>
      <c r="C68" s="49">
        <v>-8.5009531161078858E-2</v>
      </c>
      <c r="D68" s="49">
        <v>-9.1831067014278081E-2</v>
      </c>
      <c r="E68" s="49">
        <v>-5.6980288229818973E-2</v>
      </c>
      <c r="F68" s="49">
        <v>5.6980288229818973E-2</v>
      </c>
      <c r="G68" s="49">
        <v>70.580877164504528</v>
      </c>
      <c r="H68" s="49">
        <v>2.4935264963943382E-10</v>
      </c>
    </row>
    <row r="69" spans="2:14" x14ac:dyDescent="0.2">
      <c r="B69" s="48">
        <v>13</v>
      </c>
      <c r="C69" s="49">
        <v>3.343995741848077E-2</v>
      </c>
      <c r="D69" s="49">
        <v>4.6997085096544745E-2</v>
      </c>
      <c r="E69" s="49">
        <v>-5.6980288229818973E-2</v>
      </c>
      <c r="F69" s="49">
        <v>5.6980288229818973E-2</v>
      </c>
      <c r="G69" s="49">
        <v>71.962072802064625</v>
      </c>
      <c r="H69" s="49">
        <v>3.4872027487864443E-10</v>
      </c>
    </row>
    <row r="70" spans="2:14" x14ac:dyDescent="0.2">
      <c r="B70" s="48">
        <v>14</v>
      </c>
      <c r="C70" s="49">
        <v>1.031365307688796E-2</v>
      </c>
      <c r="D70" s="49">
        <v>2.7272374396585346E-2</v>
      </c>
      <c r="E70" s="49">
        <v>-5.6980288229818973E-2</v>
      </c>
      <c r="F70" s="49">
        <v>5.6980288229818973E-2</v>
      </c>
      <c r="G70" s="49">
        <v>72.093567658861559</v>
      </c>
      <c r="H70" s="49">
        <v>8.0415962777635741E-10</v>
      </c>
    </row>
    <row r="71" spans="2:14" x14ac:dyDescent="0.2">
      <c r="B71" s="48">
        <v>15</v>
      </c>
      <c r="C71" s="49">
        <v>-1.3244072208088218E-2</v>
      </c>
      <c r="D71" s="49">
        <v>-2.4214668539976163E-2</v>
      </c>
      <c r="E71" s="49">
        <v>-5.6980288229818973E-2</v>
      </c>
      <c r="F71" s="49">
        <v>5.6980288229818973E-2</v>
      </c>
      <c r="G71" s="49">
        <v>72.310581317840757</v>
      </c>
      <c r="H71" s="49">
        <v>1.7260133322594129E-9</v>
      </c>
    </row>
    <row r="72" spans="2:14" x14ac:dyDescent="0.2">
      <c r="B72" s="48">
        <v>16</v>
      </c>
      <c r="C72" s="49">
        <v>-5.6571488720453922E-2</v>
      </c>
      <c r="D72" s="49">
        <v>-7.7373290766068428E-2</v>
      </c>
      <c r="E72" s="49">
        <v>-5.6980288229818973E-2</v>
      </c>
      <c r="F72" s="49">
        <v>5.6980288229818973E-2</v>
      </c>
      <c r="G72" s="49">
        <v>76.273359516108584</v>
      </c>
      <c r="H72" s="49">
        <v>7.7550332822085011E-10</v>
      </c>
    </row>
    <row r="73" spans="2:14" x14ac:dyDescent="0.2">
      <c r="B73" s="48">
        <v>17</v>
      </c>
      <c r="C73" s="49">
        <v>-7.1221723970769202E-2</v>
      </c>
      <c r="D73" s="49">
        <v>-3.7249890910341421E-2</v>
      </c>
      <c r="E73" s="49">
        <v>-5.6980288229818973E-2</v>
      </c>
      <c r="F73" s="49">
        <v>5.6980288229818973E-2</v>
      </c>
      <c r="G73" s="49">
        <v>82.559591051378646</v>
      </c>
      <c r="H73" s="49">
        <v>1.3417422728423389E-10</v>
      </c>
    </row>
    <row r="74" spans="2:14" x14ac:dyDescent="0.2">
      <c r="B74" s="48">
        <v>18</v>
      </c>
      <c r="C74" s="49">
        <v>-1.4999149885455813E-2</v>
      </c>
      <c r="D74" s="49">
        <v>6.127539315568838E-3</v>
      </c>
      <c r="E74" s="49">
        <v>-5.6980288229818973E-2</v>
      </c>
      <c r="F74" s="49">
        <v>5.6980288229818973E-2</v>
      </c>
      <c r="G74" s="49">
        <v>82.838626808062855</v>
      </c>
      <c r="H74" s="49">
        <v>2.7179003492250331E-10</v>
      </c>
    </row>
    <row r="75" spans="2:14" x14ac:dyDescent="0.2">
      <c r="B75" s="48">
        <v>19</v>
      </c>
      <c r="C75" s="49">
        <v>-3.4284486575571572E-2</v>
      </c>
      <c r="D75" s="49">
        <v>-1.6244325880556749E-2</v>
      </c>
      <c r="E75" s="49">
        <v>-5.6980288229818973E-2</v>
      </c>
      <c r="F75" s="49">
        <v>5.6980288229818973E-2</v>
      </c>
      <c r="G75" s="49">
        <v>84.297721002305067</v>
      </c>
      <c r="H75" s="49">
        <v>3.3406533095359237E-10</v>
      </c>
    </row>
    <row r="76" spans="2:14" x14ac:dyDescent="0.2">
      <c r="B76" s="48">
        <v>20</v>
      </c>
      <c r="C76" s="49">
        <v>-2.6244640912193067E-2</v>
      </c>
      <c r="D76" s="49">
        <v>-1.8860573385746853E-2</v>
      </c>
      <c r="E76" s="49">
        <v>-5.6980288229818973E-2</v>
      </c>
      <c r="F76" s="49">
        <v>5.6980288229818973E-2</v>
      </c>
      <c r="G76" s="49">
        <v>85.153439776752734</v>
      </c>
      <c r="H76" s="49">
        <v>5.1506765519349074E-10</v>
      </c>
    </row>
    <row r="77" spans="2:14" x14ac:dyDescent="0.2">
      <c r="B77" s="48"/>
      <c r="C77" s="49"/>
      <c r="D77" s="49"/>
      <c r="E77" s="49"/>
      <c r="F77" s="49"/>
      <c r="G77" s="49"/>
      <c r="H77" s="49"/>
    </row>
    <row r="79" spans="2:14" ht="123.75" customHeight="1" x14ac:dyDescent="0.2">
      <c r="B79" s="37" t="s">
        <v>128</v>
      </c>
      <c r="C79" s="37"/>
      <c r="D79" s="37"/>
      <c r="E79" s="37"/>
      <c r="F79" s="37"/>
      <c r="G79" s="37"/>
      <c r="H79" s="37"/>
      <c r="I79" s="37"/>
      <c r="J79" s="37"/>
      <c r="K79" s="37"/>
      <c r="L79" s="37"/>
      <c r="M79" s="37"/>
      <c r="N79" s="37"/>
    </row>
    <row r="81" spans="2:14" ht="14.4" thickBot="1" x14ac:dyDescent="0.3">
      <c r="B81" s="43" t="s">
        <v>129</v>
      </c>
      <c r="C81" s="43"/>
      <c r="D81" s="43"/>
      <c r="E81" s="43"/>
      <c r="F81" s="43"/>
      <c r="G81" s="43"/>
      <c r="H81" s="43"/>
      <c r="I81" s="43"/>
      <c r="J81" s="43"/>
      <c r="K81" s="43"/>
      <c r="L81" s="43"/>
      <c r="M81" s="43"/>
      <c r="N81" s="43"/>
    </row>
    <row r="82" spans="2:14" ht="12" thickTop="1" x14ac:dyDescent="0.2">
      <c r="B82" s="31"/>
      <c r="C82" s="31"/>
      <c r="D82" s="31"/>
      <c r="E82" s="31"/>
      <c r="F82" s="31"/>
      <c r="G82" s="31"/>
      <c r="H82" s="31"/>
      <c r="I82" s="31"/>
      <c r="J82" s="31"/>
      <c r="K82" s="31"/>
      <c r="L82" s="31"/>
      <c r="M82" s="31"/>
      <c r="N82" s="31"/>
    </row>
    <row r="83" spans="2:14" ht="12" x14ac:dyDescent="0.25">
      <c r="B83" s="50" t="s">
        <v>130</v>
      </c>
      <c r="C83" s="50" t="s">
        <v>131</v>
      </c>
      <c r="D83" s="50" t="s">
        <v>132</v>
      </c>
      <c r="E83" s="50" t="s">
        <v>133</v>
      </c>
      <c r="F83" s="31"/>
      <c r="G83" s="51" t="s">
        <v>134</v>
      </c>
      <c r="H83" s="31"/>
      <c r="I83" s="31"/>
      <c r="J83" s="31"/>
      <c r="K83" s="31"/>
      <c r="L83" s="31"/>
      <c r="M83" s="31"/>
      <c r="N83" s="31"/>
    </row>
    <row r="84" spans="2:14" x14ac:dyDescent="0.2">
      <c r="B84" s="52">
        <v>13</v>
      </c>
      <c r="C84" s="53">
        <v>4.3874109428143271E-3</v>
      </c>
      <c r="D84" s="54">
        <v>-1.6841979658758707E-4</v>
      </c>
      <c r="E84" s="54">
        <v>4.5558307394019141E-3</v>
      </c>
      <c r="F84" s="55"/>
    </row>
    <row r="85" spans="2:14" x14ac:dyDescent="0.2">
      <c r="B85" s="52">
        <v>14</v>
      </c>
      <c r="C85" s="53">
        <v>7.9790718062401657E-3</v>
      </c>
      <c r="D85" s="54">
        <v>1.4240072975867154E-3</v>
      </c>
      <c r="E85" s="54">
        <v>6.5550645086534503E-3</v>
      </c>
      <c r="F85" s="55"/>
    </row>
    <row r="86" spans="2:14" x14ac:dyDescent="0.2">
      <c r="B86" s="52">
        <v>15</v>
      </c>
      <c r="C86" s="53">
        <v>1.2190255831541486E-2</v>
      </c>
      <c r="D86" s="54">
        <v>-9.9529211003526394E-5</v>
      </c>
      <c r="E86" s="54">
        <v>1.2289785042545012E-2</v>
      </c>
      <c r="F86" s="55"/>
    </row>
    <row r="87" spans="2:14" x14ac:dyDescent="0.2">
      <c r="B87" s="52">
        <v>16</v>
      </c>
      <c r="C87" s="53">
        <v>-3.9640467773214162E-4</v>
      </c>
      <c r="D87" s="54">
        <v>1.8581881128691144E-3</v>
      </c>
      <c r="E87" s="54">
        <v>-2.254592790601256E-3</v>
      </c>
      <c r="F87" s="55"/>
    </row>
    <row r="88" spans="2:14" x14ac:dyDescent="0.2">
      <c r="B88" s="52">
        <v>17</v>
      </c>
      <c r="C88" s="53">
        <v>2.4200226155485288E-3</v>
      </c>
      <c r="D88" s="54">
        <v>1.5652503930944593E-3</v>
      </c>
      <c r="E88" s="54">
        <v>8.5477222245406944E-4</v>
      </c>
      <c r="F88" s="55"/>
    </row>
    <row r="89" spans="2:14" x14ac:dyDescent="0.2">
      <c r="B89" s="52">
        <v>18</v>
      </c>
      <c r="C89" s="53">
        <v>3.4970987188657123E-3</v>
      </c>
      <c r="D89" s="54">
        <v>5.286677648196317E-4</v>
      </c>
      <c r="E89" s="54">
        <v>2.9684309540460806E-3</v>
      </c>
      <c r="F89" s="55"/>
    </row>
    <row r="90" spans="2:14" x14ac:dyDescent="0.2">
      <c r="B90" s="52">
        <v>19</v>
      </c>
      <c r="C90" s="53">
        <v>-9.6939823318767642E-3</v>
      </c>
      <c r="D90" s="54">
        <v>4.9642272532152143E-5</v>
      </c>
      <c r="E90" s="54">
        <v>-9.7436246044089164E-3</v>
      </c>
      <c r="F90" s="55"/>
    </row>
    <row r="91" spans="2:14" x14ac:dyDescent="0.2">
      <c r="B91" s="52">
        <v>20</v>
      </c>
      <c r="C91" s="53">
        <v>-1.5790673070836373E-2</v>
      </c>
      <c r="D91" s="54">
        <v>6.306525577295316E-4</v>
      </c>
      <c r="E91" s="54">
        <v>-1.6421325628565905E-2</v>
      </c>
      <c r="F91" s="55"/>
    </row>
    <row r="92" spans="2:14" x14ac:dyDescent="0.2">
      <c r="B92" s="52">
        <v>21</v>
      </c>
      <c r="C92" s="53">
        <v>1.4520109205793818E-2</v>
      </c>
      <c r="D92" s="54">
        <v>-5.6561012274182875E-3</v>
      </c>
      <c r="E92" s="54">
        <v>2.0176210433212105E-2</v>
      </c>
      <c r="F92" s="55"/>
    </row>
    <row r="93" spans="2:14" x14ac:dyDescent="0.2">
      <c r="B93" s="52">
        <v>22</v>
      </c>
      <c r="C93" s="53">
        <v>-8.4034908625942387E-3</v>
      </c>
      <c r="D93" s="54">
        <v>-1.1711349610625497E-3</v>
      </c>
      <c r="E93" s="54">
        <v>-7.2323559015316889E-3</v>
      </c>
      <c r="F93" s="55"/>
    </row>
    <row r="94" spans="2:14" x14ac:dyDescent="0.2">
      <c r="B94" s="52">
        <v>23</v>
      </c>
      <c r="C94" s="53">
        <v>-2.8907057078561834E-2</v>
      </c>
      <c r="D94" s="54">
        <v>1.003278076838636E-3</v>
      </c>
      <c r="E94" s="54">
        <v>-2.991033515540047E-2</v>
      </c>
      <c r="F94" s="55"/>
    </row>
    <row r="95" spans="2:14" x14ac:dyDescent="0.2">
      <c r="B95" s="52">
        <v>24</v>
      </c>
      <c r="C95" s="53">
        <v>2.4656558607803773E-3</v>
      </c>
      <c r="D95" s="54">
        <v>-4.3909564848490269E-3</v>
      </c>
      <c r="E95" s="54">
        <v>6.8566123456294042E-3</v>
      </c>
      <c r="F95" s="55"/>
    </row>
    <row r="96" spans="2:14" x14ac:dyDescent="0.2">
      <c r="B96" s="52">
        <v>25</v>
      </c>
      <c r="C96" s="53">
        <v>2.6197727348617645E-5</v>
      </c>
      <c r="D96" s="54">
        <v>-5.4556796359454748E-3</v>
      </c>
      <c r="E96" s="54">
        <v>5.4818773632940923E-3</v>
      </c>
      <c r="F96" s="55"/>
    </row>
    <row r="97" spans="2:6" x14ac:dyDescent="0.2">
      <c r="B97" s="52">
        <v>26</v>
      </c>
      <c r="C97" s="53">
        <v>-1.4579825760397524E-2</v>
      </c>
      <c r="D97" s="54">
        <v>1.8868889991054509E-3</v>
      </c>
      <c r="E97" s="54">
        <v>-1.6466714759502975E-2</v>
      </c>
      <c r="F97" s="55"/>
    </row>
    <row r="98" spans="2:6" x14ac:dyDescent="0.2">
      <c r="B98" s="52">
        <v>27</v>
      </c>
      <c r="C98" s="53">
        <v>-2.5151721978591518E-3</v>
      </c>
      <c r="D98" s="54">
        <v>-2.2474587297472578E-3</v>
      </c>
      <c r="E98" s="54">
        <v>-2.6771346811189402E-4</v>
      </c>
      <c r="F98" s="55"/>
    </row>
    <row r="99" spans="2:6" x14ac:dyDescent="0.2">
      <c r="B99" s="52">
        <v>28</v>
      </c>
      <c r="C99" s="53">
        <v>5.6403302526951945E-3</v>
      </c>
      <c r="D99" s="54">
        <v>-3.837215161149478E-3</v>
      </c>
      <c r="E99" s="54">
        <v>9.4775454138446725E-3</v>
      </c>
      <c r="F99" s="55"/>
    </row>
    <row r="100" spans="2:6" x14ac:dyDescent="0.2">
      <c r="B100" s="52">
        <v>29</v>
      </c>
      <c r="C100" s="53">
        <v>-2.9856115806500831E-3</v>
      </c>
      <c r="D100" s="54">
        <v>1.9182360805389321E-3</v>
      </c>
      <c r="E100" s="54">
        <v>-4.9038476611890152E-3</v>
      </c>
      <c r="F100" s="55"/>
    </row>
    <row r="101" spans="2:6" x14ac:dyDescent="0.2">
      <c r="B101" s="52">
        <v>30</v>
      </c>
      <c r="C101" s="53">
        <v>9.1277719220575326E-3</v>
      </c>
      <c r="D101" s="54">
        <v>4.9587464662617479E-4</v>
      </c>
      <c r="E101" s="54">
        <v>8.6318972754313578E-3</v>
      </c>
      <c r="F101" s="55"/>
    </row>
    <row r="102" spans="2:6" x14ac:dyDescent="0.2">
      <c r="B102" s="52">
        <v>31</v>
      </c>
      <c r="C102" s="53">
        <v>-2.9144735348058145E-3</v>
      </c>
      <c r="D102" s="54">
        <v>4.0694355389953724E-4</v>
      </c>
      <c r="E102" s="54">
        <v>-3.3214170887053518E-3</v>
      </c>
      <c r="F102" s="55"/>
    </row>
    <row r="103" spans="2:6" x14ac:dyDescent="0.2">
      <c r="B103" s="52">
        <v>32</v>
      </c>
      <c r="C103" s="53">
        <v>4.1844235983940171E-3</v>
      </c>
      <c r="D103" s="54">
        <v>3.4139603313281235E-3</v>
      </c>
      <c r="E103" s="54">
        <v>7.7046326706589358E-4</v>
      </c>
      <c r="F103" s="55"/>
    </row>
    <row r="104" spans="2:6" x14ac:dyDescent="0.2">
      <c r="B104" s="52">
        <v>33</v>
      </c>
      <c r="C104" s="53">
        <v>-3.2999526061656083E-3</v>
      </c>
      <c r="D104" s="54">
        <v>-7.6539329419392493E-4</v>
      </c>
      <c r="E104" s="54">
        <v>-2.5345593119716833E-3</v>
      </c>
      <c r="F104" s="55"/>
    </row>
    <row r="105" spans="2:6" x14ac:dyDescent="0.2">
      <c r="B105" s="52">
        <v>34</v>
      </c>
      <c r="C105" s="53">
        <v>1.1143752245342212E-3</v>
      </c>
      <c r="D105" s="54">
        <v>-1.2846658928333157E-3</v>
      </c>
      <c r="E105" s="54">
        <v>2.3990411173675369E-3</v>
      </c>
      <c r="F105" s="55"/>
    </row>
    <row r="106" spans="2:6" x14ac:dyDescent="0.2">
      <c r="B106" s="52">
        <v>35</v>
      </c>
      <c r="C106" s="53">
        <v>5.1600210460780128E-3</v>
      </c>
      <c r="D106" s="54">
        <v>3.5093952734580082E-3</v>
      </c>
      <c r="E106" s="54">
        <v>1.6506257726200046E-3</v>
      </c>
      <c r="F106" s="55"/>
    </row>
    <row r="107" spans="2:6" x14ac:dyDescent="0.2">
      <c r="B107" s="52">
        <v>36</v>
      </c>
      <c r="C107" s="53">
        <v>4.5528363744969623E-3</v>
      </c>
      <c r="D107" s="54">
        <v>-6.2199871841959326E-4</v>
      </c>
      <c r="E107" s="54">
        <v>5.1748350929165556E-3</v>
      </c>
      <c r="F107" s="55"/>
    </row>
    <row r="108" spans="2:6" x14ac:dyDescent="0.2">
      <c r="B108" s="52">
        <v>37</v>
      </c>
      <c r="C108" s="53">
        <v>2.6102845358333724E-4</v>
      </c>
      <c r="D108" s="54">
        <v>1.0796052206722433E-3</v>
      </c>
      <c r="E108" s="54">
        <v>-8.1857676708890596E-4</v>
      </c>
      <c r="F108" s="55"/>
    </row>
    <row r="109" spans="2:6" x14ac:dyDescent="0.2">
      <c r="B109" s="52">
        <v>38</v>
      </c>
      <c r="C109" s="53">
        <v>-5.0368054153372664E-3</v>
      </c>
      <c r="D109" s="54">
        <v>1.4513019791873236E-3</v>
      </c>
      <c r="E109" s="54">
        <v>-6.48810739452459E-3</v>
      </c>
      <c r="F109" s="55"/>
    </row>
    <row r="110" spans="2:6" x14ac:dyDescent="0.2">
      <c r="B110" s="52">
        <v>39</v>
      </c>
      <c r="C110" s="53">
        <v>-5.5040037943301099E-3</v>
      </c>
      <c r="D110" s="54">
        <v>-3.9943238405016571E-4</v>
      </c>
      <c r="E110" s="54">
        <v>-5.1045714102799442E-3</v>
      </c>
      <c r="F110" s="55"/>
    </row>
    <row r="111" spans="2:6" x14ac:dyDescent="0.2">
      <c r="B111" s="52">
        <v>40</v>
      </c>
      <c r="C111" s="53">
        <v>-2.5511758045040155E-2</v>
      </c>
      <c r="D111" s="54">
        <v>-1.9728618037045849E-3</v>
      </c>
      <c r="E111" s="54">
        <v>-2.353889624133557E-2</v>
      </c>
      <c r="F111" s="55"/>
    </row>
    <row r="112" spans="2:6" x14ac:dyDescent="0.2">
      <c r="B112" s="52">
        <v>41</v>
      </c>
      <c r="C112" s="53">
        <v>-8.1844911651650538E-3</v>
      </c>
      <c r="D112" s="54">
        <v>-3.4354557341348419E-3</v>
      </c>
      <c r="E112" s="54">
        <v>-4.7490354310302119E-3</v>
      </c>
      <c r="F112" s="55"/>
    </row>
    <row r="113" spans="2:12" x14ac:dyDescent="0.2">
      <c r="B113" s="52">
        <v>42</v>
      </c>
      <c r="C113" s="53">
        <v>-6.7746764005181667E-3</v>
      </c>
      <c r="D113" s="54">
        <v>-5.5353800848620665E-3</v>
      </c>
      <c r="E113" s="54">
        <v>-1.2392963156561002E-3</v>
      </c>
      <c r="F113" s="55"/>
    </row>
    <row r="114" spans="2:12" x14ac:dyDescent="0.2">
      <c r="B114" s="52">
        <v>43</v>
      </c>
      <c r="C114" s="53">
        <v>9.1928431108212246E-3</v>
      </c>
      <c r="D114" s="54">
        <v>-2.1634633628994353E-3</v>
      </c>
      <c r="E114" s="54">
        <v>1.135630647372066E-2</v>
      </c>
      <c r="F114" s="55"/>
    </row>
    <row r="115" spans="2:12" x14ac:dyDescent="0.2">
      <c r="B115" s="52">
        <v>44</v>
      </c>
      <c r="C115" s="53">
        <v>3.8704994403823186E-3</v>
      </c>
      <c r="D115" s="54">
        <v>8.7789409549499965E-4</v>
      </c>
      <c r="E115" s="54">
        <v>2.992605344887319E-3</v>
      </c>
      <c r="F115" s="55"/>
    </row>
    <row r="116" spans="2:12" x14ac:dyDescent="0.2">
      <c r="B116" s="52">
        <v>45</v>
      </c>
      <c r="C116" s="53">
        <v>-1.2002890271911352E-3</v>
      </c>
      <c r="D116" s="54">
        <v>1.0183519196557548E-3</v>
      </c>
      <c r="E116" s="54">
        <v>-2.21864094684689E-3</v>
      </c>
      <c r="F116" s="55"/>
    </row>
    <row r="117" spans="2:12" x14ac:dyDescent="0.2">
      <c r="B117" s="52">
        <v>46</v>
      </c>
      <c r="C117" s="53">
        <v>3.7312547285588035E-4</v>
      </c>
      <c r="D117" s="54">
        <v>1.998171656280385E-3</v>
      </c>
      <c r="E117" s="54">
        <v>-1.6250461834245048E-3</v>
      </c>
      <c r="F117" s="55"/>
    </row>
    <row r="118" spans="2:12" x14ac:dyDescent="0.2">
      <c r="B118" s="52">
        <v>47</v>
      </c>
      <c r="C118" s="53">
        <v>5.2699172500879771E-3</v>
      </c>
      <c r="D118" s="54">
        <v>-6.2928781227898113E-4</v>
      </c>
      <c r="E118" s="54">
        <v>5.8992050623669582E-3</v>
      </c>
      <c r="F118" s="55"/>
    </row>
    <row r="119" spans="2:12" x14ac:dyDescent="0.2">
      <c r="B119" s="52">
        <v>48</v>
      </c>
      <c r="C119" s="53">
        <v>-2.1749564464017233E-3</v>
      </c>
      <c r="D119" s="54">
        <v>1.0946386712126586E-3</v>
      </c>
      <c r="E119" s="54">
        <v>-3.2695951176143819E-3</v>
      </c>
      <c r="F119" s="55"/>
    </row>
    <row r="120" spans="2:12" x14ac:dyDescent="0.2">
      <c r="B120" s="52">
        <v>49</v>
      </c>
      <c r="C120" s="53">
        <v>-7.6566310353406311E-3</v>
      </c>
      <c r="D120" s="54">
        <v>4.1199323372192575E-4</v>
      </c>
      <c r="E120" s="54">
        <v>-8.0686242690625569E-3</v>
      </c>
      <c r="F120" s="55"/>
    </row>
    <row r="121" spans="2:12" x14ac:dyDescent="0.2">
      <c r="B121" s="52">
        <v>50</v>
      </c>
      <c r="C121" s="53">
        <v>-2.6062824760659685E-3</v>
      </c>
      <c r="D121" s="54">
        <v>-1.3598285056137527E-3</v>
      </c>
      <c r="E121" s="54">
        <v>-1.2464539704522158E-3</v>
      </c>
      <c r="F121" s="55"/>
    </row>
    <row r="122" spans="2:12" x14ac:dyDescent="0.2">
      <c r="B122" s="52">
        <v>51</v>
      </c>
      <c r="C122" s="53">
        <v>2.3473228109939467E-3</v>
      </c>
      <c r="D122" s="54">
        <v>-2.1812351552648397E-3</v>
      </c>
      <c r="E122" s="54">
        <v>4.5285579662587864E-3</v>
      </c>
      <c r="F122" s="55"/>
    </row>
    <row r="123" spans="2:12" x14ac:dyDescent="0.2">
      <c r="B123" s="52">
        <v>52</v>
      </c>
      <c r="C123" s="53">
        <v>5.7968813047439942E-3</v>
      </c>
      <c r="D123" s="54">
        <v>2.0332705815637969E-3</v>
      </c>
      <c r="E123" s="54">
        <v>3.7636107231801973E-3</v>
      </c>
      <c r="F123" s="55"/>
    </row>
    <row r="124" spans="2:12" x14ac:dyDescent="0.2">
      <c r="B124" s="52">
        <v>53</v>
      </c>
      <c r="C124" s="53">
        <v>7.7219034941365043E-4</v>
      </c>
      <c r="D124" s="54">
        <v>1.3893433420498801E-3</v>
      </c>
      <c r="E124" s="54">
        <v>-6.1715299263622966E-4</v>
      </c>
      <c r="F124" s="55"/>
    </row>
    <row r="125" spans="2:12" x14ac:dyDescent="0.2">
      <c r="B125" s="52">
        <v>54</v>
      </c>
      <c r="C125" s="53">
        <v>6.1696090290112087E-3</v>
      </c>
      <c r="D125" s="54">
        <v>1.5424042818946498E-3</v>
      </c>
      <c r="E125" s="54">
        <v>4.6272047471165589E-3</v>
      </c>
      <c r="F125" s="55"/>
    </row>
    <row r="126" spans="2:12" x14ac:dyDescent="0.2">
      <c r="B126" s="52">
        <v>55</v>
      </c>
      <c r="C126" s="53">
        <v>-1.190752171364667E-2</v>
      </c>
      <c r="D126" s="54">
        <v>2.465058890996491E-4</v>
      </c>
      <c r="E126" s="54">
        <v>-1.2154027602746319E-2</v>
      </c>
      <c r="F126" s="55"/>
      <c r="G126" s="30" t="s">
        <v>144</v>
      </c>
      <c r="L126" s="40">
        <v>1.3720148125099382E-2</v>
      </c>
    </row>
    <row r="127" spans="2:12" x14ac:dyDescent="0.2">
      <c r="B127" s="52">
        <v>56</v>
      </c>
      <c r="C127" s="53">
        <v>-6.4082200507887101E-3</v>
      </c>
      <c r="D127" s="54">
        <v>-1.0892486983330703E-3</v>
      </c>
      <c r="E127" s="54">
        <v>-5.3189713524556398E-3</v>
      </c>
      <c r="F127" s="55"/>
      <c r="G127" s="30" t="s">
        <v>145</v>
      </c>
      <c r="L127" s="40">
        <v>1.8824246457466807E-4</v>
      </c>
    </row>
    <row r="128" spans="2:12" x14ac:dyDescent="0.2">
      <c r="B128" s="52">
        <v>57</v>
      </c>
      <c r="C128" s="53">
        <v>6.8167334761357525E-3</v>
      </c>
      <c r="D128" s="54">
        <v>-1.9519372331325453E-3</v>
      </c>
      <c r="E128" s="54">
        <v>8.7686707092682978E-3</v>
      </c>
      <c r="F128" s="55"/>
      <c r="G128" s="30" t="s">
        <v>146</v>
      </c>
      <c r="L128" s="40">
        <v>8.8035634952141617E-3</v>
      </c>
    </row>
    <row r="129" spans="2:12" x14ac:dyDescent="0.2">
      <c r="B129" s="52">
        <v>58</v>
      </c>
      <c r="C129" s="53">
        <v>-1.3045569796303974E-2</v>
      </c>
      <c r="D129" s="54">
        <v>-8.4651578298757142E-4</v>
      </c>
      <c r="E129" s="54">
        <v>-1.2199054013316403E-2</v>
      </c>
      <c r="F129" s="55"/>
      <c r="G129" s="30" t="s">
        <v>147</v>
      </c>
      <c r="L129" s="57">
        <v>65535</v>
      </c>
    </row>
    <row r="130" spans="2:12" x14ac:dyDescent="0.2">
      <c r="B130" s="52">
        <v>59</v>
      </c>
      <c r="C130" s="53">
        <v>3.7996686591316746E-3</v>
      </c>
      <c r="D130" s="54">
        <v>-3.3216401267526386E-4</v>
      </c>
      <c r="E130" s="54">
        <v>4.1318326718069384E-3</v>
      </c>
      <c r="F130" s="55"/>
      <c r="G130" s="30" t="s">
        <v>148</v>
      </c>
      <c r="L130" s="40">
        <v>65535</v>
      </c>
    </row>
    <row r="131" spans="2:12" x14ac:dyDescent="0.2">
      <c r="B131" s="52">
        <v>60</v>
      </c>
      <c r="C131" s="53">
        <v>1.0497636041692921E-2</v>
      </c>
      <c r="D131" s="54">
        <v>-2.1916119629341781E-3</v>
      </c>
      <c r="E131" s="54">
        <v>1.2689248004627099E-2</v>
      </c>
      <c r="F131" s="55"/>
      <c r="G131" s="30" t="s">
        <v>149</v>
      </c>
      <c r="L131" s="57">
        <v>1.5763416265830215</v>
      </c>
    </row>
    <row r="132" spans="2:12" x14ac:dyDescent="0.2">
      <c r="B132" s="52">
        <v>61</v>
      </c>
      <c r="C132" s="53">
        <v>1.4819484902677591E-2</v>
      </c>
      <c r="D132" s="54">
        <v>1.6901801940104235E-3</v>
      </c>
      <c r="E132" s="54">
        <v>1.3129304708667168E-2</v>
      </c>
      <c r="F132" s="55"/>
      <c r="G132" s="30" t="s">
        <v>150</v>
      </c>
      <c r="L132" s="40">
        <v>5.9385863259258011E-3</v>
      </c>
    </row>
    <row r="133" spans="2:12" x14ac:dyDescent="0.2">
      <c r="B133" s="52">
        <v>62</v>
      </c>
      <c r="C133" s="53">
        <v>3.1768033324844199E-3</v>
      </c>
      <c r="D133" s="54">
        <v>5.2756638438166649E-3</v>
      </c>
      <c r="E133" s="54">
        <v>-2.0988605113322449E-3</v>
      </c>
      <c r="F133" s="55"/>
      <c r="G133" s="30" t="s">
        <v>151</v>
      </c>
      <c r="L133" s="57">
        <v>1.018966736478361</v>
      </c>
    </row>
    <row r="134" spans="2:12" x14ac:dyDescent="0.2">
      <c r="B134" s="52">
        <v>63</v>
      </c>
      <c r="C134" s="53">
        <v>1.1452673454618841E-2</v>
      </c>
      <c r="D134" s="54">
        <v>1.0207197333574718E-3</v>
      </c>
      <c r="E134" s="54">
        <v>1.0431953721261369E-2</v>
      </c>
      <c r="F134" s="55"/>
      <c r="G134" s="30" t="s">
        <v>152</v>
      </c>
      <c r="L134" s="40">
        <v>1.390731526969087E-2</v>
      </c>
    </row>
    <row r="135" spans="2:12" x14ac:dyDescent="0.2">
      <c r="B135" s="52">
        <v>64</v>
      </c>
      <c r="C135" s="53">
        <v>3.9003870767476316E-3</v>
      </c>
      <c r="D135" s="54">
        <v>1.8929147840837032E-3</v>
      </c>
      <c r="E135" s="54">
        <v>2.0074722926639284E-3</v>
      </c>
      <c r="F135" s="55"/>
      <c r="G135" s="30" t="s">
        <v>153</v>
      </c>
      <c r="L135" s="40">
        <v>65535</v>
      </c>
    </row>
    <row r="136" spans="2:12" x14ac:dyDescent="0.2">
      <c r="B136" s="52">
        <v>65</v>
      </c>
      <c r="C136" s="53">
        <v>7.1810770905050853E-3</v>
      </c>
      <c r="D136" s="54">
        <v>1.8372923101378702E-3</v>
      </c>
      <c r="E136" s="54">
        <v>5.3437847803672152E-3</v>
      </c>
      <c r="F136" s="55"/>
      <c r="G136" s="30" t="s">
        <v>154</v>
      </c>
      <c r="L136" s="40">
        <v>1.0189667405206912</v>
      </c>
    </row>
    <row r="137" spans="2:12" x14ac:dyDescent="0.2">
      <c r="B137" s="52">
        <v>66</v>
      </c>
      <c r="C137" s="53">
        <v>1.0578948104649316E-2</v>
      </c>
      <c r="D137" s="54">
        <v>5.0576841134653341E-4</v>
      </c>
      <c r="E137" s="54">
        <v>1.0073179693302783E-2</v>
      </c>
      <c r="F137" s="55"/>
      <c r="G137" s="30" t="s">
        <v>155</v>
      </c>
      <c r="L137" s="40">
        <v>0.97227623129371921</v>
      </c>
    </row>
    <row r="138" spans="2:12" x14ac:dyDescent="0.2">
      <c r="B138" s="52">
        <v>67</v>
      </c>
      <c r="C138" s="53">
        <v>7.7668669028577546E-3</v>
      </c>
      <c r="D138" s="54">
        <v>1.7578835905002043E-3</v>
      </c>
      <c r="E138" s="54">
        <v>6.0089833123575503E-3</v>
      </c>
      <c r="F138" s="55"/>
      <c r="G138" s="30" t="s">
        <v>156</v>
      </c>
      <c r="L138" s="40">
        <v>0.78801138265489312</v>
      </c>
    </row>
    <row r="139" spans="2:12" x14ac:dyDescent="0.2">
      <c r="B139" s="52">
        <v>68</v>
      </c>
      <c r="C139" s="53">
        <v>-2.7022272897807187E-3</v>
      </c>
      <c r="D139" s="54">
        <v>3.2276125255578532E-3</v>
      </c>
      <c r="E139" s="54">
        <v>-5.9298398153385719E-3</v>
      </c>
      <c r="F139" s="55"/>
    </row>
    <row r="140" spans="2:12" x14ac:dyDescent="0.2">
      <c r="B140" s="52">
        <v>69</v>
      </c>
      <c r="C140" s="53">
        <v>-1.1265958713614228E-2</v>
      </c>
      <c r="D140" s="54">
        <v>-1.3395909480656606E-3</v>
      </c>
      <c r="E140" s="54">
        <v>-9.9263677655485674E-3</v>
      </c>
      <c r="F140" s="55"/>
    </row>
    <row r="141" spans="2:12" x14ac:dyDescent="0.2">
      <c r="B141" s="52">
        <v>70</v>
      </c>
      <c r="C141" s="53">
        <v>-5.5011805901092675E-3</v>
      </c>
      <c r="D141" s="54">
        <v>-1.0660938383625571E-3</v>
      </c>
      <c r="E141" s="54">
        <v>-4.4350867517467104E-3</v>
      </c>
      <c r="F141" s="55"/>
    </row>
    <row r="142" spans="2:12" x14ac:dyDescent="0.2">
      <c r="B142" s="52">
        <v>71</v>
      </c>
      <c r="C142" s="53">
        <v>1.4379773826492307E-2</v>
      </c>
      <c r="D142" s="54">
        <v>-2.5881744850634256E-3</v>
      </c>
      <c r="E142" s="54">
        <v>1.6967948311555733E-2</v>
      </c>
      <c r="F142" s="55"/>
    </row>
    <row r="143" spans="2:12" x14ac:dyDescent="0.2">
      <c r="B143" s="52">
        <v>72</v>
      </c>
      <c r="C143" s="53">
        <v>6.4219697192681386E-3</v>
      </c>
      <c r="D143" s="54">
        <v>2.4254699828455198E-5</v>
      </c>
      <c r="E143" s="54">
        <v>6.3977150194396834E-3</v>
      </c>
      <c r="F143" s="55"/>
    </row>
    <row r="144" spans="2:12" x14ac:dyDescent="0.2">
      <c r="B144" s="52">
        <v>73</v>
      </c>
      <c r="C144" s="53">
        <v>6.5654336344496802E-3</v>
      </c>
      <c r="D144" s="54">
        <v>1.2201277393463694E-3</v>
      </c>
      <c r="E144" s="54">
        <v>5.3453058951033108E-3</v>
      </c>
      <c r="F144" s="55"/>
    </row>
    <row r="145" spans="2:6" x14ac:dyDescent="0.2">
      <c r="B145" s="52">
        <v>74</v>
      </c>
      <c r="C145" s="53">
        <v>-7.0200358493406499E-3</v>
      </c>
      <c r="D145" s="54">
        <v>1.500280708010583E-3</v>
      </c>
      <c r="E145" s="54">
        <v>-8.5203165573512329E-3</v>
      </c>
      <c r="F145" s="55"/>
    </row>
    <row r="146" spans="2:6" x14ac:dyDescent="0.2">
      <c r="B146" s="52">
        <v>75</v>
      </c>
      <c r="C146" s="53">
        <v>9.6874662201222993E-3</v>
      </c>
      <c r="D146" s="54">
        <v>-1.5732426220109938E-3</v>
      </c>
      <c r="E146" s="54">
        <v>1.1260708842133293E-2</v>
      </c>
      <c r="F146" s="55"/>
    </row>
    <row r="147" spans="2:6" x14ac:dyDescent="0.2">
      <c r="B147" s="52">
        <v>76</v>
      </c>
      <c r="C147" s="53">
        <v>-8.9832408389056411E-3</v>
      </c>
      <c r="D147" s="54">
        <v>1.0202402383081149E-3</v>
      </c>
      <c r="E147" s="54">
        <v>-1.0003481077213756E-2</v>
      </c>
      <c r="F147" s="55"/>
    </row>
    <row r="148" spans="2:6" x14ac:dyDescent="0.2">
      <c r="B148" s="52">
        <v>77</v>
      </c>
      <c r="C148" s="53">
        <v>-2.8840627566373623E-3</v>
      </c>
      <c r="D148" s="54">
        <v>-8.9508226217382449E-4</v>
      </c>
      <c r="E148" s="54">
        <v>-1.9889804944635378E-3</v>
      </c>
      <c r="F148" s="55"/>
    </row>
    <row r="149" spans="2:6" x14ac:dyDescent="0.2">
      <c r="B149" s="52">
        <v>78</v>
      </c>
      <c r="C149" s="53">
        <v>-3.0275880540646745E-3</v>
      </c>
      <c r="D149" s="54">
        <v>-1.6885151727090912E-3</v>
      </c>
      <c r="E149" s="54">
        <v>-1.3390728813555833E-3</v>
      </c>
      <c r="F149" s="55"/>
    </row>
    <row r="150" spans="2:6" x14ac:dyDescent="0.2">
      <c r="B150" s="52">
        <v>79</v>
      </c>
      <c r="C150" s="53">
        <v>8.4044613058019899E-3</v>
      </c>
      <c r="D150" s="54">
        <v>-3.3836367636749069E-3</v>
      </c>
      <c r="E150" s="54">
        <v>1.1788098069476897E-2</v>
      </c>
      <c r="F150" s="55"/>
    </row>
    <row r="151" spans="2:6" x14ac:dyDescent="0.2">
      <c r="B151" s="52">
        <v>80</v>
      </c>
      <c r="C151" s="53">
        <v>-5.6832514835872022E-4</v>
      </c>
      <c r="D151" s="54">
        <v>1.5412643751882271E-3</v>
      </c>
      <c r="E151" s="54">
        <v>-2.1095895235469474E-3</v>
      </c>
      <c r="F151" s="55"/>
    </row>
    <row r="152" spans="2:6" x14ac:dyDescent="0.2">
      <c r="B152" s="52">
        <v>81</v>
      </c>
      <c r="C152" s="53">
        <v>7.0259929833014532E-5</v>
      </c>
      <c r="D152" s="54">
        <v>8.4632581851535596E-4</v>
      </c>
      <c r="E152" s="54">
        <v>-7.7606588868234141E-4</v>
      </c>
      <c r="F152" s="55"/>
    </row>
    <row r="153" spans="2:6" x14ac:dyDescent="0.2">
      <c r="B153" s="52">
        <v>82</v>
      </c>
      <c r="C153" s="53">
        <v>-8.1059859629374256E-3</v>
      </c>
      <c r="D153" s="54">
        <v>1.3636959518620474E-3</v>
      </c>
      <c r="E153" s="54">
        <v>-9.4696819147994729E-3</v>
      </c>
      <c r="F153" s="55"/>
    </row>
    <row r="154" spans="2:6" x14ac:dyDescent="0.2">
      <c r="B154" s="52">
        <v>83</v>
      </c>
      <c r="C154" s="53">
        <v>-3.8644336769666971E-3</v>
      </c>
      <c r="D154" s="54">
        <v>-2.5073868841917583E-3</v>
      </c>
      <c r="E154" s="54">
        <v>-1.3570467927749388E-3</v>
      </c>
      <c r="F154" s="55"/>
    </row>
    <row r="155" spans="2:6" x14ac:dyDescent="0.2">
      <c r="B155" s="52">
        <v>84</v>
      </c>
      <c r="C155" s="53">
        <v>-1.7985965447739863E-3</v>
      </c>
      <c r="D155" s="54">
        <v>-1.3734032023764013E-3</v>
      </c>
      <c r="E155" s="54">
        <v>-4.2519334239758504E-4</v>
      </c>
      <c r="F155" s="55"/>
    </row>
    <row r="156" spans="2:6" x14ac:dyDescent="0.2">
      <c r="B156" s="52">
        <v>85</v>
      </c>
      <c r="C156" s="53">
        <v>1.4171503418422093E-3</v>
      </c>
      <c r="D156" s="54">
        <v>-2.164820991073923E-3</v>
      </c>
      <c r="E156" s="54">
        <v>3.5819713329161324E-3</v>
      </c>
      <c r="F156" s="55"/>
    </row>
    <row r="157" spans="2:6" x14ac:dyDescent="0.2">
      <c r="B157" s="52">
        <v>86</v>
      </c>
      <c r="C157" s="53">
        <v>7.7361726415135553E-3</v>
      </c>
      <c r="D157" s="54">
        <v>1.2090455624276294E-3</v>
      </c>
      <c r="E157" s="54">
        <v>6.5271270790859259E-3</v>
      </c>
      <c r="F157" s="55"/>
    </row>
    <row r="158" spans="2:6" x14ac:dyDescent="0.2">
      <c r="B158" s="52">
        <v>87</v>
      </c>
      <c r="C158" s="53">
        <v>-3.7414462982432784E-3</v>
      </c>
      <c r="D158" s="54">
        <v>-5.2506867833875285E-4</v>
      </c>
      <c r="E158" s="54">
        <v>-3.2163776199045256E-3</v>
      </c>
      <c r="F158" s="55"/>
    </row>
    <row r="159" spans="2:6" x14ac:dyDescent="0.2">
      <c r="B159" s="52">
        <v>88</v>
      </c>
      <c r="C159" s="53">
        <v>-1.650165390958018E-3</v>
      </c>
      <c r="D159" s="54">
        <v>1.4582740923254566E-3</v>
      </c>
      <c r="E159" s="54">
        <v>-3.1084394832834746E-3</v>
      </c>
      <c r="F159" s="55"/>
    </row>
    <row r="160" spans="2:6" x14ac:dyDescent="0.2">
      <c r="B160" s="52">
        <v>89</v>
      </c>
      <c r="C160" s="53">
        <v>1.3704944529425464E-2</v>
      </c>
      <c r="D160" s="54">
        <v>-3.5654930567120303E-4</v>
      </c>
      <c r="E160" s="54">
        <v>1.4061493835096667E-2</v>
      </c>
      <c r="F160" s="55"/>
    </row>
    <row r="161" spans="2:6" x14ac:dyDescent="0.2">
      <c r="B161" s="52">
        <v>90</v>
      </c>
      <c r="C161" s="53">
        <v>-1.5454771446068265E-2</v>
      </c>
      <c r="D161" s="54">
        <v>1.5570545551707796E-3</v>
      </c>
      <c r="E161" s="54">
        <v>-1.7011826001239044E-2</v>
      </c>
      <c r="F161" s="55"/>
    </row>
    <row r="162" spans="2:6" x14ac:dyDescent="0.2">
      <c r="B162" s="52">
        <v>91</v>
      </c>
      <c r="C162" s="53">
        <v>-1.420826984383621E-2</v>
      </c>
      <c r="D162" s="54">
        <v>-5.1506600949205103E-5</v>
      </c>
      <c r="E162" s="54">
        <v>-1.4156763242887005E-2</v>
      </c>
      <c r="F162" s="55"/>
    </row>
    <row r="163" spans="2:6" x14ac:dyDescent="0.2">
      <c r="B163" s="52">
        <v>92</v>
      </c>
      <c r="C163" s="53">
        <v>-3.2960641253217291E-3</v>
      </c>
      <c r="D163" s="54">
        <v>-4.1626030651869175E-3</v>
      </c>
      <c r="E163" s="54">
        <v>8.6653893986518831E-4</v>
      </c>
      <c r="F163" s="55"/>
    </row>
    <row r="164" spans="2:6" x14ac:dyDescent="0.2">
      <c r="B164" s="52">
        <v>93</v>
      </c>
      <c r="C164" s="53">
        <v>-2.5088663015148424E-3</v>
      </c>
      <c r="D164" s="54">
        <v>-3.8974532558846485E-3</v>
      </c>
      <c r="E164" s="54">
        <v>1.3885869543698061E-3</v>
      </c>
      <c r="F164" s="55"/>
    </row>
    <row r="165" spans="2:6" x14ac:dyDescent="0.2">
      <c r="B165" s="52">
        <v>94</v>
      </c>
      <c r="C165" s="53">
        <v>5.3459712071407895E-3</v>
      </c>
      <c r="D165" s="54">
        <v>1.4820676370209465E-3</v>
      </c>
      <c r="E165" s="54">
        <v>3.863903570119843E-3</v>
      </c>
      <c r="F165" s="55"/>
    </row>
    <row r="166" spans="2:6" x14ac:dyDescent="0.2">
      <c r="B166" s="52">
        <v>95</v>
      </c>
      <c r="C166" s="53">
        <v>-1.0957970394500868E-3</v>
      </c>
      <c r="D166" s="54">
        <v>-5.5003527298635947E-4</v>
      </c>
      <c r="E166" s="54">
        <v>-5.4576176646372731E-4</v>
      </c>
      <c r="F166" s="55"/>
    </row>
    <row r="167" spans="2:6" x14ac:dyDescent="0.2">
      <c r="B167" s="52">
        <v>96</v>
      </c>
      <c r="C167" s="53">
        <v>3.3754034190799599E-3</v>
      </c>
      <c r="D167" s="54">
        <v>7.5792488665744331E-4</v>
      </c>
      <c r="E167" s="54">
        <v>2.6174785324225166E-3</v>
      </c>
      <c r="F167" s="55"/>
    </row>
    <row r="168" spans="2:6" x14ac:dyDescent="0.2">
      <c r="B168" s="52">
        <v>97</v>
      </c>
      <c r="C168" s="53">
        <v>-1.2832769841536853E-3</v>
      </c>
      <c r="D168" s="54">
        <v>1.3172624285202495E-3</v>
      </c>
      <c r="E168" s="54">
        <v>-2.6005394126739348E-3</v>
      </c>
      <c r="F168" s="55"/>
    </row>
    <row r="169" spans="2:6" x14ac:dyDescent="0.2">
      <c r="B169" s="52">
        <v>98</v>
      </c>
      <c r="C169" s="53">
        <v>-1.2586864124075954E-3</v>
      </c>
      <c r="D169" s="54">
        <v>-9.7467746315402475E-4</v>
      </c>
      <c r="E169" s="54">
        <v>-2.8400894925357069E-4</v>
      </c>
      <c r="F169" s="55"/>
    </row>
    <row r="170" spans="2:6" x14ac:dyDescent="0.2">
      <c r="B170" s="52">
        <v>99</v>
      </c>
      <c r="C170" s="53">
        <v>9.6291745213285228E-3</v>
      </c>
      <c r="D170" s="54">
        <v>8.4088376006507572E-4</v>
      </c>
      <c r="E170" s="54">
        <v>8.7882907612634471E-3</v>
      </c>
      <c r="F170" s="55"/>
    </row>
    <row r="171" spans="2:6" x14ac:dyDescent="0.2">
      <c r="B171" s="52">
        <v>100</v>
      </c>
      <c r="C171" s="53">
        <v>4.4340508661660245E-3</v>
      </c>
      <c r="D171" s="54">
        <v>1.0619559551937408E-3</v>
      </c>
      <c r="E171" s="54">
        <v>3.3720949109722837E-3</v>
      </c>
      <c r="F171" s="55"/>
    </row>
    <row r="172" spans="2:6" x14ac:dyDescent="0.2">
      <c r="B172" s="52">
        <v>101</v>
      </c>
      <c r="C172" s="53">
        <v>4.3973952608856716E-4</v>
      </c>
      <c r="D172" s="54">
        <v>1.7716309343096602E-4</v>
      </c>
      <c r="E172" s="54">
        <v>2.6257643265760114E-4</v>
      </c>
      <c r="F172" s="55"/>
    </row>
    <row r="173" spans="2:6" x14ac:dyDescent="0.2">
      <c r="B173" s="52">
        <v>102</v>
      </c>
      <c r="C173" s="53">
        <v>1.1417014068573405E-2</v>
      </c>
      <c r="D173" s="54">
        <v>1.4642883006204029E-3</v>
      </c>
      <c r="E173" s="54">
        <v>9.9527257679530023E-3</v>
      </c>
      <c r="F173" s="55"/>
    </row>
    <row r="174" spans="2:6" x14ac:dyDescent="0.2">
      <c r="B174" s="52">
        <v>103</v>
      </c>
      <c r="C174" s="53">
        <v>-3.0728480650403173E-3</v>
      </c>
      <c r="D174" s="54">
        <v>1.8109755585112419E-3</v>
      </c>
      <c r="E174" s="54">
        <v>-4.8838236235515592E-3</v>
      </c>
      <c r="F174" s="55"/>
    </row>
    <row r="175" spans="2:6" x14ac:dyDescent="0.2">
      <c r="B175" s="52">
        <v>104</v>
      </c>
      <c r="C175" s="53">
        <v>-3.2624151520331125E-3</v>
      </c>
      <c r="D175" s="54">
        <v>1.7852160550213994E-3</v>
      </c>
      <c r="E175" s="54">
        <v>-5.0476312070545119E-3</v>
      </c>
      <c r="F175" s="55"/>
    </row>
    <row r="176" spans="2:6" x14ac:dyDescent="0.2">
      <c r="B176" s="52">
        <v>105</v>
      </c>
      <c r="C176" s="53">
        <v>-3.2601861279947567E-3</v>
      </c>
      <c r="D176" s="54">
        <v>-5.9658983369658683E-4</v>
      </c>
      <c r="E176" s="54">
        <v>-2.6635962942981699E-3</v>
      </c>
      <c r="F176" s="55"/>
    </row>
    <row r="177" spans="2:6" x14ac:dyDescent="0.2">
      <c r="B177" s="52">
        <v>106</v>
      </c>
      <c r="C177" s="53">
        <v>-1.0137241020626863E-3</v>
      </c>
      <c r="D177" s="54">
        <v>-2.5700457476943925E-3</v>
      </c>
      <c r="E177" s="54">
        <v>1.5563216456317061E-3</v>
      </c>
      <c r="F177" s="55"/>
    </row>
    <row r="178" spans="2:6" x14ac:dyDescent="0.2">
      <c r="B178" s="52">
        <v>107</v>
      </c>
      <c r="C178" s="53">
        <v>1.6782209637022645E-3</v>
      </c>
      <c r="D178" s="54">
        <v>3.4911975245883195E-4</v>
      </c>
      <c r="E178" s="54">
        <v>1.3291012112434325E-3</v>
      </c>
      <c r="F178" s="55"/>
    </row>
    <row r="179" spans="2:6" x14ac:dyDescent="0.2">
      <c r="B179" s="52">
        <v>108</v>
      </c>
      <c r="C179" s="53">
        <v>1.6882861465958307E-3</v>
      </c>
      <c r="D179" s="54">
        <v>-1.2708202067533278E-3</v>
      </c>
      <c r="E179" s="54">
        <v>2.9591063533491585E-3</v>
      </c>
      <c r="F179" s="55"/>
    </row>
    <row r="180" spans="2:6" x14ac:dyDescent="0.2">
      <c r="B180" s="52">
        <v>109</v>
      </c>
      <c r="C180" s="53">
        <v>-1.4432434241057935E-3</v>
      </c>
      <c r="D180" s="54">
        <v>3.8522411717007593E-4</v>
      </c>
      <c r="E180" s="54">
        <v>-1.8284675412758695E-3</v>
      </c>
      <c r="F180" s="55"/>
    </row>
    <row r="181" spans="2:6" x14ac:dyDescent="0.2">
      <c r="B181" s="52">
        <v>110</v>
      </c>
      <c r="C181" s="53">
        <v>-6.2803997945009319E-3</v>
      </c>
      <c r="D181" s="54">
        <v>5.1755287382274952E-4</v>
      </c>
      <c r="E181" s="54">
        <v>-6.7979526683236815E-3</v>
      </c>
      <c r="F181" s="55"/>
    </row>
    <row r="182" spans="2:6" x14ac:dyDescent="0.2">
      <c r="B182" s="52">
        <v>111</v>
      </c>
      <c r="C182" s="53">
        <v>9.2419532969468757E-3</v>
      </c>
      <c r="D182" s="54">
        <v>-1.8383172388109943E-3</v>
      </c>
      <c r="E182" s="54">
        <v>1.108027053575787E-2</v>
      </c>
      <c r="F182" s="55"/>
    </row>
    <row r="183" spans="2:6" x14ac:dyDescent="0.2">
      <c r="B183" s="52">
        <v>112</v>
      </c>
      <c r="C183" s="53">
        <v>-1.1665031530503033E-2</v>
      </c>
      <c r="D183" s="54">
        <v>-9.7660588341161661E-5</v>
      </c>
      <c r="E183" s="54">
        <v>-1.1567370942161872E-2</v>
      </c>
      <c r="F183" s="55"/>
    </row>
    <row r="184" spans="2:6" x14ac:dyDescent="0.2">
      <c r="B184" s="52">
        <v>113</v>
      </c>
      <c r="C184" s="53">
        <v>-3.4139509859896456E-3</v>
      </c>
      <c r="D184" s="54">
        <v>2.1332802212790285E-4</v>
      </c>
      <c r="E184" s="54">
        <v>-3.6272790081175485E-3</v>
      </c>
      <c r="F184" s="55"/>
    </row>
    <row r="185" spans="2:6" x14ac:dyDescent="0.2">
      <c r="B185" s="52">
        <v>114</v>
      </c>
      <c r="C185" s="53">
        <v>1.3891382078310959E-3</v>
      </c>
      <c r="D185" s="54">
        <v>-2.872789833282376E-3</v>
      </c>
      <c r="E185" s="54">
        <v>4.2619280411134719E-3</v>
      </c>
      <c r="F185" s="55"/>
    </row>
    <row r="186" spans="2:6" x14ac:dyDescent="0.2">
      <c r="B186" s="52">
        <v>115</v>
      </c>
      <c r="C186" s="53">
        <v>-7.5887292662725073E-3</v>
      </c>
      <c r="D186" s="54">
        <v>-1.4116963269328667E-3</v>
      </c>
      <c r="E186" s="54">
        <v>-6.1770329393396406E-3</v>
      </c>
      <c r="F186" s="55"/>
    </row>
    <row r="187" spans="2:6" x14ac:dyDescent="0.2">
      <c r="B187" s="52">
        <v>116</v>
      </c>
      <c r="C187" s="53">
        <v>-8.5373261802952077E-5</v>
      </c>
      <c r="D187" s="54">
        <v>1.0161535669324273E-3</v>
      </c>
      <c r="E187" s="54">
        <v>-1.1015268287353794E-3</v>
      </c>
      <c r="F187" s="55"/>
    </row>
    <row r="188" spans="2:6" x14ac:dyDescent="0.2">
      <c r="B188" s="52">
        <v>117</v>
      </c>
      <c r="C188" s="53">
        <v>1.3788104141314551E-2</v>
      </c>
      <c r="D188" s="54">
        <v>-1.877336013269058E-3</v>
      </c>
      <c r="E188" s="54">
        <v>1.5665440154583609E-2</v>
      </c>
      <c r="F188" s="55"/>
    </row>
    <row r="189" spans="2:6" x14ac:dyDescent="0.2">
      <c r="B189" s="52">
        <v>118</v>
      </c>
      <c r="C189" s="53">
        <v>4.2338023587120922E-3</v>
      </c>
      <c r="D189" s="54">
        <v>1.8015136924784602E-3</v>
      </c>
      <c r="E189" s="54">
        <v>2.432288666233632E-3</v>
      </c>
      <c r="F189" s="55"/>
    </row>
    <row r="190" spans="2:6" x14ac:dyDescent="0.2">
      <c r="B190" s="52">
        <v>119</v>
      </c>
      <c r="C190" s="53">
        <v>3.3870397742249924E-3</v>
      </c>
      <c r="D190" s="54">
        <v>3.17150818767279E-3</v>
      </c>
      <c r="E190" s="54">
        <v>2.1553158655220235E-4</v>
      </c>
      <c r="F190" s="55"/>
    </row>
    <row r="191" spans="2:6" x14ac:dyDescent="0.2">
      <c r="B191" s="52">
        <v>120</v>
      </c>
      <c r="C191" s="53">
        <v>1.3662897448332836E-2</v>
      </c>
      <c r="D191" s="54">
        <v>2.573696713646257E-4</v>
      </c>
      <c r="E191" s="54">
        <v>1.3405527776968211E-2</v>
      </c>
      <c r="F191" s="55"/>
    </row>
    <row r="192" spans="2:6" x14ac:dyDescent="0.2">
      <c r="B192" s="52">
        <v>121</v>
      </c>
      <c r="C192" s="53">
        <v>-1.0031056491087985E-2</v>
      </c>
      <c r="D192" s="54">
        <v>1.6864152934373544E-3</v>
      </c>
      <c r="E192" s="54">
        <v>-1.1717471784525339E-2</v>
      </c>
      <c r="F192" s="55"/>
    </row>
    <row r="193" spans="2:6" x14ac:dyDescent="0.2">
      <c r="B193" s="52">
        <v>122</v>
      </c>
      <c r="C193" s="53">
        <v>6.1491108999586581E-3</v>
      </c>
      <c r="D193" s="54">
        <v>2.2940369268457492E-3</v>
      </c>
      <c r="E193" s="54">
        <v>3.8550739731129089E-3</v>
      </c>
      <c r="F193" s="55"/>
    </row>
    <row r="194" spans="2:6" x14ac:dyDescent="0.2">
      <c r="B194" s="52">
        <v>123</v>
      </c>
      <c r="C194" s="53">
        <v>-2.5176487636063053E-3</v>
      </c>
      <c r="D194" s="54">
        <v>-2.5303932591411323E-3</v>
      </c>
      <c r="E194" s="54">
        <v>1.2744495534827011E-5</v>
      </c>
      <c r="F194" s="55"/>
    </row>
    <row r="195" spans="2:6" x14ac:dyDescent="0.2">
      <c r="B195" s="52">
        <v>124</v>
      </c>
      <c r="C195" s="53">
        <v>-5.9912998384458668E-3</v>
      </c>
      <c r="D195" s="54">
        <v>2.508363155057031E-4</v>
      </c>
      <c r="E195" s="54">
        <v>-6.2421361539515699E-3</v>
      </c>
      <c r="F195" s="55"/>
    </row>
    <row r="196" spans="2:6" x14ac:dyDescent="0.2">
      <c r="B196" s="52">
        <v>125</v>
      </c>
      <c r="C196" s="53">
        <v>-1.4134368780164082E-3</v>
      </c>
      <c r="D196" s="54">
        <v>5.5602060181097015E-4</v>
      </c>
      <c r="E196" s="54">
        <v>-1.9694574798273783E-3</v>
      </c>
      <c r="F196" s="55"/>
    </row>
    <row r="197" spans="2:6" x14ac:dyDescent="0.2">
      <c r="B197" s="52">
        <v>126</v>
      </c>
      <c r="C197" s="53">
        <v>3.7028166354671982E-3</v>
      </c>
      <c r="D197" s="54">
        <v>-3.6333410024599732E-3</v>
      </c>
      <c r="E197" s="54">
        <v>7.3361576379271714E-3</v>
      </c>
      <c r="F197" s="55"/>
    </row>
    <row r="198" spans="2:6" x14ac:dyDescent="0.2">
      <c r="B198" s="52">
        <v>127</v>
      </c>
      <c r="C198" s="53">
        <v>-4.5003622954221415E-3</v>
      </c>
      <c r="D198" s="54">
        <v>1.6849586073154508E-3</v>
      </c>
      <c r="E198" s="54">
        <v>-6.1853209027375924E-3</v>
      </c>
      <c r="F198" s="55"/>
    </row>
    <row r="199" spans="2:6" x14ac:dyDescent="0.2">
      <c r="B199" s="52">
        <v>128</v>
      </c>
      <c r="C199" s="53">
        <v>-5.5683490815719465E-3</v>
      </c>
      <c r="D199" s="54">
        <v>2.8933834760292397E-4</v>
      </c>
      <c r="E199" s="54">
        <v>-5.8576874291748704E-3</v>
      </c>
      <c r="F199" s="55"/>
    </row>
    <row r="200" spans="2:6" x14ac:dyDescent="0.2">
      <c r="B200" s="52">
        <v>129</v>
      </c>
      <c r="C200" s="53">
        <v>7.9553212679969731E-4</v>
      </c>
      <c r="D200" s="54">
        <v>-2.8166491687129998E-3</v>
      </c>
      <c r="E200" s="54">
        <v>3.6121812955126971E-3</v>
      </c>
      <c r="F200" s="55"/>
    </row>
    <row r="201" spans="2:6" x14ac:dyDescent="0.2">
      <c r="B201" s="52">
        <v>130</v>
      </c>
      <c r="C201" s="53">
        <v>2.9566720914212426E-3</v>
      </c>
      <c r="D201" s="54">
        <v>-8.9252501821422345E-4</v>
      </c>
      <c r="E201" s="54">
        <v>3.849197109635466E-3</v>
      </c>
      <c r="F201" s="55"/>
    </row>
    <row r="202" spans="2:6" x14ac:dyDescent="0.2">
      <c r="B202" s="52">
        <v>131</v>
      </c>
      <c r="C202" s="53">
        <v>-8.7705161524403834E-4</v>
      </c>
      <c r="D202" s="54">
        <v>9.9713429309284925E-4</v>
      </c>
      <c r="E202" s="54">
        <v>-1.8741859083368875E-3</v>
      </c>
      <c r="F202" s="55"/>
    </row>
    <row r="203" spans="2:6" x14ac:dyDescent="0.2">
      <c r="B203" s="52">
        <v>132</v>
      </c>
      <c r="C203" s="53">
        <v>1.4054906701643575E-3</v>
      </c>
      <c r="D203" s="54">
        <v>-1.4670578099471243E-3</v>
      </c>
      <c r="E203" s="54">
        <v>2.8725484801114818E-3</v>
      </c>
      <c r="F203" s="55"/>
    </row>
    <row r="204" spans="2:6" x14ac:dyDescent="0.2">
      <c r="B204" s="52">
        <v>133</v>
      </c>
      <c r="C204" s="53">
        <v>-3.1037389127277757E-3</v>
      </c>
      <c r="D204" s="54">
        <v>1.0171615600991471E-3</v>
      </c>
      <c r="E204" s="54">
        <v>-4.1209004728269228E-3</v>
      </c>
      <c r="F204" s="55"/>
    </row>
    <row r="205" spans="2:6" x14ac:dyDescent="0.2">
      <c r="B205" s="52">
        <v>134</v>
      </c>
      <c r="C205" s="53">
        <v>1.1948860305644661E-3</v>
      </c>
      <c r="D205" s="54">
        <v>-7.308089189620936E-4</v>
      </c>
      <c r="E205" s="54">
        <v>1.9256949495265597E-3</v>
      </c>
      <c r="F205" s="55"/>
    </row>
    <row r="206" spans="2:6" x14ac:dyDescent="0.2">
      <c r="B206" s="52">
        <v>135</v>
      </c>
      <c r="C206" s="53">
        <v>-2.6888860562191983E-3</v>
      </c>
      <c r="D206" s="54">
        <v>-1.2572851925738001E-4</v>
      </c>
      <c r="E206" s="54">
        <v>-2.5631575369618183E-3</v>
      </c>
      <c r="F206" s="55"/>
    </row>
    <row r="207" spans="2:6" x14ac:dyDescent="0.2">
      <c r="B207" s="52">
        <v>136</v>
      </c>
      <c r="C207" s="53">
        <v>-1.1476384164773463E-2</v>
      </c>
      <c r="D207" s="54">
        <v>-4.6936256709439322E-5</v>
      </c>
      <c r="E207" s="54">
        <v>-1.1429447908064024E-2</v>
      </c>
      <c r="F207" s="55"/>
    </row>
    <row r="208" spans="2:6" x14ac:dyDescent="0.2">
      <c r="B208" s="52">
        <v>137</v>
      </c>
      <c r="C208" s="53">
        <v>6.499716169887846E-3</v>
      </c>
      <c r="D208" s="54">
        <v>-1.1708902681363525E-3</v>
      </c>
      <c r="E208" s="54">
        <v>7.6706064380241985E-3</v>
      </c>
      <c r="F208" s="55"/>
    </row>
    <row r="209" spans="2:6" x14ac:dyDescent="0.2">
      <c r="B209" s="52">
        <v>138</v>
      </c>
      <c r="C209" s="53">
        <v>-8.003930812621752E-4</v>
      </c>
      <c r="D209" s="54">
        <v>-1.8642348816557352E-3</v>
      </c>
      <c r="E209" s="54">
        <v>1.0638418003935599E-3</v>
      </c>
      <c r="F209" s="55"/>
    </row>
    <row r="210" spans="2:6" x14ac:dyDescent="0.2">
      <c r="B210" s="52">
        <v>139</v>
      </c>
      <c r="C210" s="53">
        <v>7.7814844088621255E-3</v>
      </c>
      <c r="D210" s="54">
        <v>1.0672663626090295E-3</v>
      </c>
      <c r="E210" s="54">
        <v>6.7142180462530961E-3</v>
      </c>
      <c r="F210" s="55"/>
    </row>
    <row r="211" spans="2:6" x14ac:dyDescent="0.2">
      <c r="B211" s="52">
        <v>140</v>
      </c>
      <c r="C211" s="53">
        <v>-1.4004710587401541E-2</v>
      </c>
      <c r="D211" s="54">
        <v>1.9179206887956872E-3</v>
      </c>
      <c r="E211" s="54">
        <v>-1.5922631276197228E-2</v>
      </c>
      <c r="F211" s="55"/>
    </row>
    <row r="212" spans="2:6" x14ac:dyDescent="0.2">
      <c r="B212" s="52">
        <v>141</v>
      </c>
      <c r="C212" s="53">
        <v>9.0055743756185629E-3</v>
      </c>
      <c r="D212" s="54">
        <v>-1.71378917489063E-3</v>
      </c>
      <c r="E212" s="54">
        <v>1.0719363550509193E-2</v>
      </c>
      <c r="F212" s="55"/>
    </row>
    <row r="213" spans="2:6" x14ac:dyDescent="0.2">
      <c r="B213" s="52">
        <v>142</v>
      </c>
      <c r="C213" s="53">
        <v>-7.3235102111360037E-3</v>
      </c>
      <c r="D213" s="54">
        <v>8.8459907928044312E-5</v>
      </c>
      <c r="E213" s="54">
        <v>-7.411970119064048E-3</v>
      </c>
      <c r="F213" s="55"/>
    </row>
    <row r="214" spans="2:6" x14ac:dyDescent="0.2">
      <c r="B214" s="52">
        <v>143</v>
      </c>
      <c r="C214" s="53">
        <v>1.8228567702467102E-3</v>
      </c>
      <c r="D214" s="54">
        <v>-6.6593668586923381E-4</v>
      </c>
      <c r="E214" s="54">
        <v>2.4887934561159441E-3</v>
      </c>
      <c r="F214" s="55"/>
    </row>
    <row r="215" spans="2:6" x14ac:dyDescent="0.2">
      <c r="B215" s="52">
        <v>144</v>
      </c>
      <c r="C215" s="53">
        <v>-2.5293717836409229E-3</v>
      </c>
      <c r="D215" s="54">
        <v>4.7860244769505362E-4</v>
      </c>
      <c r="E215" s="54">
        <v>-3.0079742313359765E-3</v>
      </c>
      <c r="F215" s="55"/>
    </row>
    <row r="216" spans="2:6" x14ac:dyDescent="0.2">
      <c r="B216" s="52">
        <v>145</v>
      </c>
      <c r="C216" s="53">
        <v>8.8865730002342068E-3</v>
      </c>
      <c r="D216" s="54">
        <v>-1.7562033842543744E-3</v>
      </c>
      <c r="E216" s="54">
        <v>1.0642776384488581E-2</v>
      </c>
      <c r="F216" s="55"/>
    </row>
    <row r="217" spans="2:6" x14ac:dyDescent="0.2">
      <c r="B217" s="52">
        <v>146</v>
      </c>
      <c r="C217" s="53">
        <v>-6.259292226185406E-3</v>
      </c>
      <c r="D217" s="54">
        <v>2.0446821161802008E-3</v>
      </c>
      <c r="E217" s="54">
        <v>-8.3039743423656068E-3</v>
      </c>
      <c r="F217" s="55"/>
    </row>
    <row r="218" spans="2:6" x14ac:dyDescent="0.2">
      <c r="B218" s="52">
        <v>147</v>
      </c>
      <c r="C218" s="53">
        <v>-4.6776901001913508E-3</v>
      </c>
      <c r="D218" s="54">
        <v>-7.5879319374144195E-4</v>
      </c>
      <c r="E218" s="54">
        <v>-3.9188969064499089E-3</v>
      </c>
      <c r="F218" s="55"/>
    </row>
    <row r="219" spans="2:6" x14ac:dyDescent="0.2">
      <c r="B219" s="52">
        <v>148</v>
      </c>
      <c r="C219" s="53">
        <v>-3.2381087016573459E-3</v>
      </c>
      <c r="D219" s="54">
        <v>4.5481158053355033E-4</v>
      </c>
      <c r="E219" s="54">
        <v>-3.6929202821908962E-3</v>
      </c>
      <c r="F219" s="55"/>
    </row>
    <row r="220" spans="2:6" x14ac:dyDescent="0.2">
      <c r="B220" s="52">
        <v>149</v>
      </c>
      <c r="C220" s="53">
        <v>2.4246418449333168E-3</v>
      </c>
      <c r="D220" s="54">
        <v>-2.4099939125239549E-3</v>
      </c>
      <c r="E220" s="54">
        <v>4.8346357574572717E-3</v>
      </c>
      <c r="F220" s="55"/>
    </row>
    <row r="221" spans="2:6" x14ac:dyDescent="0.2">
      <c r="B221" s="52">
        <v>150</v>
      </c>
      <c r="C221" s="53">
        <v>-2.0431432084394231E-3</v>
      </c>
      <c r="D221" s="54">
        <v>9.4273209930370366E-4</v>
      </c>
      <c r="E221" s="54">
        <v>-2.9858753077431268E-3</v>
      </c>
      <c r="F221" s="55"/>
    </row>
    <row r="222" spans="2:6" x14ac:dyDescent="0.2">
      <c r="B222" s="52">
        <v>151</v>
      </c>
      <c r="C222" s="53">
        <v>3.0729857729167344E-3</v>
      </c>
      <c r="D222" s="54">
        <v>-1.7475193367164268E-3</v>
      </c>
      <c r="E222" s="54">
        <v>4.8205051096331612E-3</v>
      </c>
      <c r="F222" s="55"/>
    </row>
    <row r="223" spans="2:6" x14ac:dyDescent="0.2">
      <c r="B223" s="52">
        <v>152</v>
      </c>
      <c r="C223" s="53">
        <v>2.1546439585286882E-3</v>
      </c>
      <c r="D223" s="54">
        <v>1.7381882860416063E-3</v>
      </c>
      <c r="E223" s="54">
        <v>4.164556724870819E-4</v>
      </c>
      <c r="F223" s="55"/>
    </row>
    <row r="224" spans="2:6" x14ac:dyDescent="0.2">
      <c r="B224" s="52">
        <v>153</v>
      </c>
      <c r="C224" s="53">
        <v>3.0178546508022991E-3</v>
      </c>
      <c r="D224" s="54">
        <v>-5.6603347772994812E-4</v>
      </c>
      <c r="E224" s="54">
        <v>3.5838881285322473E-3</v>
      </c>
      <c r="F224" s="55"/>
    </row>
    <row r="225" spans="2:6" x14ac:dyDescent="0.2">
      <c r="B225" s="52">
        <v>154</v>
      </c>
      <c r="C225" s="53">
        <v>1.8831722346705528E-3</v>
      </c>
      <c r="D225" s="54">
        <v>1.7539869480413701E-3</v>
      </c>
      <c r="E225" s="54">
        <v>1.2918528662918261E-4</v>
      </c>
      <c r="F225" s="55"/>
    </row>
    <row r="226" spans="2:6" x14ac:dyDescent="0.2">
      <c r="B226" s="52">
        <v>155</v>
      </c>
      <c r="C226" s="53">
        <v>-9.9653176142971717E-4</v>
      </c>
      <c r="D226" s="54">
        <v>1.8810506671940912E-5</v>
      </c>
      <c r="E226" s="54">
        <v>-1.0153422681016581E-3</v>
      </c>
      <c r="F226" s="55"/>
    </row>
    <row r="227" spans="2:6" x14ac:dyDescent="0.2">
      <c r="B227" s="52">
        <v>156</v>
      </c>
      <c r="C227" s="53">
        <v>2.6942090836915419E-3</v>
      </c>
      <c r="D227" s="54">
        <v>8.4647625133047757E-4</v>
      </c>
      <c r="E227" s="54">
        <v>1.8477328323610643E-3</v>
      </c>
      <c r="F227" s="55"/>
    </row>
    <row r="228" spans="2:6" x14ac:dyDescent="0.2">
      <c r="B228" s="52">
        <v>157</v>
      </c>
      <c r="C228" s="53">
        <v>3.6457799332797573E-3</v>
      </c>
      <c r="D228" s="54">
        <v>-1.1221284189615712E-3</v>
      </c>
      <c r="E228" s="54">
        <v>4.7679083522413285E-3</v>
      </c>
      <c r="F228" s="55"/>
    </row>
    <row r="229" spans="2:6" x14ac:dyDescent="0.2">
      <c r="B229" s="52">
        <v>158</v>
      </c>
      <c r="C229" s="53">
        <v>2.5544945485550257E-3</v>
      </c>
      <c r="D229" s="54">
        <v>9.5145449606001556E-4</v>
      </c>
      <c r="E229" s="54">
        <v>1.6030400524950101E-3</v>
      </c>
      <c r="F229" s="55"/>
    </row>
    <row r="230" spans="2:6" x14ac:dyDescent="0.2">
      <c r="B230" s="52">
        <v>159</v>
      </c>
      <c r="C230" s="53">
        <v>-2.9690023265106927E-3</v>
      </c>
      <c r="D230" s="54">
        <v>1.0787134397670017E-3</v>
      </c>
      <c r="E230" s="54">
        <v>-4.0477157662776944E-3</v>
      </c>
      <c r="F230" s="55"/>
    </row>
    <row r="231" spans="2:6" x14ac:dyDescent="0.2">
      <c r="B231" s="52">
        <v>160</v>
      </c>
      <c r="C231" s="53">
        <v>-1.9907343433163602E-3</v>
      </c>
      <c r="D231" s="54">
        <v>-9.2314859140213206E-5</v>
      </c>
      <c r="E231" s="54">
        <v>-1.898419484176147E-3</v>
      </c>
      <c r="F231" s="55"/>
    </row>
    <row r="232" spans="2:6" x14ac:dyDescent="0.2">
      <c r="B232" s="52">
        <v>161</v>
      </c>
      <c r="C232" s="53">
        <v>1.4010601050370669E-3</v>
      </c>
      <c r="D232" s="54">
        <v>-1.0466311694594221E-3</v>
      </c>
      <c r="E232" s="54">
        <v>2.447691274496489E-3</v>
      </c>
      <c r="F232" s="55"/>
    </row>
    <row r="233" spans="2:6" x14ac:dyDescent="0.2">
      <c r="B233" s="52">
        <v>162</v>
      </c>
      <c r="C233" s="53">
        <v>-4.2937060310635801E-3</v>
      </c>
      <c r="D233" s="54">
        <v>-7.3758930462745204E-5</v>
      </c>
      <c r="E233" s="54">
        <v>-4.2199471006008349E-3</v>
      </c>
      <c r="F233" s="55"/>
    </row>
    <row r="234" spans="2:6" x14ac:dyDescent="0.2">
      <c r="B234" s="52">
        <v>163</v>
      </c>
      <c r="C234" s="53">
        <v>-3.7958630283110913E-3</v>
      </c>
      <c r="D234" s="54">
        <v>-5.5360853310987409E-4</v>
      </c>
      <c r="E234" s="54">
        <v>-3.2422544952012172E-3</v>
      </c>
      <c r="F234" s="55"/>
    </row>
    <row r="235" spans="2:6" x14ac:dyDescent="0.2">
      <c r="B235" s="52">
        <v>164</v>
      </c>
      <c r="C235" s="53">
        <v>-1.4082515375071967E-2</v>
      </c>
      <c r="D235" s="54">
        <v>-1.4447253565868928E-3</v>
      </c>
      <c r="E235" s="54">
        <v>-1.2637790018485074E-2</v>
      </c>
      <c r="F235" s="55"/>
    </row>
    <row r="236" spans="2:6" x14ac:dyDescent="0.2">
      <c r="B236" s="52">
        <v>165</v>
      </c>
      <c r="C236" s="53">
        <v>-1.5884907005366031E-2</v>
      </c>
      <c r="D236" s="54">
        <v>-2.7041124770037991E-3</v>
      </c>
      <c r="E236" s="54">
        <v>-1.3180794528362232E-2</v>
      </c>
      <c r="F236" s="55"/>
    </row>
    <row r="237" spans="2:6" x14ac:dyDescent="0.2">
      <c r="B237" s="52">
        <v>166</v>
      </c>
      <c r="C237" s="53">
        <v>-6.2545373528343547E-3</v>
      </c>
      <c r="D237" s="54">
        <v>-3.7105816816671582E-3</v>
      </c>
      <c r="E237" s="54">
        <v>-2.5439556711671966E-3</v>
      </c>
      <c r="F237" s="55"/>
    </row>
    <row r="238" spans="2:6" x14ac:dyDescent="0.2">
      <c r="B238" s="52">
        <v>167</v>
      </c>
      <c r="C238" s="53">
        <v>-2.7750373169002874E-3</v>
      </c>
      <c r="D238" s="54">
        <v>-3.1948154218108694E-3</v>
      </c>
      <c r="E238" s="54">
        <v>4.1977810491058195E-4</v>
      </c>
      <c r="F238" s="55"/>
    </row>
    <row r="239" spans="2:6" x14ac:dyDescent="0.2">
      <c r="B239" s="52">
        <v>168</v>
      </c>
      <c r="C239" s="53">
        <v>5.934212876966544E-3</v>
      </c>
      <c r="D239" s="54">
        <v>-7.5120759418819284E-4</v>
      </c>
      <c r="E239" s="54">
        <v>6.6854204711547368E-3</v>
      </c>
      <c r="F239" s="55"/>
    </row>
    <row r="240" spans="2:6" x14ac:dyDescent="0.2">
      <c r="B240" s="52">
        <v>169</v>
      </c>
      <c r="C240" s="53">
        <v>1.993412603034642E-2</v>
      </c>
      <c r="D240" s="54">
        <v>2.3645061731087519E-4</v>
      </c>
      <c r="E240" s="54">
        <v>1.9697675413035545E-2</v>
      </c>
      <c r="F240" s="55"/>
    </row>
    <row r="241" spans="2:6" x14ac:dyDescent="0.2">
      <c r="B241" s="52">
        <v>170</v>
      </c>
      <c r="C241" s="53">
        <v>-6.0232144881753186E-3</v>
      </c>
      <c r="D241" s="54">
        <v>2.8525213040107283E-3</v>
      </c>
      <c r="E241" s="54">
        <v>-8.8757357921860468E-3</v>
      </c>
      <c r="F241" s="55"/>
    </row>
    <row r="242" spans="2:6" x14ac:dyDescent="0.2">
      <c r="B242" s="52">
        <v>171</v>
      </c>
      <c r="C242" s="53">
        <v>-2.0669981221823519E-3</v>
      </c>
      <c r="D242" s="54">
        <v>3.1619835831535616E-3</v>
      </c>
      <c r="E242" s="54">
        <v>-5.2289817053359135E-3</v>
      </c>
      <c r="F242" s="55"/>
    </row>
    <row r="243" spans="2:6" x14ac:dyDescent="0.2">
      <c r="B243" s="52">
        <v>172</v>
      </c>
      <c r="C243" s="53">
        <v>-1.877332601969942E-3</v>
      </c>
      <c r="D243" s="54">
        <v>-5.1149671771912259E-4</v>
      </c>
      <c r="E243" s="54">
        <v>-1.3658358842508194E-3</v>
      </c>
      <c r="F243" s="55"/>
    </row>
    <row r="244" spans="2:6" x14ac:dyDescent="0.2">
      <c r="B244" s="52">
        <v>173</v>
      </c>
      <c r="C244" s="53">
        <v>9.484106296676037E-3</v>
      </c>
      <c r="D244" s="54">
        <v>-1.4420712605721434E-3</v>
      </c>
      <c r="E244" s="54">
        <v>1.092617755724818E-2</v>
      </c>
      <c r="F244" s="55"/>
    </row>
    <row r="245" spans="2:6" x14ac:dyDescent="0.2">
      <c r="B245" s="52">
        <v>174</v>
      </c>
      <c r="C245" s="53">
        <v>-2.6664206188362349E-3</v>
      </c>
      <c r="D245" s="54">
        <v>2.5436023400224267E-3</v>
      </c>
      <c r="E245" s="54">
        <v>-5.2100229588586617E-3</v>
      </c>
      <c r="F245" s="55"/>
    </row>
    <row r="246" spans="2:6" x14ac:dyDescent="0.2">
      <c r="B246" s="52">
        <v>175</v>
      </c>
      <c r="C246" s="53">
        <v>-1.3217686055654357E-2</v>
      </c>
      <c r="D246" s="54">
        <v>-7.6784206383172932E-4</v>
      </c>
      <c r="E246" s="54">
        <v>-1.2449843991822628E-2</v>
      </c>
      <c r="F246" s="55"/>
    </row>
    <row r="247" spans="2:6" x14ac:dyDescent="0.2">
      <c r="B247" s="52">
        <v>176</v>
      </c>
      <c r="C247" s="53">
        <v>-1.9334091611376677E-3</v>
      </c>
      <c r="D247" s="54">
        <v>-1.0496263033264613E-3</v>
      </c>
      <c r="E247" s="54">
        <v>-8.8378285781120646E-4</v>
      </c>
      <c r="F247" s="55"/>
    </row>
    <row r="248" spans="2:6" x14ac:dyDescent="0.2">
      <c r="B248" s="52">
        <v>177</v>
      </c>
      <c r="C248" s="53">
        <v>6.2783369049009266E-3</v>
      </c>
      <c r="D248" s="54">
        <v>-1.6456837159095966E-3</v>
      </c>
      <c r="E248" s="54">
        <v>7.9240206208105231E-3</v>
      </c>
      <c r="F248" s="55"/>
    </row>
    <row r="249" spans="2:6" x14ac:dyDescent="0.2">
      <c r="B249" s="52">
        <v>178</v>
      </c>
      <c r="C249" s="53">
        <v>-2.5025760059536866E-3</v>
      </c>
      <c r="D249" s="54">
        <v>1.2803455647557071E-3</v>
      </c>
      <c r="E249" s="54">
        <v>-3.7829215707093937E-3</v>
      </c>
      <c r="F249" s="55"/>
    </row>
    <row r="250" spans="2:6" x14ac:dyDescent="0.2">
      <c r="B250" s="52">
        <v>179</v>
      </c>
      <c r="C250" s="53">
        <v>-1.0283399266915231E-3</v>
      </c>
      <c r="D250" s="54">
        <v>1.2354421998420047E-3</v>
      </c>
      <c r="E250" s="54">
        <v>-2.2637821265335278E-3</v>
      </c>
      <c r="F250" s="55"/>
    </row>
    <row r="251" spans="2:6" x14ac:dyDescent="0.2">
      <c r="B251" s="52">
        <v>180</v>
      </c>
      <c r="C251" s="53">
        <v>7.4165976550498395E-3</v>
      </c>
      <c r="D251" s="54">
        <v>-9.7269628952242546E-4</v>
      </c>
      <c r="E251" s="54">
        <v>8.3892939445722649E-3</v>
      </c>
      <c r="F251" s="55"/>
    </row>
    <row r="252" spans="2:6" x14ac:dyDescent="0.2">
      <c r="B252" s="52">
        <v>181</v>
      </c>
      <c r="C252" s="53">
        <v>5.2792703691660163E-3</v>
      </c>
      <c r="D252" s="54">
        <v>-1.224820776600551E-3</v>
      </c>
      <c r="E252" s="54">
        <v>6.5040911457665673E-3</v>
      </c>
      <c r="F252" s="55"/>
    </row>
    <row r="253" spans="2:6" x14ac:dyDescent="0.2">
      <c r="B253" s="52">
        <v>182</v>
      </c>
      <c r="C253" s="53">
        <v>4.5709974124595303E-3</v>
      </c>
      <c r="D253" s="54">
        <v>2.7032499446462159E-3</v>
      </c>
      <c r="E253" s="54">
        <v>1.8677474678133145E-3</v>
      </c>
      <c r="F253" s="55"/>
    </row>
    <row r="254" spans="2:6" x14ac:dyDescent="0.2">
      <c r="B254" s="52">
        <v>183</v>
      </c>
      <c r="C254" s="53">
        <v>-6.8101202337094368E-4</v>
      </c>
      <c r="D254" s="54">
        <v>1.0932845481235812E-3</v>
      </c>
      <c r="E254" s="54">
        <v>-1.7742965714945247E-3</v>
      </c>
      <c r="F254" s="55"/>
    </row>
    <row r="255" spans="2:6" x14ac:dyDescent="0.2">
      <c r="B255" s="52">
        <v>184</v>
      </c>
      <c r="C255" s="53">
        <v>8.5090081362214423E-3</v>
      </c>
      <c r="D255" s="54">
        <v>7.611600066561499E-4</v>
      </c>
      <c r="E255" s="54">
        <v>7.7478481295652924E-3</v>
      </c>
      <c r="F255" s="55"/>
    </row>
    <row r="256" spans="2:6" x14ac:dyDescent="0.2">
      <c r="B256" s="52">
        <v>185</v>
      </c>
      <c r="C256" s="53">
        <v>-4.9306198725775977E-3</v>
      </c>
      <c r="D256" s="54">
        <v>1.0474302143446534E-4</v>
      </c>
      <c r="E256" s="54">
        <v>-5.035362894012063E-3</v>
      </c>
      <c r="F256" s="55"/>
    </row>
    <row r="257" spans="2:6" x14ac:dyDescent="0.2">
      <c r="B257" s="52">
        <v>186</v>
      </c>
      <c r="C257" s="53">
        <v>-1.4852464836861952E-2</v>
      </c>
      <c r="D257" s="54">
        <v>-2.2026532739630698E-4</v>
      </c>
      <c r="E257" s="54">
        <v>-1.4632199509465645E-2</v>
      </c>
      <c r="F257" s="55"/>
    </row>
    <row r="258" spans="2:6" x14ac:dyDescent="0.2">
      <c r="B258" s="52">
        <v>187</v>
      </c>
      <c r="C258" s="53">
        <v>-6.597007298640164E-3</v>
      </c>
      <c r="D258" s="54">
        <v>-1.2063756573119288E-3</v>
      </c>
      <c r="E258" s="54">
        <v>-5.3906316413282352E-3</v>
      </c>
      <c r="F258" s="55"/>
    </row>
    <row r="259" spans="2:6" x14ac:dyDescent="0.2">
      <c r="B259" s="52">
        <v>188</v>
      </c>
      <c r="C259" s="53">
        <v>8.307928873276197E-3</v>
      </c>
      <c r="D259" s="54">
        <v>-3.5361422046417436E-3</v>
      </c>
      <c r="E259" s="54">
        <v>1.1844071077917941E-2</v>
      </c>
      <c r="F259" s="55"/>
    </row>
    <row r="260" spans="2:6" x14ac:dyDescent="0.2">
      <c r="B260" s="52">
        <v>189</v>
      </c>
      <c r="C260" s="53">
        <v>-1.1957284843006375E-2</v>
      </c>
      <c r="D260" s="54">
        <v>-2.4313682785161508E-4</v>
      </c>
      <c r="E260" s="54">
        <v>-1.171414801515476E-2</v>
      </c>
      <c r="F260" s="55"/>
    </row>
    <row r="261" spans="2:6" x14ac:dyDescent="0.2">
      <c r="B261" s="52">
        <v>190</v>
      </c>
      <c r="C261" s="53">
        <v>-1.3457267024769666E-2</v>
      </c>
      <c r="D261" s="54">
        <v>-1.986099479238182E-4</v>
      </c>
      <c r="E261" s="54">
        <v>-1.3258657076845847E-2</v>
      </c>
      <c r="F261" s="55"/>
    </row>
    <row r="262" spans="2:6" x14ac:dyDescent="0.2">
      <c r="B262" s="52">
        <v>191</v>
      </c>
      <c r="C262" s="53">
        <v>1.8749919955160302E-3</v>
      </c>
      <c r="D262" s="54">
        <v>-3.2210292514075617E-3</v>
      </c>
      <c r="E262" s="54">
        <v>5.0960212469235919E-3</v>
      </c>
      <c r="F262" s="55"/>
    </row>
    <row r="263" spans="2:6" x14ac:dyDescent="0.2">
      <c r="B263" s="52">
        <v>192</v>
      </c>
      <c r="C263" s="53">
        <v>1.1082065471581077E-2</v>
      </c>
      <c r="D263" s="54">
        <v>-2.4894772535164755E-3</v>
      </c>
      <c r="E263" s="54">
        <v>1.3571542725097552E-2</v>
      </c>
      <c r="F263" s="55"/>
    </row>
    <row r="264" spans="2:6" x14ac:dyDescent="0.2">
      <c r="B264" s="52">
        <v>193</v>
      </c>
      <c r="C264" s="53">
        <v>-1.8136666066373109E-3</v>
      </c>
      <c r="D264" s="54">
        <v>2.6512866741244421E-3</v>
      </c>
      <c r="E264" s="54">
        <v>-4.4649532807617531E-3</v>
      </c>
      <c r="F264" s="55"/>
    </row>
    <row r="265" spans="2:6" x14ac:dyDescent="0.2">
      <c r="B265" s="52">
        <v>194</v>
      </c>
      <c r="C265" s="53">
        <v>-1.0260201187717564E-2</v>
      </c>
      <c r="D265" s="54">
        <v>6.2306729866623035E-4</v>
      </c>
      <c r="E265" s="54">
        <v>-1.0883268486383794E-2</v>
      </c>
      <c r="F265" s="55"/>
    </row>
    <row r="266" spans="2:6" x14ac:dyDescent="0.2">
      <c r="B266" s="52">
        <v>195</v>
      </c>
      <c r="C266" s="53">
        <v>-6.0954870846469719E-3</v>
      </c>
      <c r="D266" s="54">
        <v>-1.1961367622109033E-3</v>
      </c>
      <c r="E266" s="54">
        <v>-4.8993503224360685E-3</v>
      </c>
      <c r="F266" s="55"/>
    </row>
    <row r="267" spans="2:6" x14ac:dyDescent="0.2">
      <c r="B267" s="52">
        <v>196</v>
      </c>
      <c r="C267" s="53">
        <v>-8.2966224877734536E-3</v>
      </c>
      <c r="D267" s="54">
        <v>-2.8896643187243526E-3</v>
      </c>
      <c r="E267" s="54">
        <v>-5.406958169049101E-3</v>
      </c>
      <c r="F267" s="55"/>
    </row>
    <row r="268" spans="2:6" x14ac:dyDescent="0.2">
      <c r="B268" s="52">
        <v>197</v>
      </c>
      <c r="C268" s="53">
        <v>-4.5089629253930903E-3</v>
      </c>
      <c r="D268" s="54">
        <v>-1.4094269380712987E-3</v>
      </c>
      <c r="E268" s="54">
        <v>-3.0995359873217916E-3</v>
      </c>
      <c r="F268" s="55"/>
    </row>
    <row r="269" spans="2:6" x14ac:dyDescent="0.2">
      <c r="B269" s="52">
        <v>198</v>
      </c>
      <c r="C269" s="53">
        <v>-1.5397947845859208E-2</v>
      </c>
      <c r="D269" s="54">
        <v>-6.3173944960231293E-4</v>
      </c>
      <c r="E269" s="54">
        <v>-1.4766208396256895E-2</v>
      </c>
      <c r="F269" s="55"/>
    </row>
    <row r="270" spans="2:6" x14ac:dyDescent="0.2">
      <c r="B270" s="52">
        <v>199</v>
      </c>
      <c r="C270" s="53">
        <v>-1.1754448814794432E-2</v>
      </c>
      <c r="D270" s="54">
        <v>-1.9524402148494973E-3</v>
      </c>
      <c r="E270" s="54">
        <v>-9.802008599944935E-3</v>
      </c>
      <c r="F270" s="55"/>
    </row>
    <row r="271" spans="2:6" x14ac:dyDescent="0.2">
      <c r="B271" s="52">
        <v>200</v>
      </c>
      <c r="C271" s="53">
        <v>1.2031541273632882E-3</v>
      </c>
      <c r="D271" s="54">
        <v>-4.2518410234551355E-3</v>
      </c>
      <c r="E271" s="54">
        <v>5.4549951508184235E-3</v>
      </c>
      <c r="F271" s="55"/>
    </row>
    <row r="272" spans="2:6" x14ac:dyDescent="0.2">
      <c r="B272" s="52">
        <v>201</v>
      </c>
      <c r="C272" s="53">
        <v>-3.3767951130269139E-3</v>
      </c>
      <c r="D272" s="54">
        <v>-1.1731613681124657E-3</v>
      </c>
      <c r="E272" s="54">
        <v>-2.2036337449144482E-3</v>
      </c>
      <c r="F272" s="55"/>
    </row>
    <row r="273" spans="2:6" x14ac:dyDescent="0.2">
      <c r="B273" s="52">
        <v>202</v>
      </c>
      <c r="C273" s="53">
        <v>1.7650988660983945E-3</v>
      </c>
      <c r="D273" s="54">
        <v>2.1028337295079585E-3</v>
      </c>
      <c r="E273" s="54">
        <v>-3.3773486340956402E-4</v>
      </c>
      <c r="F273" s="55"/>
    </row>
    <row r="274" spans="2:6" x14ac:dyDescent="0.2">
      <c r="B274" s="52">
        <v>203</v>
      </c>
      <c r="C274" s="53">
        <v>-1.9662020614440159E-3</v>
      </c>
      <c r="D274" s="54">
        <v>1.5605192002705664E-4</v>
      </c>
      <c r="E274" s="54">
        <v>-2.1222539814710725E-3</v>
      </c>
      <c r="F274" s="55"/>
    </row>
    <row r="275" spans="2:6" x14ac:dyDescent="0.2">
      <c r="B275" s="52">
        <v>204</v>
      </c>
      <c r="C275" s="53">
        <v>-6.6013500031565173E-3</v>
      </c>
      <c r="D275" s="54">
        <v>-1.0929294276385299E-3</v>
      </c>
      <c r="E275" s="54">
        <v>-5.5084205755179874E-3</v>
      </c>
      <c r="F275" s="55"/>
    </row>
    <row r="276" spans="2:6" x14ac:dyDescent="0.2">
      <c r="B276" s="52">
        <v>205</v>
      </c>
      <c r="C276" s="53">
        <v>5.7318315968640466E-3</v>
      </c>
      <c r="D276" s="54">
        <v>-6.0973201051151178E-5</v>
      </c>
      <c r="E276" s="54">
        <v>5.7928047979151978E-3</v>
      </c>
      <c r="F276" s="55"/>
    </row>
    <row r="277" spans="2:6" x14ac:dyDescent="0.2">
      <c r="B277" s="52">
        <v>206</v>
      </c>
      <c r="C277" s="53">
        <v>7.6773059763326178E-3</v>
      </c>
      <c r="D277" s="54">
        <v>1.5676800895104807E-4</v>
      </c>
      <c r="E277" s="54">
        <v>7.5205379673815697E-3</v>
      </c>
      <c r="F277" s="55"/>
    </row>
    <row r="278" spans="2:6" x14ac:dyDescent="0.2">
      <c r="B278" s="52">
        <v>207</v>
      </c>
      <c r="C278" s="53">
        <v>1.5229205902254647E-2</v>
      </c>
      <c r="D278" s="54">
        <v>2.3714358464148166E-3</v>
      </c>
      <c r="E278" s="54">
        <v>1.285777005583983E-2</v>
      </c>
      <c r="F278" s="55"/>
    </row>
    <row r="279" spans="2:6" x14ac:dyDescent="0.2">
      <c r="B279" s="52">
        <v>208</v>
      </c>
      <c r="C279" s="53">
        <v>1.2358857817122357E-3</v>
      </c>
      <c r="D279" s="54">
        <v>3.7793876982308806E-3</v>
      </c>
      <c r="E279" s="54">
        <v>-2.5435019165186449E-3</v>
      </c>
      <c r="F279" s="55"/>
    </row>
    <row r="280" spans="2:6" x14ac:dyDescent="0.2">
      <c r="B280" s="52">
        <v>209</v>
      </c>
      <c r="C280" s="53">
        <v>-3.5502538283361325E-3</v>
      </c>
      <c r="D280" s="54">
        <v>1.3508586691161951E-3</v>
      </c>
      <c r="E280" s="54">
        <v>-4.9011124974523276E-3</v>
      </c>
      <c r="F280" s="55"/>
    </row>
    <row r="281" spans="2:6" x14ac:dyDescent="0.2">
      <c r="B281" s="52">
        <v>210</v>
      </c>
      <c r="C281" s="53">
        <v>-2.3183620767633875E-2</v>
      </c>
      <c r="D281" s="54">
        <v>1.2518953705603179E-3</v>
      </c>
      <c r="E281" s="54">
        <v>-2.4435516138194193E-2</v>
      </c>
      <c r="F281" s="55"/>
    </row>
    <row r="282" spans="2:6" x14ac:dyDescent="0.2">
      <c r="B282" s="52">
        <v>211</v>
      </c>
      <c r="C282" s="53">
        <v>1.0140358254292447E-2</v>
      </c>
      <c r="D282" s="54">
        <v>-2.9267928006868719E-3</v>
      </c>
      <c r="E282" s="54">
        <v>1.3067151054979319E-2</v>
      </c>
      <c r="F282" s="55"/>
    </row>
    <row r="283" spans="2:6" x14ac:dyDescent="0.2">
      <c r="B283" s="52">
        <v>212</v>
      </c>
      <c r="C283" s="53">
        <v>1.7996080458388013E-2</v>
      </c>
      <c r="D283" s="54">
        <v>-1.9322587151292328E-3</v>
      </c>
      <c r="E283" s="54">
        <v>1.9928339173517245E-2</v>
      </c>
      <c r="F283" s="55"/>
    </row>
    <row r="284" spans="2:6" x14ac:dyDescent="0.2">
      <c r="B284" s="52">
        <v>213</v>
      </c>
      <c r="C284" s="53">
        <v>6.9417079851129253E-3</v>
      </c>
      <c r="D284" s="54">
        <v>2.7631149212434978E-3</v>
      </c>
      <c r="E284" s="54">
        <v>4.1785930638694275E-3</v>
      </c>
      <c r="F284" s="55"/>
    </row>
    <row r="285" spans="2:6" x14ac:dyDescent="0.2">
      <c r="B285" s="52">
        <v>214</v>
      </c>
      <c r="C285" s="53">
        <v>-9.6574514833127675E-3</v>
      </c>
      <c r="D285" s="54">
        <v>4.0040405153720423E-3</v>
      </c>
      <c r="E285" s="54">
        <v>-1.366149199868481E-2</v>
      </c>
      <c r="F285" s="55"/>
    </row>
    <row r="286" spans="2:6" x14ac:dyDescent="0.2">
      <c r="B286" s="52">
        <v>215</v>
      </c>
      <c r="C286" s="53">
        <v>-2.407372874621087E-2</v>
      </c>
      <c r="D286" s="54">
        <v>-2.124882709397518E-3</v>
      </c>
      <c r="E286" s="54">
        <v>-2.1948846036813352E-2</v>
      </c>
      <c r="F286" s="55"/>
    </row>
    <row r="287" spans="2:6" x14ac:dyDescent="0.2">
      <c r="B287" s="52">
        <v>216</v>
      </c>
      <c r="C287" s="53">
        <v>6.8359342526673635E-4</v>
      </c>
      <c r="D287" s="54">
        <v>-2.6239300876247885E-3</v>
      </c>
      <c r="E287" s="54">
        <v>3.307523512891525E-3</v>
      </c>
      <c r="F287" s="55"/>
    </row>
    <row r="288" spans="2:6" x14ac:dyDescent="0.2">
      <c r="B288" s="52">
        <v>217</v>
      </c>
      <c r="C288" s="53">
        <v>-1.3604513901475249E-3</v>
      </c>
      <c r="D288" s="54">
        <v>-3.2552297794672083E-3</v>
      </c>
      <c r="E288" s="54">
        <v>1.8947783893196834E-3</v>
      </c>
      <c r="F288" s="55"/>
    </row>
    <row r="289" spans="2:6" x14ac:dyDescent="0.2">
      <c r="B289" s="52">
        <v>218</v>
      </c>
      <c r="C289" s="53">
        <v>-1.2605224147426439E-2</v>
      </c>
      <c r="D289" s="54">
        <v>-7.3373347557818824E-4</v>
      </c>
      <c r="E289" s="54">
        <v>-1.1871490671848251E-2</v>
      </c>
      <c r="F289" s="55"/>
    </row>
    <row r="290" spans="2:6" x14ac:dyDescent="0.2">
      <c r="B290" s="52">
        <v>219</v>
      </c>
      <c r="C290" s="53">
        <v>1.6544727747123549E-2</v>
      </c>
      <c r="D290" s="54">
        <v>-2.5282911402932373E-3</v>
      </c>
      <c r="E290" s="54">
        <v>1.9073018887416786E-2</v>
      </c>
      <c r="F290" s="55"/>
    </row>
    <row r="291" spans="2:6" x14ac:dyDescent="0.2">
      <c r="B291" s="52">
        <v>220</v>
      </c>
      <c r="C291" s="53">
        <v>-7.569219264429182E-3</v>
      </c>
      <c r="D291" s="54">
        <v>-1.6065545028461411E-3</v>
      </c>
      <c r="E291" s="54">
        <v>-5.9626647615830409E-3</v>
      </c>
      <c r="F291" s="55"/>
    </row>
    <row r="292" spans="2:6" x14ac:dyDescent="0.2">
      <c r="B292" s="52">
        <v>221</v>
      </c>
      <c r="C292" s="53">
        <v>1.3437366564604057E-3</v>
      </c>
      <c r="D292" s="54">
        <v>1.9235588168353647E-3</v>
      </c>
      <c r="E292" s="54">
        <v>-5.7982216037495899E-4</v>
      </c>
      <c r="F292" s="55"/>
    </row>
    <row r="293" spans="2:6" x14ac:dyDescent="0.2">
      <c r="B293" s="52">
        <v>222</v>
      </c>
      <c r="C293" s="53">
        <v>1.2049367783834542E-3</v>
      </c>
      <c r="D293" s="54">
        <v>2.8134429544493349E-3</v>
      </c>
      <c r="E293" s="54">
        <v>-1.6085061760658806E-3</v>
      </c>
      <c r="F293" s="55"/>
    </row>
    <row r="294" spans="2:6" x14ac:dyDescent="0.2">
      <c r="B294" s="52">
        <v>223</v>
      </c>
      <c r="C294" s="53">
        <v>-5.4663120018132363E-3</v>
      </c>
      <c r="D294" s="54">
        <v>-1.7943541775852965E-3</v>
      </c>
      <c r="E294" s="54">
        <v>-3.6719578242279398E-3</v>
      </c>
      <c r="F294" s="55"/>
    </row>
    <row r="295" spans="2:6" x14ac:dyDescent="0.2">
      <c r="B295" s="52">
        <v>224</v>
      </c>
      <c r="C295" s="53">
        <v>1.893874943806971E-2</v>
      </c>
      <c r="D295" s="54">
        <v>6.5193418575072021E-4</v>
      </c>
      <c r="E295" s="54">
        <v>1.828681525231899E-2</v>
      </c>
      <c r="F295" s="55"/>
    </row>
    <row r="296" spans="2:6" x14ac:dyDescent="0.2">
      <c r="B296" s="52">
        <v>225</v>
      </c>
      <c r="C296" s="53">
        <v>-4.2062999579624595E-3</v>
      </c>
      <c r="D296" s="54">
        <v>-1.0872454671957766E-3</v>
      </c>
      <c r="E296" s="54">
        <v>-3.1190544907666829E-3</v>
      </c>
      <c r="F296" s="55"/>
    </row>
    <row r="297" spans="2:6" x14ac:dyDescent="0.2">
      <c r="B297" s="52">
        <v>226</v>
      </c>
      <c r="C297" s="53">
        <v>6.1963362221377424E-3</v>
      </c>
      <c r="D297" s="54">
        <v>2.2003029103060314E-3</v>
      </c>
      <c r="E297" s="54">
        <v>3.996033311831711E-3</v>
      </c>
      <c r="F297" s="55"/>
    </row>
    <row r="298" spans="2:6" x14ac:dyDescent="0.2">
      <c r="B298" s="52">
        <v>227</v>
      </c>
      <c r="C298" s="53">
        <v>-1.3157661386562578E-2</v>
      </c>
      <c r="D298" s="54">
        <v>3.224130274470792E-3</v>
      </c>
      <c r="E298" s="54">
        <v>-1.638179166103337E-2</v>
      </c>
      <c r="F298" s="55"/>
    </row>
    <row r="299" spans="2:6" x14ac:dyDescent="0.2">
      <c r="B299" s="52">
        <v>228</v>
      </c>
      <c r="C299" s="53">
        <v>-5.4464597475465766E-3</v>
      </c>
      <c r="D299" s="54">
        <v>-2.9332994582441456E-3</v>
      </c>
      <c r="E299" s="54">
        <v>-2.5131602893024309E-3</v>
      </c>
      <c r="F299" s="55"/>
    </row>
    <row r="300" spans="2:6" x14ac:dyDescent="0.2">
      <c r="B300" s="52">
        <v>229</v>
      </c>
      <c r="C300" s="53">
        <v>-3.928281393483511E-3</v>
      </c>
      <c r="D300" s="54">
        <v>-7.7927558792093747E-4</v>
      </c>
      <c r="E300" s="54">
        <v>-3.1490058055625735E-3</v>
      </c>
      <c r="F300" s="55"/>
    </row>
    <row r="301" spans="2:6" x14ac:dyDescent="0.2">
      <c r="B301" s="52">
        <v>230</v>
      </c>
      <c r="C301" s="53">
        <v>-2.675995459554699E-3</v>
      </c>
      <c r="D301" s="54">
        <v>-1.5392492973355832E-3</v>
      </c>
      <c r="E301" s="54">
        <v>-1.1367461622191159E-3</v>
      </c>
      <c r="F301" s="55"/>
    </row>
    <row r="302" spans="2:6" x14ac:dyDescent="0.2">
      <c r="B302" s="52">
        <v>231</v>
      </c>
      <c r="C302" s="53">
        <v>6.8422357854218689E-4</v>
      </c>
      <c r="D302" s="54">
        <v>-1.5976194601760535E-3</v>
      </c>
      <c r="E302" s="54">
        <v>2.2818430387182404E-3</v>
      </c>
      <c r="F302" s="55"/>
    </row>
    <row r="303" spans="2:6" x14ac:dyDescent="0.2">
      <c r="B303" s="52">
        <v>232</v>
      </c>
      <c r="C303" s="53">
        <v>-6.526428094716044E-3</v>
      </c>
      <c r="D303" s="54">
        <v>-4.9419744804025771E-4</v>
      </c>
      <c r="E303" s="54">
        <v>-6.0322306466757862E-3</v>
      </c>
      <c r="F303" s="55"/>
    </row>
    <row r="304" spans="2:6" x14ac:dyDescent="0.2">
      <c r="B304" s="52">
        <v>233</v>
      </c>
      <c r="C304" s="53">
        <v>-4.4335879661096481E-3</v>
      </c>
      <c r="D304" s="54">
        <v>-6.2113076498539633E-4</v>
      </c>
      <c r="E304" s="54">
        <v>-3.8124572011242518E-3</v>
      </c>
      <c r="F304" s="55"/>
    </row>
    <row r="305" spans="2:6" x14ac:dyDescent="0.2">
      <c r="B305" s="52">
        <v>234</v>
      </c>
      <c r="C305" s="53">
        <v>-1.7566640334281611E-2</v>
      </c>
      <c r="D305" s="54">
        <v>-1.3002679613747306E-3</v>
      </c>
      <c r="E305" s="54">
        <v>-1.626637237290688E-2</v>
      </c>
      <c r="F305" s="55"/>
    </row>
    <row r="306" spans="2:6" x14ac:dyDescent="0.2">
      <c r="B306" s="52">
        <v>235</v>
      </c>
      <c r="C306" s="53">
        <v>3.7428231803286722E-4</v>
      </c>
      <c r="D306" s="54">
        <v>-1.7060346871335863E-3</v>
      </c>
      <c r="E306" s="54">
        <v>2.0803170051664536E-3</v>
      </c>
      <c r="F306" s="55"/>
    </row>
    <row r="307" spans="2:6" x14ac:dyDescent="0.2">
      <c r="B307" s="52">
        <v>236</v>
      </c>
      <c r="C307" s="53">
        <v>-2.8405596786117591E-3</v>
      </c>
      <c r="D307" s="54">
        <v>-3.5544854223898605E-3</v>
      </c>
      <c r="E307" s="54">
        <v>7.1392574377810141E-4</v>
      </c>
      <c r="F307" s="55"/>
    </row>
    <row r="308" spans="2:6" x14ac:dyDescent="0.2">
      <c r="B308" s="52">
        <v>237</v>
      </c>
      <c r="C308" s="53">
        <v>-2.5834668774003811E-2</v>
      </c>
      <c r="D308" s="54">
        <v>-2.1662505757640352E-4</v>
      </c>
      <c r="E308" s="54">
        <v>-2.5618043716427407E-2</v>
      </c>
      <c r="F308" s="55"/>
    </row>
    <row r="309" spans="2:6" x14ac:dyDescent="0.2">
      <c r="B309" s="52">
        <v>238</v>
      </c>
      <c r="C309" s="53">
        <v>2.6843795323596496E-3</v>
      </c>
      <c r="D309" s="54">
        <v>-3.3294106797480565E-3</v>
      </c>
      <c r="E309" s="54">
        <v>6.0137902121077062E-3</v>
      </c>
      <c r="F309" s="55"/>
    </row>
    <row r="310" spans="2:6" x14ac:dyDescent="0.2">
      <c r="B310" s="52">
        <v>239</v>
      </c>
      <c r="C310" s="53">
        <v>-1.9973420053646574E-4</v>
      </c>
      <c r="D310" s="54">
        <v>-3.1939298644043518E-3</v>
      </c>
      <c r="E310" s="54">
        <v>2.9941956638678859E-3</v>
      </c>
      <c r="F310" s="55"/>
    </row>
    <row r="311" spans="2:6" x14ac:dyDescent="0.2">
      <c r="B311" s="52">
        <v>240</v>
      </c>
      <c r="C311" s="53">
        <v>2.0945363256593123E-2</v>
      </c>
      <c r="D311" s="54">
        <v>1.3845996807352982E-3</v>
      </c>
      <c r="E311" s="54">
        <v>1.9560763575857825E-2</v>
      </c>
      <c r="F311" s="55"/>
    </row>
    <row r="312" spans="2:6" x14ac:dyDescent="0.2">
      <c r="B312" s="52">
        <v>241</v>
      </c>
      <c r="C312" s="53">
        <v>-3.1347279393899646E-3</v>
      </c>
      <c r="D312" s="54">
        <v>4.4267964926466442E-3</v>
      </c>
      <c r="E312" s="54">
        <v>-7.5615244320366088E-3</v>
      </c>
      <c r="F312" s="55"/>
    </row>
    <row r="313" spans="2:6" x14ac:dyDescent="0.2">
      <c r="B313" s="52">
        <v>242</v>
      </c>
      <c r="C313" s="53">
        <v>7.0918778340927236E-4</v>
      </c>
      <c r="D313" s="54">
        <v>1.0338013105816095E-3</v>
      </c>
      <c r="E313" s="54">
        <v>-3.2461352717233711E-4</v>
      </c>
      <c r="F313" s="55"/>
    </row>
    <row r="314" spans="2:6" x14ac:dyDescent="0.2">
      <c r="B314" s="52">
        <v>243</v>
      </c>
      <c r="C314" s="53">
        <v>5.1678924071378047E-3</v>
      </c>
      <c r="D314" s="54">
        <v>1.570222401341683E-3</v>
      </c>
      <c r="E314" s="54">
        <v>3.5976700057961217E-3</v>
      </c>
      <c r="F314" s="55"/>
    </row>
    <row r="315" spans="2:6" x14ac:dyDescent="0.2">
      <c r="B315" s="52">
        <v>244</v>
      </c>
      <c r="C315" s="53">
        <v>1.1733117860792406E-2</v>
      </c>
      <c r="D315" s="54">
        <v>-2.9194449153071948E-4</v>
      </c>
      <c r="E315" s="54">
        <v>1.2025062352323125E-2</v>
      </c>
      <c r="F315" s="55"/>
    </row>
    <row r="316" spans="2:6" x14ac:dyDescent="0.2">
      <c r="B316" s="52">
        <v>245</v>
      </c>
      <c r="C316" s="53">
        <v>6.0770236701433826E-3</v>
      </c>
      <c r="D316" s="54">
        <v>3.4225939810538148E-3</v>
      </c>
      <c r="E316" s="54">
        <v>2.6544296890895678E-3</v>
      </c>
      <c r="F316" s="55"/>
    </row>
    <row r="317" spans="2:6" x14ac:dyDescent="0.2">
      <c r="B317" s="52">
        <v>246</v>
      </c>
      <c r="C317" s="53">
        <v>8.4331084479219304E-3</v>
      </c>
      <c r="D317" s="54">
        <v>2.8503131299799792E-3</v>
      </c>
      <c r="E317" s="54">
        <v>5.5827953179419512E-3</v>
      </c>
      <c r="F317" s="55"/>
    </row>
    <row r="318" spans="2:6" x14ac:dyDescent="0.2">
      <c r="B318" s="52">
        <v>247</v>
      </c>
      <c r="C318" s="53">
        <v>6.8248712568452401E-3</v>
      </c>
      <c r="D318" s="54">
        <v>1.2787307592842289E-3</v>
      </c>
      <c r="E318" s="54">
        <v>5.5461404975610112E-3</v>
      </c>
      <c r="F318" s="55"/>
    </row>
    <row r="319" spans="2:6" x14ac:dyDescent="0.2">
      <c r="B319" s="52">
        <v>248</v>
      </c>
      <c r="C319" s="53">
        <v>4.6783202849900079E-3</v>
      </c>
      <c r="D319" s="54">
        <v>8.2941706559382013E-4</v>
      </c>
      <c r="E319" s="54">
        <v>3.8489032193961877E-3</v>
      </c>
      <c r="F319" s="55"/>
    </row>
    <row r="320" spans="2:6" x14ac:dyDescent="0.2">
      <c r="B320" s="52">
        <v>249</v>
      </c>
      <c r="C320" s="53">
        <v>3.1091658800210986E-3</v>
      </c>
      <c r="D320" s="54">
        <v>3.7947524081644833E-3</v>
      </c>
      <c r="E320" s="54">
        <v>-6.8558652814338468E-4</v>
      </c>
      <c r="F320" s="55"/>
    </row>
    <row r="321" spans="2:6" x14ac:dyDescent="0.2">
      <c r="B321" s="52">
        <v>250</v>
      </c>
      <c r="C321" s="53">
        <v>3.4656596785536948E-3</v>
      </c>
      <c r="D321" s="54">
        <v>2.7375859899262962E-5</v>
      </c>
      <c r="E321" s="54">
        <v>3.4382838186544319E-3</v>
      </c>
      <c r="F321" s="55"/>
    </row>
    <row r="322" spans="2:6" x14ac:dyDescent="0.2">
      <c r="B322" s="52">
        <v>251</v>
      </c>
      <c r="C322" s="53">
        <v>-7.8958041020376981E-5</v>
      </c>
      <c r="D322" s="54">
        <v>1.1811388465788884E-3</v>
      </c>
      <c r="E322" s="54">
        <v>-1.2600968875992654E-3</v>
      </c>
      <c r="F322" s="55"/>
    </row>
    <row r="323" spans="2:6" x14ac:dyDescent="0.2">
      <c r="B323" s="52">
        <v>252</v>
      </c>
      <c r="C323" s="53">
        <v>-1.2569899264266964E-3</v>
      </c>
      <c r="D323" s="54">
        <v>-2.1389929578320473E-3</v>
      </c>
      <c r="E323" s="54">
        <v>8.8200303140535089E-4</v>
      </c>
      <c r="F323" s="55"/>
    </row>
    <row r="324" spans="2:6" x14ac:dyDescent="0.2">
      <c r="B324" s="52">
        <v>253</v>
      </c>
      <c r="C324" s="53">
        <v>5.7496873623500676E-5</v>
      </c>
      <c r="D324" s="54">
        <v>-4.3461689347244075E-4</v>
      </c>
      <c r="E324" s="54">
        <v>4.9211376709594142E-4</v>
      </c>
      <c r="F324" s="55"/>
    </row>
    <row r="325" spans="2:6" x14ac:dyDescent="0.2">
      <c r="B325" s="52">
        <v>254</v>
      </c>
      <c r="C325" s="53">
        <v>1.0989919831001669E-3</v>
      </c>
      <c r="D325" s="54">
        <v>-5.771352919713606E-4</v>
      </c>
      <c r="E325" s="54">
        <v>1.6761272750715275E-3</v>
      </c>
      <c r="F325" s="55"/>
    </row>
    <row r="326" spans="2:6" x14ac:dyDescent="0.2">
      <c r="B326" s="52">
        <v>255</v>
      </c>
      <c r="C326" s="53">
        <v>4.291006587667962E-3</v>
      </c>
      <c r="D326" s="54">
        <v>-1.5396364937058857E-4</v>
      </c>
      <c r="E326" s="54">
        <v>4.4449702370385506E-3</v>
      </c>
      <c r="F326" s="55"/>
    </row>
    <row r="327" spans="2:6" x14ac:dyDescent="0.2">
      <c r="B327" s="52">
        <v>256</v>
      </c>
      <c r="C327" s="53">
        <v>3.5677626610628112E-3</v>
      </c>
      <c r="D327" s="54">
        <v>-5.4241920175547185E-4</v>
      </c>
      <c r="E327" s="54">
        <v>4.110181862818283E-3</v>
      </c>
      <c r="F327" s="55"/>
    </row>
    <row r="328" spans="2:6" x14ac:dyDescent="0.2">
      <c r="B328" s="52">
        <v>257</v>
      </c>
      <c r="C328" s="53">
        <v>1.8359988932357633E-3</v>
      </c>
      <c r="D328" s="54">
        <v>5.0121365988876139E-4</v>
      </c>
      <c r="E328" s="54">
        <v>1.3347852333470019E-3</v>
      </c>
      <c r="F328" s="55"/>
    </row>
    <row r="329" spans="2:6" x14ac:dyDescent="0.2">
      <c r="B329" s="52">
        <v>258</v>
      </c>
      <c r="C329" s="53">
        <v>7.2540059100579509E-3</v>
      </c>
      <c r="D329" s="54">
        <v>1.2430517612218098E-4</v>
      </c>
      <c r="E329" s="54">
        <v>7.1297007339357699E-3</v>
      </c>
      <c r="F329" s="55"/>
    </row>
    <row r="330" spans="2:6" x14ac:dyDescent="0.2">
      <c r="B330" s="52">
        <v>259</v>
      </c>
      <c r="C330" s="53">
        <v>6.1290094508436302E-3</v>
      </c>
      <c r="D330" s="54">
        <v>3.7833472225313157E-4</v>
      </c>
      <c r="E330" s="54">
        <v>5.7506747285904986E-3</v>
      </c>
      <c r="F330" s="55"/>
    </row>
    <row r="331" spans="2:6" x14ac:dyDescent="0.2">
      <c r="B331" s="52">
        <v>260</v>
      </c>
      <c r="C331" s="53">
        <v>3.2987265743533532E-3</v>
      </c>
      <c r="D331" s="54">
        <v>1.3334139247646627E-3</v>
      </c>
      <c r="E331" s="54">
        <v>1.9653126495886904E-3</v>
      </c>
      <c r="F331" s="55"/>
    </row>
    <row r="332" spans="2:6" x14ac:dyDescent="0.2">
      <c r="B332" s="52">
        <v>261</v>
      </c>
      <c r="C332" s="53">
        <v>5.0703999995367465E-3</v>
      </c>
      <c r="D332" s="54">
        <v>9.7074675429478265E-4</v>
      </c>
      <c r="E332" s="54">
        <v>4.0996532452419639E-3</v>
      </c>
      <c r="F332" s="55"/>
    </row>
    <row r="333" spans="2:6" x14ac:dyDescent="0.2">
      <c r="B333" s="52">
        <v>262</v>
      </c>
      <c r="C333" s="53">
        <v>8.4514375097199338E-3</v>
      </c>
      <c r="D333" s="54">
        <v>1.1986468769591488E-4</v>
      </c>
      <c r="E333" s="54">
        <v>8.3315728220240189E-3</v>
      </c>
      <c r="F333" s="55"/>
    </row>
    <row r="334" spans="2:6" x14ac:dyDescent="0.2">
      <c r="B334" s="52">
        <v>263</v>
      </c>
      <c r="C334" s="53">
        <v>-1.8227895099621851E-3</v>
      </c>
      <c r="D334" s="54">
        <v>1.5112316323243542E-3</v>
      </c>
      <c r="E334" s="54">
        <v>-3.3340211422865393E-3</v>
      </c>
      <c r="F334" s="55"/>
    </row>
    <row r="335" spans="2:6" x14ac:dyDescent="0.2">
      <c r="B335" s="52">
        <v>264</v>
      </c>
      <c r="C335" s="53">
        <v>1.032652247739756E-2</v>
      </c>
      <c r="D335" s="54">
        <v>7.3696921883164429E-4</v>
      </c>
      <c r="E335" s="54">
        <v>9.5895532585659159E-3</v>
      </c>
      <c r="F335" s="55"/>
    </row>
    <row r="336" spans="2:6" x14ac:dyDescent="0.2">
      <c r="B336" s="52">
        <v>265</v>
      </c>
      <c r="C336" s="53">
        <v>8.7914300454115524E-3</v>
      </c>
      <c r="D336" s="54">
        <v>4.6075463830590364E-4</v>
      </c>
      <c r="E336" s="54">
        <v>8.3306754071056487E-3</v>
      </c>
      <c r="F336" s="55"/>
    </row>
    <row r="337" spans="2:6" x14ac:dyDescent="0.2">
      <c r="B337" s="52">
        <v>266</v>
      </c>
      <c r="C337" s="53">
        <v>1.2431392469097509E-2</v>
      </c>
      <c r="D337" s="54">
        <v>1.8605901328724497E-3</v>
      </c>
      <c r="E337" s="54">
        <v>1.0570802336225059E-2</v>
      </c>
      <c r="F337" s="55"/>
    </row>
    <row r="338" spans="2:6" x14ac:dyDescent="0.2">
      <c r="B338" s="52">
        <v>267</v>
      </c>
      <c r="C338" s="53">
        <v>-3.0111111880402812E-3</v>
      </c>
      <c r="D338" s="54">
        <v>2.7167094709585394E-3</v>
      </c>
      <c r="E338" s="54">
        <v>-5.7278206589988206E-3</v>
      </c>
      <c r="F338" s="55"/>
    </row>
    <row r="339" spans="2:6" x14ac:dyDescent="0.2">
      <c r="B339" s="52">
        <v>268</v>
      </c>
      <c r="C339" s="53">
        <v>-1.1340846503831225E-2</v>
      </c>
      <c r="D339" s="54">
        <v>-2.5051798304439113E-4</v>
      </c>
      <c r="E339" s="54">
        <v>-1.1090328520786834E-2</v>
      </c>
      <c r="F339" s="55"/>
    </row>
    <row r="340" spans="2:6" x14ac:dyDescent="0.2">
      <c r="B340" s="52">
        <v>269</v>
      </c>
      <c r="C340" s="53">
        <v>-2.2714299366387303E-3</v>
      </c>
      <c r="D340" s="54">
        <v>-1.4482371765016473E-3</v>
      </c>
      <c r="E340" s="54">
        <v>-8.2319276013708299E-4</v>
      </c>
      <c r="F340" s="55"/>
    </row>
    <row r="341" spans="2:6" x14ac:dyDescent="0.2">
      <c r="B341" s="52">
        <v>270</v>
      </c>
      <c r="C341" s="53">
        <v>-2.3832302415339107E-4</v>
      </c>
      <c r="D341" s="54">
        <v>-3.3007338874119717E-3</v>
      </c>
      <c r="E341" s="54">
        <v>3.0624108632585807E-3</v>
      </c>
      <c r="F341" s="55"/>
    </row>
    <row r="342" spans="2:6" x14ac:dyDescent="0.2">
      <c r="B342" s="52">
        <v>271</v>
      </c>
      <c r="C342" s="53">
        <v>3.6096091398836929E-3</v>
      </c>
      <c r="D342" s="54">
        <v>-8.1527653884423072E-4</v>
      </c>
      <c r="E342" s="54">
        <v>4.4248856787279236E-3</v>
      </c>
      <c r="F342" s="55"/>
    </row>
    <row r="343" spans="2:6" x14ac:dyDescent="0.2">
      <c r="B343" s="52">
        <v>272</v>
      </c>
      <c r="C343" s="53">
        <v>-7.8742834058831619E-4</v>
      </c>
      <c r="D343" s="54">
        <v>-1.2349038322658965E-4</v>
      </c>
      <c r="E343" s="54">
        <v>-6.6393795736172654E-4</v>
      </c>
      <c r="F343" s="55"/>
    </row>
    <row r="344" spans="2:6" x14ac:dyDescent="0.2">
      <c r="B344" s="52">
        <v>273</v>
      </c>
      <c r="C344" s="53">
        <v>2.8616397318682704E-3</v>
      </c>
      <c r="D344" s="54">
        <v>-6.2316573288167089E-4</v>
      </c>
      <c r="E344" s="54">
        <v>3.4848054647499413E-3</v>
      </c>
      <c r="F344" s="55"/>
    </row>
    <row r="345" spans="2:6" x14ac:dyDescent="0.2">
      <c r="B345" s="52">
        <v>274</v>
      </c>
      <c r="C345" s="53">
        <v>8.1264799147351598E-3</v>
      </c>
      <c r="D345" s="54">
        <v>-2.1332296235269076E-4</v>
      </c>
      <c r="E345" s="54">
        <v>8.3398028770878506E-3</v>
      </c>
      <c r="F345" s="55"/>
    </row>
    <row r="346" spans="2:6" x14ac:dyDescent="0.2">
      <c r="B346" s="52">
        <v>275</v>
      </c>
      <c r="C346" s="53">
        <v>-4.1392876942315665E-3</v>
      </c>
      <c r="D346" s="54">
        <v>1.6624829888621647E-3</v>
      </c>
      <c r="E346" s="54">
        <v>-5.8017706830937312E-3</v>
      </c>
      <c r="F346" s="55"/>
    </row>
    <row r="347" spans="2:6" x14ac:dyDescent="0.2">
      <c r="B347" s="52">
        <v>276</v>
      </c>
      <c r="C347" s="53">
        <v>-3.3305778224729829E-3</v>
      </c>
      <c r="D347" s="54">
        <v>3.9960804563330798E-4</v>
      </c>
      <c r="E347" s="54">
        <v>-3.7301858681062909E-3</v>
      </c>
      <c r="F347" s="55"/>
    </row>
    <row r="348" spans="2:6" x14ac:dyDescent="0.2">
      <c r="B348" s="52">
        <v>277</v>
      </c>
      <c r="C348" s="53">
        <v>5.9531864834919189E-4</v>
      </c>
      <c r="D348" s="54">
        <v>-1.5557883022356055E-3</v>
      </c>
      <c r="E348" s="54">
        <v>2.1511069505847974E-3</v>
      </c>
      <c r="F348" s="55"/>
    </row>
    <row r="349" spans="2:6" x14ac:dyDescent="0.2">
      <c r="B349" s="52">
        <v>278</v>
      </c>
      <c r="C349" s="53">
        <v>-1.0144971653509127E-4</v>
      </c>
      <c r="D349" s="54">
        <v>-2.1772176241004072E-3</v>
      </c>
      <c r="E349" s="54">
        <v>2.0757679075653159E-3</v>
      </c>
      <c r="F349" s="55"/>
    </row>
    <row r="350" spans="2:6" x14ac:dyDescent="0.2">
      <c r="B350" s="52">
        <v>279</v>
      </c>
      <c r="C350" s="53">
        <v>8.9219271857173404E-3</v>
      </c>
      <c r="D350" s="54">
        <v>3.9742940702110902E-4</v>
      </c>
      <c r="E350" s="54">
        <v>8.5244977786962314E-3</v>
      </c>
      <c r="F350" s="55"/>
    </row>
    <row r="351" spans="2:6" x14ac:dyDescent="0.2">
      <c r="B351" s="52">
        <v>280</v>
      </c>
      <c r="C351" s="53">
        <v>1.2086953608763955E-2</v>
      </c>
      <c r="D351" s="54">
        <v>1.2939563710097045E-3</v>
      </c>
      <c r="E351" s="54">
        <v>1.0792997237754251E-2</v>
      </c>
      <c r="F351" s="55"/>
    </row>
    <row r="352" spans="2:6" x14ac:dyDescent="0.2">
      <c r="B352" s="52">
        <v>281</v>
      </c>
      <c r="C352" s="53">
        <v>6.6472621100652808E-3</v>
      </c>
      <c r="D352" s="54">
        <v>2.6375605463644213E-3</v>
      </c>
      <c r="E352" s="54">
        <v>4.0097015637008595E-3</v>
      </c>
      <c r="F352" s="55"/>
    </row>
    <row r="353" spans="2:6" x14ac:dyDescent="0.2">
      <c r="B353" s="52">
        <v>282</v>
      </c>
      <c r="C353" s="53">
        <v>-2.1800778577047829E-3</v>
      </c>
      <c r="D353" s="54">
        <v>2.8759001454444072E-3</v>
      </c>
      <c r="E353" s="54">
        <v>-5.0559780031491901E-3</v>
      </c>
      <c r="F353" s="55"/>
    </row>
    <row r="354" spans="2:6" x14ac:dyDescent="0.2">
      <c r="B354" s="52">
        <v>283</v>
      </c>
      <c r="C354" s="53">
        <v>-5.5340630706516934E-3</v>
      </c>
      <c r="D354" s="54">
        <v>-2.5728608417483791E-4</v>
      </c>
      <c r="E354" s="54">
        <v>-5.2767769864768554E-3</v>
      </c>
      <c r="F354" s="55"/>
    </row>
    <row r="355" spans="2:6" x14ac:dyDescent="0.2">
      <c r="B355" s="52">
        <v>284</v>
      </c>
      <c r="C355" s="53">
        <v>4.6831367299721765E-3</v>
      </c>
      <c r="D355" s="54">
        <v>-8.4701837703122455E-4</v>
      </c>
      <c r="E355" s="54">
        <v>5.5301551070034011E-3</v>
      </c>
      <c r="F355" s="55"/>
    </row>
    <row r="356" spans="2:6" x14ac:dyDescent="0.2">
      <c r="B356" s="52">
        <v>285</v>
      </c>
      <c r="C356" s="53">
        <v>1.0882649844800925E-3</v>
      </c>
      <c r="D356" s="54">
        <v>-4.383778697013192E-4</v>
      </c>
      <c r="E356" s="54">
        <v>1.5266428541814117E-3</v>
      </c>
      <c r="F356" s="55"/>
    </row>
    <row r="357" spans="2:6" x14ac:dyDescent="0.2">
      <c r="B357" s="52">
        <v>286</v>
      </c>
      <c r="C357" s="53">
        <v>7.9730895990721051E-4</v>
      </c>
      <c r="D357" s="54">
        <v>-5.8683584993068254E-4</v>
      </c>
      <c r="E357" s="54">
        <v>1.3841448098378931E-3</v>
      </c>
      <c r="F357" s="55"/>
    </row>
    <row r="358" spans="2:6" x14ac:dyDescent="0.2">
      <c r="B358" s="52">
        <v>287</v>
      </c>
      <c r="C358" s="53">
        <v>9.0812257160500232E-3</v>
      </c>
      <c r="D358" s="54">
        <v>1.4987171496206979E-4</v>
      </c>
      <c r="E358" s="54">
        <v>8.9313540010879534E-3</v>
      </c>
      <c r="F358" s="55"/>
    </row>
    <row r="359" spans="2:6" x14ac:dyDescent="0.2">
      <c r="B359" s="52">
        <v>288</v>
      </c>
      <c r="C359" s="53">
        <v>-9.324963468611459E-3</v>
      </c>
      <c r="D359" s="54">
        <v>6.3966391142265822E-4</v>
      </c>
      <c r="E359" s="54">
        <v>-9.9646273800341172E-3</v>
      </c>
      <c r="F359" s="55"/>
    </row>
    <row r="360" spans="2:6" x14ac:dyDescent="0.2">
      <c r="B360" s="52">
        <v>289</v>
      </c>
      <c r="C360" s="53">
        <v>-9.8185074650903384E-3</v>
      </c>
      <c r="D360" s="54">
        <v>4.3137914631731326E-4</v>
      </c>
      <c r="E360" s="54">
        <v>-1.0249886611407652E-2</v>
      </c>
      <c r="F360" s="55"/>
    </row>
    <row r="361" spans="2:6" x14ac:dyDescent="0.2">
      <c r="B361" s="52">
        <v>290</v>
      </c>
      <c r="C361" s="53">
        <v>1.5042544604946717E-2</v>
      </c>
      <c r="D361" s="54">
        <v>-2.2521051983991191E-3</v>
      </c>
      <c r="E361" s="54">
        <v>1.7294649803345837E-2</v>
      </c>
      <c r="F361" s="55"/>
    </row>
    <row r="362" spans="2:6" x14ac:dyDescent="0.2">
      <c r="B362" s="52">
        <v>291</v>
      </c>
      <c r="C362" s="53">
        <v>4.9425756194863184E-3</v>
      </c>
      <c r="D362" s="54">
        <v>-8.1723923113329044E-4</v>
      </c>
      <c r="E362" s="54">
        <v>5.7598148506196089E-3</v>
      </c>
      <c r="F362" s="55"/>
    </row>
    <row r="363" spans="2:6" x14ac:dyDescent="0.2">
      <c r="B363" s="52">
        <v>292</v>
      </c>
      <c r="C363" s="53">
        <v>1.7487314317280744E-2</v>
      </c>
      <c r="D363" s="54">
        <v>2.6829263722093662E-3</v>
      </c>
      <c r="E363" s="54">
        <v>1.4804387945071378E-2</v>
      </c>
      <c r="F363" s="55"/>
    </row>
    <row r="364" spans="2:6" x14ac:dyDescent="0.2">
      <c r="B364" s="52">
        <v>293</v>
      </c>
      <c r="C364" s="53">
        <v>9.3829124582852242E-3</v>
      </c>
      <c r="D364" s="54">
        <v>1.6097978158733321E-3</v>
      </c>
      <c r="E364" s="54">
        <v>7.7731146424118922E-3</v>
      </c>
      <c r="F364" s="55"/>
    </row>
    <row r="365" spans="2:6" x14ac:dyDescent="0.2">
      <c r="B365" s="52">
        <v>294</v>
      </c>
      <c r="C365" s="53">
        <v>2.9225050358852867E-3</v>
      </c>
      <c r="D365" s="54">
        <v>2.2963205865353343E-3</v>
      </c>
      <c r="E365" s="54">
        <v>6.2618444934995233E-4</v>
      </c>
      <c r="F365" s="55"/>
    </row>
    <row r="366" spans="2:6" x14ac:dyDescent="0.2">
      <c r="B366" s="52">
        <v>295</v>
      </c>
      <c r="C366" s="53">
        <v>1.6729358897547807E-2</v>
      </c>
      <c r="D366" s="54">
        <v>3.8474266396876077E-3</v>
      </c>
      <c r="E366" s="54">
        <v>1.2881932257860199E-2</v>
      </c>
      <c r="F366" s="55"/>
    </row>
    <row r="367" spans="2:6" x14ac:dyDescent="0.2">
      <c r="B367" s="52">
        <v>296</v>
      </c>
      <c r="C367" s="53">
        <v>4.5589008425983126E-3</v>
      </c>
      <c r="D367" s="54">
        <v>3.9472084057743089E-4</v>
      </c>
      <c r="E367" s="54">
        <v>4.1641800020208817E-3</v>
      </c>
      <c r="F367" s="55"/>
    </row>
    <row r="368" spans="2:6" x14ac:dyDescent="0.2">
      <c r="B368" s="52">
        <v>297</v>
      </c>
      <c r="C368" s="53">
        <v>8.9515177008728675E-3</v>
      </c>
      <c r="D368" s="54">
        <v>2.9783571742433637E-3</v>
      </c>
      <c r="E368" s="54">
        <v>5.9731605266295038E-3</v>
      </c>
      <c r="F368" s="55"/>
    </row>
    <row r="369" spans="2:6" x14ac:dyDescent="0.2">
      <c r="B369" s="52">
        <v>298</v>
      </c>
      <c r="C369" s="53">
        <v>1.8898493745661247E-3</v>
      </c>
      <c r="D369" s="54">
        <v>1.5669536881793055E-3</v>
      </c>
      <c r="E369" s="54">
        <v>3.2289568638681925E-4</v>
      </c>
      <c r="F369" s="55"/>
    </row>
    <row r="370" spans="2:6" x14ac:dyDescent="0.2">
      <c r="B370" s="52">
        <v>299</v>
      </c>
      <c r="C370" s="53">
        <v>-2.1131407729464646E-2</v>
      </c>
      <c r="D370" s="54">
        <v>-1.6620971096112068E-3</v>
      </c>
      <c r="E370" s="54">
        <v>-1.9469310619853439E-2</v>
      </c>
      <c r="F370" s="55"/>
    </row>
    <row r="371" spans="2:6" x14ac:dyDescent="0.2">
      <c r="B371" s="52">
        <v>300</v>
      </c>
      <c r="C371" s="53">
        <v>6.1419196765427194E-3</v>
      </c>
      <c r="D371" s="54">
        <v>-1.1897126205119247E-3</v>
      </c>
      <c r="E371" s="54">
        <v>7.3316322970546442E-3</v>
      </c>
      <c r="F371" s="55"/>
    </row>
    <row r="372" spans="2:6" x14ac:dyDescent="0.2">
      <c r="B372" s="52">
        <v>301</v>
      </c>
      <c r="C372" s="53">
        <v>-2.1606584457048168E-2</v>
      </c>
      <c r="D372" s="54">
        <v>-2.3175933338329541E-3</v>
      </c>
      <c r="E372" s="54">
        <v>-1.9288991123215214E-2</v>
      </c>
      <c r="F372" s="55"/>
    </row>
    <row r="373" spans="2:6" x14ac:dyDescent="0.2">
      <c r="B373" s="52">
        <v>302</v>
      </c>
      <c r="C373" s="53">
        <v>-1.7628775738287442E-3</v>
      </c>
      <c r="D373" s="54">
        <v>-3.4665564271159528E-3</v>
      </c>
      <c r="E373" s="54">
        <v>1.7036788532872086E-3</v>
      </c>
      <c r="F373" s="55"/>
    </row>
    <row r="374" spans="2:6" x14ac:dyDescent="0.2">
      <c r="B374" s="52">
        <v>303</v>
      </c>
      <c r="C374" s="53">
        <v>1.1293328584039678E-2</v>
      </c>
      <c r="D374" s="54">
        <v>-2.1031122029543711E-3</v>
      </c>
      <c r="E374" s="54">
        <v>1.3396440786994049E-2</v>
      </c>
      <c r="F374" s="55"/>
    </row>
    <row r="375" spans="2:6" x14ac:dyDescent="0.2">
      <c r="B375" s="52">
        <v>304</v>
      </c>
      <c r="C375" s="53">
        <v>-3.6849652379638922E-3</v>
      </c>
      <c r="D375" s="54">
        <v>-2.9292644639682995E-3</v>
      </c>
      <c r="E375" s="54">
        <v>-7.5570077399559265E-4</v>
      </c>
      <c r="F375" s="55"/>
    </row>
    <row r="376" spans="2:6" x14ac:dyDescent="0.2">
      <c r="B376" s="52">
        <v>305</v>
      </c>
      <c r="C376" s="53">
        <v>-1.5119838649931463E-3</v>
      </c>
      <c r="D376" s="54">
        <v>3.1904084545097567E-3</v>
      </c>
      <c r="E376" s="54">
        <v>-4.702392319502903E-3</v>
      </c>
      <c r="F376" s="55"/>
    </row>
    <row r="377" spans="2:6" x14ac:dyDescent="0.2">
      <c r="B377" s="52">
        <v>306</v>
      </c>
      <c r="C377" s="53">
        <v>7.0217786102851707E-3</v>
      </c>
      <c r="D377" s="54">
        <v>-1.745799051300255E-3</v>
      </c>
      <c r="E377" s="54">
        <v>8.7675776615854257E-3</v>
      </c>
      <c r="F377" s="55"/>
    </row>
    <row r="378" spans="2:6" x14ac:dyDescent="0.2">
      <c r="B378" s="52">
        <v>307</v>
      </c>
      <c r="C378" s="53">
        <v>-3.0809956260942296E-4</v>
      </c>
      <c r="D378" s="54">
        <v>-5.504368904914209E-4</v>
      </c>
      <c r="E378" s="54">
        <v>2.4233732788199794E-4</v>
      </c>
      <c r="F378" s="55"/>
    </row>
    <row r="379" spans="2:6" x14ac:dyDescent="0.2">
      <c r="B379" s="52">
        <v>308</v>
      </c>
      <c r="C379" s="53">
        <v>6.0690221957250875E-3</v>
      </c>
      <c r="D379" s="54">
        <v>2.3456764177818561E-3</v>
      </c>
      <c r="E379" s="54">
        <v>3.7233457779432314E-3</v>
      </c>
      <c r="F379" s="55"/>
    </row>
    <row r="380" spans="2:6" x14ac:dyDescent="0.2">
      <c r="B380" s="52">
        <v>309</v>
      </c>
      <c r="C380" s="53">
        <v>1.0273147205552089E-2</v>
      </c>
      <c r="D380" s="54">
        <v>-9.5995192001797902E-4</v>
      </c>
      <c r="E380" s="54">
        <v>1.1233099125570068E-2</v>
      </c>
      <c r="F380" s="55"/>
    </row>
    <row r="381" spans="2:6" x14ac:dyDescent="0.2">
      <c r="B381" s="52">
        <v>310</v>
      </c>
      <c r="C381" s="53">
        <v>3.1194527651131209E-3</v>
      </c>
      <c r="D381" s="54">
        <v>8.44105094752095E-4</v>
      </c>
      <c r="E381" s="54">
        <v>2.2753476703610259E-3</v>
      </c>
      <c r="F381" s="55"/>
    </row>
    <row r="382" spans="2:6" x14ac:dyDescent="0.2">
      <c r="B382" s="52">
        <v>311</v>
      </c>
      <c r="C382" s="53">
        <v>2.3470646298853867E-3</v>
      </c>
      <c r="D382" s="54">
        <v>4.4708548466270322E-3</v>
      </c>
      <c r="E382" s="54">
        <v>-2.1237902167416454E-3</v>
      </c>
      <c r="F382" s="55"/>
    </row>
    <row r="383" spans="2:6" x14ac:dyDescent="0.2">
      <c r="B383" s="52">
        <v>312</v>
      </c>
      <c r="C383" s="53">
        <v>-8.4095638663000318E-3</v>
      </c>
      <c r="D383" s="54">
        <v>-1.5235271786870688E-3</v>
      </c>
      <c r="E383" s="54">
        <v>-6.886036687612963E-3</v>
      </c>
      <c r="F383" s="55"/>
    </row>
    <row r="384" spans="2:6" x14ac:dyDescent="0.2">
      <c r="B384" s="52">
        <v>313</v>
      </c>
      <c r="C384" s="53">
        <v>-4.1224095165508408E-3</v>
      </c>
      <c r="D384" s="54">
        <v>9.8627284037401935E-4</v>
      </c>
      <c r="E384" s="54">
        <v>-5.1086823569248601E-3</v>
      </c>
      <c r="F384" s="55"/>
    </row>
    <row r="385" spans="2:6" x14ac:dyDescent="0.2">
      <c r="B385" s="52">
        <v>314</v>
      </c>
      <c r="C385" s="53">
        <v>-2.027938535050228E-2</v>
      </c>
      <c r="D385" s="54">
        <v>-1.0071915362217625E-3</v>
      </c>
      <c r="E385" s="54">
        <v>-1.9272193814280518E-2</v>
      </c>
      <c r="F385" s="55"/>
    </row>
    <row r="386" spans="2:6" x14ac:dyDescent="0.2">
      <c r="B386" s="52">
        <v>315</v>
      </c>
      <c r="C386" s="53">
        <v>5.5038215391890986E-3</v>
      </c>
      <c r="D386" s="54">
        <v>-5.1023566535855474E-3</v>
      </c>
      <c r="E386" s="54">
        <v>1.0606178192774646E-2</v>
      </c>
      <c r="F386" s="55"/>
    </row>
    <row r="387" spans="2:6" x14ac:dyDescent="0.2">
      <c r="B387" s="52">
        <v>316</v>
      </c>
      <c r="C387" s="53">
        <v>-4.5124199594453662E-3</v>
      </c>
      <c r="D387" s="54">
        <v>-1.6203693536597226E-3</v>
      </c>
      <c r="E387" s="54">
        <v>-2.8920506057856436E-3</v>
      </c>
      <c r="F387" s="55"/>
    </row>
    <row r="388" spans="2:6" x14ac:dyDescent="0.2">
      <c r="B388" s="52">
        <v>317</v>
      </c>
      <c r="C388" s="53">
        <v>1.0658798300671575E-2</v>
      </c>
      <c r="D388" s="54">
        <v>-4.318306684275644E-4</v>
      </c>
      <c r="E388" s="54">
        <v>1.1090628969099139E-2</v>
      </c>
      <c r="F388" s="55"/>
    </row>
    <row r="389" spans="2:6" x14ac:dyDescent="0.2">
      <c r="B389" s="52">
        <v>318</v>
      </c>
      <c r="C389" s="53">
        <v>2.4103959947288441E-3</v>
      </c>
      <c r="D389" s="54">
        <v>1.3331442894146481E-3</v>
      </c>
      <c r="E389" s="54">
        <v>1.0772517053141959E-3</v>
      </c>
      <c r="F389" s="55"/>
    </row>
    <row r="390" spans="2:6" x14ac:dyDescent="0.2">
      <c r="B390" s="52">
        <v>319</v>
      </c>
      <c r="C390" s="53">
        <v>3.223598258458154E-3</v>
      </c>
      <c r="D390" s="54">
        <v>4.5606020757441501E-4</v>
      </c>
      <c r="E390" s="54">
        <v>2.767538050883739E-3</v>
      </c>
      <c r="F390" s="55"/>
    </row>
    <row r="391" spans="2:6" x14ac:dyDescent="0.2">
      <c r="B391" s="52">
        <v>320</v>
      </c>
      <c r="C391" s="53">
        <v>-2.2500140720805377E-4</v>
      </c>
      <c r="D391" s="54">
        <v>2.4821179582927631E-3</v>
      </c>
      <c r="E391" s="54">
        <v>-2.7071193655008167E-3</v>
      </c>
      <c r="F391" s="55"/>
    </row>
    <row r="392" spans="2:6" x14ac:dyDescent="0.2">
      <c r="B392" s="52">
        <v>321</v>
      </c>
      <c r="C392" s="53">
        <v>-1.288482646141902E-3</v>
      </c>
      <c r="D392" s="54">
        <v>-1.3843890157444548E-3</v>
      </c>
      <c r="E392" s="54">
        <v>9.5906369602552759E-5</v>
      </c>
      <c r="F392" s="55"/>
    </row>
    <row r="393" spans="2:6" x14ac:dyDescent="0.2">
      <c r="B393" s="52">
        <v>322</v>
      </c>
      <c r="C393" s="53">
        <v>-4.6234081598694153E-3</v>
      </c>
      <c r="D393" s="54">
        <v>3.7543044959412446E-4</v>
      </c>
      <c r="E393" s="54">
        <v>-4.9988386094635398E-3</v>
      </c>
      <c r="F393" s="55"/>
    </row>
    <row r="394" spans="2:6" x14ac:dyDescent="0.2">
      <c r="B394" s="52">
        <v>323</v>
      </c>
      <c r="C394" s="53">
        <v>-1.058157419830311E-2</v>
      </c>
      <c r="D394" s="54">
        <v>-1.6970598569079967E-3</v>
      </c>
      <c r="E394" s="54">
        <v>-8.8845143413951132E-3</v>
      </c>
      <c r="F394" s="55"/>
    </row>
    <row r="395" spans="2:6" x14ac:dyDescent="0.2">
      <c r="B395" s="52">
        <v>324</v>
      </c>
      <c r="C395" s="53">
        <v>-7.4115517572479342E-3</v>
      </c>
      <c r="D395" s="54">
        <v>-1.5839287148853897E-3</v>
      </c>
      <c r="E395" s="54">
        <v>-5.8276230423625446E-3</v>
      </c>
      <c r="F395" s="55"/>
    </row>
    <row r="396" spans="2:6" x14ac:dyDescent="0.2">
      <c r="B396" s="52">
        <v>325</v>
      </c>
      <c r="C396" s="53">
        <v>-4.2599666654979341E-3</v>
      </c>
      <c r="D396" s="54">
        <v>-2.9560169269672808E-3</v>
      </c>
      <c r="E396" s="54">
        <v>-1.3039497385306533E-3</v>
      </c>
      <c r="F396" s="55"/>
    </row>
    <row r="397" spans="2:6" x14ac:dyDescent="0.2">
      <c r="B397" s="52">
        <v>326</v>
      </c>
      <c r="C397" s="53">
        <v>-4.0070402201616709E-3</v>
      </c>
      <c r="D397" s="54">
        <v>2.6033179399517596E-4</v>
      </c>
      <c r="E397" s="54">
        <v>-4.2673720141568469E-3</v>
      </c>
      <c r="F397" s="55"/>
    </row>
    <row r="398" spans="2:6" x14ac:dyDescent="0.2">
      <c r="B398" s="52">
        <v>327</v>
      </c>
      <c r="C398" s="53">
        <v>-9.013100743881803E-3</v>
      </c>
      <c r="D398" s="54">
        <v>-1.5091826321727581E-3</v>
      </c>
      <c r="E398" s="54">
        <v>-7.5039181117090448E-3</v>
      </c>
      <c r="F398" s="55"/>
    </row>
    <row r="399" spans="2:6" x14ac:dyDescent="0.2">
      <c r="B399" s="52">
        <v>328</v>
      </c>
      <c r="C399" s="53">
        <v>2.6345162689271457E-3</v>
      </c>
      <c r="D399" s="54">
        <v>-9.5831804805436181E-4</v>
      </c>
      <c r="E399" s="54">
        <v>3.5928343169815075E-3</v>
      </c>
      <c r="F399" s="55"/>
    </row>
    <row r="400" spans="2:6" x14ac:dyDescent="0.2">
      <c r="B400" s="52">
        <v>329</v>
      </c>
      <c r="C400" s="53">
        <v>2.1155925707082371E-3</v>
      </c>
      <c r="D400" s="54">
        <v>-1.5279116605057398E-3</v>
      </c>
      <c r="E400" s="54">
        <v>3.6435042312139769E-3</v>
      </c>
      <c r="F400" s="55"/>
    </row>
    <row r="401" spans="2:6" x14ac:dyDescent="0.2">
      <c r="B401" s="52">
        <v>330</v>
      </c>
      <c r="C401" s="53">
        <v>5.0502055314318841E-3</v>
      </c>
      <c r="D401" s="54">
        <v>7.9728212606467765E-4</v>
      </c>
      <c r="E401" s="54">
        <v>4.2529234053672064E-3</v>
      </c>
      <c r="F401" s="55"/>
    </row>
    <row r="402" spans="2:6" x14ac:dyDescent="0.2">
      <c r="B402" s="52">
        <v>331</v>
      </c>
      <c r="C402" s="53">
        <v>-2.2550112623920687E-2</v>
      </c>
      <c r="D402" s="54">
        <v>1.2622978281331167E-3</v>
      </c>
      <c r="E402" s="54">
        <v>-2.3812410452053803E-2</v>
      </c>
      <c r="F402" s="55"/>
    </row>
    <row r="403" spans="2:6" x14ac:dyDescent="0.2">
      <c r="B403" s="52">
        <v>332</v>
      </c>
      <c r="C403" s="53">
        <v>-4.4298764639205367E-3</v>
      </c>
      <c r="D403" s="54">
        <v>-2.3793825242686842E-3</v>
      </c>
      <c r="E403" s="54">
        <v>-2.0504939396518524E-3</v>
      </c>
      <c r="F403" s="55"/>
    </row>
    <row r="404" spans="2:6" x14ac:dyDescent="0.2">
      <c r="B404" s="52">
        <v>333</v>
      </c>
      <c r="C404" s="53">
        <v>-5.0221651664042206E-3</v>
      </c>
      <c r="D404" s="54">
        <v>-3.0027410716811629E-3</v>
      </c>
      <c r="E404" s="54">
        <v>-2.0194240947230577E-3</v>
      </c>
      <c r="F404" s="55"/>
    </row>
    <row r="405" spans="2:6" x14ac:dyDescent="0.2">
      <c r="B405" s="52">
        <v>334</v>
      </c>
      <c r="C405" s="53">
        <v>1.0051222136154767E-3</v>
      </c>
      <c r="D405" s="54">
        <v>-1.8671854291269514E-3</v>
      </c>
      <c r="E405" s="54">
        <v>2.872307642742428E-3</v>
      </c>
      <c r="F405" s="55"/>
    </row>
    <row r="406" spans="2:6" x14ac:dyDescent="0.2">
      <c r="B406" s="52">
        <v>335</v>
      </c>
      <c r="C406" s="53">
        <v>-2.0045892477751613E-3</v>
      </c>
      <c r="D406" s="54">
        <v>1.6396875670770137E-3</v>
      </c>
      <c r="E406" s="54">
        <v>-3.644276814852175E-3</v>
      </c>
      <c r="F406" s="55"/>
    </row>
    <row r="407" spans="2:6" x14ac:dyDescent="0.2">
      <c r="B407" s="52">
        <v>336</v>
      </c>
      <c r="C407" s="53">
        <v>-1.1606713397255067E-2</v>
      </c>
      <c r="D407" s="54">
        <v>-1.1721727580221719E-3</v>
      </c>
      <c r="E407" s="54">
        <v>-1.0434540639232895E-2</v>
      </c>
      <c r="F407" s="55"/>
    </row>
    <row r="408" spans="2:6" x14ac:dyDescent="0.2">
      <c r="B408" s="52">
        <v>337</v>
      </c>
      <c r="C408" s="53">
        <v>7.1703682379830151E-3</v>
      </c>
      <c r="D408" s="54">
        <v>-2.9939725354314467E-4</v>
      </c>
      <c r="E408" s="54">
        <v>7.4697654915261598E-3</v>
      </c>
      <c r="F408" s="55"/>
    </row>
    <row r="409" spans="2:6" x14ac:dyDescent="0.2">
      <c r="B409" s="52">
        <v>338</v>
      </c>
      <c r="C409" s="53">
        <v>-2.6685992959314753E-3</v>
      </c>
      <c r="D409" s="54">
        <v>-7.4293296116488181E-4</v>
      </c>
      <c r="E409" s="54">
        <v>-1.9256663347665935E-3</v>
      </c>
      <c r="F409" s="55"/>
    </row>
    <row r="410" spans="2:6" x14ac:dyDescent="0.2">
      <c r="B410" s="52">
        <v>339</v>
      </c>
      <c r="C410" s="53">
        <v>-1.1669579141827134E-2</v>
      </c>
      <c r="D410" s="54">
        <v>1.8063502018068542E-3</v>
      </c>
      <c r="E410" s="54">
        <v>-1.3475929343633989E-2</v>
      </c>
      <c r="F410" s="55"/>
    </row>
    <row r="411" spans="2:6" x14ac:dyDescent="0.2">
      <c r="B411" s="52">
        <v>340</v>
      </c>
      <c r="C411" s="53">
        <v>1.1656151096010434E-2</v>
      </c>
      <c r="D411" s="54">
        <v>-8.969993234502361E-4</v>
      </c>
      <c r="E411" s="54">
        <v>1.255315041946067E-2</v>
      </c>
      <c r="F411" s="55"/>
    </row>
    <row r="412" spans="2:6" x14ac:dyDescent="0.2">
      <c r="B412" s="52">
        <v>341</v>
      </c>
      <c r="C412" s="53">
        <v>-6.3312238749805693E-3</v>
      </c>
      <c r="D412" s="54">
        <v>-1.5412867039899837E-3</v>
      </c>
      <c r="E412" s="54">
        <v>-4.7899371709905856E-3</v>
      </c>
      <c r="F412" s="55"/>
    </row>
    <row r="413" spans="2:6" x14ac:dyDescent="0.2">
      <c r="B413" s="52">
        <v>342</v>
      </c>
      <c r="C413" s="53">
        <v>-1.130001593888736E-2</v>
      </c>
      <c r="D413" s="54">
        <v>6.2798778207314755E-4</v>
      </c>
      <c r="E413" s="54">
        <v>-1.1928003720960508E-2</v>
      </c>
      <c r="F413" s="55"/>
    </row>
    <row r="414" spans="2:6" x14ac:dyDescent="0.2">
      <c r="B414" s="52">
        <v>343</v>
      </c>
      <c r="C414" s="53">
        <v>1.2454746579431939E-2</v>
      </c>
      <c r="D414" s="54">
        <v>1.0962759266837027E-4</v>
      </c>
      <c r="E414" s="54">
        <v>1.2345118986763569E-2</v>
      </c>
      <c r="F414" s="55"/>
    </row>
    <row r="415" spans="2:6" x14ac:dyDescent="0.2">
      <c r="B415" s="52">
        <v>344</v>
      </c>
      <c r="C415" s="53">
        <v>3.5974412108698427E-3</v>
      </c>
      <c r="D415" s="54">
        <v>-1.4757273965562158E-3</v>
      </c>
      <c r="E415" s="54">
        <v>5.0731686074260585E-3</v>
      </c>
      <c r="F415" s="55"/>
    </row>
    <row r="416" spans="2:6" x14ac:dyDescent="0.2">
      <c r="B416" s="52">
        <v>345</v>
      </c>
      <c r="C416" s="53">
        <v>-4.0348883350076734E-5</v>
      </c>
      <c r="D416" s="54">
        <v>4.3328516718199525E-3</v>
      </c>
      <c r="E416" s="54">
        <v>-4.3732005551700296E-3</v>
      </c>
      <c r="F416" s="55"/>
    </row>
    <row r="417" spans="2:6" x14ac:dyDescent="0.2">
      <c r="B417" s="52">
        <v>346</v>
      </c>
      <c r="C417" s="53">
        <v>6.9362115674976516E-3</v>
      </c>
      <c r="D417" s="54">
        <v>8.9813192037536266E-5</v>
      </c>
      <c r="E417" s="54">
        <v>6.8463983754601153E-3</v>
      </c>
      <c r="F417" s="55"/>
    </row>
    <row r="418" spans="2:6" x14ac:dyDescent="0.2">
      <c r="B418" s="52">
        <v>347</v>
      </c>
      <c r="C418" s="53">
        <v>-9.3466462759730449E-3</v>
      </c>
      <c r="D418" s="54">
        <v>-6.9682303221666776E-4</v>
      </c>
      <c r="E418" s="54">
        <v>-8.6498232437563771E-3</v>
      </c>
      <c r="F418" s="55"/>
    </row>
    <row r="419" spans="2:6" x14ac:dyDescent="0.2">
      <c r="B419" s="52">
        <v>348</v>
      </c>
      <c r="C419" s="53">
        <v>4.4191757559075432E-3</v>
      </c>
      <c r="D419" s="54">
        <v>2.5182172938250959E-3</v>
      </c>
      <c r="E419" s="54">
        <v>1.9009584620824473E-3</v>
      </c>
      <c r="F419" s="55"/>
    </row>
    <row r="420" spans="2:6" x14ac:dyDescent="0.2">
      <c r="B420" s="52">
        <v>349</v>
      </c>
      <c r="C420" s="53">
        <v>1.3221029897853207E-2</v>
      </c>
      <c r="D420" s="54">
        <v>-2.0368414610179852E-3</v>
      </c>
      <c r="E420" s="54">
        <v>1.5257871358871192E-2</v>
      </c>
      <c r="F420" s="55"/>
    </row>
    <row r="421" spans="2:6" x14ac:dyDescent="0.2">
      <c r="B421" s="52">
        <v>350</v>
      </c>
      <c r="C421" s="53">
        <v>-7.0854871737023213E-3</v>
      </c>
      <c r="D421" s="54">
        <v>1.0611056347697087E-3</v>
      </c>
      <c r="E421" s="54">
        <v>-8.14659280847203E-3</v>
      </c>
      <c r="F421" s="55"/>
    </row>
    <row r="422" spans="2:6" x14ac:dyDescent="0.2">
      <c r="B422" s="52">
        <v>351</v>
      </c>
      <c r="C422" s="53">
        <v>1.3785646571704578E-2</v>
      </c>
      <c r="D422" s="54">
        <v>3.5787998978888333E-3</v>
      </c>
      <c r="E422" s="54">
        <v>1.0206846673815745E-2</v>
      </c>
      <c r="F422" s="55"/>
    </row>
    <row r="423" spans="2:6" x14ac:dyDescent="0.2">
      <c r="B423" s="52">
        <v>352</v>
      </c>
      <c r="C423" s="53">
        <v>-4.4904184410067679E-3</v>
      </c>
      <c r="D423" s="54">
        <v>-2.0515492885061805E-3</v>
      </c>
      <c r="E423" s="54">
        <v>-2.4388691525005874E-3</v>
      </c>
      <c r="F423" s="55"/>
    </row>
    <row r="424" spans="2:6" x14ac:dyDescent="0.2">
      <c r="B424" s="52">
        <v>353</v>
      </c>
      <c r="C424" s="53">
        <v>5.6213799444844552E-3</v>
      </c>
      <c r="D424" s="54">
        <v>1.1882648955222827E-3</v>
      </c>
      <c r="E424" s="54">
        <v>4.4331150489621725E-3</v>
      </c>
      <c r="F424" s="55"/>
    </row>
    <row r="425" spans="2:6" x14ac:dyDescent="0.2">
      <c r="B425" s="52">
        <v>354</v>
      </c>
      <c r="C425" s="53">
        <v>3.0642565929989278E-3</v>
      </c>
      <c r="D425" s="54">
        <v>2.8777466975628851E-3</v>
      </c>
      <c r="E425" s="54">
        <v>1.8650989543604266E-4</v>
      </c>
      <c r="F425" s="55"/>
    </row>
    <row r="426" spans="2:6" x14ac:dyDescent="0.2">
      <c r="B426" s="52">
        <v>355</v>
      </c>
      <c r="C426" s="53">
        <v>-5.3011143471075623E-3</v>
      </c>
      <c r="D426" s="54">
        <v>-2.3178081722898996E-3</v>
      </c>
      <c r="E426" s="54">
        <v>-2.9833061748176628E-3</v>
      </c>
      <c r="F426" s="55"/>
    </row>
    <row r="427" spans="2:6" x14ac:dyDescent="0.2">
      <c r="B427" s="52">
        <v>356</v>
      </c>
      <c r="C427" s="53">
        <v>1.2774624820327738E-2</v>
      </c>
      <c r="D427" s="54">
        <v>1.0534270624958895E-3</v>
      </c>
      <c r="E427" s="54">
        <v>1.1721197757831849E-2</v>
      </c>
      <c r="F427" s="55"/>
    </row>
    <row r="428" spans="2:6" x14ac:dyDescent="0.2">
      <c r="B428" s="52">
        <v>357</v>
      </c>
      <c r="C428" s="53">
        <v>5.4668510531464985E-3</v>
      </c>
      <c r="D428" s="54">
        <v>-5.1322072022077364E-4</v>
      </c>
      <c r="E428" s="54">
        <v>5.9800717733672721E-3</v>
      </c>
      <c r="F428" s="55"/>
    </row>
    <row r="429" spans="2:6" x14ac:dyDescent="0.2">
      <c r="B429" s="52">
        <v>358</v>
      </c>
      <c r="C429" s="53">
        <v>5.4371270159667643E-3</v>
      </c>
      <c r="D429" s="54">
        <v>1.3147671389931535E-3</v>
      </c>
      <c r="E429" s="54">
        <v>4.1223598769736108E-3</v>
      </c>
      <c r="F429" s="55"/>
    </row>
    <row r="430" spans="2:6" x14ac:dyDescent="0.2">
      <c r="B430" s="52">
        <v>359</v>
      </c>
      <c r="C430" s="53">
        <v>3.544304256731644E-3</v>
      </c>
      <c r="D430" s="54">
        <v>2.9461428309970287E-3</v>
      </c>
      <c r="E430" s="54">
        <v>5.9816142573461536E-4</v>
      </c>
      <c r="F430" s="55"/>
    </row>
    <row r="431" spans="2:6" x14ac:dyDescent="0.2">
      <c r="B431" s="52">
        <v>360</v>
      </c>
      <c r="C431" s="53">
        <v>-1.4945240991589576E-3</v>
      </c>
      <c r="D431" s="54">
        <v>-4.0256742844703018E-4</v>
      </c>
      <c r="E431" s="54">
        <v>-1.0919566707119275E-3</v>
      </c>
      <c r="F431" s="55"/>
    </row>
    <row r="432" spans="2:6" x14ac:dyDescent="0.2">
      <c r="B432" s="52">
        <v>361</v>
      </c>
      <c r="C432" s="53">
        <v>-5.2388151661258318E-3</v>
      </c>
      <c r="D432" s="54">
        <v>-3.0852037329858611E-4</v>
      </c>
      <c r="E432" s="54">
        <v>-4.9302947928272457E-3</v>
      </c>
      <c r="F432" s="55"/>
    </row>
    <row r="433" spans="2:6" x14ac:dyDescent="0.2">
      <c r="B433" s="52">
        <v>362</v>
      </c>
      <c r="C433" s="53">
        <v>-1.3107727363503769E-3</v>
      </c>
      <c r="D433" s="54">
        <v>-4.6997552361135813E-4</v>
      </c>
      <c r="E433" s="54">
        <v>-8.4079721273901879E-4</v>
      </c>
      <c r="F433" s="55"/>
    </row>
    <row r="434" spans="2:6" x14ac:dyDescent="0.2">
      <c r="B434" s="52">
        <v>363</v>
      </c>
      <c r="C434" s="53">
        <v>8.3315308032208676E-4</v>
      </c>
      <c r="D434" s="54">
        <v>-2.7902588163709373E-3</v>
      </c>
      <c r="E434" s="54">
        <v>3.6234118966930241E-3</v>
      </c>
      <c r="F434" s="55"/>
    </row>
    <row r="435" spans="2:6" x14ac:dyDescent="0.2">
      <c r="B435" s="52">
        <v>364</v>
      </c>
      <c r="C435" s="53">
        <v>-3.3756506895709399E-3</v>
      </c>
      <c r="D435" s="54">
        <v>3.4413090574920459E-4</v>
      </c>
      <c r="E435" s="54">
        <v>-3.7197815953201444E-3</v>
      </c>
      <c r="F435" s="55"/>
    </row>
    <row r="436" spans="2:6" x14ac:dyDescent="0.2">
      <c r="B436" s="52">
        <v>365</v>
      </c>
      <c r="C436" s="53">
        <v>1.2846598856714464E-2</v>
      </c>
      <c r="D436" s="54">
        <v>-1.0692142039135134E-3</v>
      </c>
      <c r="E436" s="54">
        <v>1.3915813060627977E-2</v>
      </c>
      <c r="F436" s="55"/>
    </row>
    <row r="437" spans="2:6" x14ac:dyDescent="0.2">
      <c r="B437" s="52">
        <v>366</v>
      </c>
      <c r="C437" s="53">
        <v>1.4314564955474776E-3</v>
      </c>
      <c r="D437" s="54">
        <v>2.2791943876404423E-4</v>
      </c>
      <c r="E437" s="54">
        <v>1.2035370567834334E-3</v>
      </c>
      <c r="F437" s="55"/>
    </row>
    <row r="438" spans="2:6" x14ac:dyDescent="0.2">
      <c r="B438" s="52">
        <v>367</v>
      </c>
      <c r="C438" s="53">
        <v>8.4130028986433916E-3</v>
      </c>
      <c r="D438" s="54">
        <v>2.8341552551615912E-3</v>
      </c>
      <c r="E438" s="54">
        <v>5.5788476434818005E-3</v>
      </c>
      <c r="F438" s="55"/>
    </row>
    <row r="439" spans="2:6" x14ac:dyDescent="0.2">
      <c r="B439" s="52">
        <v>368</v>
      </c>
      <c r="C439" s="53">
        <v>1.1961004757999466E-3</v>
      </c>
      <c r="D439" s="54">
        <v>7.2796639879986751E-4</v>
      </c>
      <c r="E439" s="54">
        <v>4.681340770000791E-4</v>
      </c>
      <c r="F439" s="55"/>
    </row>
    <row r="440" spans="2:6" x14ac:dyDescent="0.2">
      <c r="B440" s="52">
        <v>369</v>
      </c>
      <c r="C440" s="53">
        <v>4.9337950795155803E-3</v>
      </c>
      <c r="D440" s="54">
        <v>-1.2165793558522459E-4</v>
      </c>
      <c r="E440" s="54">
        <v>5.0554530151008048E-3</v>
      </c>
      <c r="F440" s="55"/>
    </row>
    <row r="441" spans="2:6" x14ac:dyDescent="0.2">
      <c r="B441" s="52">
        <v>370</v>
      </c>
      <c r="C441" s="53">
        <v>7.53026465656958E-3</v>
      </c>
      <c r="D441" s="54">
        <v>1.4279363514139998E-3</v>
      </c>
      <c r="E441" s="54">
        <v>6.1023283051555802E-3</v>
      </c>
      <c r="F441" s="55"/>
    </row>
    <row r="442" spans="2:6" x14ac:dyDescent="0.2">
      <c r="B442" s="52">
        <v>371</v>
      </c>
      <c r="C442" s="53">
        <v>-2.5613714097323361E-4</v>
      </c>
      <c r="D442" s="54">
        <v>-5.1852569615707593E-5</v>
      </c>
      <c r="E442" s="54">
        <v>-2.0428457135752601E-4</v>
      </c>
      <c r="F442" s="55"/>
    </row>
    <row r="443" spans="2:6" x14ac:dyDescent="0.2">
      <c r="B443" s="52">
        <v>372</v>
      </c>
      <c r="C443" s="53">
        <v>2.9011297312021333E-3</v>
      </c>
      <c r="D443" s="54">
        <v>1.1590763159308251E-3</v>
      </c>
      <c r="E443" s="54">
        <v>1.7420534152713081E-3</v>
      </c>
      <c r="F443" s="55"/>
    </row>
    <row r="444" spans="2:6" x14ac:dyDescent="0.2">
      <c r="B444" s="52">
        <v>373</v>
      </c>
      <c r="C444" s="53">
        <v>-8.7223066818360498E-5</v>
      </c>
      <c r="D444" s="54">
        <v>5.6582073608976304E-5</v>
      </c>
      <c r="E444" s="54">
        <v>-1.438051404273368E-4</v>
      </c>
      <c r="F444" s="55"/>
    </row>
    <row r="445" spans="2:6" x14ac:dyDescent="0.2">
      <c r="B445" s="52">
        <v>374</v>
      </c>
      <c r="C445" s="53">
        <v>9.0615667355404064E-3</v>
      </c>
      <c r="D445" s="54">
        <v>-1.0886738984192471E-4</v>
      </c>
      <c r="E445" s="54">
        <v>9.1704341253823311E-3</v>
      </c>
      <c r="F445" s="55"/>
    </row>
    <row r="446" spans="2:6" x14ac:dyDescent="0.2">
      <c r="B446" s="52">
        <v>375</v>
      </c>
      <c r="C446" s="53">
        <v>-7.6793534803385353E-3</v>
      </c>
      <c r="D446" s="54">
        <v>1.0303255924700794E-3</v>
      </c>
      <c r="E446" s="54">
        <v>-8.7096790728086147E-3</v>
      </c>
      <c r="F446" s="55"/>
    </row>
    <row r="447" spans="2:6" x14ac:dyDescent="0.2">
      <c r="B447" s="52">
        <v>376</v>
      </c>
      <c r="C447" s="53">
        <v>-1.2691963909650361E-2</v>
      </c>
      <c r="D447" s="54">
        <v>1.9961094225790302E-4</v>
      </c>
      <c r="E447" s="54">
        <v>-1.2891574851908264E-2</v>
      </c>
      <c r="F447" s="55"/>
    </row>
    <row r="448" spans="2:6" x14ac:dyDescent="0.2">
      <c r="B448" s="52">
        <v>377</v>
      </c>
      <c r="C448" s="53">
        <v>8.4271131058146834E-3</v>
      </c>
      <c r="D448" s="54">
        <v>-3.4895944227480991E-3</v>
      </c>
      <c r="E448" s="54">
        <v>1.1916707528562782E-2</v>
      </c>
      <c r="F448" s="55"/>
    </row>
    <row r="449" spans="2:6" x14ac:dyDescent="0.2">
      <c r="B449" s="52">
        <v>378</v>
      </c>
      <c r="C449" s="53">
        <v>-3.7247721344510457E-3</v>
      </c>
      <c r="D449" s="54">
        <v>-1.659161616815757E-3</v>
      </c>
      <c r="E449" s="54">
        <v>-2.0656105176352886E-3</v>
      </c>
      <c r="F449" s="55"/>
    </row>
    <row r="450" spans="2:6" x14ac:dyDescent="0.2">
      <c r="B450" s="52">
        <v>379</v>
      </c>
      <c r="C450" s="53">
        <v>4.8238998125973449E-3</v>
      </c>
      <c r="D450" s="54">
        <v>6.1970546767242674E-4</v>
      </c>
      <c r="E450" s="54">
        <v>4.2041943449249181E-3</v>
      </c>
      <c r="F450" s="55"/>
    </row>
    <row r="451" spans="2:6" x14ac:dyDescent="0.2">
      <c r="B451" s="52">
        <v>380</v>
      </c>
      <c r="C451" s="53">
        <v>-5.9095093194654318E-3</v>
      </c>
      <c r="D451" s="54">
        <v>2.6276626139479231E-6</v>
      </c>
      <c r="E451" s="54">
        <v>-5.9121369820793798E-3</v>
      </c>
      <c r="F451" s="55"/>
    </row>
    <row r="452" spans="2:6" x14ac:dyDescent="0.2">
      <c r="B452" s="52">
        <v>381</v>
      </c>
      <c r="C452" s="53">
        <v>1.7313957740642039E-3</v>
      </c>
      <c r="D452" s="54">
        <v>-1.4783402678892224E-3</v>
      </c>
      <c r="E452" s="54">
        <v>3.2097360419534263E-3</v>
      </c>
      <c r="F452" s="55"/>
    </row>
    <row r="453" spans="2:6" x14ac:dyDescent="0.2">
      <c r="B453" s="52">
        <v>382</v>
      </c>
      <c r="C453" s="53">
        <v>-9.3891490532634209E-3</v>
      </c>
      <c r="D453" s="54">
        <v>2.8126174688704493E-4</v>
      </c>
      <c r="E453" s="54">
        <v>-9.6704108001504658E-3</v>
      </c>
      <c r="F453" s="55"/>
    </row>
    <row r="454" spans="2:6" x14ac:dyDescent="0.2">
      <c r="B454" s="52">
        <v>383</v>
      </c>
      <c r="C454" s="53">
        <v>2.9692171083832695E-3</v>
      </c>
      <c r="D454" s="54">
        <v>-1.9439737757097754E-3</v>
      </c>
      <c r="E454" s="54">
        <v>4.9131908840930449E-3</v>
      </c>
      <c r="F454" s="55"/>
    </row>
    <row r="455" spans="2:6" x14ac:dyDescent="0.2">
      <c r="B455" s="52">
        <v>384</v>
      </c>
      <c r="C455" s="53">
        <v>-1.0909245229155356E-2</v>
      </c>
      <c r="D455" s="54">
        <v>-2.9520441263209199E-4</v>
      </c>
      <c r="E455" s="54">
        <v>-1.0614040816523264E-2</v>
      </c>
      <c r="F455" s="55"/>
    </row>
    <row r="456" spans="2:6" x14ac:dyDescent="0.2">
      <c r="B456" s="52">
        <v>385</v>
      </c>
      <c r="C456" s="53">
        <v>-3.7889119153676487E-3</v>
      </c>
      <c r="D456" s="54">
        <v>-1.4157969789556795E-3</v>
      </c>
      <c r="E456" s="54">
        <v>-2.3731149364119692E-3</v>
      </c>
      <c r="F456" s="55"/>
    </row>
    <row r="457" spans="2:6" x14ac:dyDescent="0.2">
      <c r="B457" s="52">
        <v>386</v>
      </c>
      <c r="C457" s="53">
        <v>-1.5840522721656286E-2</v>
      </c>
      <c r="D457" s="54">
        <v>-2.2780175901790708E-3</v>
      </c>
      <c r="E457" s="54">
        <v>-1.3562505131477215E-2</v>
      </c>
      <c r="F457" s="55"/>
    </row>
    <row r="458" spans="2:6" x14ac:dyDescent="0.2">
      <c r="B458" s="52">
        <v>387</v>
      </c>
      <c r="C458" s="53">
        <v>3.7650646886638701E-3</v>
      </c>
      <c r="D458" s="54">
        <v>-3.1978217869619652E-3</v>
      </c>
      <c r="E458" s="54">
        <v>6.9628864756258353E-3</v>
      </c>
      <c r="F458" s="55"/>
    </row>
    <row r="459" spans="2:6" x14ac:dyDescent="0.2">
      <c r="B459" s="52">
        <v>388</v>
      </c>
      <c r="C459" s="53">
        <v>-2.6511705783042679E-2</v>
      </c>
      <c r="D459" s="54">
        <v>9.1583305548028487E-4</v>
      </c>
      <c r="E459" s="54">
        <v>-2.7427538838522964E-2</v>
      </c>
      <c r="F459" s="55"/>
    </row>
    <row r="460" spans="2:6" x14ac:dyDescent="0.2">
      <c r="B460" s="52">
        <v>389</v>
      </c>
      <c r="C460" s="53">
        <v>6.518958172012374E-3</v>
      </c>
      <c r="D460" s="54">
        <v>-4.3330845902177966E-3</v>
      </c>
      <c r="E460" s="54">
        <v>1.0852042762230171E-2</v>
      </c>
      <c r="F460" s="55"/>
    </row>
    <row r="461" spans="2:6" x14ac:dyDescent="0.2">
      <c r="B461" s="52">
        <v>390</v>
      </c>
      <c r="C461" s="53">
        <v>2.1326590505998805E-2</v>
      </c>
      <c r="D461" s="54">
        <v>-1.0535014188785864E-3</v>
      </c>
      <c r="E461" s="54">
        <v>2.2380091924877391E-2</v>
      </c>
      <c r="F461" s="55"/>
    </row>
    <row r="462" spans="2:6" x14ac:dyDescent="0.2">
      <c r="B462" s="52">
        <v>391</v>
      </c>
      <c r="C462" s="53">
        <v>-4.9558358329054039E-3</v>
      </c>
      <c r="D462" s="54">
        <v>1.3508995510025214E-3</v>
      </c>
      <c r="E462" s="54">
        <v>-6.3067353839079254E-3</v>
      </c>
      <c r="F462" s="55"/>
    </row>
    <row r="463" spans="2:6" x14ac:dyDescent="0.2">
      <c r="B463" s="52">
        <v>392</v>
      </c>
      <c r="C463" s="53">
        <v>-4.3010818993905854E-3</v>
      </c>
      <c r="D463" s="54">
        <v>5.819513885742921E-3</v>
      </c>
      <c r="E463" s="54">
        <v>-1.0120595785133506E-2</v>
      </c>
      <c r="F463" s="55"/>
    </row>
    <row r="464" spans="2:6" x14ac:dyDescent="0.2">
      <c r="B464" s="52">
        <v>393</v>
      </c>
      <c r="C464" s="53">
        <v>1.5160103553905182E-2</v>
      </c>
      <c r="D464" s="54">
        <v>-3.3996993266408228E-3</v>
      </c>
      <c r="E464" s="54">
        <v>1.8559802880546004E-2</v>
      </c>
      <c r="F464" s="55"/>
    </row>
    <row r="465" spans="2:6" x14ac:dyDescent="0.2">
      <c r="B465" s="52">
        <v>394</v>
      </c>
      <c r="C465" s="53">
        <v>-2.5268492874666329E-2</v>
      </c>
      <c r="D465" s="54">
        <v>2.5382585512775495E-3</v>
      </c>
      <c r="E465" s="54">
        <v>-2.7806751425943878E-2</v>
      </c>
      <c r="F465" s="55"/>
    </row>
    <row r="466" spans="2:6" x14ac:dyDescent="0.2">
      <c r="B466" s="52">
        <v>395</v>
      </c>
      <c r="C466" s="53">
        <v>5.519769013776021E-3</v>
      </c>
      <c r="D466" s="54">
        <v>1.297563411227819E-4</v>
      </c>
      <c r="E466" s="54">
        <v>5.3900126726532391E-3</v>
      </c>
      <c r="F466" s="55"/>
    </row>
    <row r="467" spans="2:6" x14ac:dyDescent="0.2">
      <c r="B467" s="52">
        <v>396</v>
      </c>
      <c r="C467" s="53">
        <v>1.2142307642907016E-2</v>
      </c>
      <c r="D467" s="54">
        <v>-3.1859094178172381E-3</v>
      </c>
      <c r="E467" s="54">
        <v>1.5328217060724254E-2</v>
      </c>
      <c r="F467" s="55"/>
    </row>
    <row r="468" spans="2:6" x14ac:dyDescent="0.2">
      <c r="B468" s="52">
        <v>397</v>
      </c>
      <c r="C468" s="53">
        <v>3.6554595952181619E-3</v>
      </c>
      <c r="D468" s="54">
        <v>5.2494218737322721E-4</v>
      </c>
      <c r="E468" s="54">
        <v>3.1305174078449347E-3</v>
      </c>
      <c r="F468" s="55"/>
    </row>
    <row r="469" spans="2:6" x14ac:dyDescent="0.2">
      <c r="B469" s="52">
        <v>398</v>
      </c>
      <c r="C469" s="53">
        <v>-4.4659979342854235E-3</v>
      </c>
      <c r="D469" s="54">
        <v>6.360183065715729E-3</v>
      </c>
      <c r="E469" s="54">
        <v>-1.0826181000001153E-2</v>
      </c>
      <c r="F469" s="55"/>
    </row>
    <row r="470" spans="2:6" x14ac:dyDescent="0.2">
      <c r="B470" s="52">
        <v>399</v>
      </c>
      <c r="C470" s="53">
        <v>-9.5160599739074203E-3</v>
      </c>
      <c r="D470" s="54">
        <v>-4.3153564727383235E-3</v>
      </c>
      <c r="E470" s="54">
        <v>-5.2007035011690968E-3</v>
      </c>
      <c r="F470" s="55"/>
    </row>
    <row r="471" spans="2:6" x14ac:dyDescent="0.2">
      <c r="B471" s="52">
        <v>400</v>
      </c>
      <c r="C471" s="53">
        <v>-1.4293260071292429E-2</v>
      </c>
      <c r="D471" s="54">
        <v>1.928067658767036E-3</v>
      </c>
      <c r="E471" s="54">
        <v>-1.6221327730059465E-2</v>
      </c>
      <c r="F471" s="55"/>
    </row>
    <row r="472" spans="2:6" x14ac:dyDescent="0.2">
      <c r="B472" s="52">
        <v>401</v>
      </c>
      <c r="C472" s="53">
        <v>9.1193177863927322E-3</v>
      </c>
      <c r="D472" s="54">
        <v>-2.4330747571699295E-3</v>
      </c>
      <c r="E472" s="54">
        <v>1.1552392543562662E-2</v>
      </c>
      <c r="F472" s="55"/>
    </row>
    <row r="473" spans="2:6" x14ac:dyDescent="0.2">
      <c r="B473" s="52">
        <v>402</v>
      </c>
      <c r="C473" s="53">
        <v>8.1492883609719843E-3</v>
      </c>
      <c r="D473" s="54">
        <v>-3.7291348089042095E-3</v>
      </c>
      <c r="E473" s="54">
        <v>1.1878423169876194E-2</v>
      </c>
      <c r="F473" s="55"/>
    </row>
    <row r="474" spans="2:6" x14ac:dyDescent="0.2">
      <c r="B474" s="52">
        <v>403</v>
      </c>
      <c r="C474" s="53">
        <v>3.3765757913727088E-3</v>
      </c>
      <c r="D474" s="54">
        <v>2.5168379210071504E-3</v>
      </c>
      <c r="E474" s="54">
        <v>8.5973787036555845E-4</v>
      </c>
      <c r="F474" s="55"/>
    </row>
    <row r="475" spans="2:6" x14ac:dyDescent="0.2">
      <c r="B475" s="52">
        <v>404</v>
      </c>
      <c r="C475" s="53">
        <v>3.6829583209590602E-3</v>
      </c>
      <c r="D475" s="54">
        <v>2.815550676893922E-3</v>
      </c>
      <c r="E475" s="54">
        <v>8.6740764406513819E-4</v>
      </c>
      <c r="F475" s="55"/>
    </row>
    <row r="476" spans="2:6" x14ac:dyDescent="0.2">
      <c r="B476" s="52">
        <v>405</v>
      </c>
      <c r="C476" s="53">
        <v>1.1064370678859094E-2</v>
      </c>
      <c r="D476" s="54">
        <v>-2.4637001705445083E-3</v>
      </c>
      <c r="E476" s="54">
        <v>1.3528070849403603E-2</v>
      </c>
      <c r="F476" s="55"/>
    </row>
    <row r="477" spans="2:6" x14ac:dyDescent="0.2">
      <c r="B477" s="52">
        <v>406</v>
      </c>
      <c r="C477" s="53">
        <v>8.2683567026115002E-4</v>
      </c>
      <c r="D477" s="54">
        <v>5.3153187857497832E-3</v>
      </c>
      <c r="E477" s="54">
        <v>-4.4884831154886331E-3</v>
      </c>
      <c r="F477" s="55"/>
    </row>
    <row r="478" spans="2:6" x14ac:dyDescent="0.2">
      <c r="B478" s="52">
        <v>407</v>
      </c>
      <c r="C478" s="53">
        <v>4.355763448427201E-4</v>
      </c>
      <c r="D478" s="54">
        <v>1.5870568313217813E-3</v>
      </c>
      <c r="E478" s="54">
        <v>-1.1514804864790611E-3</v>
      </c>
      <c r="F478" s="55"/>
    </row>
    <row r="479" spans="2:6" x14ac:dyDescent="0.2">
      <c r="B479" s="52">
        <v>408</v>
      </c>
      <c r="C479" s="53">
        <v>2.8138588231641512E-3</v>
      </c>
      <c r="D479" s="54">
        <v>-1.1667788572678299E-3</v>
      </c>
      <c r="E479" s="54">
        <v>3.9806376804319811E-3</v>
      </c>
      <c r="F479" s="55"/>
    </row>
    <row r="480" spans="2:6" x14ac:dyDescent="0.2">
      <c r="B480" s="52">
        <v>409</v>
      </c>
      <c r="C480" s="53">
        <v>9.3194272106142373E-4</v>
      </c>
      <c r="D480" s="54">
        <v>-8.2432900863388435E-4</v>
      </c>
      <c r="E480" s="54">
        <v>1.7562717296953081E-3</v>
      </c>
      <c r="F480" s="55"/>
    </row>
    <row r="481" spans="2:6" x14ac:dyDescent="0.2">
      <c r="B481" s="52">
        <v>410</v>
      </c>
      <c r="C481" s="53">
        <v>1.1483693168350203E-4</v>
      </c>
      <c r="D481" s="54">
        <v>6.6874722235904602E-4</v>
      </c>
      <c r="E481" s="54">
        <v>-5.5391029067554398E-4</v>
      </c>
      <c r="F481" s="55"/>
    </row>
    <row r="482" spans="2:6" x14ac:dyDescent="0.2">
      <c r="B482" s="52">
        <v>411</v>
      </c>
      <c r="C482" s="53">
        <v>5.8646344638475668E-3</v>
      </c>
      <c r="D482" s="54">
        <v>-2.950785375401303E-4</v>
      </c>
      <c r="E482" s="54">
        <v>6.1597130013876971E-3</v>
      </c>
      <c r="F482" s="55"/>
    </row>
    <row r="483" spans="2:6" x14ac:dyDescent="0.2">
      <c r="B483" s="52">
        <v>412</v>
      </c>
      <c r="C483" s="53">
        <v>-2.5019380835837454E-3</v>
      </c>
      <c r="D483" s="54">
        <v>1.9086412822897818E-3</v>
      </c>
      <c r="E483" s="54">
        <v>-4.4105793658735272E-3</v>
      </c>
      <c r="F483" s="55"/>
    </row>
    <row r="484" spans="2:6" x14ac:dyDescent="0.2">
      <c r="B484" s="52">
        <v>413</v>
      </c>
      <c r="C484" s="53">
        <v>8.1747343820461303E-3</v>
      </c>
      <c r="D484" s="54">
        <v>-1.112771363533209E-4</v>
      </c>
      <c r="E484" s="54">
        <v>8.2860115183994512E-3</v>
      </c>
      <c r="F484" s="55"/>
    </row>
    <row r="485" spans="2:6" x14ac:dyDescent="0.2">
      <c r="B485" s="52">
        <v>414</v>
      </c>
      <c r="C485" s="53">
        <v>1.2226712474897494E-3</v>
      </c>
      <c r="D485" s="54">
        <v>-2.6514334767546331E-4</v>
      </c>
      <c r="E485" s="54">
        <v>1.4878145951652127E-3</v>
      </c>
      <c r="F485" s="55"/>
    </row>
    <row r="486" spans="2:6" x14ac:dyDescent="0.2">
      <c r="B486" s="52">
        <v>415</v>
      </c>
      <c r="C486" s="53">
        <v>-4.4567123188377668E-3</v>
      </c>
      <c r="D486" s="54">
        <v>5.1352354465926744E-4</v>
      </c>
      <c r="E486" s="54">
        <v>-4.9702358634970342E-3</v>
      </c>
      <c r="F486" s="55"/>
    </row>
    <row r="487" spans="2:6" x14ac:dyDescent="0.2">
      <c r="B487" s="52">
        <v>416</v>
      </c>
      <c r="C487" s="53">
        <v>1.2592779957809394E-2</v>
      </c>
      <c r="D487" s="54">
        <v>2.727872713019705E-4</v>
      </c>
      <c r="E487" s="54">
        <v>1.2319992686507424E-2</v>
      </c>
      <c r="F487" s="55"/>
    </row>
    <row r="488" spans="2:6" x14ac:dyDescent="0.2">
      <c r="B488" s="52">
        <v>417</v>
      </c>
      <c r="C488" s="53">
        <v>-1.6820020410351268E-3</v>
      </c>
      <c r="D488" s="54">
        <v>-1.2734816013146907E-3</v>
      </c>
      <c r="E488" s="54">
        <v>-4.0852043972043617E-4</v>
      </c>
      <c r="F488" s="55"/>
    </row>
    <row r="489" spans="2:6" x14ac:dyDescent="0.2">
      <c r="B489" s="52">
        <v>418</v>
      </c>
      <c r="C489" s="53">
        <v>-3.6303320900711025E-4</v>
      </c>
      <c r="D489" s="54">
        <v>1.8086812626107174E-3</v>
      </c>
      <c r="E489" s="54">
        <v>-2.1717144716178276E-3</v>
      </c>
      <c r="F489" s="55"/>
    </row>
    <row r="490" spans="2:6" x14ac:dyDescent="0.2">
      <c r="B490" s="52">
        <v>419</v>
      </c>
      <c r="C490" s="53">
        <v>-2.042952839041148E-3</v>
      </c>
      <c r="D490" s="54">
        <v>-1.6483610000258826E-4</v>
      </c>
      <c r="E490" s="54">
        <v>-1.8781167390385597E-3</v>
      </c>
      <c r="F490" s="55"/>
    </row>
    <row r="491" spans="2:6" x14ac:dyDescent="0.2">
      <c r="B491" s="52">
        <v>420</v>
      </c>
      <c r="C491" s="53">
        <v>7.5274752883520594E-5</v>
      </c>
      <c r="D491" s="54">
        <v>-2.0055110861335063E-3</v>
      </c>
      <c r="E491" s="54">
        <v>2.0807858390170268E-3</v>
      </c>
      <c r="F491" s="55"/>
    </row>
    <row r="492" spans="2:6" x14ac:dyDescent="0.2">
      <c r="B492" s="52">
        <v>421</v>
      </c>
      <c r="C492" s="53">
        <v>1.8362025232060422E-3</v>
      </c>
      <c r="D492" s="54">
        <v>7.5234302158183348E-4</v>
      </c>
      <c r="E492" s="54">
        <v>1.0838595016242087E-3</v>
      </c>
      <c r="F492" s="55"/>
    </row>
    <row r="493" spans="2:6" x14ac:dyDescent="0.2">
      <c r="B493" s="52">
        <v>422</v>
      </c>
      <c r="C493" s="53">
        <v>-3.8014749817206388E-3</v>
      </c>
      <c r="D493" s="54">
        <v>-5.9802704099762771E-4</v>
      </c>
      <c r="E493" s="54">
        <v>-3.2034479407230111E-3</v>
      </c>
      <c r="F493" s="55"/>
    </row>
    <row r="494" spans="2:6" x14ac:dyDescent="0.2">
      <c r="B494" s="52">
        <v>423</v>
      </c>
      <c r="C494" s="53">
        <v>3.3004572790528036E-3</v>
      </c>
      <c r="D494" s="54">
        <v>-8.5350576580393031E-4</v>
      </c>
      <c r="E494" s="54">
        <v>4.1539630448567339E-3</v>
      </c>
      <c r="F494" s="55"/>
    </row>
    <row r="495" spans="2:6" x14ac:dyDescent="0.2">
      <c r="B495" s="52">
        <v>424</v>
      </c>
      <c r="C495" s="53">
        <v>3.1772068581318613E-3</v>
      </c>
      <c r="D495" s="54">
        <v>2.6623952476844759E-4</v>
      </c>
      <c r="E495" s="54">
        <v>2.9109673333634137E-3</v>
      </c>
      <c r="F495" s="55"/>
    </row>
    <row r="496" spans="2:6" x14ac:dyDescent="0.2">
      <c r="B496" s="52">
        <v>425</v>
      </c>
      <c r="C496" s="53">
        <v>-1.0318881927941271E-2</v>
      </c>
      <c r="D496" s="54">
        <v>-2.4696511994455952E-4</v>
      </c>
      <c r="E496" s="54">
        <v>-1.0071916807996711E-2</v>
      </c>
      <c r="F496" s="55"/>
    </row>
    <row r="497" spans="2:6" x14ac:dyDescent="0.2">
      <c r="B497" s="52">
        <v>426</v>
      </c>
      <c r="C497" s="53">
        <v>-4.4452246011322484E-3</v>
      </c>
      <c r="D497" s="54">
        <v>-6.2935975740614682E-4</v>
      </c>
      <c r="E497" s="54">
        <v>-3.8158648437261015E-3</v>
      </c>
      <c r="F497" s="55"/>
    </row>
    <row r="498" spans="2:6" x14ac:dyDescent="0.2">
      <c r="B498" s="52">
        <v>427</v>
      </c>
      <c r="C498" s="53">
        <v>2.8224472758173491E-3</v>
      </c>
      <c r="D498" s="54">
        <v>-1.6794295596535163E-3</v>
      </c>
      <c r="E498" s="54">
        <v>4.5018768354708654E-3</v>
      </c>
      <c r="F498" s="55"/>
    </row>
    <row r="499" spans="2:6" x14ac:dyDescent="0.2">
      <c r="B499" s="52">
        <v>428</v>
      </c>
      <c r="C499" s="53">
        <v>-4.8079908916655667E-3</v>
      </c>
      <c r="D499" s="54">
        <v>-1.561721145812941E-3</v>
      </c>
      <c r="E499" s="54">
        <v>-3.2462697458526257E-3</v>
      </c>
      <c r="F499" s="55"/>
    </row>
    <row r="500" spans="2:6" x14ac:dyDescent="0.2">
      <c r="B500" s="52">
        <v>429</v>
      </c>
      <c r="C500" s="53">
        <v>8.7183848951732385E-3</v>
      </c>
      <c r="D500" s="54">
        <v>4.9418962680578861E-4</v>
      </c>
      <c r="E500" s="54">
        <v>8.2241952683674499E-3</v>
      </c>
      <c r="F500" s="55"/>
    </row>
    <row r="501" spans="2:6" x14ac:dyDescent="0.2">
      <c r="B501" s="52">
        <v>430</v>
      </c>
      <c r="C501" s="53">
        <v>2.7847029155937423E-3</v>
      </c>
      <c r="D501" s="54">
        <v>-3.5952832799155581E-4</v>
      </c>
      <c r="E501" s="54">
        <v>3.1442312435852981E-3</v>
      </c>
      <c r="F501" s="55"/>
    </row>
    <row r="502" spans="2:6" x14ac:dyDescent="0.2">
      <c r="B502" s="52">
        <v>431</v>
      </c>
      <c r="C502" s="53">
        <v>2.4388803276423178E-3</v>
      </c>
      <c r="D502" s="54">
        <v>1.6530516824082803E-3</v>
      </c>
      <c r="E502" s="54">
        <v>7.8582864523403756E-4</v>
      </c>
      <c r="F502" s="55"/>
    </row>
    <row r="503" spans="2:6" x14ac:dyDescent="0.2">
      <c r="B503" s="52">
        <v>432</v>
      </c>
      <c r="C503" s="53">
        <v>-4.4244666335137694E-3</v>
      </c>
      <c r="D503" s="54">
        <v>1.590575752479219E-3</v>
      </c>
      <c r="E503" s="54">
        <v>-6.0150423859929884E-3</v>
      </c>
      <c r="F503" s="55"/>
    </row>
    <row r="504" spans="2:6" x14ac:dyDescent="0.2">
      <c r="B504" s="52">
        <v>433</v>
      </c>
      <c r="C504" s="53">
        <v>-3.6487166987591441E-4</v>
      </c>
      <c r="D504" s="54">
        <v>-1.5381131990864932E-3</v>
      </c>
      <c r="E504" s="54">
        <v>1.1732415292105788E-3</v>
      </c>
      <c r="F504" s="55"/>
    </row>
    <row r="505" spans="2:6" x14ac:dyDescent="0.2">
      <c r="B505" s="52">
        <v>434</v>
      </c>
      <c r="C505" s="53">
        <v>-3.7002642487725598E-3</v>
      </c>
      <c r="D505" s="54">
        <v>5.6722286799378366E-4</v>
      </c>
      <c r="E505" s="54">
        <v>-4.2674871167663435E-3</v>
      </c>
      <c r="F505" s="55"/>
    </row>
    <row r="506" spans="2:6" x14ac:dyDescent="0.2">
      <c r="B506" s="52">
        <v>435</v>
      </c>
      <c r="C506" s="53">
        <v>4.6750549818066226E-3</v>
      </c>
      <c r="D506" s="54">
        <v>-1.2628543294048488E-3</v>
      </c>
      <c r="E506" s="54">
        <v>5.9379093112114714E-3</v>
      </c>
      <c r="F506" s="55"/>
    </row>
    <row r="507" spans="2:6" x14ac:dyDescent="0.2">
      <c r="B507" s="52">
        <v>436</v>
      </c>
      <c r="C507" s="53">
        <v>-7.5526820098391076E-3</v>
      </c>
      <c r="D507" s="54">
        <v>-6.1061662020636936E-4</v>
      </c>
      <c r="E507" s="54">
        <v>-6.9420653896327383E-3</v>
      </c>
      <c r="F507" s="55"/>
    </row>
    <row r="508" spans="2:6" x14ac:dyDescent="0.2">
      <c r="B508" s="52">
        <v>437</v>
      </c>
      <c r="C508" s="53">
        <v>3.92603855093608E-4</v>
      </c>
      <c r="D508" s="54">
        <v>-1.1414201412340971E-5</v>
      </c>
      <c r="E508" s="54">
        <v>4.0401805650594897E-4</v>
      </c>
      <c r="F508" s="55"/>
    </row>
    <row r="509" spans="2:6" x14ac:dyDescent="0.2">
      <c r="B509" s="52">
        <v>438</v>
      </c>
      <c r="C509" s="53">
        <v>-5.5729006489585453E-4</v>
      </c>
      <c r="D509" s="54">
        <v>-2.1113782902292872E-4</v>
      </c>
      <c r="E509" s="54">
        <v>-3.4615223587292581E-4</v>
      </c>
      <c r="F509" s="55"/>
    </row>
    <row r="510" spans="2:6" x14ac:dyDescent="0.2">
      <c r="B510" s="52">
        <v>439</v>
      </c>
      <c r="C510" s="53">
        <v>-1.2669293433821227E-5</v>
      </c>
      <c r="D510" s="54">
        <v>-1.1680822407877994E-3</v>
      </c>
      <c r="E510" s="54">
        <v>1.1554129473539782E-3</v>
      </c>
      <c r="F510" s="55"/>
    </row>
    <row r="511" spans="2:6" x14ac:dyDescent="0.2">
      <c r="B511" s="52">
        <v>440</v>
      </c>
      <c r="C511" s="53">
        <v>1.1932752250615226E-2</v>
      </c>
      <c r="D511" s="54">
        <v>1.5839988243140351E-3</v>
      </c>
      <c r="E511" s="54">
        <v>1.0348753426301191E-2</v>
      </c>
      <c r="F511" s="55"/>
    </row>
    <row r="512" spans="2:6" x14ac:dyDescent="0.2">
      <c r="B512" s="52">
        <v>441</v>
      </c>
      <c r="C512" s="53">
        <v>9.8786843761918906E-3</v>
      </c>
      <c r="D512" s="54">
        <v>-8.465309291071435E-5</v>
      </c>
      <c r="E512" s="54">
        <v>9.9633374691026049E-3</v>
      </c>
      <c r="F512" s="55"/>
    </row>
    <row r="513" spans="2:6" x14ac:dyDescent="0.2">
      <c r="B513" s="52">
        <v>442</v>
      </c>
      <c r="C513" s="53">
        <v>-6.1982062411122647E-5</v>
      </c>
      <c r="D513" s="54">
        <v>2.955599472684868E-3</v>
      </c>
      <c r="E513" s="54">
        <v>-3.0175815350959906E-3</v>
      </c>
      <c r="F513" s="55"/>
    </row>
    <row r="514" spans="2:6" x14ac:dyDescent="0.2">
      <c r="B514" s="52">
        <v>443</v>
      </c>
      <c r="C514" s="53">
        <v>1.6907326508429309E-3</v>
      </c>
      <c r="D514" s="54">
        <v>1.1521396541983352E-3</v>
      </c>
      <c r="E514" s="54">
        <v>5.3859299664459569E-4</v>
      </c>
      <c r="F514" s="55"/>
    </row>
    <row r="515" spans="2:6" x14ac:dyDescent="0.2">
      <c r="B515" s="52">
        <v>444</v>
      </c>
      <c r="C515" s="53">
        <v>7.7051481495210824E-3</v>
      </c>
      <c r="D515" s="54">
        <v>-1.468408601429062E-4</v>
      </c>
      <c r="E515" s="54">
        <v>7.8519890096639886E-3</v>
      </c>
      <c r="F515" s="55"/>
    </row>
    <row r="516" spans="2:6" x14ac:dyDescent="0.2">
      <c r="B516" s="52">
        <v>445</v>
      </c>
      <c r="C516" s="53">
        <v>-4.0300926706126035E-3</v>
      </c>
      <c r="D516" s="54">
        <v>1.211593094444542E-3</v>
      </c>
      <c r="E516" s="54">
        <v>-5.2416857650571455E-3</v>
      </c>
      <c r="F516" s="55"/>
    </row>
    <row r="517" spans="2:6" x14ac:dyDescent="0.2">
      <c r="B517" s="52">
        <v>446</v>
      </c>
      <c r="C517" s="53">
        <v>6.9303071609026845E-3</v>
      </c>
      <c r="D517" s="54">
        <v>9.5218693680517146E-4</v>
      </c>
      <c r="E517" s="54">
        <v>5.9781202240975131E-3</v>
      </c>
      <c r="F517" s="55"/>
    </row>
    <row r="518" spans="2:6" x14ac:dyDescent="0.2">
      <c r="B518" s="52">
        <v>447</v>
      </c>
      <c r="C518" s="53">
        <v>3.9177277680331522E-4</v>
      </c>
      <c r="D518" s="54">
        <v>-1.2253874973616337E-3</v>
      </c>
      <c r="E518" s="54">
        <v>1.6171602741649489E-3</v>
      </c>
      <c r="F518" s="55"/>
    </row>
    <row r="519" spans="2:6" x14ac:dyDescent="0.2">
      <c r="B519" s="52">
        <v>448</v>
      </c>
      <c r="C519" s="53">
        <v>-4.7137038034518073E-4</v>
      </c>
      <c r="D519" s="54">
        <v>9.9165731654826629E-4</v>
      </c>
      <c r="E519" s="54">
        <v>-1.463027696893447E-3</v>
      </c>
      <c r="F519" s="55"/>
    </row>
    <row r="520" spans="2:6" x14ac:dyDescent="0.2">
      <c r="B520" s="52">
        <v>449</v>
      </c>
      <c r="C520" s="53">
        <v>7.7645303369488876E-3</v>
      </c>
      <c r="D520" s="54">
        <v>4.3860983691213287E-4</v>
      </c>
      <c r="E520" s="54">
        <v>7.3259205000367547E-3</v>
      </c>
      <c r="F520" s="55"/>
    </row>
    <row r="521" spans="2:6" x14ac:dyDescent="0.2">
      <c r="B521" s="52">
        <v>450</v>
      </c>
      <c r="C521" s="53">
        <v>1.1964256413353443E-2</v>
      </c>
      <c r="D521" s="54">
        <v>-4.6243293116299787E-4</v>
      </c>
      <c r="E521" s="54">
        <v>1.2426689344516441E-2</v>
      </c>
      <c r="F521" s="55"/>
    </row>
    <row r="522" spans="2:6" x14ac:dyDescent="0.2">
      <c r="B522" s="52">
        <v>451</v>
      </c>
      <c r="C522" s="53">
        <v>-5.1401926083407545E-3</v>
      </c>
      <c r="D522" s="54">
        <v>3.3992582821205809E-3</v>
      </c>
      <c r="E522" s="54">
        <v>-8.5394508904613354E-3</v>
      </c>
      <c r="F522" s="55"/>
    </row>
    <row r="523" spans="2:6" x14ac:dyDescent="0.2">
      <c r="B523" s="52">
        <v>452</v>
      </c>
      <c r="C523" s="53">
        <v>-8.5726020076946799E-4</v>
      </c>
      <c r="D523" s="54">
        <v>1.4821867338368593E-6</v>
      </c>
      <c r="E523" s="54">
        <v>-8.5874238750330485E-4</v>
      </c>
      <c r="F523" s="55"/>
    </row>
    <row r="524" spans="2:6" x14ac:dyDescent="0.2">
      <c r="B524" s="52">
        <v>453</v>
      </c>
      <c r="C524" s="53">
        <v>-1.1847184095550583E-2</v>
      </c>
      <c r="D524" s="54">
        <v>-2.3369156202072468E-3</v>
      </c>
      <c r="E524" s="54">
        <v>-9.5102684753433364E-3</v>
      </c>
    </row>
    <row r="525" spans="2:6" x14ac:dyDescent="0.2">
      <c r="B525" s="52">
        <v>454</v>
      </c>
      <c r="C525" s="53">
        <v>-2.5763037274383663E-3</v>
      </c>
      <c r="D525" s="54">
        <v>-1.8071871042336491E-3</v>
      </c>
      <c r="E525" s="54">
        <v>-7.6911662320471724E-4</v>
      </c>
    </row>
    <row r="526" spans="2:6" x14ac:dyDescent="0.2">
      <c r="B526" s="52">
        <v>455</v>
      </c>
      <c r="C526" s="53">
        <v>-4.7661839215323715E-3</v>
      </c>
      <c r="D526" s="54">
        <v>-1.3639602550117834E-3</v>
      </c>
      <c r="E526" s="54">
        <v>-3.4022236665205881E-3</v>
      </c>
    </row>
    <row r="527" spans="2:6" x14ac:dyDescent="0.2">
      <c r="B527" s="52">
        <v>456</v>
      </c>
      <c r="C527" s="53">
        <v>-6.3987173876132574E-3</v>
      </c>
      <c r="D527" s="54">
        <v>-3.1327616676586948E-3</v>
      </c>
      <c r="E527" s="54">
        <v>-3.2659557199545626E-3</v>
      </c>
    </row>
    <row r="528" spans="2:6" x14ac:dyDescent="0.2">
      <c r="B528" s="52">
        <v>457</v>
      </c>
      <c r="C528" s="53">
        <v>8.2378634107198121E-3</v>
      </c>
      <c r="D528" s="54">
        <v>-9.0169927933972036E-5</v>
      </c>
      <c r="E528" s="54">
        <v>8.3280333386537841E-3</v>
      </c>
    </row>
    <row r="529" spans="2:5" x14ac:dyDescent="0.2">
      <c r="B529" s="52">
        <v>458</v>
      </c>
      <c r="C529" s="53">
        <v>-2.7753949365844186E-3</v>
      </c>
      <c r="D529" s="54">
        <v>-1.3683033245732766E-3</v>
      </c>
      <c r="E529" s="54">
        <v>-1.4070916120111419E-3</v>
      </c>
    </row>
    <row r="530" spans="2:5" x14ac:dyDescent="0.2">
      <c r="B530" s="52">
        <v>459</v>
      </c>
      <c r="C530" s="53">
        <v>-9.3861359239529006E-3</v>
      </c>
      <c r="D530" s="54">
        <v>1.2293029487901747E-3</v>
      </c>
      <c r="E530" s="54">
        <v>-1.0615438872743075E-2</v>
      </c>
    </row>
    <row r="531" spans="2:5" x14ac:dyDescent="0.2">
      <c r="B531" s="52">
        <v>460</v>
      </c>
      <c r="C531" s="53">
        <v>-4.4201102490458982E-3</v>
      </c>
      <c r="D531" s="54">
        <v>-5.8675530188029117E-4</v>
      </c>
      <c r="E531" s="54">
        <v>-3.833354947165607E-3</v>
      </c>
    </row>
    <row r="532" spans="2:5" x14ac:dyDescent="0.2">
      <c r="B532" s="52">
        <v>461</v>
      </c>
      <c r="C532" s="53">
        <v>-4.9997188699677571E-4</v>
      </c>
      <c r="D532" s="54">
        <v>-2.8703627461684729E-3</v>
      </c>
      <c r="E532" s="54">
        <v>2.3703908591716973E-3</v>
      </c>
    </row>
    <row r="533" spans="2:5" x14ac:dyDescent="0.2">
      <c r="B533" s="52">
        <v>462</v>
      </c>
      <c r="C533" s="53">
        <v>8.8065718701785724E-3</v>
      </c>
      <c r="D533" s="54">
        <v>-9.1595262339661671E-4</v>
      </c>
      <c r="E533" s="54">
        <v>9.7225244935751892E-3</v>
      </c>
    </row>
    <row r="534" spans="2:5" x14ac:dyDescent="0.2">
      <c r="B534" s="52">
        <v>463</v>
      </c>
      <c r="C534" s="53">
        <v>-8.1066811995214889E-3</v>
      </c>
      <c r="D534" s="54">
        <v>1.2490458599078921E-3</v>
      </c>
      <c r="E534" s="54">
        <v>-9.355727059429381E-3</v>
      </c>
    </row>
    <row r="535" spans="2:5" x14ac:dyDescent="0.2">
      <c r="B535" s="52">
        <v>464</v>
      </c>
      <c r="C535" s="53">
        <v>-2.5958037637837518E-3</v>
      </c>
      <c r="D535" s="54">
        <v>-4.1436985055133546E-4</v>
      </c>
      <c r="E535" s="54">
        <v>-2.1814339132324163E-3</v>
      </c>
    </row>
    <row r="536" spans="2:5" x14ac:dyDescent="0.2">
      <c r="B536" s="52">
        <v>465</v>
      </c>
      <c r="C536" s="53">
        <v>-5.8605879442973578E-3</v>
      </c>
      <c r="D536" s="54">
        <v>4.140321014468179E-6</v>
      </c>
      <c r="E536" s="54">
        <v>-5.8647282653118259E-3</v>
      </c>
    </row>
    <row r="537" spans="2:5" x14ac:dyDescent="0.2">
      <c r="B537" s="52">
        <v>466</v>
      </c>
      <c r="C537" s="53">
        <v>1.0160325835452578E-2</v>
      </c>
      <c r="D537" s="54">
        <v>-1.607276097503248E-3</v>
      </c>
      <c r="E537" s="54">
        <v>1.1767601932955826E-2</v>
      </c>
    </row>
    <row r="538" spans="2:5" x14ac:dyDescent="0.2">
      <c r="B538" s="52">
        <v>467</v>
      </c>
      <c r="C538" s="53">
        <v>5.2123297895655292E-3</v>
      </c>
      <c r="D538" s="54">
        <v>1.7260368100846285E-3</v>
      </c>
      <c r="E538" s="54">
        <v>3.4862929794809007E-3</v>
      </c>
    </row>
    <row r="539" spans="2:5" x14ac:dyDescent="0.2">
      <c r="B539" s="52">
        <v>468</v>
      </c>
      <c r="C539" s="53">
        <v>-8.4666809019917164E-3</v>
      </c>
      <c r="D539" s="54">
        <v>1.9537666892464715E-3</v>
      </c>
      <c r="E539" s="54">
        <v>-1.0420447591238188E-2</v>
      </c>
    </row>
    <row r="540" spans="2:5" x14ac:dyDescent="0.2">
      <c r="B540" s="52">
        <v>469</v>
      </c>
      <c r="C540" s="53">
        <v>-5.2882129868555812E-3</v>
      </c>
      <c r="D540" s="54">
        <v>-4.7235417803620765E-4</v>
      </c>
      <c r="E540" s="54">
        <v>-4.8158588088193736E-3</v>
      </c>
    </row>
    <row r="541" spans="2:5" x14ac:dyDescent="0.2">
      <c r="B541" s="52">
        <v>470</v>
      </c>
      <c r="C541" s="53">
        <v>1.387896182861002E-2</v>
      </c>
      <c r="D541" s="54">
        <v>-2.7026677235038807E-3</v>
      </c>
      <c r="E541" s="54">
        <v>1.65816295521139E-2</v>
      </c>
    </row>
    <row r="542" spans="2:5" x14ac:dyDescent="0.2">
      <c r="B542" s="52">
        <v>471</v>
      </c>
      <c r="C542" s="53">
        <v>1.6238700010134358E-3</v>
      </c>
      <c r="D542" s="54">
        <v>1.9375296384071348E-3</v>
      </c>
      <c r="E542" s="54">
        <v>-3.1365963739369901E-4</v>
      </c>
    </row>
    <row r="543" spans="2:5" x14ac:dyDescent="0.2">
      <c r="B543" s="52">
        <v>472</v>
      </c>
      <c r="C543" s="53">
        <v>-1.9030445148138727E-3</v>
      </c>
      <c r="D543" s="54">
        <v>2.8212103145461706E-3</v>
      </c>
      <c r="E543" s="54">
        <v>-4.7242548293600431E-3</v>
      </c>
    </row>
    <row r="544" spans="2:5" x14ac:dyDescent="0.2">
      <c r="B544" s="52">
        <v>473</v>
      </c>
      <c r="C544" s="53">
        <v>-3.9291071430183127E-3</v>
      </c>
      <c r="D544" s="54">
        <v>-1.0594526780090263E-4</v>
      </c>
      <c r="E544" s="54">
        <v>-3.8231618752174101E-3</v>
      </c>
    </row>
    <row r="545" spans="2:5" x14ac:dyDescent="0.2">
      <c r="B545" s="52">
        <v>474</v>
      </c>
      <c r="C545" s="53">
        <v>-1.5023582365040675E-3</v>
      </c>
      <c r="D545" s="54">
        <v>-2.6792231888062099E-3</v>
      </c>
      <c r="E545" s="54">
        <v>1.1768649523021424E-3</v>
      </c>
    </row>
    <row r="546" spans="2:5" x14ac:dyDescent="0.2">
      <c r="B546" s="52">
        <v>475</v>
      </c>
      <c r="C546" s="53">
        <v>1.4836705482639083E-3</v>
      </c>
      <c r="D546" s="54">
        <v>8.2648469276874249E-4</v>
      </c>
      <c r="E546" s="54">
        <v>6.5718585549516583E-4</v>
      </c>
    </row>
    <row r="547" spans="2:5" x14ac:dyDescent="0.2">
      <c r="B547" s="52">
        <v>476</v>
      </c>
      <c r="C547" s="53">
        <v>8.2137514033310457E-3</v>
      </c>
      <c r="D547" s="54">
        <v>-6.9420719689538245E-4</v>
      </c>
      <c r="E547" s="54">
        <v>8.9079586002264281E-3</v>
      </c>
    </row>
    <row r="548" spans="2:5" x14ac:dyDescent="0.2">
      <c r="B548" s="52">
        <v>477</v>
      </c>
      <c r="C548" s="53">
        <v>7.5338269035527461E-3</v>
      </c>
      <c r="D548" s="54">
        <v>1.9678733433033477E-3</v>
      </c>
      <c r="E548" s="54">
        <v>5.5659535602493983E-3</v>
      </c>
    </row>
    <row r="549" spans="2:5" x14ac:dyDescent="0.2">
      <c r="B549" s="52">
        <v>478</v>
      </c>
      <c r="C549" s="53">
        <v>7.3556457895391071E-4</v>
      </c>
      <c r="D549" s="54">
        <v>1.1210291548378062E-3</v>
      </c>
      <c r="E549" s="54">
        <v>-3.8546457588389544E-4</v>
      </c>
    </row>
    <row r="550" spans="2:5" x14ac:dyDescent="0.2">
      <c r="B550" s="52">
        <v>479</v>
      </c>
      <c r="C550" s="53">
        <v>-4.2922869329954363E-3</v>
      </c>
      <c r="D550" s="54">
        <v>2.0412708902930923E-4</v>
      </c>
      <c r="E550" s="54">
        <v>-4.4964140220247455E-3</v>
      </c>
    </row>
    <row r="551" spans="2:5" x14ac:dyDescent="0.2">
      <c r="B551" s="52">
        <v>480</v>
      </c>
      <c r="C551" s="53">
        <v>6.5752182767683034E-3</v>
      </c>
      <c r="D551" s="54">
        <v>-3.7340842965963815E-5</v>
      </c>
      <c r="E551" s="54">
        <v>6.6125591197342673E-3</v>
      </c>
    </row>
    <row r="552" spans="2:5" x14ac:dyDescent="0.2">
      <c r="B552" s="52">
        <v>481</v>
      </c>
      <c r="C552" s="53">
        <v>6.6962427854995264E-3</v>
      </c>
      <c r="D552" s="54">
        <v>1.1174486313805963E-3</v>
      </c>
      <c r="E552" s="54">
        <v>5.5787941541189301E-3</v>
      </c>
    </row>
    <row r="553" spans="2:5" x14ac:dyDescent="0.2">
      <c r="B553" s="52">
        <v>482</v>
      </c>
      <c r="C553" s="53">
        <v>-2.3468052283740853E-3</v>
      </c>
      <c r="D553" s="54">
        <v>2.9383171795869948E-4</v>
      </c>
      <c r="E553" s="54">
        <v>-2.6406369463327847E-3</v>
      </c>
    </row>
    <row r="554" spans="2:5" x14ac:dyDescent="0.2">
      <c r="B554" s="52">
        <v>483</v>
      </c>
      <c r="C554" s="53">
        <v>1.3410521725045362E-2</v>
      </c>
      <c r="D554" s="54">
        <v>2.3186458739848578E-4</v>
      </c>
      <c r="E554" s="54">
        <v>1.3178657137646876E-2</v>
      </c>
    </row>
    <row r="555" spans="2:5" x14ac:dyDescent="0.2">
      <c r="B555" s="52">
        <v>484</v>
      </c>
      <c r="C555" s="53">
        <v>9.4847620612436938E-4</v>
      </c>
      <c r="D555" s="54">
        <v>4.1548368970810228E-4</v>
      </c>
      <c r="E555" s="54">
        <v>5.329925164162671E-4</v>
      </c>
    </row>
    <row r="556" spans="2:5" x14ac:dyDescent="0.2">
      <c r="B556" s="52">
        <v>485</v>
      </c>
      <c r="C556" s="53">
        <v>-4.046288261398411E-3</v>
      </c>
      <c r="D556" s="54">
        <v>2.2164260931257992E-3</v>
      </c>
      <c r="E556" s="54">
        <v>-6.2627143545242103E-3</v>
      </c>
    </row>
    <row r="557" spans="2:5" x14ac:dyDescent="0.2">
      <c r="B557" s="52">
        <v>486</v>
      </c>
      <c r="C557" s="53">
        <v>7.9491738852080713E-4</v>
      </c>
      <c r="D557" s="54">
        <v>1.8302508213407945E-4</v>
      </c>
      <c r="E557" s="54">
        <v>6.1189230638672768E-4</v>
      </c>
    </row>
    <row r="558" spans="2:5" x14ac:dyDescent="0.2">
      <c r="B558" s="52">
        <v>487</v>
      </c>
      <c r="C558" s="53">
        <v>7.2811958819580733E-4</v>
      </c>
      <c r="D558" s="54">
        <v>-1.837372380178141E-3</v>
      </c>
      <c r="E558" s="54">
        <v>2.5654919683739483E-3</v>
      </c>
    </row>
    <row r="559" spans="2:5" x14ac:dyDescent="0.2">
      <c r="B559" s="52">
        <v>488</v>
      </c>
      <c r="C559" s="53">
        <v>-2.1980082256673724E-3</v>
      </c>
      <c r="D559" s="54">
        <v>4.5205174939926028E-4</v>
      </c>
      <c r="E559" s="54">
        <v>-2.6500599750666327E-3</v>
      </c>
    </row>
    <row r="560" spans="2:5" x14ac:dyDescent="0.2">
      <c r="B560" s="52">
        <v>489</v>
      </c>
      <c r="C560" s="53">
        <v>1.06259582350876E-2</v>
      </c>
      <c r="D560" s="54">
        <v>-1.4623357489158325E-3</v>
      </c>
      <c r="E560" s="54">
        <v>1.2088293984003433E-2</v>
      </c>
    </row>
    <row r="561" spans="2:5" x14ac:dyDescent="0.2">
      <c r="B561" s="52">
        <v>490</v>
      </c>
      <c r="C561" s="53">
        <v>-7.5801483802852912E-3</v>
      </c>
      <c r="D561" s="54">
        <v>3.1822820899603428E-5</v>
      </c>
      <c r="E561" s="54">
        <v>-7.6119712011848946E-3</v>
      </c>
    </row>
    <row r="562" spans="2:5" x14ac:dyDescent="0.2">
      <c r="B562" s="52">
        <v>491</v>
      </c>
      <c r="C562" s="53">
        <v>-4.1375755774552998E-3</v>
      </c>
      <c r="D562" s="54">
        <v>1.3128776215428888E-3</v>
      </c>
      <c r="E562" s="54">
        <v>-5.4504531989981887E-3</v>
      </c>
    </row>
    <row r="563" spans="2:5" x14ac:dyDescent="0.2">
      <c r="B563" s="52">
        <v>492</v>
      </c>
      <c r="C563" s="53">
        <v>-2.0661538841036651E-3</v>
      </c>
      <c r="D563" s="54">
        <v>-1.8079890297233135E-3</v>
      </c>
      <c r="E563" s="54">
        <v>-2.5816485438035159E-4</v>
      </c>
    </row>
    <row r="564" spans="2:5" x14ac:dyDescent="0.2">
      <c r="B564" s="52">
        <v>493</v>
      </c>
      <c r="C564" s="53">
        <v>8.4026760513714895E-4</v>
      </c>
      <c r="D564" s="54">
        <v>-2.5844303695423797E-3</v>
      </c>
      <c r="E564" s="54">
        <v>3.4246979746795289E-3</v>
      </c>
    </row>
    <row r="565" spans="2:5" x14ac:dyDescent="0.2">
      <c r="B565" s="52">
        <v>494</v>
      </c>
      <c r="C565" s="53">
        <v>-1.8144105423400817E-3</v>
      </c>
      <c r="D565" s="54">
        <v>1.7034022182861473E-3</v>
      </c>
      <c r="E565" s="54">
        <v>-3.517812760626229E-3</v>
      </c>
    </row>
    <row r="566" spans="2:5" x14ac:dyDescent="0.2">
      <c r="B566" s="52">
        <v>495</v>
      </c>
      <c r="C566" s="53">
        <v>7.5640451276893182E-4</v>
      </c>
      <c r="D566" s="54">
        <v>-2.286291904908231E-3</v>
      </c>
      <c r="E566" s="54">
        <v>3.0426964176771629E-3</v>
      </c>
    </row>
    <row r="567" spans="2:5" x14ac:dyDescent="0.2">
      <c r="B567" s="52">
        <v>496</v>
      </c>
      <c r="C567" s="53">
        <v>-2.6650853458646774E-3</v>
      </c>
      <c r="D567" s="54">
        <v>-3.2232607436417666E-4</v>
      </c>
      <c r="E567" s="54">
        <v>-2.3427592715005007E-3</v>
      </c>
    </row>
    <row r="568" spans="2:5" x14ac:dyDescent="0.2">
      <c r="B568" s="52">
        <v>497</v>
      </c>
      <c r="C568" s="53">
        <v>-5.9455558722613651E-4</v>
      </c>
      <c r="D568" s="54">
        <v>2.0447061153706469E-4</v>
      </c>
      <c r="E568" s="54">
        <v>-7.990261987632012E-4</v>
      </c>
    </row>
    <row r="569" spans="2:5" x14ac:dyDescent="0.2">
      <c r="B569" s="52">
        <v>498</v>
      </c>
      <c r="C569" s="53">
        <v>4.988145361369857E-3</v>
      </c>
      <c r="D569" s="54">
        <v>-3.757719697734677E-4</v>
      </c>
      <c r="E569" s="54">
        <v>5.3639173311433247E-3</v>
      </c>
    </row>
    <row r="570" spans="2:5" x14ac:dyDescent="0.2">
      <c r="B570" s="52">
        <v>499</v>
      </c>
      <c r="C570" s="53">
        <v>1.9925069728192769E-4</v>
      </c>
      <c r="D570" s="54">
        <v>1.7833447065278632E-4</v>
      </c>
      <c r="E570" s="54">
        <v>2.0916226629141371E-5</v>
      </c>
    </row>
    <row r="571" spans="2:5" x14ac:dyDescent="0.2">
      <c r="B571" s="52">
        <v>500</v>
      </c>
      <c r="C571" s="53">
        <v>-1.7463031463293727E-3</v>
      </c>
      <c r="D571" s="54">
        <v>1.5280953663054555E-3</v>
      </c>
      <c r="E571" s="54">
        <v>-3.2743985126348282E-3</v>
      </c>
    </row>
    <row r="572" spans="2:5" x14ac:dyDescent="0.2">
      <c r="B572" s="52">
        <v>501</v>
      </c>
      <c r="C572" s="53">
        <v>-1.888711879195456E-3</v>
      </c>
      <c r="D572" s="54">
        <v>-1.5953653416401739E-3</v>
      </c>
      <c r="E572" s="54">
        <v>-2.9334653755528207E-4</v>
      </c>
    </row>
    <row r="573" spans="2:5" x14ac:dyDescent="0.2">
      <c r="B573" s="52">
        <v>502</v>
      </c>
      <c r="C573" s="53">
        <v>-1.3217971086591797E-3</v>
      </c>
      <c r="D573" s="54">
        <v>-2.4950671395116385E-4</v>
      </c>
      <c r="E573" s="54">
        <v>-1.0722903947080159E-3</v>
      </c>
    </row>
    <row r="574" spans="2:5" x14ac:dyDescent="0.2">
      <c r="B574" s="52">
        <v>503</v>
      </c>
      <c r="C574" s="53">
        <v>-1.638304782963662E-4</v>
      </c>
      <c r="D574" s="54">
        <v>1.6381083193051199E-4</v>
      </c>
      <c r="E574" s="54">
        <v>-3.2764131022687819E-4</v>
      </c>
    </row>
    <row r="575" spans="2:5" x14ac:dyDescent="0.2">
      <c r="B575" s="52">
        <v>504</v>
      </c>
      <c r="C575" s="53">
        <v>-1.4634049683068051E-2</v>
      </c>
      <c r="D575" s="54">
        <v>-2.8466151991918612E-4</v>
      </c>
      <c r="E575" s="54">
        <v>-1.4349388163148865E-2</v>
      </c>
    </row>
    <row r="576" spans="2:5" x14ac:dyDescent="0.2">
      <c r="B576" s="52">
        <v>505</v>
      </c>
      <c r="C576" s="53">
        <v>4.2479445820294378E-4</v>
      </c>
      <c r="D576" s="54">
        <v>-2.0386600831924944E-3</v>
      </c>
      <c r="E576" s="54">
        <v>2.4634545413954384E-3</v>
      </c>
    </row>
    <row r="577" spans="2:5" x14ac:dyDescent="0.2">
      <c r="B577" s="52">
        <v>506</v>
      </c>
      <c r="C577" s="53">
        <v>5.6161474864494798E-3</v>
      </c>
      <c r="D577" s="54">
        <v>-1.8268932762790365E-3</v>
      </c>
      <c r="E577" s="54">
        <v>7.4430407627285164E-3</v>
      </c>
    </row>
    <row r="578" spans="2:5" x14ac:dyDescent="0.2">
      <c r="B578" s="30">
        <v>507</v>
      </c>
      <c r="C578" s="40">
        <v>2.6528457226015888E-3</v>
      </c>
      <c r="D578" s="30">
        <v>1.5475094904401389E-4</v>
      </c>
      <c r="E578" s="30">
        <v>2.4980947735575749E-3</v>
      </c>
    </row>
    <row r="579" spans="2:5" x14ac:dyDescent="0.2">
      <c r="B579" s="30">
        <v>508</v>
      </c>
      <c r="C579" s="40">
        <v>-8.7799998724925297E-3</v>
      </c>
      <c r="D579" s="30">
        <v>2.2642492741770381E-3</v>
      </c>
      <c r="E579" s="30">
        <v>-1.1044249146669568E-2</v>
      </c>
    </row>
    <row r="580" spans="2:5" x14ac:dyDescent="0.2">
      <c r="B580" s="30">
        <v>509</v>
      </c>
      <c r="C580" s="40">
        <v>8.3102242079420433E-4</v>
      </c>
      <c r="D580" s="30">
        <v>-1.3641470235095021E-3</v>
      </c>
      <c r="E580" s="30">
        <v>2.1951694443037065E-3</v>
      </c>
    </row>
    <row r="581" spans="2:5" x14ac:dyDescent="0.2">
      <c r="B581" s="30">
        <v>510</v>
      </c>
      <c r="C581" s="40">
        <v>1.146505477146594E-2</v>
      </c>
      <c r="D581" s="30">
        <v>-1.0865791302449562E-3</v>
      </c>
      <c r="E581" s="30">
        <v>1.2551633901710896E-2</v>
      </c>
    </row>
    <row r="582" spans="2:5" x14ac:dyDescent="0.2">
      <c r="B582" s="30">
        <v>511</v>
      </c>
      <c r="C582" s="40">
        <v>7.5025653264938364E-3</v>
      </c>
      <c r="D582" s="30">
        <v>1.4777668605144376E-3</v>
      </c>
      <c r="E582" s="30">
        <v>6.0247984659793988E-3</v>
      </c>
    </row>
    <row r="583" spans="2:5" x14ac:dyDescent="0.2">
      <c r="B583" s="30">
        <v>512</v>
      </c>
      <c r="C583" s="40">
        <v>-1.4137864637608145E-3</v>
      </c>
      <c r="D583" s="30">
        <v>2.9014337979843749E-3</v>
      </c>
      <c r="E583" s="30">
        <v>-4.3152202617451896E-3</v>
      </c>
    </row>
    <row r="584" spans="2:5" x14ac:dyDescent="0.2">
      <c r="B584" s="30">
        <v>513</v>
      </c>
      <c r="C584" s="40">
        <v>4.4731100345069648E-4</v>
      </c>
      <c r="D584" s="30">
        <v>4.5238406271620252E-4</v>
      </c>
      <c r="E584" s="30">
        <v>-5.0730592655060468E-6</v>
      </c>
    </row>
    <row r="585" spans="2:5" x14ac:dyDescent="0.2">
      <c r="B585" s="30">
        <v>514</v>
      </c>
      <c r="C585" s="40">
        <v>-6.9924205495632196E-3</v>
      </c>
      <c r="D585" s="30">
        <v>-2.9105793750335094E-4</v>
      </c>
      <c r="E585" s="30">
        <v>-6.7013626120598687E-3</v>
      </c>
    </row>
    <row r="586" spans="2:5" x14ac:dyDescent="0.2">
      <c r="B586" s="30">
        <v>515</v>
      </c>
      <c r="C586" s="40">
        <v>1.2468109108510943E-3</v>
      </c>
      <c r="D586" s="30">
        <v>-1.1663125493216494E-3</v>
      </c>
      <c r="E586" s="30">
        <v>2.4131234601727438E-3</v>
      </c>
    </row>
    <row r="587" spans="2:5" x14ac:dyDescent="0.2">
      <c r="B587" s="30">
        <v>516</v>
      </c>
      <c r="C587" s="40">
        <v>8.6663416561310481E-3</v>
      </c>
      <c r="D587" s="30">
        <v>3.7925617605671057E-4</v>
      </c>
      <c r="E587" s="30">
        <v>8.2870854800743375E-3</v>
      </c>
    </row>
    <row r="588" spans="2:5" x14ac:dyDescent="0.2">
      <c r="B588" s="30">
        <v>517</v>
      </c>
      <c r="C588" s="40">
        <v>2.1248363955695625E-3</v>
      </c>
      <c r="D588" s="30">
        <v>5.6333612879263563E-4</v>
      </c>
      <c r="E588" s="30">
        <v>1.5615002667769269E-3</v>
      </c>
    </row>
    <row r="589" spans="2:5" x14ac:dyDescent="0.2">
      <c r="B589" s="30">
        <v>518</v>
      </c>
      <c r="C589" s="40">
        <v>7.9940619799917306E-4</v>
      </c>
      <c r="D589" s="30">
        <v>1.3252948748616452E-3</v>
      </c>
      <c r="E589" s="30">
        <v>-5.2588867686247218E-4</v>
      </c>
    </row>
    <row r="590" spans="2:5" x14ac:dyDescent="0.2">
      <c r="B590" s="30">
        <v>519</v>
      </c>
      <c r="C590" s="40">
        <v>5.9463211143703527E-4</v>
      </c>
      <c r="D590" s="30">
        <v>-8.5166908513847265E-4</v>
      </c>
      <c r="E590" s="30">
        <v>1.4463011965755079E-3</v>
      </c>
    </row>
    <row r="591" spans="2:5" x14ac:dyDescent="0.2">
      <c r="B591" s="30">
        <v>520</v>
      </c>
      <c r="C591" s="40">
        <v>-1.8013960820222743E-5</v>
      </c>
      <c r="D591" s="30">
        <v>8.173627108128299E-4</v>
      </c>
      <c r="E591" s="30">
        <v>-8.3537667163305265E-4</v>
      </c>
    </row>
    <row r="592" spans="2:5" x14ac:dyDescent="0.2">
      <c r="B592" s="30">
        <v>521</v>
      </c>
      <c r="C592" s="40">
        <v>6.5417018407368712E-3</v>
      </c>
      <c r="D592" s="30">
        <v>8.3035674659802557E-4</v>
      </c>
      <c r="E592" s="30">
        <v>5.7113450941388456E-3</v>
      </c>
    </row>
    <row r="593" spans="2:5" x14ac:dyDescent="0.2">
      <c r="B593" s="30">
        <v>522</v>
      </c>
      <c r="C593" s="40">
        <v>-3.9989413371489882E-3</v>
      </c>
      <c r="D593" s="30">
        <v>-5.3094163949304798E-4</v>
      </c>
      <c r="E593" s="30">
        <v>-3.4679996976559402E-3</v>
      </c>
    </row>
    <row r="594" spans="2:5" x14ac:dyDescent="0.2">
      <c r="B594" s="30">
        <v>523</v>
      </c>
      <c r="C594" s="40">
        <v>-2.3114886843426073E-2</v>
      </c>
      <c r="D594" s="30">
        <v>-5.3718110695869306E-4</v>
      </c>
      <c r="E594" s="30">
        <v>-2.257770573646738E-2</v>
      </c>
    </row>
    <row r="595" spans="2:5" x14ac:dyDescent="0.2">
      <c r="B595" s="30">
        <v>524</v>
      </c>
      <c r="C595" s="40">
        <v>-5.4024119521311207E-3</v>
      </c>
      <c r="D595" s="30">
        <v>-3.2044005241700481E-3</v>
      </c>
      <c r="E595" s="30">
        <v>-2.1980114279610725E-3</v>
      </c>
    </row>
    <row r="596" spans="2:5" x14ac:dyDescent="0.2">
      <c r="B596" s="30">
        <v>525</v>
      </c>
      <c r="C596" s="40">
        <v>-6.2934114752004793E-3</v>
      </c>
      <c r="D596" s="30">
        <v>-4.8721708240373838E-3</v>
      </c>
      <c r="E596" s="30">
        <v>-1.4212406511630955E-3</v>
      </c>
    </row>
    <row r="597" spans="2:5" x14ac:dyDescent="0.2">
      <c r="B597" s="30">
        <v>526</v>
      </c>
      <c r="C597" s="40">
        <v>-1.4202885661716621E-2</v>
      </c>
      <c r="D597" s="30">
        <v>-6.3572191972169519E-4</v>
      </c>
      <c r="E597" s="30">
        <v>-1.3567163741994926E-2</v>
      </c>
    </row>
    <row r="598" spans="2:5" x14ac:dyDescent="0.2">
      <c r="B598" s="30">
        <v>527</v>
      </c>
      <c r="C598" s="40">
        <v>-2.1008708654659723E-2</v>
      </c>
      <c r="D598" s="30">
        <v>-1.6856607096151777E-3</v>
      </c>
      <c r="E598" s="30">
        <v>-1.9323047945044546E-2</v>
      </c>
    </row>
    <row r="599" spans="2:5" x14ac:dyDescent="0.2">
      <c r="B599" s="30">
        <v>528</v>
      </c>
      <c r="C599" s="40">
        <v>-4.5584858256278032E-3</v>
      </c>
      <c r="D599" s="30">
        <v>-6.3854858358616193E-3</v>
      </c>
      <c r="E599" s="30">
        <v>1.827000010233816E-3</v>
      </c>
    </row>
    <row r="600" spans="2:5" x14ac:dyDescent="0.2">
      <c r="B600" s="30">
        <v>529</v>
      </c>
      <c r="C600" s="40">
        <v>-8.5092004605664927E-3</v>
      </c>
      <c r="D600" s="30">
        <v>-2.5388269406948216E-3</v>
      </c>
      <c r="E600" s="30">
        <v>-5.9703735198716711E-3</v>
      </c>
    </row>
    <row r="601" spans="2:5" x14ac:dyDescent="0.2">
      <c r="B601" s="30">
        <v>530</v>
      </c>
      <c r="C601" s="40">
        <v>-1.5657450356438757E-2</v>
      </c>
      <c r="D601" s="30">
        <v>-1.1555772524433419E-3</v>
      </c>
      <c r="E601" s="30">
        <v>-1.4501873103995415E-2</v>
      </c>
    </row>
    <row r="602" spans="2:5" x14ac:dyDescent="0.2">
      <c r="B602" s="30">
        <v>531</v>
      </c>
      <c r="C602" s="40">
        <v>2.0883021398508887E-2</v>
      </c>
      <c r="D602" s="30">
        <v>-2.2597282924053108E-3</v>
      </c>
      <c r="E602" s="30">
        <v>2.3142749690914198E-2</v>
      </c>
    </row>
    <row r="603" spans="2:5" x14ac:dyDescent="0.2">
      <c r="B603" s="30">
        <v>532</v>
      </c>
      <c r="C603" s="40">
        <v>1.3781102663414204E-3</v>
      </c>
      <c r="D603" s="30">
        <v>4.1977088898103774E-4</v>
      </c>
      <c r="E603" s="30">
        <v>9.5833937736038263E-4</v>
      </c>
    </row>
    <row r="604" spans="2:5" x14ac:dyDescent="0.2">
      <c r="B604" s="30">
        <v>533</v>
      </c>
      <c r="C604" s="40">
        <v>-2.8741115870851642E-2</v>
      </c>
      <c r="D604" s="30">
        <v>3.5033035370895561E-3</v>
      </c>
      <c r="E604" s="30">
        <v>-3.2244419407941198E-2</v>
      </c>
    </row>
    <row r="605" spans="2:5" x14ac:dyDescent="0.2">
      <c r="B605" s="30">
        <v>534</v>
      </c>
      <c r="C605" s="40">
        <v>-0.11126008029228629</v>
      </c>
      <c r="D605" s="30">
        <v>-2.3097298132454258E-3</v>
      </c>
      <c r="E605" s="30">
        <v>-0.10895035047904086</v>
      </c>
    </row>
    <row r="606" spans="2:5" x14ac:dyDescent="0.2">
      <c r="B606" s="30">
        <v>535</v>
      </c>
      <c r="C606" s="40">
        <v>1.1542528539597793E-2</v>
      </c>
      <c r="D606" s="30">
        <v>-1.6767174644004585E-2</v>
      </c>
      <c r="E606" s="30">
        <v>2.8309703183602378E-2</v>
      </c>
    </row>
    <row r="607" spans="2:5" x14ac:dyDescent="0.2">
      <c r="B607" s="30">
        <v>536</v>
      </c>
      <c r="C607" s="40">
        <v>-4.8773255158656471E-2</v>
      </c>
      <c r="D607" s="30">
        <v>-1.173613453640357E-2</v>
      </c>
      <c r="E607" s="30">
        <v>-3.7037120622252902E-2</v>
      </c>
    </row>
    <row r="608" spans="2:5" x14ac:dyDescent="0.2">
      <c r="B608" s="30">
        <v>537</v>
      </c>
      <c r="C608" s="40">
        <v>-9.8185103369612989E-2</v>
      </c>
      <c r="D608" s="30">
        <v>-5.3111887950047093E-3</v>
      </c>
      <c r="E608" s="30">
        <v>-9.2873914574608279E-2</v>
      </c>
    </row>
    <row r="609" spans="2:5" x14ac:dyDescent="0.2">
      <c r="B609" s="30">
        <v>538</v>
      </c>
      <c r="C609" s="40">
        <v>0</v>
      </c>
      <c r="D609" s="30">
        <v>-1.2487212210524618E-2</v>
      </c>
      <c r="E609" s="30">
        <v>1.2487212210524618E-2</v>
      </c>
    </row>
    <row r="610" spans="2:5" x14ac:dyDescent="0.2">
      <c r="B610" s="30">
        <v>539</v>
      </c>
      <c r="C610" s="40">
        <v>-0.16290320891722671</v>
      </c>
      <c r="D610" s="30">
        <v>-1.8981357552253914E-2</v>
      </c>
      <c r="E610" s="30">
        <v>-0.14392185136497279</v>
      </c>
    </row>
    <row r="611" spans="2:5" x14ac:dyDescent="0.2">
      <c r="B611" s="30">
        <v>540</v>
      </c>
      <c r="C611" s="40">
        <v>2.7223428947500653E-3</v>
      </c>
      <c r="D611" s="30">
        <v>-1.0691412577145908E-2</v>
      </c>
      <c r="E611" s="30">
        <v>1.3413755471895973E-2</v>
      </c>
    </row>
    <row r="612" spans="2:5" x14ac:dyDescent="0.2">
      <c r="B612" s="30">
        <v>541</v>
      </c>
      <c r="C612" s="40">
        <v>-0.11251582236631923</v>
      </c>
      <c r="D612" s="30">
        <v>-1.7923996073444623E-2</v>
      </c>
      <c r="E612" s="30">
        <v>-9.4591826292874603E-2</v>
      </c>
    </row>
    <row r="613" spans="2:5" x14ac:dyDescent="0.2">
      <c r="B613" s="30">
        <v>542</v>
      </c>
      <c r="C613" s="40">
        <v>6.3776153016712753E-3</v>
      </c>
      <c r="D613" s="30">
        <v>-1.686228893207236E-2</v>
      </c>
      <c r="E613" s="30">
        <v>2.3239904233743634E-2</v>
      </c>
    </row>
    <row r="614" spans="2:5" x14ac:dyDescent="0.2">
      <c r="B614" s="30">
        <v>543</v>
      </c>
      <c r="C614" s="40">
        <v>2.1810971577589877E-2</v>
      </c>
      <c r="D614" s="30">
        <v>1.5702612935846946E-3</v>
      </c>
      <c r="E614" s="30">
        <v>2.0240710284005183E-2</v>
      </c>
    </row>
    <row r="615" spans="2:5" x14ac:dyDescent="0.2">
      <c r="B615" s="30">
        <v>544</v>
      </c>
      <c r="C615" s="40">
        <v>4.2753656859256832E-3</v>
      </c>
      <c r="D615" s="30">
        <v>-1.0109079899808571E-2</v>
      </c>
      <c r="E615" s="30">
        <v>1.4384445585734255E-2</v>
      </c>
    </row>
    <row r="616" spans="2:5" x14ac:dyDescent="0.2">
      <c r="B616" s="30">
        <v>545</v>
      </c>
      <c r="C616" s="40">
        <v>0.12469742972745629</v>
      </c>
      <c r="D616" s="30">
        <v>1.9851639186941897E-2</v>
      </c>
      <c r="E616" s="30">
        <v>0.10484579054051439</v>
      </c>
    </row>
    <row r="617" spans="2:5" x14ac:dyDescent="0.2">
      <c r="B617" s="30">
        <v>546</v>
      </c>
      <c r="C617" s="40">
        <v>0.10932519367020339</v>
      </c>
      <c r="D617" s="30">
        <v>2.148367557926259E-2</v>
      </c>
      <c r="E617" s="30">
        <v>8.7841518090940804E-2</v>
      </c>
    </row>
    <row r="618" spans="2:5" x14ac:dyDescent="0.2">
      <c r="B618" s="30">
        <v>547</v>
      </c>
      <c r="C618" s="40">
        <v>-1.6850107905355113E-2</v>
      </c>
      <c r="D618" s="30">
        <v>3.2463853959752834E-2</v>
      </c>
      <c r="E618" s="30">
        <v>-4.9313961865107947E-2</v>
      </c>
    </row>
    <row r="619" spans="2:5" x14ac:dyDescent="0.2">
      <c r="B619" s="30">
        <v>548</v>
      </c>
      <c r="C619" s="40">
        <v>-1.6128815146747705E-2</v>
      </c>
      <c r="D619" s="30">
        <v>2.064537906591089E-2</v>
      </c>
      <c r="E619" s="30">
        <v>-3.6774194212658595E-2</v>
      </c>
    </row>
    <row r="620" spans="2:5" x14ac:dyDescent="0.2">
      <c r="B620" s="30">
        <v>549</v>
      </c>
      <c r="C620" s="40">
        <v>-4.7314149773763923E-3</v>
      </c>
      <c r="D620" s="30">
        <v>-2.8193315848583766E-3</v>
      </c>
      <c r="E620" s="30">
        <v>-1.9120833925180157E-3</v>
      </c>
    </row>
    <row r="621" spans="2:5" x14ac:dyDescent="0.2">
      <c r="B621" s="30">
        <v>550</v>
      </c>
      <c r="C621" s="40">
        <v>-5.5636969633951545E-2</v>
      </c>
      <c r="D621" s="30">
        <v>-6.8996730804445974E-3</v>
      </c>
      <c r="E621" s="30">
        <v>-4.8737296553506948E-2</v>
      </c>
    </row>
    <row r="622" spans="2:5" x14ac:dyDescent="0.2">
      <c r="B622" s="30">
        <v>551</v>
      </c>
      <c r="C622" s="40">
        <v>4.7219742462231248E-2</v>
      </c>
      <c r="D622" s="30">
        <v>7.9510083723087419E-3</v>
      </c>
      <c r="E622" s="30">
        <v>3.9268734089922507E-2</v>
      </c>
    </row>
    <row r="623" spans="2:5" x14ac:dyDescent="0.2">
      <c r="B623" s="30">
        <v>552</v>
      </c>
      <c r="C623" s="40">
        <v>1.1704073872471708E-2</v>
      </c>
      <c r="D623" s="30">
        <v>-1.4805493218752824E-2</v>
      </c>
      <c r="E623" s="30">
        <v>2.6509567091224533E-2</v>
      </c>
    </row>
    <row r="624" spans="2:5" x14ac:dyDescent="0.2">
      <c r="B624" s="30">
        <v>553</v>
      </c>
      <c r="C624" s="40">
        <v>2.8476310734280787E-2</v>
      </c>
      <c r="D624" s="30">
        <v>1.5916316981015127E-2</v>
      </c>
      <c r="E624" s="30">
        <v>1.255999375326566E-2</v>
      </c>
    </row>
    <row r="625" spans="2:5" x14ac:dyDescent="0.2">
      <c r="B625" s="30">
        <v>554</v>
      </c>
      <c r="C625" s="40">
        <v>2.8490906062073919E-3</v>
      </c>
      <c r="D625" s="30">
        <v>8.3003511960559693E-3</v>
      </c>
      <c r="E625" s="30">
        <v>-5.4512605898485774E-3</v>
      </c>
    </row>
    <row r="626" spans="2:5" x14ac:dyDescent="0.2">
      <c r="B626" s="30">
        <v>555</v>
      </c>
      <c r="C626" s="40">
        <v>2.0166090778546759E-2</v>
      </c>
      <c r="D626" s="30">
        <v>-4.7110871104837013E-3</v>
      </c>
      <c r="E626" s="30">
        <v>2.4877177889030461E-2</v>
      </c>
    </row>
    <row r="627" spans="2:5" x14ac:dyDescent="0.2">
      <c r="B627" s="30">
        <v>556</v>
      </c>
      <c r="C627" s="40">
        <v>5.75363498287456E-3</v>
      </c>
      <c r="D627" s="30">
        <v>1.3693789466836087E-2</v>
      </c>
      <c r="E627" s="30">
        <v>-7.9401544839615267E-3</v>
      </c>
    </row>
    <row r="628" spans="2:5" x14ac:dyDescent="0.2">
      <c r="B628" s="30">
        <v>557</v>
      </c>
      <c r="C628" s="40">
        <v>1.4203744762133633E-2</v>
      </c>
      <c r="D628" s="30">
        <v>-7.0298093303156808E-3</v>
      </c>
      <c r="E628" s="30">
        <v>2.1233554092449314E-2</v>
      </c>
    </row>
    <row r="629" spans="2:5" x14ac:dyDescent="0.2">
      <c r="B629" s="30">
        <v>558</v>
      </c>
      <c r="C629" s="40">
        <v>-5.8383566735156454E-3</v>
      </c>
      <c r="D629" s="30">
        <v>-7.4091588127534122E-3</v>
      </c>
      <c r="E629" s="30">
        <v>1.5708021392377668E-3</v>
      </c>
    </row>
    <row r="630" spans="2:5" x14ac:dyDescent="0.2">
      <c r="B630" s="30">
        <v>559</v>
      </c>
      <c r="C630" s="40">
        <v>-1.2216660221705605E-3</v>
      </c>
      <c r="D630" s="30">
        <v>2.9467106507185918E-6</v>
      </c>
      <c r="E630" s="30">
        <v>-1.2246127328212791E-3</v>
      </c>
    </row>
    <row r="631" spans="2:5" x14ac:dyDescent="0.2">
      <c r="B631" s="30">
        <v>560</v>
      </c>
      <c r="C631" s="40">
        <v>-8.736305992739845E-3</v>
      </c>
      <c r="D631" s="30">
        <v>1.0195081724000132E-5</v>
      </c>
      <c r="E631" s="30">
        <v>-8.7465010744638451E-3</v>
      </c>
    </row>
    <row r="632" spans="2:5" x14ac:dyDescent="0.2">
      <c r="B632" s="30">
        <v>561</v>
      </c>
      <c r="C632" s="40">
        <v>-1.0524282526083636E-2</v>
      </c>
      <c r="D632" s="30">
        <v>-4.7602363633158021E-3</v>
      </c>
      <c r="E632" s="30">
        <v>-5.764046162767834E-3</v>
      </c>
    </row>
    <row r="633" spans="2:5" x14ac:dyDescent="0.2">
      <c r="B633" s="30">
        <v>562</v>
      </c>
      <c r="C633" s="40">
        <v>-4.1816823436081924E-2</v>
      </c>
      <c r="D633" s="30">
        <v>4.6545535853602105E-3</v>
      </c>
      <c r="E633" s="30">
        <v>-4.6471377021442134E-2</v>
      </c>
    </row>
    <row r="634" spans="2:5" x14ac:dyDescent="0.2">
      <c r="B634" s="30">
        <v>563</v>
      </c>
      <c r="C634" s="40">
        <v>1.3162139113266906E-3</v>
      </c>
      <c r="D634" s="30">
        <v>-1.170391533841544E-2</v>
      </c>
      <c r="E634" s="30">
        <v>1.3020129249742132E-2</v>
      </c>
    </row>
    <row r="635" spans="2:5" x14ac:dyDescent="0.2">
      <c r="B635" s="30">
        <v>564</v>
      </c>
      <c r="C635" s="40">
        <v>1.6633783379731645E-2</v>
      </c>
      <c r="D635" s="30">
        <v>-5.5693190918544994E-3</v>
      </c>
      <c r="E635" s="30">
        <v>2.2203102471586144E-2</v>
      </c>
    </row>
    <row r="636" spans="2:5" x14ac:dyDescent="0.2">
      <c r="B636" s="30">
        <v>565</v>
      </c>
      <c r="C636" s="40">
        <v>-2.5866050804116709E-2</v>
      </c>
      <c r="D636" s="30">
        <v>-1.04319248804665E-3</v>
      </c>
      <c r="E636" s="30">
        <v>-2.4822858316070059E-2</v>
      </c>
    </row>
    <row r="637" spans="2:5" x14ac:dyDescent="0.2">
      <c r="B637" s="30">
        <v>566</v>
      </c>
      <c r="C637" s="40">
        <v>-5.5393389026187475E-3</v>
      </c>
      <c r="D637" s="30">
        <v>1.99132206515025E-3</v>
      </c>
      <c r="E637" s="30">
        <v>-7.5306609677689975E-3</v>
      </c>
    </row>
    <row r="638" spans="2:5" x14ac:dyDescent="0.2">
      <c r="B638" s="30">
        <v>567</v>
      </c>
      <c r="C638" s="40">
        <v>2.5798354051503294E-2</v>
      </c>
      <c r="D638" s="30">
        <v>-7.6144009850125823E-3</v>
      </c>
      <c r="E638" s="30">
        <v>3.3412755036515876E-2</v>
      </c>
    </row>
    <row r="639" spans="2:5" x14ac:dyDescent="0.2">
      <c r="B639" s="30">
        <v>568</v>
      </c>
      <c r="C639" s="40">
        <v>4.8009148847063843E-4</v>
      </c>
      <c r="D639" s="30">
        <v>3.2305632107953609E-3</v>
      </c>
      <c r="E639" s="30">
        <v>-2.7504717223247226E-3</v>
      </c>
    </row>
    <row r="640" spans="2:5" x14ac:dyDescent="0.2">
      <c r="B640" s="30">
        <v>569</v>
      </c>
      <c r="C640" s="40">
        <v>-3.3654907570836727E-3</v>
      </c>
      <c r="D640" s="30">
        <v>5.2135777938008537E-3</v>
      </c>
      <c r="E640" s="30">
        <v>-8.579068550884526E-3</v>
      </c>
    </row>
    <row r="641" spans="2:5" x14ac:dyDescent="0.2">
      <c r="B641" s="30">
        <v>570</v>
      </c>
      <c r="C641" s="40">
        <v>-3.2581737344344497E-2</v>
      </c>
      <c r="D641" s="30">
        <v>-1.5613882484592188E-3</v>
      </c>
      <c r="E641" s="30">
        <v>-3.1020349095885278E-2</v>
      </c>
    </row>
    <row r="642" spans="2:5" x14ac:dyDescent="0.2">
      <c r="B642" s="30">
        <v>571</v>
      </c>
      <c r="C642" s="40">
        <v>-5.5789795043888644E-3</v>
      </c>
      <c r="D642" s="30">
        <v>-4.79333046626239E-3</v>
      </c>
      <c r="E642" s="30">
        <v>-7.8564903812647444E-4</v>
      </c>
    </row>
    <row r="643" spans="2:5" x14ac:dyDescent="0.2">
      <c r="B643" s="30">
        <v>572</v>
      </c>
      <c r="C643" s="40">
        <v>-8.083306180342217E-3</v>
      </c>
      <c r="D643" s="30">
        <v>-2.8134404733947717E-3</v>
      </c>
      <c r="E643" s="30">
        <v>-5.2698657069474453E-3</v>
      </c>
    </row>
    <row r="644" spans="2:5" x14ac:dyDescent="0.2">
      <c r="B644" s="30">
        <v>573</v>
      </c>
      <c r="C644" s="40">
        <v>2.0819338048879567E-2</v>
      </c>
      <c r="D644" s="30">
        <v>-4.3104799915608047E-3</v>
      </c>
      <c r="E644" s="30">
        <v>2.5129818040440371E-2</v>
      </c>
    </row>
    <row r="645" spans="2:5" x14ac:dyDescent="0.2">
      <c r="B645" s="30">
        <v>574</v>
      </c>
      <c r="C645" s="40">
        <v>-2.7972297799974104E-3</v>
      </c>
      <c r="D645" s="30">
        <v>7.0247295422584208E-3</v>
      </c>
      <c r="E645" s="30">
        <v>-9.8219593222558313E-3</v>
      </c>
    </row>
    <row r="646" spans="2:5" x14ac:dyDescent="0.2">
      <c r="B646" s="30">
        <v>575</v>
      </c>
      <c r="C646" s="40">
        <v>-5.572755858604255E-3</v>
      </c>
      <c r="D646" s="30">
        <v>1.0701897019916497E-3</v>
      </c>
      <c r="E646" s="30">
        <v>-6.6429455605959047E-3</v>
      </c>
    </row>
    <row r="647" spans="2:5" x14ac:dyDescent="0.2">
      <c r="B647" s="30">
        <v>576</v>
      </c>
      <c r="C647" s="40">
        <v>-1.3495358414665863E-2</v>
      </c>
      <c r="D647" s="30">
        <v>-1.5702216243575363E-3</v>
      </c>
      <c r="E647" s="30">
        <v>-1.1925136790308327E-2</v>
      </c>
    </row>
    <row r="648" spans="2:5" x14ac:dyDescent="0.2">
      <c r="B648" s="30">
        <v>577</v>
      </c>
      <c r="C648" s="40">
        <v>-3.1729449501009983E-2</v>
      </c>
      <c r="D648" s="30">
        <v>-1.3592861871394579E-3</v>
      </c>
      <c r="E648" s="30">
        <v>-3.0370163313870525E-2</v>
      </c>
    </row>
    <row r="649" spans="2:5" x14ac:dyDescent="0.2">
      <c r="B649" s="30">
        <v>578</v>
      </c>
      <c r="C649" s="40">
        <v>-2.8849367577295868E-3</v>
      </c>
      <c r="D649" s="30">
        <v>-2.1274445503499835E-3</v>
      </c>
      <c r="E649" s="30">
        <v>-7.5749220737960331E-4</v>
      </c>
    </row>
    <row r="650" spans="2:5" x14ac:dyDescent="0.2">
      <c r="B650" s="30">
        <v>579</v>
      </c>
      <c r="C650" s="40">
        <v>1.4435087360161372E-3</v>
      </c>
      <c r="D650" s="30">
        <v>-7.8557662228027261E-3</v>
      </c>
      <c r="E650" s="30">
        <v>9.2992749588188626E-3</v>
      </c>
    </row>
    <row r="651" spans="2:5" x14ac:dyDescent="0.2">
      <c r="B651" s="30">
        <v>580</v>
      </c>
      <c r="C651" s="40">
        <v>2.7342802561465627E-2</v>
      </c>
      <c r="D651" s="30">
        <v>-7.2149872297958689E-4</v>
      </c>
      <c r="E651" s="30">
        <v>2.8064301284445214E-2</v>
      </c>
    </row>
    <row r="652" spans="2:5" x14ac:dyDescent="0.2">
      <c r="B652" s="30">
        <v>581</v>
      </c>
      <c r="C652" s="40">
        <v>-1.4238061423607846E-2</v>
      </c>
      <c r="D652" s="30">
        <v>3.9299443568231486E-3</v>
      </c>
      <c r="E652" s="30">
        <v>-1.8168005780430995E-2</v>
      </c>
    </row>
    <row r="653" spans="2:5" x14ac:dyDescent="0.2">
      <c r="B653" s="30">
        <v>582</v>
      </c>
      <c r="C653" s="40">
        <v>4.3365769803004849E-3</v>
      </c>
      <c r="D653" s="30">
        <v>3.4160801684928205E-3</v>
      </c>
      <c r="E653" s="30">
        <v>9.2049681180766431E-4</v>
      </c>
    </row>
    <row r="654" spans="2:5" x14ac:dyDescent="0.2">
      <c r="B654" s="30">
        <v>583</v>
      </c>
      <c r="C654" s="40">
        <v>-5.7800385386699822E-3</v>
      </c>
      <c r="D654" s="30">
        <v>1.0239709034212926E-3</v>
      </c>
      <c r="E654" s="30">
        <v>-6.8040094420912748E-3</v>
      </c>
    </row>
    <row r="655" spans="2:5" x14ac:dyDescent="0.2">
      <c r="B655" s="30">
        <v>584</v>
      </c>
      <c r="C655" s="40">
        <v>-7.9575891834402501E-3</v>
      </c>
      <c r="D655" s="30">
        <v>4.3228938324384528E-5</v>
      </c>
      <c r="E655" s="30">
        <v>-8.0008181217646347E-3</v>
      </c>
    </row>
    <row r="656" spans="2:5" x14ac:dyDescent="0.2">
      <c r="B656" s="30">
        <v>585</v>
      </c>
      <c r="C656" s="40">
        <v>1.4194489277698452E-2</v>
      </c>
      <c r="D656" s="30">
        <v>-8.6293365641841938E-4</v>
      </c>
      <c r="E656" s="30">
        <v>1.5057422934116872E-2</v>
      </c>
    </row>
    <row r="657" spans="2:5" x14ac:dyDescent="0.2">
      <c r="B657" s="30">
        <v>586</v>
      </c>
      <c r="C657" s="40">
        <v>1.4473693347657223E-2</v>
      </c>
      <c r="D657" s="30">
        <v>-1.9756738869477364E-3</v>
      </c>
      <c r="E657" s="30">
        <v>1.644936723460496E-2</v>
      </c>
    </row>
    <row r="658" spans="2:5" x14ac:dyDescent="0.2">
      <c r="B658" s="30">
        <v>587</v>
      </c>
      <c r="C658" s="40">
        <v>-2.6403323572225883E-3</v>
      </c>
      <c r="D658" s="30">
        <v>4.4489029816637739E-3</v>
      </c>
      <c r="E658" s="30">
        <v>-7.0892353388863627E-3</v>
      </c>
    </row>
    <row r="659" spans="2:5" x14ac:dyDescent="0.2">
      <c r="B659" s="30">
        <v>588</v>
      </c>
      <c r="C659" s="40">
        <v>9.4344214693486018E-3</v>
      </c>
      <c r="D659" s="30">
        <v>1.8802094278261329E-3</v>
      </c>
      <c r="E659" s="30">
        <v>7.5542120415224689E-3</v>
      </c>
    </row>
    <row r="660" spans="2:5" x14ac:dyDescent="0.2">
      <c r="B660" s="30">
        <v>589</v>
      </c>
      <c r="C660" s="40">
        <v>1.9143232562265682E-2</v>
      </c>
      <c r="D660" s="30">
        <v>2.215464608210739E-3</v>
      </c>
      <c r="E660" s="30">
        <v>1.6927767954054943E-2</v>
      </c>
    </row>
    <row r="661" spans="2:5" x14ac:dyDescent="0.2">
      <c r="B661" s="30">
        <v>590</v>
      </c>
      <c r="C661" s="40">
        <v>5.9963039506275354E-4</v>
      </c>
      <c r="D661" s="30">
        <v>4.549196541772966E-3</v>
      </c>
      <c r="E661" s="30">
        <v>-3.9495661467102124E-3</v>
      </c>
    </row>
    <row r="662" spans="2:5" x14ac:dyDescent="0.2">
      <c r="B662" s="30">
        <v>591</v>
      </c>
      <c r="C662" s="40">
        <v>3.5473500686797582E-2</v>
      </c>
      <c r="D662" s="30">
        <v>3.9246407333116407E-3</v>
      </c>
      <c r="E662" s="30">
        <v>3.1548859953485942E-2</v>
      </c>
    </row>
    <row r="663" spans="2:5" x14ac:dyDescent="0.2">
      <c r="B663" s="30">
        <v>592</v>
      </c>
      <c r="C663" s="40">
        <v>4.9873267049031431E-3</v>
      </c>
      <c r="D663" s="30">
        <v>-2.0696950817159724E-4</v>
      </c>
      <c r="E663" s="30">
        <v>5.1942962130747403E-3</v>
      </c>
    </row>
    <row r="664" spans="2:5" x14ac:dyDescent="0.2">
      <c r="B664" s="30">
        <v>593</v>
      </c>
      <c r="C664" s="40">
        <v>3.3151740346880718E-2</v>
      </c>
      <c r="D664" s="30">
        <v>6.2394863415906054E-3</v>
      </c>
      <c r="E664" s="30">
        <v>2.6912254005290112E-2</v>
      </c>
    </row>
    <row r="665" spans="2:5" x14ac:dyDescent="0.2">
      <c r="B665" s="30">
        <v>594</v>
      </c>
      <c r="C665" s="40">
        <v>2.0705627205138757E-2</v>
      </c>
      <c r="D665" s="30">
        <v>4.9548861571979547E-3</v>
      </c>
      <c r="E665" s="30">
        <v>1.5750741047940803E-2</v>
      </c>
    </row>
    <row r="666" spans="2:5" x14ac:dyDescent="0.2">
      <c r="B666" s="30">
        <v>595</v>
      </c>
      <c r="C666" s="40">
        <v>-1.4970155256817573E-2</v>
      </c>
      <c r="D666" s="30">
        <v>3.6079622833836041E-3</v>
      </c>
      <c r="E666" s="30">
        <v>-1.8578117540201177E-2</v>
      </c>
    </row>
    <row r="667" spans="2:5" x14ac:dyDescent="0.2">
      <c r="B667" s="30">
        <v>596</v>
      </c>
      <c r="C667" s="40">
        <v>-2.6802498882671819E-2</v>
      </c>
      <c r="D667" s="30">
        <v>4.6529919933885611E-3</v>
      </c>
      <c r="E667" s="30">
        <v>-3.145549087606038E-2</v>
      </c>
    </row>
    <row r="668" spans="2:5" x14ac:dyDescent="0.2">
      <c r="B668" s="30">
        <v>597</v>
      </c>
      <c r="C668" s="40">
        <v>-4.9097939097120041E-2</v>
      </c>
      <c r="D668" s="30">
        <v>-9.7504625613421131E-3</v>
      </c>
      <c r="E668" s="30">
        <v>-3.9347476535777928E-2</v>
      </c>
    </row>
    <row r="669" spans="2:5" x14ac:dyDescent="0.2">
      <c r="B669" s="30">
        <v>598</v>
      </c>
      <c r="C669" s="40">
        <v>1.90584569963799E-2</v>
      </c>
      <c r="D669" s="30">
        <v>-1.1379288427109918E-2</v>
      </c>
      <c r="E669" s="30">
        <v>3.0437745423489818E-2</v>
      </c>
    </row>
    <row r="670" spans="2:5" x14ac:dyDescent="0.2">
      <c r="B670" s="30">
        <v>599</v>
      </c>
      <c r="C670" s="40">
        <v>1.00098322032904E-2</v>
      </c>
      <c r="D670" s="30">
        <v>-4.1527936501812527E-3</v>
      </c>
      <c r="E670" s="30">
        <v>1.4162625853471653E-2</v>
      </c>
    </row>
    <row r="671" spans="2:5" x14ac:dyDescent="0.2">
      <c r="B671" s="30">
        <v>600</v>
      </c>
      <c r="C671" s="40">
        <v>-1.3365907609634395E-2</v>
      </c>
      <c r="D671" s="30">
        <v>1.2368996240052499E-3</v>
      </c>
      <c r="E671" s="30">
        <v>-1.4602807233639645E-2</v>
      </c>
    </row>
    <row r="672" spans="2:5" x14ac:dyDescent="0.2">
      <c r="B672" s="30">
        <v>601</v>
      </c>
      <c r="C672" s="40">
        <v>-2.633542568879407E-4</v>
      </c>
      <c r="D672" s="30">
        <v>3.190896582332421E-4</v>
      </c>
      <c r="E672" s="30">
        <v>-5.824439151211828E-4</v>
      </c>
    </row>
    <row r="673" spans="2:5" x14ac:dyDescent="0.2">
      <c r="B673" s="30">
        <v>602</v>
      </c>
      <c r="C673" s="40">
        <v>1.9484099751615393E-2</v>
      </c>
      <c r="D673" s="30">
        <v>-3.779441422327022E-3</v>
      </c>
      <c r="E673" s="30">
        <v>2.3263541173942415E-2</v>
      </c>
    </row>
    <row r="674" spans="2:5" x14ac:dyDescent="0.2">
      <c r="B674" s="30">
        <v>603</v>
      </c>
      <c r="C674" s="40">
        <v>-1.5733460025258175E-2</v>
      </c>
      <c r="D674" s="30">
        <v>2.4487817396541024E-3</v>
      </c>
      <c r="E674" s="30">
        <v>-1.8182241764912278E-2</v>
      </c>
    </row>
    <row r="675" spans="2:5" x14ac:dyDescent="0.2">
      <c r="B675" s="30">
        <v>604</v>
      </c>
      <c r="C675" s="40">
        <v>-1.5691712864691863E-2</v>
      </c>
      <c r="D675" s="30">
        <v>2.8709662857548668E-3</v>
      </c>
      <c r="E675" s="30">
        <v>-1.856267915044673E-2</v>
      </c>
    </row>
    <row r="676" spans="2:5" x14ac:dyDescent="0.2">
      <c r="B676" s="30">
        <v>605</v>
      </c>
      <c r="C676" s="40">
        <v>-3.9990935920948491E-4</v>
      </c>
      <c r="D676" s="30">
        <v>-7.2806959967314806E-3</v>
      </c>
      <c r="E676" s="30">
        <v>6.880786637521996E-3</v>
      </c>
    </row>
    <row r="677" spans="2:5" x14ac:dyDescent="0.2">
      <c r="B677" s="30">
        <v>606</v>
      </c>
      <c r="C677" s="40">
        <v>-1.286427244600632E-2</v>
      </c>
      <c r="D677" s="30">
        <v>-5.1404709606584064E-3</v>
      </c>
      <c r="E677" s="30">
        <v>-7.7238014853479135E-3</v>
      </c>
    </row>
    <row r="678" spans="2:5" x14ac:dyDescent="0.2">
      <c r="B678" s="30">
        <v>607</v>
      </c>
      <c r="C678" s="40">
        <v>1.0348940157375575E-3</v>
      </c>
      <c r="D678" s="30">
        <v>3.9969579935372214E-4</v>
      </c>
      <c r="E678" s="30">
        <v>6.3519821638383534E-4</v>
      </c>
    </row>
    <row r="679" spans="2:5" x14ac:dyDescent="0.2">
      <c r="B679" s="30">
        <v>608</v>
      </c>
      <c r="C679" s="40">
        <v>-1.7013925813187804E-3</v>
      </c>
      <c r="D679" s="30">
        <v>-2.2384737934796461E-3</v>
      </c>
      <c r="E679" s="30">
        <v>5.3708121216086572E-4</v>
      </c>
    </row>
    <row r="680" spans="2:5" x14ac:dyDescent="0.2">
      <c r="B680" s="30">
        <v>609</v>
      </c>
      <c r="C680" s="40">
        <v>8.129688363015395E-3</v>
      </c>
      <c r="D680" s="30">
        <v>4.7142486606233406E-3</v>
      </c>
      <c r="E680" s="30">
        <v>3.4154397023920544E-3</v>
      </c>
    </row>
    <row r="681" spans="2:5" x14ac:dyDescent="0.2">
      <c r="B681" s="30">
        <v>610</v>
      </c>
      <c r="C681" s="40">
        <v>5.6055007465072191E-3</v>
      </c>
      <c r="D681" s="30">
        <v>1.0401142006177125E-3</v>
      </c>
      <c r="E681" s="30">
        <v>4.5653865458895066E-3</v>
      </c>
    </row>
    <row r="682" spans="2:5" x14ac:dyDescent="0.2">
      <c r="B682" s="30">
        <v>611</v>
      </c>
      <c r="C682" s="40">
        <v>3.7343760827839734E-3</v>
      </c>
      <c r="D682" s="30">
        <v>-7.106489226151539E-4</v>
      </c>
      <c r="E682" s="30">
        <v>4.4450250053991273E-3</v>
      </c>
    </row>
    <row r="683" spans="2:5" x14ac:dyDescent="0.2">
      <c r="B683" s="30">
        <v>612</v>
      </c>
      <c r="C683" s="40">
        <v>2.0961308867588177E-3</v>
      </c>
      <c r="D683" s="30">
        <v>3.7448029008571161E-3</v>
      </c>
      <c r="E683" s="30">
        <v>-1.6486720140982984E-3</v>
      </c>
    </row>
    <row r="684" spans="2:5" x14ac:dyDescent="0.2">
      <c r="B684" s="30">
        <v>613</v>
      </c>
      <c r="C684" s="40">
        <v>1.8990848065244599E-2</v>
      </c>
      <c r="D684" s="30">
        <v>1.1140334608211871E-3</v>
      </c>
      <c r="E684" s="30">
        <v>1.7876814604423412E-2</v>
      </c>
    </row>
    <row r="685" spans="2:5" x14ac:dyDescent="0.2">
      <c r="B685" s="30">
        <v>614</v>
      </c>
      <c r="C685" s="40">
        <v>-9.091605050627569E-3</v>
      </c>
      <c r="D685" s="30">
        <v>3.3656529772106182E-4</v>
      </c>
      <c r="E685" s="30">
        <v>-9.4281703483486308E-3</v>
      </c>
    </row>
    <row r="686" spans="2:5" x14ac:dyDescent="0.2">
      <c r="B686" s="30">
        <v>615</v>
      </c>
      <c r="C686" s="40">
        <v>4.0857718522799456E-3</v>
      </c>
      <c r="D686" s="30">
        <v>2.2104173115913375E-3</v>
      </c>
      <c r="E686" s="30">
        <v>1.8753545406886081E-3</v>
      </c>
    </row>
    <row r="687" spans="2:5" x14ac:dyDescent="0.2">
      <c r="B687" s="30">
        <v>616</v>
      </c>
      <c r="C687" s="40">
        <v>-2.285276666849783E-3</v>
      </c>
      <c r="D687" s="30">
        <v>5.3097372555532688E-4</v>
      </c>
      <c r="E687" s="30">
        <v>-2.8162503924051099E-3</v>
      </c>
    </row>
    <row r="688" spans="2:5" x14ac:dyDescent="0.2">
      <c r="B688" s="30">
        <v>617</v>
      </c>
      <c r="C688" s="40">
        <v>-5.5029284828802595E-4</v>
      </c>
      <c r="D688" s="30">
        <v>-1.7753088773417003E-3</v>
      </c>
      <c r="E688" s="30">
        <v>1.2250160290536744E-3</v>
      </c>
    </row>
    <row r="689" spans="2:5" x14ac:dyDescent="0.2">
      <c r="B689" s="30">
        <v>618</v>
      </c>
      <c r="C689" s="40">
        <v>2.795516708312296E-4</v>
      </c>
      <c r="D689" s="30">
        <v>2.3442960920754593E-3</v>
      </c>
      <c r="E689" s="30">
        <v>-2.0647444212442299E-3</v>
      </c>
    </row>
    <row r="690" spans="2:5" x14ac:dyDescent="0.2">
      <c r="B690" s="30">
        <v>619</v>
      </c>
      <c r="C690" s="40">
        <v>7.2237041709755844E-3</v>
      </c>
      <c r="D690" s="30">
        <v>-2.3756247777358677E-3</v>
      </c>
      <c r="E690" s="30">
        <v>9.5993289487114521E-3</v>
      </c>
    </row>
    <row r="691" spans="2:5" x14ac:dyDescent="0.2">
      <c r="B691" s="30">
        <v>620</v>
      </c>
      <c r="C691" s="40">
        <v>2.6068407485938033E-3</v>
      </c>
      <c r="D691" s="30">
        <v>1.8924401217638954E-3</v>
      </c>
      <c r="E691" s="30">
        <v>7.1440062682990788E-4</v>
      </c>
    </row>
    <row r="692" spans="2:5" x14ac:dyDescent="0.2">
      <c r="B692" s="30">
        <v>621</v>
      </c>
      <c r="C692" s="40">
        <v>8.9979382419183573E-3</v>
      </c>
      <c r="D692" s="30">
        <v>3.5711718035585059E-4</v>
      </c>
      <c r="E692" s="30">
        <v>8.6408210615625067E-3</v>
      </c>
    </row>
    <row r="693" spans="2:5" x14ac:dyDescent="0.2">
      <c r="B693" s="30">
        <v>622</v>
      </c>
      <c r="C693" s="40">
        <v>1.6358835918757525E-3</v>
      </c>
      <c r="D693" s="30">
        <v>8.4679594024425161E-4</v>
      </c>
      <c r="E693" s="30">
        <v>7.8908765163150088E-4</v>
      </c>
    </row>
    <row r="694" spans="2:5" x14ac:dyDescent="0.2">
      <c r="B694" s="30">
        <v>623</v>
      </c>
      <c r="C694" s="40">
        <v>1.1283785638021212E-2</v>
      </c>
      <c r="D694" s="30">
        <v>9.1855093377629649E-4</v>
      </c>
      <c r="E694" s="30">
        <v>1.0365234704244915E-2</v>
      </c>
    </row>
    <row r="695" spans="2:5" x14ac:dyDescent="0.2">
      <c r="B695" s="30">
        <v>624</v>
      </c>
      <c r="C695" s="40">
        <v>-6.6646820336498363E-3</v>
      </c>
      <c r="D695" s="30">
        <v>2.3149288208370155E-3</v>
      </c>
      <c r="E695" s="30">
        <v>-8.9796108544868518E-3</v>
      </c>
    </row>
    <row r="696" spans="2:5" x14ac:dyDescent="0.2">
      <c r="B696" s="30">
        <v>625</v>
      </c>
      <c r="C696" s="40">
        <v>5.7757968487108739E-3</v>
      </c>
      <c r="D696" s="30">
        <v>-2.1677665910752476E-3</v>
      </c>
      <c r="E696" s="30">
        <v>7.9435634397861214E-3</v>
      </c>
    </row>
    <row r="697" spans="2:5" x14ac:dyDescent="0.2">
      <c r="B697" s="30">
        <v>626</v>
      </c>
      <c r="C697" s="40">
        <v>-8.2833463945478185E-3</v>
      </c>
      <c r="D697" s="30">
        <v>1.0983578549733017E-3</v>
      </c>
      <c r="E697" s="30">
        <v>-9.3817042495211202E-3</v>
      </c>
    </row>
    <row r="698" spans="2:5" x14ac:dyDescent="0.2">
      <c r="B698" s="30">
        <v>627</v>
      </c>
      <c r="C698" s="40">
        <v>3.3420040483708112E-3</v>
      </c>
      <c r="D698" s="30">
        <v>-2.0617552265372288E-3</v>
      </c>
      <c r="E698" s="30">
        <v>5.4037592749080401E-3</v>
      </c>
    </row>
    <row r="699" spans="2:5" x14ac:dyDescent="0.2">
      <c r="B699" s="30">
        <v>628</v>
      </c>
      <c r="C699" s="40">
        <v>-8.7623499889196588E-3</v>
      </c>
      <c r="D699" s="30">
        <v>3.047810888195928E-4</v>
      </c>
      <c r="E699" s="30">
        <v>-9.0671310777392516E-3</v>
      </c>
    </row>
    <row r="700" spans="2:5" x14ac:dyDescent="0.2">
      <c r="B700" s="30">
        <v>629</v>
      </c>
      <c r="C700" s="40">
        <v>-2.6378214928324119E-2</v>
      </c>
      <c r="D700" s="30">
        <v>-2.2726143253767768E-3</v>
      </c>
      <c r="E700" s="30">
        <v>-2.4105600602947343E-2</v>
      </c>
    </row>
    <row r="701" spans="2:5" x14ac:dyDescent="0.2">
      <c r="B701" s="30">
        <v>630</v>
      </c>
      <c r="C701" s="40">
        <v>-1.0937445962100885E-3</v>
      </c>
      <c r="D701" s="30">
        <v>-3.0741116382549841E-3</v>
      </c>
      <c r="E701" s="30">
        <v>1.9803670420448956E-3</v>
      </c>
    </row>
    <row r="702" spans="2:5" x14ac:dyDescent="0.2">
      <c r="B702" s="30">
        <v>631</v>
      </c>
      <c r="C702" s="40">
        <v>-4.1476771923113628E-3</v>
      </c>
      <c r="D702" s="30">
        <v>-5.6026663908836762E-3</v>
      </c>
      <c r="E702" s="30">
        <v>1.4549891985723134E-3</v>
      </c>
    </row>
    <row r="703" spans="2:5" x14ac:dyDescent="0.2">
      <c r="B703" s="30">
        <v>632</v>
      </c>
      <c r="C703" s="40">
        <v>8.4715607996798878E-3</v>
      </c>
      <c r="D703" s="30">
        <v>-9.3073206091311492E-5</v>
      </c>
      <c r="E703" s="30">
        <v>8.5646340057711993E-3</v>
      </c>
    </row>
    <row r="704" spans="2:5" x14ac:dyDescent="0.2">
      <c r="B704" s="30">
        <v>633</v>
      </c>
      <c r="C704" s="40">
        <v>3.6575940152811532E-3</v>
      </c>
      <c r="D704" s="30">
        <v>7.0069669272262731E-4</v>
      </c>
      <c r="E704" s="30">
        <v>2.9568973225585259E-3</v>
      </c>
    </row>
    <row r="705" spans="2:5" x14ac:dyDescent="0.2">
      <c r="B705" s="30">
        <v>634</v>
      </c>
      <c r="C705" s="40">
        <v>1.1550174536656091E-3</v>
      </c>
      <c r="D705" s="30">
        <v>3.785149478684087E-4</v>
      </c>
      <c r="E705" s="30">
        <v>7.7650250579720044E-4</v>
      </c>
    </row>
    <row r="706" spans="2:5" x14ac:dyDescent="0.2">
      <c r="B706" s="30">
        <v>635</v>
      </c>
      <c r="C706" s="40">
        <v>-7.9810424911045449E-3</v>
      </c>
      <c r="D706" s="30">
        <v>1.3573501106264232E-3</v>
      </c>
      <c r="E706" s="30">
        <v>-9.3383926017309681E-3</v>
      </c>
    </row>
    <row r="707" spans="2:5" x14ac:dyDescent="0.2">
      <c r="B707" s="30">
        <v>636</v>
      </c>
      <c r="C707" s="40">
        <v>6.47575620252958E-3</v>
      </c>
      <c r="D707" s="30">
        <v>-4.8414099469738271E-4</v>
      </c>
      <c r="E707" s="30">
        <v>6.9598971972269627E-3</v>
      </c>
    </row>
    <row r="708" spans="2:5" x14ac:dyDescent="0.2">
      <c r="B708" s="30">
        <v>637</v>
      </c>
      <c r="C708" s="40">
        <v>7.1474068862425154E-3</v>
      </c>
      <c r="D708" s="30">
        <v>-4.7690125660526574E-4</v>
      </c>
      <c r="E708" s="30">
        <v>7.6243081428477811E-3</v>
      </c>
    </row>
    <row r="709" spans="2:5" x14ac:dyDescent="0.2">
      <c r="B709" s="30">
        <v>638</v>
      </c>
      <c r="C709" s="40">
        <v>2.8742014793601374E-3</v>
      </c>
      <c r="D709" s="30">
        <v>2.4363106356518702E-3</v>
      </c>
      <c r="E709" s="30">
        <v>4.3789084370826712E-4</v>
      </c>
    </row>
    <row r="710" spans="2:5" x14ac:dyDescent="0.2">
      <c r="B710" s="30">
        <v>639</v>
      </c>
      <c r="C710" s="40">
        <v>1.3076585931856928E-2</v>
      </c>
      <c r="D710" s="30">
        <v>8.8967630793986875E-4</v>
      </c>
      <c r="E710" s="30">
        <v>1.218690962391706E-2</v>
      </c>
    </row>
    <row r="711" spans="2:5" x14ac:dyDescent="0.2">
      <c r="B711" s="30">
        <v>640</v>
      </c>
      <c r="C711" s="40">
        <v>-5.7849769517399827E-3</v>
      </c>
      <c r="D711" s="30">
        <v>7.8395231768121215E-4</v>
      </c>
      <c r="E711" s="30">
        <v>-6.5689292694211948E-3</v>
      </c>
    </row>
    <row r="712" spans="2:5" x14ac:dyDescent="0.2">
      <c r="B712" s="30">
        <v>641</v>
      </c>
      <c r="C712" s="40">
        <v>1.0617265295266418E-2</v>
      </c>
      <c r="D712" s="30">
        <v>3.7115122141860224E-3</v>
      </c>
      <c r="E712" s="30">
        <v>6.9057530810803956E-3</v>
      </c>
    </row>
    <row r="713" spans="2:5" x14ac:dyDescent="0.2">
      <c r="B713" s="30">
        <v>642</v>
      </c>
      <c r="C713" s="40">
        <v>1.0311859245346892E-2</v>
      </c>
      <c r="D713" s="30">
        <v>5.3359758785676524E-4</v>
      </c>
      <c r="E713" s="30">
        <v>9.7782616574901265E-3</v>
      </c>
    </row>
    <row r="714" spans="2:5" x14ac:dyDescent="0.2">
      <c r="B714" s="30">
        <v>643</v>
      </c>
      <c r="C714" s="40">
        <v>1.5798143301801012E-2</v>
      </c>
      <c r="D714" s="30">
        <v>2.0219045091557017E-3</v>
      </c>
      <c r="E714" s="30">
        <v>1.377623879264531E-2</v>
      </c>
    </row>
    <row r="715" spans="2:5" x14ac:dyDescent="0.2">
      <c r="B715" s="30">
        <v>644</v>
      </c>
      <c r="C715" s="40">
        <v>2.0840416946348892E-2</v>
      </c>
      <c r="D715" s="30">
        <v>3.7966182778989381E-3</v>
      </c>
      <c r="E715" s="30">
        <v>1.7043798668449954E-2</v>
      </c>
    </row>
    <row r="716" spans="2:5" x14ac:dyDescent="0.2">
      <c r="B716" s="30">
        <v>645</v>
      </c>
      <c r="C716" s="40">
        <v>-2.644567771393427E-3</v>
      </c>
      <c r="D716" s="30">
        <v>2.4113438267533167E-3</v>
      </c>
      <c r="E716" s="30">
        <v>-5.0559115981467437E-3</v>
      </c>
    </row>
    <row r="717" spans="2:5" x14ac:dyDescent="0.2">
      <c r="B717" s="30">
        <v>646</v>
      </c>
      <c r="C717" s="40">
        <v>-1.7043628464715737E-3</v>
      </c>
      <c r="D717" s="30">
        <v>2.4559920906329453E-3</v>
      </c>
      <c r="E717" s="30">
        <v>-4.1603549371045188E-3</v>
      </c>
    </row>
    <row r="718" spans="2:5" x14ac:dyDescent="0.2">
      <c r="B718" s="30">
        <v>647</v>
      </c>
      <c r="C718" s="40">
        <v>8.0769188091870791E-4</v>
      </c>
      <c r="D718" s="30">
        <v>-2.3123735205801211E-4</v>
      </c>
      <c r="E718" s="30">
        <v>1.03892923297672E-3</v>
      </c>
    </row>
    <row r="719" spans="2:5" x14ac:dyDescent="0.2">
      <c r="B719" s="30">
        <v>648</v>
      </c>
      <c r="C719" s="40">
        <v>-8.3366572973788619E-3</v>
      </c>
      <c r="D719" s="30">
        <v>-1.8202224763026733E-3</v>
      </c>
      <c r="E719" s="30">
        <v>-6.5164348210761886E-3</v>
      </c>
    </row>
    <row r="720" spans="2:5" x14ac:dyDescent="0.2">
      <c r="B720" s="30">
        <v>649</v>
      </c>
      <c r="C720" s="40">
        <v>3.214951269253298E-2</v>
      </c>
      <c r="D720" s="30">
        <v>-9.3907737026855537E-4</v>
      </c>
      <c r="E720" s="30">
        <v>3.3088590062801536E-2</v>
      </c>
    </row>
    <row r="721" spans="2:5" x14ac:dyDescent="0.2">
      <c r="B721" s="30">
        <v>650</v>
      </c>
      <c r="C721" s="40">
        <v>1.909369215518467E-3</v>
      </c>
      <c r="D721" s="30">
        <v>1.1003620878078349E-3</v>
      </c>
      <c r="E721" s="30">
        <v>8.0900712771063204E-4</v>
      </c>
    </row>
    <row r="722" spans="2:5" x14ac:dyDescent="0.2">
      <c r="B722" s="30">
        <v>651</v>
      </c>
      <c r="C722" s="40">
        <v>-9.0540263528178823E-3</v>
      </c>
      <c r="D722" s="30">
        <v>2.5475877008992523E-3</v>
      </c>
      <c r="E722" s="30">
        <v>-1.1601614053717135E-2</v>
      </c>
    </row>
    <row r="723" spans="2:5" x14ac:dyDescent="0.2">
      <c r="B723" s="30">
        <v>652</v>
      </c>
      <c r="C723" s="40">
        <v>-5.2914005715454099E-3</v>
      </c>
      <c r="D723" s="30">
        <v>1.0963627530526897E-3</v>
      </c>
      <c r="E723" s="30">
        <v>-6.3877633245980996E-3</v>
      </c>
    </row>
    <row r="724" spans="2:5" x14ac:dyDescent="0.2">
      <c r="B724" s="30">
        <v>653</v>
      </c>
      <c r="C724" s="40">
        <v>2.2068130185715429E-3</v>
      </c>
      <c r="D724" s="30">
        <v>-5.4054689322194059E-3</v>
      </c>
      <c r="E724" s="30">
        <v>7.6122819507909488E-3</v>
      </c>
    </row>
    <row r="725" spans="2:5" x14ac:dyDescent="0.2">
      <c r="B725" s="30">
        <v>654</v>
      </c>
      <c r="C725" s="40">
        <v>-8.5969212310660192E-3</v>
      </c>
      <c r="D725" s="30">
        <v>1.4759198196564877E-3</v>
      </c>
      <c r="E725" s="30">
        <v>-1.0072841050722507E-2</v>
      </c>
    </row>
    <row r="726" spans="2:5" x14ac:dyDescent="0.2">
      <c r="B726" s="30">
        <v>655</v>
      </c>
      <c r="C726" s="40">
        <v>6.1401253471147828E-3</v>
      </c>
      <c r="D726" s="30">
        <v>-2.6246091390290296E-3</v>
      </c>
      <c r="E726" s="30">
        <v>8.7647344861438124E-3</v>
      </c>
    </row>
    <row r="727" spans="2:5" x14ac:dyDescent="0.2">
      <c r="B727" s="30">
        <v>656</v>
      </c>
      <c r="C727" s="40">
        <v>-1.6474596058209594E-2</v>
      </c>
      <c r="D727" s="30">
        <v>-3.3001512036930428E-3</v>
      </c>
      <c r="E727" s="30">
        <v>-1.3174444854516552E-2</v>
      </c>
    </row>
    <row r="728" spans="2:5" x14ac:dyDescent="0.2">
      <c r="B728" s="30">
        <v>657</v>
      </c>
      <c r="C728" s="40">
        <v>-5.9372244865543928E-3</v>
      </c>
      <c r="D728" s="30">
        <v>-1.1247053373047025E-3</v>
      </c>
      <c r="E728" s="30">
        <v>-4.8125191492496902E-3</v>
      </c>
    </row>
    <row r="729" spans="2:5" x14ac:dyDescent="0.2">
      <c r="B729" s="30">
        <v>658</v>
      </c>
      <c r="C729" s="40">
        <v>-1.0613258281532735E-2</v>
      </c>
      <c r="D729" s="30">
        <v>-2.1515471178567419E-3</v>
      </c>
      <c r="E729" s="30">
        <v>-8.4617111636759931E-3</v>
      </c>
    </row>
    <row r="730" spans="2:5" x14ac:dyDescent="0.2">
      <c r="B730" s="30">
        <v>659</v>
      </c>
      <c r="C730" s="40">
        <v>-4.9637431862941568E-3</v>
      </c>
      <c r="D730" s="30">
        <v>-3.7347952726752014E-3</v>
      </c>
      <c r="E730" s="30">
        <v>-1.2289479136189554E-3</v>
      </c>
    </row>
    <row r="731" spans="2:5" x14ac:dyDescent="0.2">
      <c r="B731" s="30">
        <v>660</v>
      </c>
      <c r="C731" s="40">
        <v>1.874744236477913E-3</v>
      </c>
      <c r="D731" s="30">
        <v>1.7705806870442768E-3</v>
      </c>
      <c r="E731" s="30">
        <v>1.0416354943363617E-4</v>
      </c>
    </row>
    <row r="732" spans="2:5" x14ac:dyDescent="0.2">
      <c r="B732" s="30">
        <v>661</v>
      </c>
      <c r="C732" s="40">
        <v>-2.8637479378513381E-3</v>
      </c>
      <c r="D732" s="30">
        <v>-4.5684502484268849E-3</v>
      </c>
      <c r="E732" s="30">
        <v>1.7047023105755468E-3</v>
      </c>
    </row>
    <row r="733" spans="2:5" x14ac:dyDescent="0.2">
      <c r="B733" s="30">
        <v>662</v>
      </c>
      <c r="C733" s="40">
        <v>1.1687946715767445E-2</v>
      </c>
      <c r="D733" s="30">
        <v>3.4532663571665116E-4</v>
      </c>
      <c r="E733" s="30">
        <v>1.1342620080050794E-2</v>
      </c>
    </row>
    <row r="734" spans="2:5" x14ac:dyDescent="0.2">
      <c r="B734" s="30">
        <v>663</v>
      </c>
      <c r="C734" s="40">
        <v>-7.4872443276747247E-3</v>
      </c>
      <c r="D734" s="30">
        <v>1.8385025667818477E-3</v>
      </c>
      <c r="E734" s="30">
        <v>-9.3257468944565724E-3</v>
      </c>
    </row>
    <row r="735" spans="2:5" x14ac:dyDescent="0.2">
      <c r="B735" s="30">
        <v>664</v>
      </c>
      <c r="C735" s="40">
        <v>-8.2338807018979537E-3</v>
      </c>
      <c r="D735" s="30">
        <v>1.281918797358738E-3</v>
      </c>
      <c r="E735" s="30">
        <v>-9.5157994992566917E-3</v>
      </c>
    </row>
    <row r="736" spans="2:5" x14ac:dyDescent="0.2">
      <c r="B736" s="30">
        <v>665</v>
      </c>
      <c r="C736" s="40">
        <v>-7.0550457174782316E-3</v>
      </c>
      <c r="D736" s="30">
        <v>-1.3992830019308134E-3</v>
      </c>
      <c r="E736" s="30">
        <v>-5.6557627155474181E-3</v>
      </c>
    </row>
    <row r="737" spans="2:5" x14ac:dyDescent="0.2">
      <c r="B737" s="30">
        <v>666</v>
      </c>
      <c r="C737" s="40">
        <v>9.4072985533940722E-4</v>
      </c>
      <c r="D737" s="30">
        <v>-2.1344977066528564E-3</v>
      </c>
      <c r="E737" s="30">
        <v>3.0752275619922637E-3</v>
      </c>
    </row>
    <row r="738" spans="2:5" x14ac:dyDescent="0.2">
      <c r="B738" s="30">
        <v>667</v>
      </c>
      <c r="C738" s="40">
        <v>-7.7726767260248956E-3</v>
      </c>
      <c r="D738" s="30">
        <v>-7.5265803092137464E-4</v>
      </c>
      <c r="E738" s="30">
        <v>-7.020018695103521E-3</v>
      </c>
    </row>
    <row r="739" spans="2:5" x14ac:dyDescent="0.2">
      <c r="B739" s="30">
        <v>668</v>
      </c>
      <c r="C739" s="40">
        <v>4.522986744009287E-3</v>
      </c>
      <c r="D739" s="30">
        <v>-2.9227300037104435E-4</v>
      </c>
      <c r="E739" s="30">
        <v>4.8152597443803314E-3</v>
      </c>
    </row>
    <row r="740" spans="2:5" x14ac:dyDescent="0.2">
      <c r="B740" s="30">
        <v>669</v>
      </c>
      <c r="C740" s="40">
        <v>-9.315259832372691E-3</v>
      </c>
      <c r="D740" s="30">
        <v>-3.0584486421415813E-4</v>
      </c>
      <c r="E740" s="30">
        <v>-9.0094149681585328E-3</v>
      </c>
    </row>
    <row r="741" spans="2:5" x14ac:dyDescent="0.2">
      <c r="B741" s="30">
        <v>670</v>
      </c>
      <c r="C741" s="40">
        <v>5.2787727330843122E-3</v>
      </c>
      <c r="D741" s="30">
        <v>1.3642441544318464E-4</v>
      </c>
      <c r="E741" s="30">
        <v>5.1423483176411275E-3</v>
      </c>
    </row>
    <row r="742" spans="2:5" x14ac:dyDescent="0.2">
      <c r="B742" s="30">
        <v>671</v>
      </c>
      <c r="C742" s="40">
        <v>-8.1910083198178298E-3</v>
      </c>
      <c r="D742" s="30">
        <v>7.5377786126705308E-4</v>
      </c>
      <c r="E742" s="30">
        <v>-8.9447861810848829E-3</v>
      </c>
    </row>
    <row r="743" spans="2:5" x14ac:dyDescent="0.2">
      <c r="B743" s="30">
        <v>672</v>
      </c>
      <c r="C743" s="40">
        <v>2.2772495522515607E-3</v>
      </c>
      <c r="D743" s="30">
        <v>-1.3824020182892803E-3</v>
      </c>
      <c r="E743" s="30">
        <v>3.659651570540841E-3</v>
      </c>
    </row>
    <row r="744" spans="2:5" x14ac:dyDescent="0.2">
      <c r="B744" s="30">
        <v>673</v>
      </c>
      <c r="C744" s="40">
        <v>2.597459723165765E-3</v>
      </c>
      <c r="D744" s="30">
        <v>1.2608484217656239E-3</v>
      </c>
      <c r="E744" s="30">
        <v>1.3366113014001411E-3</v>
      </c>
    </row>
    <row r="745" spans="2:5" x14ac:dyDescent="0.2">
      <c r="B745" s="30">
        <v>674</v>
      </c>
      <c r="C745" s="40">
        <v>7.6167006254011956E-4</v>
      </c>
      <c r="D745" s="30">
        <v>-2.0413719296220193E-3</v>
      </c>
      <c r="E745" s="30">
        <v>2.8030419921621389E-3</v>
      </c>
    </row>
    <row r="746" spans="2:5" x14ac:dyDescent="0.2">
      <c r="B746" s="30">
        <v>675</v>
      </c>
      <c r="C746" s="40">
        <v>4.745210361678737E-3</v>
      </c>
      <c r="D746" s="30">
        <v>2.0986418039192008E-3</v>
      </c>
      <c r="E746" s="30">
        <v>2.6465685577595362E-3</v>
      </c>
    </row>
    <row r="747" spans="2:5" x14ac:dyDescent="0.2">
      <c r="B747" s="30">
        <v>676</v>
      </c>
      <c r="C747" s="40">
        <v>1.0106358601135524E-2</v>
      </c>
      <c r="D747" s="30">
        <v>3.4011018930906606E-4</v>
      </c>
      <c r="E747" s="30">
        <v>9.7662484118264583E-3</v>
      </c>
    </row>
    <row r="748" spans="2:5" x14ac:dyDescent="0.2">
      <c r="B748" s="30">
        <v>677</v>
      </c>
      <c r="C748" s="40">
        <v>3.0213410291427423E-3</v>
      </c>
      <c r="D748" s="30">
        <v>2.7410294924131327E-3</v>
      </c>
      <c r="E748" s="30">
        <v>2.8031153672960964E-4</v>
      </c>
    </row>
    <row r="749" spans="2:5" x14ac:dyDescent="0.2">
      <c r="B749" s="30">
        <v>678</v>
      </c>
      <c r="C749" s="40">
        <v>-1.634276629589165E-2</v>
      </c>
      <c r="D749" s="30">
        <v>1.5868231837524692E-3</v>
      </c>
      <c r="E749" s="30">
        <v>-1.7929589479644119E-2</v>
      </c>
    </row>
    <row r="750" spans="2:5" x14ac:dyDescent="0.2">
      <c r="B750" s="30">
        <v>679</v>
      </c>
      <c r="C750" s="40">
        <v>5.46522762612696E-4</v>
      </c>
      <c r="D750" s="30">
        <v>-1.0736455001187999E-3</v>
      </c>
      <c r="E750" s="30">
        <v>1.6201682627314958E-3</v>
      </c>
    </row>
    <row r="751" spans="2:5" x14ac:dyDescent="0.2">
      <c r="B751" s="30">
        <v>680</v>
      </c>
      <c r="C751" s="40">
        <v>-4.577802695340214E-3</v>
      </c>
      <c r="D751" s="30">
        <v>-3.2644445862280921E-3</v>
      </c>
      <c r="E751" s="30">
        <v>-1.3133581091121218E-3</v>
      </c>
    </row>
    <row r="752" spans="2:5" x14ac:dyDescent="0.2">
      <c r="B752" s="30">
        <v>681</v>
      </c>
      <c r="C752" s="40">
        <v>4.953363907695984E-3</v>
      </c>
      <c r="D752" s="30">
        <v>2.9355616508020162E-4</v>
      </c>
      <c r="E752" s="30">
        <v>4.6598077426157824E-3</v>
      </c>
    </row>
    <row r="753" spans="2:5" x14ac:dyDescent="0.2">
      <c r="B753" s="30">
        <v>682</v>
      </c>
      <c r="C753" s="40">
        <v>2.6760543339822244E-3</v>
      </c>
      <c r="D753" s="30">
        <v>-3.4133028906031685E-4</v>
      </c>
      <c r="E753" s="30">
        <v>3.0173846230425413E-3</v>
      </c>
    </row>
    <row r="754" spans="2:5" x14ac:dyDescent="0.2">
      <c r="B754" s="30">
        <v>683</v>
      </c>
      <c r="C754" s="40">
        <v>1.0540538594608916E-2</v>
      </c>
      <c r="D754" s="30">
        <v>2.252077409272274E-4</v>
      </c>
      <c r="E754" s="30">
        <v>1.0315330853681689E-2</v>
      </c>
    </row>
    <row r="755" spans="2:5" x14ac:dyDescent="0.2">
      <c r="B755" s="30">
        <v>684</v>
      </c>
      <c r="C755" s="40">
        <v>-8.007449848622894E-3</v>
      </c>
      <c r="D755" s="30">
        <v>2.6177620024392563E-3</v>
      </c>
      <c r="E755" s="30">
        <v>-1.062521185106215E-2</v>
      </c>
    </row>
    <row r="756" spans="2:5" x14ac:dyDescent="0.2">
      <c r="B756" s="30">
        <v>685</v>
      </c>
      <c r="C756" s="40">
        <v>-2.5468946987720334E-5</v>
      </c>
      <c r="D756" s="30">
        <v>-3.4301341418840274E-4</v>
      </c>
      <c r="E756" s="30">
        <v>3.1754446720068239E-4</v>
      </c>
    </row>
    <row r="757" spans="2:5" x14ac:dyDescent="0.2">
      <c r="B757" s="30">
        <v>686</v>
      </c>
      <c r="C757" s="40">
        <v>-2.1757430328569242E-3</v>
      </c>
      <c r="D757" s="30">
        <v>-4.6045342327438775E-4</v>
      </c>
      <c r="E757" s="30">
        <v>-1.7152896095825364E-3</v>
      </c>
    </row>
    <row r="758" spans="2:5" x14ac:dyDescent="0.2">
      <c r="B758" s="30">
        <v>687</v>
      </c>
      <c r="C758" s="40">
        <v>1.496331716604846E-3</v>
      </c>
      <c r="D758" s="30">
        <v>-1.0648587028040605E-3</v>
      </c>
      <c r="E758" s="30">
        <v>2.5611904194089066E-3</v>
      </c>
    </row>
    <row r="759" spans="2:5" x14ac:dyDescent="0.2">
      <c r="B759" s="30">
        <v>688</v>
      </c>
      <c r="C759" s="40">
        <v>-1.2403617629399507E-2</v>
      </c>
      <c r="D759" s="30">
        <v>-1.2512641727640064E-4</v>
      </c>
      <c r="E759" s="30">
        <v>-1.2278491212123106E-2</v>
      </c>
    </row>
    <row r="760" spans="2:5" x14ac:dyDescent="0.2">
      <c r="B760" s="30">
        <v>689</v>
      </c>
      <c r="C760" s="40">
        <v>-3.6982685421925877E-2</v>
      </c>
      <c r="D760" s="30">
        <v>-3.37779583911859E-3</v>
      </c>
      <c r="E760" s="30">
        <v>-3.3604889582807287E-2</v>
      </c>
    </row>
    <row r="761" spans="2:5" x14ac:dyDescent="0.2">
      <c r="B761" s="30">
        <v>690</v>
      </c>
      <c r="C761" s="40">
        <v>9.6819075397740605E-3</v>
      </c>
      <c r="D761" s="30">
        <v>-4.2297429002557431E-3</v>
      </c>
      <c r="E761" s="30">
        <v>1.3911650440029804E-2</v>
      </c>
    </row>
    <row r="762" spans="2:5" x14ac:dyDescent="0.2">
      <c r="B762" s="30">
        <v>691</v>
      </c>
      <c r="C762" s="40">
        <v>4.8324182892546131E-3</v>
      </c>
      <c r="D762" s="30">
        <v>-4.6667529821129341E-3</v>
      </c>
      <c r="E762" s="30">
        <v>9.4991712713675472E-3</v>
      </c>
    </row>
    <row r="763" spans="2:5" x14ac:dyDescent="0.2">
      <c r="B763" s="30">
        <v>692</v>
      </c>
      <c r="C763" s="40">
        <v>1.2779223960042911E-2</v>
      </c>
      <c r="D763" s="30">
        <v>2.6134310871309026E-3</v>
      </c>
      <c r="E763" s="30">
        <v>1.0165792872912008E-2</v>
      </c>
    </row>
    <row r="764" spans="2:5" x14ac:dyDescent="0.2">
      <c r="B764" s="30">
        <v>693</v>
      </c>
      <c r="C764" s="40">
        <v>4.3678409664457919E-3</v>
      </c>
      <c r="D764" s="30">
        <v>3.5533236503127847E-3</v>
      </c>
      <c r="E764" s="30">
        <v>8.145173161330072E-4</v>
      </c>
    </row>
    <row r="765" spans="2:5" x14ac:dyDescent="0.2">
      <c r="B765" s="30">
        <v>694</v>
      </c>
      <c r="C765" s="40">
        <v>5.7082899111969877E-3</v>
      </c>
      <c r="D765" s="30">
        <v>-1.0470913460354503E-6</v>
      </c>
      <c r="E765" s="30">
        <v>5.7093370025430232E-3</v>
      </c>
    </row>
    <row r="766" spans="2:5" x14ac:dyDescent="0.2">
      <c r="B766" s="30">
        <v>695</v>
      </c>
      <c r="C766" s="40">
        <v>7.9730829116691198E-3</v>
      </c>
      <c r="D766" s="30">
        <v>2.7607438949753408E-3</v>
      </c>
      <c r="E766" s="30">
        <v>5.212339016693779E-3</v>
      </c>
    </row>
    <row r="767" spans="2:5" x14ac:dyDescent="0.2">
      <c r="B767" s="30">
        <v>696</v>
      </c>
      <c r="C767" s="40">
        <v>3.4663554355545197E-2</v>
      </c>
      <c r="D767" s="30">
        <v>1.8283996901896638E-3</v>
      </c>
      <c r="E767" s="30">
        <v>3.2835154665355533E-2</v>
      </c>
    </row>
    <row r="768" spans="2:5" x14ac:dyDescent="0.2">
      <c r="B768" s="30">
        <v>697</v>
      </c>
      <c r="C768" s="40">
        <v>-2.4721064120492183E-4</v>
      </c>
      <c r="D768" s="30">
        <v>5.5243684977724925E-3</v>
      </c>
      <c r="E768" s="30">
        <v>-5.7715791389774144E-3</v>
      </c>
    </row>
    <row r="769" spans="2:5" x14ac:dyDescent="0.2">
      <c r="B769" s="30">
        <v>698</v>
      </c>
      <c r="C769" s="40">
        <v>5.4819426770432471E-3</v>
      </c>
      <c r="D769" s="30">
        <v>4.6027455836457013E-3</v>
      </c>
      <c r="E769" s="30">
        <v>8.7919709339754574E-4</v>
      </c>
    </row>
    <row r="770" spans="2:5" x14ac:dyDescent="0.2">
      <c r="B770" s="30">
        <v>699</v>
      </c>
      <c r="C770" s="40">
        <v>-1.0588125794984185E-2</v>
      </c>
      <c r="D770" s="30">
        <v>-3.0808400577174259E-4</v>
      </c>
      <c r="E770" s="30">
        <v>-1.0280041789212442E-2</v>
      </c>
    </row>
    <row r="771" spans="2:5" x14ac:dyDescent="0.2">
      <c r="B771" s="30">
        <v>700</v>
      </c>
      <c r="C771" s="40">
        <v>2.2010037515064972E-3</v>
      </c>
      <c r="D771" s="30">
        <v>-2.9601232174074972E-3</v>
      </c>
      <c r="E771" s="30">
        <v>5.1611269689139944E-3</v>
      </c>
    </row>
    <row r="772" spans="2:5" x14ac:dyDescent="0.2">
      <c r="B772" s="30">
        <v>701</v>
      </c>
      <c r="C772" s="40">
        <v>1.7094573449982425E-2</v>
      </c>
      <c r="D772" s="30">
        <v>4.1557582364587196E-3</v>
      </c>
      <c r="E772" s="30">
        <v>1.2938815213523705E-2</v>
      </c>
    </row>
    <row r="773" spans="2:5" x14ac:dyDescent="0.2">
      <c r="B773" s="30">
        <v>702</v>
      </c>
      <c r="C773" s="40">
        <v>3.1071420249465958E-3</v>
      </c>
      <c r="D773" s="30">
        <v>-1.1809181243389445E-3</v>
      </c>
      <c r="E773" s="30">
        <v>4.2880601492855403E-3</v>
      </c>
    </row>
    <row r="774" spans="2:5" x14ac:dyDescent="0.2">
      <c r="B774" s="30">
        <v>703</v>
      </c>
      <c r="C774" s="40">
        <v>-3.0421420655487191E-3</v>
      </c>
      <c r="D774" s="30">
        <v>3.2110748567452372E-3</v>
      </c>
      <c r="E774" s="30">
        <v>-6.2532169222939563E-3</v>
      </c>
    </row>
    <row r="775" spans="2:5" x14ac:dyDescent="0.2">
      <c r="B775" s="30">
        <v>704</v>
      </c>
      <c r="C775" s="40">
        <v>7.2291909825836333E-3</v>
      </c>
      <c r="D775" s="30">
        <v>-2.0604038635374982E-3</v>
      </c>
      <c r="E775" s="30">
        <v>9.2895948461211315E-3</v>
      </c>
    </row>
    <row r="776" spans="2:5" x14ac:dyDescent="0.2">
      <c r="B776" s="30">
        <v>705</v>
      </c>
      <c r="C776" s="40">
        <v>6.5925116562194899E-3</v>
      </c>
      <c r="D776" s="30">
        <v>-6.9195719554353014E-4</v>
      </c>
      <c r="E776" s="30">
        <v>7.28446885176302E-3</v>
      </c>
    </row>
    <row r="777" spans="2:5" x14ac:dyDescent="0.2">
      <c r="B777" s="30">
        <v>706</v>
      </c>
      <c r="C777" s="40">
        <v>1.8002908248395632E-2</v>
      </c>
      <c r="D777" s="30">
        <v>2.4397949086840762E-3</v>
      </c>
      <c r="E777" s="30">
        <v>1.5563113339711556E-2</v>
      </c>
    </row>
    <row r="778" spans="2:5" x14ac:dyDescent="0.2">
      <c r="B778" s="30">
        <v>707</v>
      </c>
      <c r="C778" s="40">
        <v>-5.4927414698666471E-3</v>
      </c>
      <c r="D778" s="30">
        <v>2.9176379715982479E-3</v>
      </c>
      <c r="E778" s="30">
        <v>-8.410379441464895E-3</v>
      </c>
    </row>
    <row r="779" spans="2:5" x14ac:dyDescent="0.2">
      <c r="B779" s="30">
        <v>708</v>
      </c>
      <c r="C779" s="40">
        <v>-4.8284515461050737E-4</v>
      </c>
      <c r="D779" s="30">
        <v>-2.2494081974807033E-3</v>
      </c>
      <c r="E779" s="30">
        <v>1.766563042870196E-3</v>
      </c>
    </row>
    <row r="780" spans="2:5" x14ac:dyDescent="0.2">
      <c r="B780" s="30">
        <v>709</v>
      </c>
      <c r="C780" s="40">
        <v>-1.0297927858146311E-3</v>
      </c>
      <c r="D780" s="30">
        <v>-2.944469341704661E-4</v>
      </c>
      <c r="E780" s="30">
        <v>-7.3534585164416501E-4</v>
      </c>
    </row>
    <row r="781" spans="2:5" x14ac:dyDescent="0.2">
      <c r="B781" s="30">
        <v>710</v>
      </c>
      <c r="C781" s="40">
        <v>-2.9685624282818246E-3</v>
      </c>
      <c r="D781" s="30">
        <v>-2.63434501616074E-3</v>
      </c>
      <c r="E781" s="30">
        <v>-3.3421741212108459E-4</v>
      </c>
    </row>
    <row r="782" spans="2:5" x14ac:dyDescent="0.2">
      <c r="B782" s="30">
        <v>711</v>
      </c>
      <c r="C782" s="40">
        <v>2.1328940922814291E-2</v>
      </c>
      <c r="D782" s="30">
        <v>1.5586527896624715E-3</v>
      </c>
      <c r="E782" s="30">
        <v>1.977028813315182E-2</v>
      </c>
    </row>
    <row r="783" spans="2:5" x14ac:dyDescent="0.2">
      <c r="B783" s="30">
        <v>712</v>
      </c>
      <c r="C783" s="40">
        <v>2.6188909167437517E-3</v>
      </c>
      <c r="D783" s="30">
        <v>9.9393400747114277E-4</v>
      </c>
      <c r="E783" s="30">
        <v>1.6249569092726089E-3</v>
      </c>
    </row>
    <row r="784" spans="2:5" x14ac:dyDescent="0.2">
      <c r="B784" s="30">
        <v>713</v>
      </c>
      <c r="C784" s="40">
        <v>7.4537772322109345E-3</v>
      </c>
      <c r="D784" s="30">
        <v>1.6034960697548038E-3</v>
      </c>
      <c r="E784" s="30">
        <v>5.8502811624561307E-3</v>
      </c>
    </row>
    <row r="785" spans="2:5" x14ac:dyDescent="0.2">
      <c r="B785" s="30">
        <v>714</v>
      </c>
      <c r="C785" s="40">
        <v>3.2662336038389063E-2</v>
      </c>
      <c r="D785" s="30">
        <v>1.2396634366857312E-3</v>
      </c>
      <c r="E785" s="30">
        <v>3.1422672601703332E-2</v>
      </c>
    </row>
    <row r="786" spans="2:5" x14ac:dyDescent="0.2">
      <c r="B786" s="30">
        <v>715</v>
      </c>
      <c r="C786" s="40">
        <v>1.6643822027579004E-2</v>
      </c>
      <c r="D786" s="30">
        <v>3.6263967946305129E-3</v>
      </c>
      <c r="E786" s="30">
        <v>1.3017425232948491E-2</v>
      </c>
    </row>
    <row r="787" spans="2:5" x14ac:dyDescent="0.2">
      <c r="B787" s="30">
        <v>716</v>
      </c>
      <c r="C787" s="40">
        <v>1.4450645116366663E-2</v>
      </c>
      <c r="D787" s="30">
        <v>7.6158630342371969E-3</v>
      </c>
      <c r="E787" s="30">
        <v>6.8347820821294657E-3</v>
      </c>
    </row>
    <row r="788" spans="2:5" x14ac:dyDescent="0.2">
      <c r="B788" s="30">
        <v>717</v>
      </c>
      <c r="C788" s="40">
        <v>-1.0973628331188451E-2</v>
      </c>
      <c r="D788" s="30">
        <v>3.0194751131543338E-3</v>
      </c>
      <c r="E788" s="30">
        <v>-1.3993103444342785E-2</v>
      </c>
    </row>
    <row r="789" spans="2:5" x14ac:dyDescent="0.2">
      <c r="B789" s="30">
        <v>718</v>
      </c>
      <c r="C789" s="40">
        <v>6.685724207358087E-3</v>
      </c>
      <c r="D789" s="30">
        <v>-2.978097620381725E-3</v>
      </c>
      <c r="E789" s="30">
        <v>9.663821827739812E-3</v>
      </c>
    </row>
    <row r="790" spans="2:5" x14ac:dyDescent="0.2">
      <c r="B790" s="30">
        <v>719</v>
      </c>
      <c r="C790" s="40">
        <v>8.413554607682748E-3</v>
      </c>
      <c r="D790" s="30">
        <v>5.284881563365016E-4</v>
      </c>
      <c r="E790" s="30">
        <v>7.8850664513462464E-3</v>
      </c>
    </row>
    <row r="791" spans="2:5" x14ac:dyDescent="0.2">
      <c r="B791" s="30">
        <v>720</v>
      </c>
      <c r="C791" s="40">
        <v>1.3377241164216706E-2</v>
      </c>
      <c r="D791" s="30">
        <v>-5.2478010549218516E-4</v>
      </c>
      <c r="E791" s="30">
        <v>1.3902021269708891E-2</v>
      </c>
    </row>
    <row r="792" spans="2:5" x14ac:dyDescent="0.2">
      <c r="B792" s="30">
        <v>721</v>
      </c>
      <c r="C792" s="40">
        <v>9.507085238681226E-3</v>
      </c>
      <c r="D792" s="30">
        <v>3.0666746913333501E-3</v>
      </c>
      <c r="E792" s="30">
        <v>6.4404105473478759E-3</v>
      </c>
    </row>
    <row r="793" spans="2:5" x14ac:dyDescent="0.2">
      <c r="B793" s="30">
        <v>722</v>
      </c>
      <c r="C793" s="40">
        <v>1.5441519216772923E-2</v>
      </c>
      <c r="D793" s="30">
        <v>1.6945604241601873E-3</v>
      </c>
      <c r="E793" s="30">
        <v>1.3746958792612736E-2</v>
      </c>
    </row>
    <row r="794" spans="2:5" x14ac:dyDescent="0.2">
      <c r="B794" s="30">
        <v>723</v>
      </c>
      <c r="C794" s="40">
        <v>-1.193020567981877E-2</v>
      </c>
      <c r="D794" s="30">
        <v>1.2584472368984308E-3</v>
      </c>
      <c r="E794" s="30">
        <v>-1.3188652916717201E-2</v>
      </c>
    </row>
    <row r="795" spans="2:5" x14ac:dyDescent="0.2">
      <c r="B795" s="30">
        <v>724</v>
      </c>
      <c r="C795" s="40">
        <v>-3.5019717043366858E-2</v>
      </c>
      <c r="D795" s="30">
        <v>1.2920496780221419E-4</v>
      </c>
      <c r="E795" s="30">
        <v>-3.5148922011169072E-2</v>
      </c>
    </row>
    <row r="796" spans="2:5" x14ac:dyDescent="0.2">
      <c r="B796" s="30">
        <v>725</v>
      </c>
      <c r="C796" s="40">
        <v>1.6938881550019904E-2</v>
      </c>
      <c r="D796" s="30">
        <v>-5.4750656265887404E-3</v>
      </c>
      <c r="E796" s="30">
        <v>2.2413947176608644E-2</v>
      </c>
    </row>
    <row r="797" spans="2:5" x14ac:dyDescent="0.2">
      <c r="B797" s="30">
        <v>726</v>
      </c>
      <c r="C797" s="40">
        <v>1.1151727086462624E-2</v>
      </c>
      <c r="D797" s="30">
        <v>-6.5787435223401639E-3</v>
      </c>
      <c r="E797" s="30">
        <v>1.7730470608802788E-2</v>
      </c>
    </row>
    <row r="798" spans="2:5" x14ac:dyDescent="0.2">
      <c r="B798" s="30">
        <v>727</v>
      </c>
      <c r="C798" s="40">
        <v>3.9382472532529939E-3</v>
      </c>
      <c r="D798" s="30">
        <v>2.7827960425158677E-3</v>
      </c>
      <c r="E798" s="30">
        <v>1.1554512107371261E-3</v>
      </c>
    </row>
    <row r="799" spans="2:5" x14ac:dyDescent="0.2">
      <c r="B799" s="30">
        <v>728</v>
      </c>
      <c r="C799" s="40">
        <v>6.1964407624579667E-3</v>
      </c>
      <c r="D799" s="30">
        <v>8.1619457985038311E-4</v>
      </c>
      <c r="E799" s="30">
        <v>5.3802461826075836E-3</v>
      </c>
    </row>
    <row r="800" spans="2:5" x14ac:dyDescent="0.2">
      <c r="B800" s="30">
        <v>729</v>
      </c>
      <c r="C800" s="40">
        <v>1.3651544350725457E-2</v>
      </c>
      <c r="D800" s="30">
        <v>-4.5220265078454829E-4</v>
      </c>
      <c r="E800" s="30">
        <v>1.4103747001510005E-2</v>
      </c>
    </row>
    <row r="801" spans="2:5" x14ac:dyDescent="0.2">
      <c r="B801" s="30">
        <v>730</v>
      </c>
      <c r="C801" s="40">
        <v>-8.8832236747836777E-3</v>
      </c>
      <c r="D801" s="30">
        <v>4.5447148948992173E-3</v>
      </c>
      <c r="E801" s="30">
        <v>-1.3427938569682895E-2</v>
      </c>
    </row>
    <row r="802" spans="2:5" x14ac:dyDescent="0.2">
      <c r="B802" s="30">
        <v>731</v>
      </c>
      <c r="C802" s="40">
        <v>-1.3922280969578352E-2</v>
      </c>
      <c r="D802" s="30">
        <v>3.4065284158059372E-4</v>
      </c>
      <c r="E802" s="30">
        <v>-1.4262933811158946E-2</v>
      </c>
    </row>
    <row r="803" spans="2:5" x14ac:dyDescent="0.2">
      <c r="B803" s="30">
        <v>732</v>
      </c>
      <c r="C803" s="40">
        <v>9.6290230038615504E-3</v>
      </c>
      <c r="D803" s="30">
        <v>-4.2603760451398257E-3</v>
      </c>
      <c r="E803" s="30">
        <v>1.3889399049001376E-2</v>
      </c>
    </row>
    <row r="804" spans="2:5" x14ac:dyDescent="0.2">
      <c r="B804" s="30">
        <v>733</v>
      </c>
      <c r="C804" s="40">
        <v>2.9988584976048645E-3</v>
      </c>
      <c r="D804" s="30">
        <v>-1.787221017803522E-3</v>
      </c>
      <c r="E804" s="30">
        <v>4.7860795154083865E-3</v>
      </c>
    </row>
    <row r="805" spans="2:5" x14ac:dyDescent="0.2">
      <c r="B805" s="30">
        <v>734</v>
      </c>
      <c r="C805" s="40">
        <v>-2.0196603557088062E-4</v>
      </c>
      <c r="D805" s="30">
        <v>9.1891823894367828E-5</v>
      </c>
      <c r="E805" s="30">
        <v>-2.9385785946524844E-4</v>
      </c>
    </row>
    <row r="806" spans="2:5" x14ac:dyDescent="0.2">
      <c r="B806" s="30">
        <v>735</v>
      </c>
      <c r="C806" s="40">
        <v>1.2032573190306716E-2</v>
      </c>
      <c r="D806" s="30">
        <v>-3.5792198740893996E-4</v>
      </c>
      <c r="E806" s="30">
        <v>1.2390495177715656E-2</v>
      </c>
    </row>
    <row r="807" spans="2:5" x14ac:dyDescent="0.2">
      <c r="B807" s="30">
        <v>736</v>
      </c>
      <c r="C807" s="40">
        <v>5.9076968223875717E-3</v>
      </c>
      <c r="D807" s="30">
        <v>3.9660455591033587E-3</v>
      </c>
      <c r="E807" s="30">
        <v>1.941651263284213E-3</v>
      </c>
    </row>
    <row r="808" spans="2:5" x14ac:dyDescent="0.2">
      <c r="B808" s="30">
        <v>737</v>
      </c>
      <c r="C808" s="40">
        <v>-3.9071117920057826E-3</v>
      </c>
      <c r="D808" s="30">
        <v>2.3231143325701791E-3</v>
      </c>
      <c r="E808" s="30">
        <v>-6.2302261245759617E-3</v>
      </c>
    </row>
    <row r="809" spans="2:5" x14ac:dyDescent="0.2">
      <c r="B809" s="30">
        <v>738</v>
      </c>
      <c r="C809" s="40">
        <v>7.58774144861157E-3</v>
      </c>
      <c r="D809" s="30">
        <v>-7.3311426820936443E-4</v>
      </c>
      <c r="E809" s="30">
        <v>8.3208557168209345E-3</v>
      </c>
    </row>
    <row r="810" spans="2:5" x14ac:dyDescent="0.2">
      <c r="B810" s="30">
        <v>739</v>
      </c>
      <c r="C810" s="40">
        <v>-9.9600097265527387E-3</v>
      </c>
      <c r="D810" s="30">
        <v>-6.3628785185167354E-4</v>
      </c>
      <c r="E810" s="30">
        <v>-9.3237218747010651E-3</v>
      </c>
    </row>
    <row r="811" spans="2:5" x14ac:dyDescent="0.2">
      <c r="B811" s="30">
        <v>740</v>
      </c>
      <c r="C811" s="40">
        <v>1.3209132732294887E-3</v>
      </c>
      <c r="D811" s="30">
        <v>1.4096498624394864E-4</v>
      </c>
      <c r="E811" s="30">
        <v>1.17994828698554E-3</v>
      </c>
    </row>
    <row r="812" spans="2:5" x14ac:dyDescent="0.2">
      <c r="B812" s="30">
        <v>741</v>
      </c>
      <c r="C812" s="40">
        <v>3.3700455038005702E-3</v>
      </c>
      <c r="D812" s="30">
        <v>-3.0131612962298075E-3</v>
      </c>
      <c r="E812" s="30">
        <v>6.3832068000303777E-3</v>
      </c>
    </row>
    <row r="813" spans="2:5" x14ac:dyDescent="0.2">
      <c r="B813" s="30">
        <v>742</v>
      </c>
      <c r="C813" s="40">
        <v>3.0144625921074876E-4</v>
      </c>
      <c r="D813" s="30">
        <v>-6.3494423954908665E-4</v>
      </c>
      <c r="E813" s="30">
        <v>9.3639049875983535E-4</v>
      </c>
    </row>
    <row r="814" spans="2:5" x14ac:dyDescent="0.2">
      <c r="B814" s="30">
        <v>743</v>
      </c>
      <c r="C814" s="40">
        <v>-9.3735201537622978E-3</v>
      </c>
      <c r="D814" s="30">
        <v>3.330046965043066E-3</v>
      </c>
      <c r="E814" s="30">
        <v>-1.2703567118805364E-2</v>
      </c>
    </row>
    <row r="815" spans="2:5" x14ac:dyDescent="0.2">
      <c r="B815" s="30">
        <v>744</v>
      </c>
      <c r="C815" s="40">
        <v>-1.9021866916489095E-2</v>
      </c>
      <c r="D815" s="30">
        <v>-3.1948163083239146E-3</v>
      </c>
      <c r="E815" s="30">
        <v>-1.582705060816518E-2</v>
      </c>
    </row>
    <row r="816" spans="2:5" x14ac:dyDescent="0.2">
      <c r="B816" s="30">
        <v>745</v>
      </c>
      <c r="C816" s="40">
        <v>-1.5146048832760786E-2</v>
      </c>
      <c r="D816" s="30">
        <v>-3.5812995962358225E-3</v>
      </c>
      <c r="E816" s="30">
        <v>-1.1564749236524964E-2</v>
      </c>
    </row>
    <row r="817" spans="2:5" x14ac:dyDescent="0.2">
      <c r="B817" s="30">
        <v>746</v>
      </c>
      <c r="C817" s="40">
        <v>3.2858345931908563E-3</v>
      </c>
      <c r="D817" s="30">
        <v>-3.8957023994060178E-3</v>
      </c>
      <c r="E817" s="30">
        <v>7.1815369925968741E-3</v>
      </c>
    </row>
    <row r="818" spans="2:5" x14ac:dyDescent="0.2">
      <c r="B818" s="30">
        <v>747</v>
      </c>
      <c r="C818" s="40">
        <v>-1.9733455147711593E-2</v>
      </c>
      <c r="D818" s="30">
        <v>-2.7287543565546954E-3</v>
      </c>
      <c r="E818" s="30">
        <v>-1.7004700791156898E-2</v>
      </c>
    </row>
    <row r="819" spans="2:5" x14ac:dyDescent="0.2">
      <c r="B819" s="30">
        <v>748</v>
      </c>
      <c r="C819" s="40">
        <v>-5.5797814393535082E-3</v>
      </c>
      <c r="D819" s="30">
        <v>-2.2145336847247407E-3</v>
      </c>
      <c r="E819" s="30">
        <v>-3.3652477546287675E-3</v>
      </c>
    </row>
    <row r="820" spans="2:5" x14ac:dyDescent="0.2">
      <c r="B820" s="30">
        <v>749</v>
      </c>
      <c r="C820" s="40">
        <v>-1.4053823519729296E-2</v>
      </c>
      <c r="D820" s="30">
        <v>-2.5789239414370415E-3</v>
      </c>
      <c r="E820" s="30">
        <v>-1.1474899578292255E-2</v>
      </c>
    </row>
    <row r="821" spans="2:5" x14ac:dyDescent="0.2">
      <c r="B821" s="30">
        <v>750</v>
      </c>
      <c r="C821" s="40">
        <v>6.6832517508366371E-3</v>
      </c>
      <c r="D821" s="30">
        <v>-3.9928169198680807E-3</v>
      </c>
      <c r="E821" s="30">
        <v>1.0676068670704718E-2</v>
      </c>
    </row>
    <row r="822" spans="2:5" x14ac:dyDescent="0.2">
      <c r="B822" s="30">
        <v>751</v>
      </c>
      <c r="C822" s="40">
        <v>8.1748123532758912E-3</v>
      </c>
      <c r="D822" s="30">
        <v>2.2413393767502154E-3</v>
      </c>
      <c r="E822" s="30">
        <v>5.9334729765256758E-3</v>
      </c>
    </row>
    <row r="823" spans="2:5" x14ac:dyDescent="0.2">
      <c r="B823" s="30">
        <v>752</v>
      </c>
      <c r="C823" s="40">
        <v>-6.7978834230835372E-3</v>
      </c>
      <c r="D823" s="30">
        <v>7.6023766339227382E-4</v>
      </c>
      <c r="E823" s="30">
        <v>-7.558121086475811E-3</v>
      </c>
    </row>
    <row r="824" spans="2:5" x14ac:dyDescent="0.2">
      <c r="B824" s="30">
        <v>753</v>
      </c>
      <c r="C824" s="40">
        <v>4.4139392917216992E-4</v>
      </c>
      <c r="D824" s="30">
        <v>1.9395326389443942E-3</v>
      </c>
      <c r="E824" s="30">
        <v>-1.4981387097722243E-3</v>
      </c>
    </row>
    <row r="825" spans="2:5" x14ac:dyDescent="0.2">
      <c r="B825" s="30">
        <v>754</v>
      </c>
      <c r="C825" s="40">
        <v>7.9338459967446314E-3</v>
      </c>
      <c r="D825" s="30">
        <v>-1.8676611252793664E-3</v>
      </c>
      <c r="E825" s="30">
        <v>9.8015071220239978E-3</v>
      </c>
    </row>
    <row r="826" spans="2:5" x14ac:dyDescent="0.2">
      <c r="B826" s="30">
        <v>755</v>
      </c>
      <c r="C826" s="40">
        <v>9.3833300387855794E-3</v>
      </c>
      <c r="D826" s="30">
        <v>1.6511755618210666E-3</v>
      </c>
      <c r="E826" s="30">
        <v>7.7321544769645128E-3</v>
      </c>
    </row>
    <row r="827" spans="2:5" x14ac:dyDescent="0.2">
      <c r="B827" s="30">
        <v>756</v>
      </c>
      <c r="C827" s="40">
        <v>-2.2361579259489255E-3</v>
      </c>
      <c r="D827" s="30">
        <v>4.3726496298259997E-3</v>
      </c>
      <c r="E827" s="30">
        <v>-6.6088075557749256E-3</v>
      </c>
    </row>
    <row r="828" spans="2:5" x14ac:dyDescent="0.2">
      <c r="B828" s="30">
        <v>757</v>
      </c>
      <c r="C828" s="40">
        <v>-4.4218784044585992E-3</v>
      </c>
      <c r="D828" s="30">
        <v>1.5828390156265408E-3</v>
      </c>
      <c r="E828" s="30">
        <v>-6.00471742008514E-3</v>
      </c>
    </row>
    <row r="829" spans="2:5" x14ac:dyDescent="0.2">
      <c r="B829" s="30">
        <v>758</v>
      </c>
      <c r="C829" s="40">
        <v>-4.6754449700872084E-3</v>
      </c>
      <c r="D829" s="30">
        <v>-1.8149698683468463E-3</v>
      </c>
      <c r="E829" s="30">
        <v>-2.8604751017403621E-3</v>
      </c>
    </row>
    <row r="830" spans="2:5" x14ac:dyDescent="0.2">
      <c r="B830" s="30">
        <v>759</v>
      </c>
      <c r="C830" s="40">
        <v>-1.3461413871507526E-3</v>
      </c>
      <c r="D830" s="30">
        <v>1.0991810202631066E-4</v>
      </c>
      <c r="E830" s="30">
        <v>-1.4560594891770632E-3</v>
      </c>
    </row>
    <row r="831" spans="2:5" x14ac:dyDescent="0.2">
      <c r="B831" s="30">
        <v>760</v>
      </c>
      <c r="C831" s="40">
        <v>2.5152279523274514E-3</v>
      </c>
      <c r="D831" s="30">
        <v>-7.5677229392760812E-4</v>
      </c>
      <c r="E831" s="30">
        <v>3.2720002462550595E-3</v>
      </c>
    </row>
    <row r="832" spans="2:5" x14ac:dyDescent="0.2">
      <c r="B832" s="30">
        <v>761</v>
      </c>
      <c r="C832" s="40">
        <v>-4.5525154014259116E-3</v>
      </c>
      <c r="D832" s="30">
        <v>1.0942248259391343E-3</v>
      </c>
      <c r="E832" s="30">
        <v>-5.646740227365046E-3</v>
      </c>
    </row>
    <row r="833" spans="2:5" x14ac:dyDescent="0.2">
      <c r="B833" s="30">
        <v>762</v>
      </c>
      <c r="C833" s="40">
        <v>2.2861674902037309E-3</v>
      </c>
      <c r="D833" s="30">
        <v>-6.701445668162026E-4</v>
      </c>
      <c r="E833" s="30">
        <v>2.9563120570199335E-3</v>
      </c>
    </row>
    <row r="834" spans="2:5" x14ac:dyDescent="0.2">
      <c r="B834" s="30">
        <v>763</v>
      </c>
      <c r="C834" s="40">
        <v>-9.272227520471887E-3</v>
      </c>
      <c r="D834" s="30">
        <v>-1.4900082156099337E-3</v>
      </c>
      <c r="E834" s="30">
        <v>-7.7822193048619533E-3</v>
      </c>
    </row>
    <row r="835" spans="2:5" x14ac:dyDescent="0.2">
      <c r="B835" s="30">
        <v>764</v>
      </c>
      <c r="C835" s="40">
        <v>-8.2032337163692986E-4</v>
      </c>
      <c r="D835" s="30">
        <v>-3.449987561258412E-4</v>
      </c>
      <c r="E835" s="30">
        <v>-4.7532461551108866E-4</v>
      </c>
    </row>
    <row r="836" spans="2:5" x14ac:dyDescent="0.2">
      <c r="B836" s="30">
        <v>765</v>
      </c>
      <c r="C836" s="40">
        <v>-2.6619540378562955E-4</v>
      </c>
      <c r="D836" s="30">
        <v>-5.0419745176683679E-4</v>
      </c>
      <c r="E836" s="30">
        <v>2.3800204798120724E-4</v>
      </c>
    </row>
    <row r="837" spans="2:5" x14ac:dyDescent="0.2">
      <c r="B837" s="30">
        <v>766</v>
      </c>
      <c r="C837" s="40">
        <v>2.238269415861428E-3</v>
      </c>
      <c r="D837" s="30">
        <v>-1.3177008304542429E-3</v>
      </c>
      <c r="E837" s="30">
        <v>3.5559702463156709E-3</v>
      </c>
    </row>
    <row r="838" spans="2:5" x14ac:dyDescent="0.2">
      <c r="B838" s="30">
        <v>767</v>
      </c>
      <c r="C838" s="40">
        <v>1.1379474883347788E-2</v>
      </c>
      <c r="D838" s="30">
        <v>1.881513506579325E-4</v>
      </c>
      <c r="E838" s="30">
        <v>1.1191323532689855E-2</v>
      </c>
    </row>
    <row r="839" spans="2:5" x14ac:dyDescent="0.2">
      <c r="B839" s="30">
        <v>768</v>
      </c>
      <c r="C839" s="40">
        <v>-2.583515817126501E-2</v>
      </c>
      <c r="D839" s="30">
        <v>9.4148668478282946E-4</v>
      </c>
      <c r="E839" s="30">
        <v>-2.6776644856047839E-2</v>
      </c>
    </row>
    <row r="840" spans="2:5" x14ac:dyDescent="0.2">
      <c r="B840" s="30">
        <v>769</v>
      </c>
      <c r="C840" s="40">
        <v>1.7579396560504765E-2</v>
      </c>
      <c r="D840" s="30">
        <v>-8.6736304568146155E-4</v>
      </c>
      <c r="E840" s="30">
        <v>1.8446759606186226E-2</v>
      </c>
    </row>
    <row r="841" spans="2:5" x14ac:dyDescent="0.2">
      <c r="B841" s="30">
        <v>770</v>
      </c>
      <c r="C841" s="40">
        <v>-2.7843475880537831E-3</v>
      </c>
      <c r="D841" s="30">
        <v>-9.1942686216948239E-4</v>
      </c>
      <c r="E841" s="30">
        <v>-1.8649207258843007E-3</v>
      </c>
    </row>
    <row r="842" spans="2:5" x14ac:dyDescent="0.2">
      <c r="B842" s="30">
        <v>771</v>
      </c>
      <c r="C842" s="40">
        <v>-4.1837044621878018E-3</v>
      </c>
      <c r="D842" s="30">
        <v>1.1254385551008189E-3</v>
      </c>
      <c r="E842" s="30">
        <v>-5.3091430172886207E-3</v>
      </c>
    </row>
    <row r="843" spans="2:5" x14ac:dyDescent="0.2">
      <c r="B843" s="30">
        <v>772</v>
      </c>
      <c r="C843" s="40">
        <v>-2.0910116395877983E-3</v>
      </c>
      <c r="D843" s="30">
        <v>1.3811873465914186E-3</v>
      </c>
      <c r="E843" s="30">
        <v>-3.472198986179217E-3</v>
      </c>
    </row>
    <row r="844" spans="2:5" x14ac:dyDescent="0.2">
      <c r="B844" s="30">
        <v>773</v>
      </c>
      <c r="C844" s="40">
        <v>-7.5251627304421158E-3</v>
      </c>
      <c r="D844" s="30">
        <v>-4.0106104030164479E-3</v>
      </c>
      <c r="E844" s="30">
        <v>-3.514552327425668E-3</v>
      </c>
    </row>
    <row r="845" spans="2:5" x14ac:dyDescent="0.2">
      <c r="B845" s="30">
        <v>774</v>
      </c>
      <c r="C845" s="40">
        <v>5.667765672012855E-3</v>
      </c>
      <c r="D845" s="30">
        <v>7.6433215024894995E-4</v>
      </c>
      <c r="E845" s="30">
        <v>4.9034335217639051E-3</v>
      </c>
    </row>
    <row r="846" spans="2:5" x14ac:dyDescent="0.2">
      <c r="B846" s="30">
        <v>775</v>
      </c>
      <c r="C846" s="40">
        <v>-5.7724737982068602E-3</v>
      </c>
      <c r="D846" s="30">
        <v>-3.4532991915069925E-4</v>
      </c>
      <c r="E846" s="30">
        <v>-5.4271438790561609E-3</v>
      </c>
    </row>
    <row r="847" spans="2:5" x14ac:dyDescent="0.2">
      <c r="B847" s="30">
        <v>776</v>
      </c>
      <c r="C847" s="40">
        <v>3.5464869124467954E-3</v>
      </c>
      <c r="D847" s="30">
        <v>-3.692218958998828E-4</v>
      </c>
      <c r="E847" s="30">
        <v>3.9157088083466782E-3</v>
      </c>
    </row>
    <row r="848" spans="2:5" x14ac:dyDescent="0.2">
      <c r="B848" s="30">
        <v>777</v>
      </c>
      <c r="C848" s="40">
        <v>4.2689340451044309E-3</v>
      </c>
      <c r="D848" s="30">
        <v>7.3258192979915645E-4</v>
      </c>
      <c r="E848" s="30">
        <v>3.5363521153052744E-3</v>
      </c>
    </row>
    <row r="849" spans="2:5" x14ac:dyDescent="0.2">
      <c r="B849" s="30">
        <v>778</v>
      </c>
      <c r="C849" s="40">
        <v>2.1350580053770807E-3</v>
      </c>
      <c r="D849" s="30">
        <v>-6.2304555844138083E-5</v>
      </c>
      <c r="E849" s="30">
        <v>2.1973625612212188E-3</v>
      </c>
    </row>
    <row r="850" spans="2:5" x14ac:dyDescent="0.2">
      <c r="B850" s="30">
        <v>779</v>
      </c>
      <c r="C850" s="40">
        <v>2.4629916705110823E-3</v>
      </c>
      <c r="D850" s="30">
        <v>1.3334377020163138E-4</v>
      </c>
      <c r="E850" s="30">
        <v>2.3296479003094509E-3</v>
      </c>
    </row>
    <row r="851" spans="2:5" x14ac:dyDescent="0.2">
      <c r="B851" s="30">
        <v>780</v>
      </c>
      <c r="C851" s="40">
        <v>2.4348325723716159E-3</v>
      </c>
      <c r="D851" s="30">
        <v>2.7934646853477922E-3</v>
      </c>
      <c r="E851" s="30">
        <v>-3.5863211297617638E-4</v>
      </c>
    </row>
    <row r="852" spans="2:5" x14ac:dyDescent="0.2">
      <c r="B852" s="30">
        <v>781</v>
      </c>
      <c r="C852" s="40">
        <v>-5.053351573421269E-3</v>
      </c>
      <c r="D852" s="30">
        <v>-9.1658838502154533E-4</v>
      </c>
      <c r="E852" s="30">
        <v>-4.1367631883997237E-3</v>
      </c>
    </row>
    <row r="853" spans="2:5" x14ac:dyDescent="0.2">
      <c r="B853" s="30">
        <v>782</v>
      </c>
      <c r="C853" s="40">
        <v>-4.8854832294506455E-3</v>
      </c>
      <c r="D853" s="30">
        <v>-1.1947058134892732E-4</v>
      </c>
      <c r="E853" s="30">
        <v>-4.7660126481017182E-3</v>
      </c>
    </row>
    <row r="854" spans="2:5" x14ac:dyDescent="0.2">
      <c r="B854" s="30">
        <v>783</v>
      </c>
      <c r="C854" s="40">
        <v>-1.3465164199744022E-2</v>
      </c>
      <c r="D854" s="30">
        <v>-1.4263057108832213E-3</v>
      </c>
      <c r="E854" s="30">
        <v>-1.20388584888608E-2</v>
      </c>
    </row>
    <row r="855" spans="2:5" x14ac:dyDescent="0.2">
      <c r="B855" s="30">
        <v>784</v>
      </c>
      <c r="C855" s="40">
        <v>-7.9241399851555209E-4</v>
      </c>
      <c r="D855" s="30">
        <v>-2.604225115296223E-3</v>
      </c>
      <c r="E855" s="30">
        <v>1.811811116780671E-3</v>
      </c>
    </row>
    <row r="856" spans="2:5" x14ac:dyDescent="0.2">
      <c r="B856" s="30">
        <v>785</v>
      </c>
      <c r="C856" s="40">
        <v>-3.5698656859245582E-3</v>
      </c>
      <c r="D856" s="30">
        <v>-1.003283636955237E-3</v>
      </c>
      <c r="E856" s="30">
        <v>-2.5665820489693212E-3</v>
      </c>
    </row>
    <row r="857" spans="2:5" x14ac:dyDescent="0.2">
      <c r="B857" s="30">
        <v>786</v>
      </c>
      <c r="C857" s="40">
        <v>4.1661213689619505E-3</v>
      </c>
      <c r="D857" s="30">
        <v>-1.8528205495709103E-3</v>
      </c>
      <c r="E857" s="30">
        <v>6.0189419185328608E-3</v>
      </c>
    </row>
    <row r="858" spans="2:5" x14ac:dyDescent="0.2">
      <c r="B858" s="30">
        <v>787</v>
      </c>
      <c r="C858" s="40">
        <v>-3.9464185729282961E-3</v>
      </c>
      <c r="D858" s="30">
        <v>1.3311338752804358E-3</v>
      </c>
      <c r="E858" s="30">
        <v>-5.2775524482087319E-3</v>
      </c>
    </row>
    <row r="859" spans="2:5" x14ac:dyDescent="0.2">
      <c r="B859" s="30">
        <v>788</v>
      </c>
      <c r="C859" s="40">
        <v>-4.2891315560057318E-3</v>
      </c>
      <c r="D859" s="30">
        <v>-7.5648382866132669E-4</v>
      </c>
      <c r="E859" s="30">
        <v>-3.5326477273444051E-3</v>
      </c>
    </row>
    <row r="860" spans="2:5" x14ac:dyDescent="0.2">
      <c r="B860" s="30">
        <v>789</v>
      </c>
      <c r="C860" s="40">
        <v>4.8343919692211794E-3</v>
      </c>
      <c r="D860" s="30">
        <v>-3.909309329737402E-4</v>
      </c>
      <c r="E860" s="30">
        <v>5.2253229021949196E-3</v>
      </c>
    </row>
    <row r="861" spans="2:5" x14ac:dyDescent="0.2">
      <c r="B861" s="30">
        <v>790</v>
      </c>
      <c r="C861" s="40">
        <v>4.9015448472271139E-3</v>
      </c>
      <c r="D861" s="30">
        <v>-5.0047968132155111E-4</v>
      </c>
      <c r="E861" s="30">
        <v>5.402024528548665E-3</v>
      </c>
    </row>
    <row r="862" spans="2:5" x14ac:dyDescent="0.2">
      <c r="B862" s="30">
        <v>791</v>
      </c>
      <c r="C862" s="40">
        <v>-7.9497266405141077E-3</v>
      </c>
      <c r="D862" s="30">
        <v>1.7392322052586662E-3</v>
      </c>
      <c r="E862" s="30">
        <v>-9.688958845772774E-3</v>
      </c>
    </row>
    <row r="863" spans="2:5" x14ac:dyDescent="0.2">
      <c r="B863" s="30">
        <v>792</v>
      </c>
      <c r="C863" s="40">
        <v>5.4226535683225066E-3</v>
      </c>
      <c r="D863" s="30">
        <v>-6.8972829610631538E-4</v>
      </c>
      <c r="E863" s="30">
        <v>6.112381864428822E-3</v>
      </c>
    </row>
    <row r="864" spans="2:5" x14ac:dyDescent="0.2">
      <c r="B864" s="30">
        <v>793</v>
      </c>
      <c r="C864" s="40">
        <v>2.869743857297389E-4</v>
      </c>
      <c r="D864" s="30">
        <v>-6.3854173478128883E-4</v>
      </c>
      <c r="E864" s="30">
        <v>9.2551612051102773E-4</v>
      </c>
    </row>
    <row r="865" spans="2:5" x14ac:dyDescent="0.2">
      <c r="B865" s="30">
        <v>794</v>
      </c>
      <c r="C865" s="40">
        <v>8.6759633618093447E-3</v>
      </c>
      <c r="D865" s="30">
        <v>8.1800075554532871E-4</v>
      </c>
      <c r="E865" s="30">
        <v>7.857962606264016E-3</v>
      </c>
    </row>
    <row r="866" spans="2:5" x14ac:dyDescent="0.2">
      <c r="B866" s="30">
        <v>795</v>
      </c>
      <c r="C866" s="40">
        <v>-7.4836363720700259E-3</v>
      </c>
      <c r="D866" s="30">
        <v>2.810796212555932E-3</v>
      </c>
      <c r="E866" s="30">
        <v>-1.0294432584625958E-2</v>
      </c>
    </row>
    <row r="867" spans="2:5" x14ac:dyDescent="0.2">
      <c r="B867" s="30">
        <v>796</v>
      </c>
      <c r="C867" s="40">
        <v>-2.8851547936164772E-3</v>
      </c>
      <c r="D867" s="30">
        <v>-9.7361022014680375E-4</v>
      </c>
      <c r="E867" s="30">
        <v>-1.9115445734696735E-3</v>
      </c>
    </row>
    <row r="868" spans="2:5" x14ac:dyDescent="0.2">
      <c r="B868" s="30">
        <v>797</v>
      </c>
      <c r="C868" s="40">
        <v>-3.2956198124540958E-3</v>
      </c>
      <c r="D868" s="30">
        <v>-6.4599716299498268E-5</v>
      </c>
      <c r="E868" s="30">
        <v>-3.2310200961545976E-3</v>
      </c>
    </row>
    <row r="869" spans="2:5" x14ac:dyDescent="0.2">
      <c r="B869" s="30">
        <v>798</v>
      </c>
      <c r="C869" s="40">
        <v>-3.9615154211010946E-3</v>
      </c>
      <c r="D869" s="30">
        <v>-2.4075913723988146E-3</v>
      </c>
      <c r="E869" s="30">
        <v>-1.55392404870228E-3</v>
      </c>
    </row>
    <row r="870" spans="2:5" x14ac:dyDescent="0.2">
      <c r="B870" s="30">
        <v>799</v>
      </c>
      <c r="C870" s="40">
        <v>6.3869349947649531E-3</v>
      </c>
      <c r="D870" s="30">
        <v>6.9455556042238679E-5</v>
      </c>
      <c r="E870" s="30">
        <v>6.3174794387227144E-3</v>
      </c>
    </row>
    <row r="871" spans="2:5" x14ac:dyDescent="0.2">
      <c r="B871" s="30">
        <v>800</v>
      </c>
      <c r="C871" s="40">
        <v>6.3569906331845485E-4</v>
      </c>
      <c r="D871" s="30">
        <v>-6.9684442222315169E-5</v>
      </c>
      <c r="E871" s="30">
        <v>7.0538350554077002E-4</v>
      </c>
    </row>
    <row r="872" spans="2:5" x14ac:dyDescent="0.2">
      <c r="B872" s="30">
        <v>801</v>
      </c>
      <c r="C872" s="40">
        <v>-3.5772790225066559E-3</v>
      </c>
      <c r="D872" s="30">
        <v>7.3625475259261235E-4</v>
      </c>
      <c r="E872" s="30">
        <v>-4.3135337750992682E-3</v>
      </c>
    </row>
    <row r="873" spans="2:5" x14ac:dyDescent="0.2">
      <c r="B873" s="30">
        <v>802</v>
      </c>
      <c r="C873" s="40">
        <v>-3.3920251559754959E-3</v>
      </c>
      <c r="D873" s="30">
        <v>-7.6638896675443151E-4</v>
      </c>
      <c r="E873" s="30">
        <v>-2.6256361892210644E-3</v>
      </c>
    </row>
    <row r="874" spans="2:5" x14ac:dyDescent="0.2">
      <c r="B874" s="30">
        <v>803</v>
      </c>
      <c r="C874" s="40">
        <v>-9.3749649588754534E-4</v>
      </c>
      <c r="D874" s="30">
        <v>-6.0471506361435611E-4</v>
      </c>
      <c r="E874" s="30">
        <v>-3.3278143227318923E-4</v>
      </c>
    </row>
    <row r="875" spans="2:5" x14ac:dyDescent="0.2">
      <c r="B875" s="30">
        <v>804</v>
      </c>
      <c r="C875" s="40">
        <v>-4.7773286657569079E-3</v>
      </c>
      <c r="D875" s="30">
        <v>-4.3724225798643778E-4</v>
      </c>
      <c r="E875" s="30">
        <v>-4.3400864077704701E-3</v>
      </c>
    </row>
    <row r="876" spans="2:5" x14ac:dyDescent="0.2">
      <c r="B876" s="30">
        <v>805</v>
      </c>
      <c r="C876" s="40">
        <v>-6.973705896940908E-3</v>
      </c>
      <c r="D876" s="30">
        <v>-5.9550902619426738E-4</v>
      </c>
      <c r="E876" s="30">
        <v>-6.3781968707466406E-3</v>
      </c>
    </row>
    <row r="877" spans="2:5" x14ac:dyDescent="0.2">
      <c r="B877" s="30">
        <v>806</v>
      </c>
      <c r="C877" s="40">
        <v>-1.0751457181235588E-2</v>
      </c>
      <c r="D877" s="30">
        <v>-2.7579012331597486E-3</v>
      </c>
      <c r="E877" s="30">
        <v>-7.9935559480758395E-3</v>
      </c>
    </row>
    <row r="878" spans="2:5" x14ac:dyDescent="0.2">
      <c r="B878" s="30">
        <v>807</v>
      </c>
      <c r="C878" s="40">
        <v>3.3946108166741807E-3</v>
      </c>
      <c r="D878" s="30">
        <v>-1.7668505363976584E-3</v>
      </c>
      <c r="E878" s="30">
        <v>5.1614613530718391E-3</v>
      </c>
    </row>
    <row r="879" spans="2:5" x14ac:dyDescent="0.2">
      <c r="B879" s="30">
        <v>808</v>
      </c>
      <c r="C879" s="40">
        <v>5.1013398893205017E-3</v>
      </c>
      <c r="D879" s="30">
        <v>-7.8950761136431773E-4</v>
      </c>
      <c r="E879" s="30">
        <v>5.8908475006848194E-3</v>
      </c>
    </row>
    <row r="880" spans="2:5" x14ac:dyDescent="0.2">
      <c r="B880" s="30">
        <v>809</v>
      </c>
      <c r="C880" s="40">
        <v>-5.4200674693392556E-3</v>
      </c>
      <c r="D880" s="30">
        <v>1.1802708317281826E-3</v>
      </c>
      <c r="E880" s="30">
        <v>-6.6003383010674382E-3</v>
      </c>
    </row>
    <row r="881" spans="2:5" x14ac:dyDescent="0.2">
      <c r="B881" s="30">
        <v>810</v>
      </c>
      <c r="C881" s="40">
        <v>-6.3646789172244894E-3</v>
      </c>
      <c r="D881" s="30">
        <v>1.2020359121857902E-3</v>
      </c>
      <c r="E881" s="30">
        <v>-7.5667148294102796E-3</v>
      </c>
    </row>
    <row r="882" spans="2:5" x14ac:dyDescent="0.2">
      <c r="B882" s="30">
        <v>811</v>
      </c>
      <c r="C882" s="40">
        <v>-2.1632939794282144E-2</v>
      </c>
      <c r="D882" s="30">
        <v>-2.4985264796806989E-3</v>
      </c>
      <c r="E882" s="30">
        <v>-1.9134413314601445E-2</v>
      </c>
    </row>
    <row r="883" spans="2:5" x14ac:dyDescent="0.2">
      <c r="B883" s="30">
        <v>812</v>
      </c>
      <c r="C883" s="40">
        <v>-2.7586894134770539E-2</v>
      </c>
      <c r="D883" s="30">
        <v>-3.2035117672340012E-3</v>
      </c>
      <c r="E883" s="30">
        <v>-2.4383382367536538E-2</v>
      </c>
    </row>
    <row r="884" spans="2:5" x14ac:dyDescent="0.2">
      <c r="B884" s="30">
        <v>813</v>
      </c>
      <c r="C884" s="40">
        <v>8.6267459104581116E-4</v>
      </c>
      <c r="D884" s="30">
        <v>-5.5213928309350811E-3</v>
      </c>
      <c r="E884" s="30">
        <v>6.3840674219808923E-3</v>
      </c>
    </row>
    <row r="885" spans="2:5" x14ac:dyDescent="0.2">
      <c r="B885" s="30">
        <v>814</v>
      </c>
      <c r="C885" s="40">
        <v>1.8204440543845464E-2</v>
      </c>
      <c r="D885" s="30">
        <v>-4.0829721895636988E-3</v>
      </c>
      <c r="E885" s="30">
        <v>2.2287412733409163E-2</v>
      </c>
    </row>
    <row r="886" spans="2:5" x14ac:dyDescent="0.2">
      <c r="B886" s="30">
        <v>815</v>
      </c>
      <c r="C886" s="40">
        <v>2.1160926830827799E-2</v>
      </c>
      <c r="D886" s="30">
        <v>2.8957970678351388E-3</v>
      </c>
      <c r="E886" s="30">
        <v>1.826512976299266E-2</v>
      </c>
    </row>
    <row r="887" spans="2:5" x14ac:dyDescent="0.2">
      <c r="B887" s="30">
        <v>816</v>
      </c>
      <c r="C887" s="40">
        <v>1.2062190831628423E-2</v>
      </c>
      <c r="D887" s="30">
        <v>5.7631522487631721E-3</v>
      </c>
      <c r="E887" s="30">
        <v>6.2990385828652507E-3</v>
      </c>
    </row>
    <row r="888" spans="2:5" x14ac:dyDescent="0.2">
      <c r="B888" s="30">
        <v>817</v>
      </c>
      <c r="C888" s="40">
        <v>2.2980121837113343E-2</v>
      </c>
      <c r="D888" s="30">
        <v>4.2080651152351309E-3</v>
      </c>
      <c r="E888" s="30">
        <v>1.8772056721878212E-2</v>
      </c>
    </row>
    <row r="889" spans="2:5" x14ac:dyDescent="0.2">
      <c r="B889" s="30">
        <v>818</v>
      </c>
      <c r="C889" s="40">
        <v>-1.5047118037640339E-2</v>
      </c>
      <c r="D889" s="30">
        <v>6.6029804890933592E-3</v>
      </c>
      <c r="E889" s="30">
        <v>-2.1650098526733698E-2</v>
      </c>
    </row>
    <row r="890" spans="2:5" x14ac:dyDescent="0.2">
      <c r="B890" s="30">
        <v>819</v>
      </c>
      <c r="C890" s="40">
        <v>-5.2842639072795171E-3</v>
      </c>
      <c r="D890" s="30">
        <v>1.6166847564181089E-3</v>
      </c>
      <c r="E890" s="30">
        <v>-6.900948663697626E-3</v>
      </c>
    </row>
    <row r="891" spans="2:5" x14ac:dyDescent="0.2">
      <c r="B891" s="30">
        <v>820</v>
      </c>
      <c r="C891" s="40">
        <v>-1.8087963017588478E-2</v>
      </c>
      <c r="D891" s="30">
        <v>-3.1275241934814527E-3</v>
      </c>
      <c r="E891" s="30">
        <v>-1.4960438824107025E-2</v>
      </c>
    </row>
    <row r="892" spans="2:5" x14ac:dyDescent="0.2">
      <c r="B892" s="30">
        <v>821</v>
      </c>
      <c r="C892" s="40">
        <v>2.1520869444379906E-2</v>
      </c>
      <c r="D892" s="30">
        <v>-4.7956683353682986E-3</v>
      </c>
      <c r="E892" s="30">
        <v>2.6316537779748204E-2</v>
      </c>
    </row>
    <row r="893" spans="2:5" x14ac:dyDescent="0.2">
      <c r="B893" s="30">
        <v>822</v>
      </c>
      <c r="C893" s="40">
        <v>-1.6897141127696674E-2</v>
      </c>
      <c r="D893" s="30">
        <v>9.8975889871125849E-4</v>
      </c>
      <c r="E893" s="30">
        <v>-1.7886900026407932E-2</v>
      </c>
    </row>
    <row r="894" spans="2:5" x14ac:dyDescent="0.2">
      <c r="B894" s="30">
        <v>823</v>
      </c>
      <c r="C894" s="40">
        <v>-1.9733369205393418E-3</v>
      </c>
      <c r="D894" s="30">
        <v>-9.0802262867840629E-4</v>
      </c>
      <c r="E894" s="30">
        <v>-1.0653142918609355E-3</v>
      </c>
    </row>
    <row r="895" spans="2:5" x14ac:dyDescent="0.2">
      <c r="B895" s="30">
        <v>824</v>
      </c>
      <c r="C895" s="40">
        <v>-8.7451852050582646E-3</v>
      </c>
      <c r="D895" s="30">
        <v>1.4611559607357015E-3</v>
      </c>
      <c r="E895" s="30">
        <v>-1.0206341165793966E-2</v>
      </c>
    </row>
    <row r="896" spans="2:5" x14ac:dyDescent="0.2">
      <c r="B896" s="30">
        <v>825</v>
      </c>
      <c r="C896" s="40">
        <v>-8.4364369583829028E-3</v>
      </c>
      <c r="D896" s="30">
        <v>-3.3515542374096428E-3</v>
      </c>
      <c r="E896" s="30">
        <v>-5.08488272097326E-3</v>
      </c>
    </row>
    <row r="897" spans="2:5" x14ac:dyDescent="0.2">
      <c r="B897" s="30">
        <v>826</v>
      </c>
      <c r="C897" s="40">
        <v>-1.3270091483726907E-2</v>
      </c>
      <c r="D897" s="30">
        <v>1.247196968407055E-4</v>
      </c>
      <c r="E897" s="30">
        <v>-1.3394811180567612E-2</v>
      </c>
    </row>
    <row r="898" spans="2:5" x14ac:dyDescent="0.2">
      <c r="B898" s="30">
        <v>827</v>
      </c>
      <c r="C898" s="40">
        <v>-1.9642989315684721E-2</v>
      </c>
      <c r="D898" s="30">
        <v>-6.1537473917108038E-3</v>
      </c>
      <c r="E898" s="30">
        <v>-1.3489241923973917E-2</v>
      </c>
    </row>
    <row r="899" spans="2:5" x14ac:dyDescent="0.2">
      <c r="B899" s="30">
        <v>828</v>
      </c>
      <c r="C899" s="40">
        <v>-1.0874665544736584E-2</v>
      </c>
      <c r="D899" s="30">
        <v>-3.473781892181632E-3</v>
      </c>
      <c r="E899" s="30">
        <v>-7.4008836525549524E-3</v>
      </c>
    </row>
    <row r="900" spans="2:5" x14ac:dyDescent="0.2">
      <c r="B900" s="30">
        <v>829</v>
      </c>
      <c r="C900" s="40">
        <v>-7.2483629330023693E-3</v>
      </c>
      <c r="D900" s="30">
        <v>-6.5124013021505937E-3</v>
      </c>
      <c r="E900" s="30">
        <v>-7.3596163085177559E-4</v>
      </c>
    </row>
    <row r="901" spans="2:5" x14ac:dyDescent="0.2">
      <c r="B901" s="30">
        <v>830</v>
      </c>
      <c r="C901" s="40">
        <v>2.0471158313757787E-2</v>
      </c>
      <c r="D901" s="30">
        <v>-1.137872931722142E-3</v>
      </c>
      <c r="E901" s="30">
        <v>2.1609031245479929E-2</v>
      </c>
    </row>
    <row r="902" spans="2:5" x14ac:dyDescent="0.2">
      <c r="B902" s="30">
        <v>831</v>
      </c>
      <c r="C902" s="40">
        <v>-4.7600742830515765E-3</v>
      </c>
      <c r="D902" s="30">
        <v>2.2629754029137548E-3</v>
      </c>
      <c r="E902" s="30">
        <v>-7.0230496859653314E-3</v>
      </c>
    </row>
    <row r="903" spans="2:5" x14ac:dyDescent="0.2">
      <c r="B903" s="30">
        <v>832</v>
      </c>
      <c r="C903" s="40">
        <v>1.8382749258624164E-2</v>
      </c>
      <c r="D903" s="30">
        <v>4.7146614204246259E-3</v>
      </c>
      <c r="E903" s="30">
        <v>1.3668087838199538E-2</v>
      </c>
    </row>
    <row r="904" spans="2:5" x14ac:dyDescent="0.2">
      <c r="B904" s="30">
        <v>833</v>
      </c>
      <c r="C904" s="40">
        <v>2.0072219234673574E-2</v>
      </c>
      <c r="D904" s="30">
        <v>3.6048933419341803E-4</v>
      </c>
      <c r="E904" s="30">
        <v>1.9711729900480156E-2</v>
      </c>
    </row>
    <row r="905" spans="2:5" x14ac:dyDescent="0.2">
      <c r="B905" s="30">
        <v>834</v>
      </c>
      <c r="C905" s="40">
        <v>8.2035700111474357E-3</v>
      </c>
      <c r="D905" s="30">
        <v>5.3583746574284667E-3</v>
      </c>
      <c r="E905" s="30">
        <v>2.8451953537189691E-3</v>
      </c>
    </row>
    <row r="906" spans="2:5" x14ac:dyDescent="0.2">
      <c r="B906" s="30">
        <v>835</v>
      </c>
      <c r="C906" s="40">
        <v>-1.0240933053551964E-2</v>
      </c>
      <c r="D906" s="30">
        <v>6.2155738828431183E-3</v>
      </c>
      <c r="E906" s="30">
        <v>-1.6456506936395082E-2</v>
      </c>
    </row>
    <row r="907" spans="2:5" x14ac:dyDescent="0.2">
      <c r="B907" s="30">
        <v>836</v>
      </c>
      <c r="C907" s="40">
        <v>1.054289181463699E-2</v>
      </c>
      <c r="D907" s="30">
        <v>-1.6457176726777396E-3</v>
      </c>
      <c r="E907" s="30">
        <v>1.218860948731473E-2</v>
      </c>
    </row>
    <row r="908" spans="2:5" x14ac:dyDescent="0.2">
      <c r="B908" s="30">
        <v>837</v>
      </c>
      <c r="C908" s="40">
        <v>-2.6492189165218984E-3</v>
      </c>
      <c r="D908" s="30">
        <v>1.9185687498339717E-4</v>
      </c>
      <c r="E908" s="30">
        <v>-2.8410757915052955E-3</v>
      </c>
    </row>
    <row r="909" spans="2:5" x14ac:dyDescent="0.2">
      <c r="B909" s="30">
        <v>838</v>
      </c>
      <c r="C909" s="40">
        <v>3.8958197091983945E-3</v>
      </c>
      <c r="D909" s="30">
        <v>1.1477802277818881E-3</v>
      </c>
      <c r="E909" s="30">
        <v>2.7480394814165063E-3</v>
      </c>
    </row>
    <row r="910" spans="2:5" x14ac:dyDescent="0.2">
      <c r="B910" s="30">
        <v>839</v>
      </c>
      <c r="C910" s="40">
        <v>1.1103093351826159E-3</v>
      </c>
      <c r="D910" s="30">
        <v>1.1036348140693755E-3</v>
      </c>
      <c r="E910" s="30">
        <v>6.674521113240366E-6</v>
      </c>
    </row>
    <row r="911" spans="2:5" x14ac:dyDescent="0.2">
      <c r="B911" s="30">
        <v>840</v>
      </c>
      <c r="C911" s="40">
        <v>-7.4307786980930806E-3</v>
      </c>
      <c r="D911" s="30">
        <v>-7.0798496734194617E-4</v>
      </c>
      <c r="E911" s="30">
        <v>-6.7227937307511344E-3</v>
      </c>
    </row>
    <row r="912" spans="2:5" x14ac:dyDescent="0.2">
      <c r="B912" s="30">
        <v>841</v>
      </c>
      <c r="C912" s="40">
        <v>-1.1905476726348184E-3</v>
      </c>
      <c r="D912" s="30">
        <v>1.6755226044489699E-3</v>
      </c>
      <c r="E912" s="30">
        <v>-2.8660702770837883E-3</v>
      </c>
    </row>
    <row r="913" spans="2:5" x14ac:dyDescent="0.2">
      <c r="B913" s="30">
        <v>842</v>
      </c>
      <c r="C913" s="40">
        <v>-1.5922742075184567E-3</v>
      </c>
      <c r="D913" s="30">
        <v>-4.4343910294949362E-3</v>
      </c>
      <c r="E913" s="30">
        <v>2.8421168219764795E-3</v>
      </c>
    </row>
    <row r="914" spans="2:5" x14ac:dyDescent="0.2">
      <c r="B914" s="30">
        <v>843</v>
      </c>
      <c r="C914" s="40">
        <v>6.7835285344643951E-3</v>
      </c>
      <c r="D914" s="30">
        <v>7.174087443118371E-4</v>
      </c>
      <c r="E914" s="30">
        <v>6.066119790152558E-3</v>
      </c>
    </row>
    <row r="915" spans="2:5" x14ac:dyDescent="0.2">
      <c r="B915" s="30">
        <v>844</v>
      </c>
      <c r="C915" s="40">
        <v>-8.6671229885248377E-3</v>
      </c>
      <c r="D915" s="30">
        <v>9.6342151819275162E-6</v>
      </c>
      <c r="E915" s="30">
        <v>-8.6767572037067652E-3</v>
      </c>
    </row>
    <row r="916" spans="2:5" x14ac:dyDescent="0.2">
      <c r="B916" s="30">
        <v>845</v>
      </c>
      <c r="C916" s="40">
        <v>-3.0050562157714795E-3</v>
      </c>
      <c r="D916" s="30">
        <v>-2.4870611105323797E-3</v>
      </c>
      <c r="E916" s="30">
        <v>-5.1799510523909981E-4</v>
      </c>
    </row>
    <row r="917" spans="2:5" x14ac:dyDescent="0.2">
      <c r="B917" s="30">
        <v>846</v>
      </c>
      <c r="C917" s="40">
        <v>3.4221573688467343E-3</v>
      </c>
      <c r="D917" s="30">
        <v>-2.1403462771301192E-3</v>
      </c>
      <c r="E917" s="30">
        <v>5.5625036459768535E-3</v>
      </c>
    </row>
    <row r="918" spans="2:5" x14ac:dyDescent="0.2">
      <c r="B918" s="30">
        <v>847</v>
      </c>
      <c r="C918" s="40">
        <v>2.5221368805407669E-2</v>
      </c>
      <c r="D918" s="30">
        <v>6.0188174521607837E-4</v>
      </c>
      <c r="E918" s="30">
        <v>2.461948706019159E-2</v>
      </c>
    </row>
    <row r="919" spans="2:5" x14ac:dyDescent="0.2">
      <c r="B919" s="30">
        <v>848</v>
      </c>
      <c r="C919" s="40">
        <v>4.2059983737447355E-3</v>
      </c>
      <c r="D919" s="30">
        <v>3.3333912091322486E-3</v>
      </c>
      <c r="E919" s="30">
        <v>8.7260716461248691E-4</v>
      </c>
    </row>
    <row r="920" spans="2:5" x14ac:dyDescent="0.2">
      <c r="B920" s="30">
        <v>849</v>
      </c>
      <c r="C920" s="40">
        <v>-1.0426382475126063E-2</v>
      </c>
      <c r="D920" s="30">
        <v>3.6687000953979903E-3</v>
      </c>
      <c r="E920" s="30">
        <v>-1.4095082570524053E-2</v>
      </c>
    </row>
    <row r="921" spans="2:5" x14ac:dyDescent="0.2">
      <c r="B921" s="30">
        <v>850</v>
      </c>
      <c r="C921" s="40">
        <v>-1.0981644294574541E-2</v>
      </c>
      <c r="D921" s="30">
        <v>-6.2403071034791875E-4</v>
      </c>
      <c r="E921" s="30">
        <v>-1.0357613584226622E-2</v>
      </c>
    </row>
    <row r="922" spans="2:5" x14ac:dyDescent="0.2">
      <c r="B922" s="30">
        <v>851</v>
      </c>
      <c r="C922" s="40">
        <v>-6.5208166154346213E-3</v>
      </c>
      <c r="D922" s="30">
        <v>-4.2428957160447226E-3</v>
      </c>
      <c r="E922" s="30">
        <v>-2.2779208993898986E-3</v>
      </c>
    </row>
    <row r="923" spans="2:5" x14ac:dyDescent="0.2">
      <c r="B923" s="30">
        <v>852</v>
      </c>
      <c r="C923" s="40">
        <v>9.2378857608313124E-3</v>
      </c>
      <c r="D923" s="30">
        <v>-7.8715294676021119E-4</v>
      </c>
      <c r="E923" s="30">
        <v>1.0025038707591524E-2</v>
      </c>
    </row>
    <row r="924" spans="2:5" x14ac:dyDescent="0.2">
      <c r="B924" s="30">
        <v>853</v>
      </c>
      <c r="C924" s="40">
        <v>2.2716483930147979E-2</v>
      </c>
      <c r="D924" s="30">
        <v>-4.4228028209110717E-4</v>
      </c>
      <c r="E924" s="30">
        <v>2.3158764212239086E-2</v>
      </c>
    </row>
    <row r="925" spans="2:5" x14ac:dyDescent="0.2">
      <c r="B925" s="30">
        <v>854</v>
      </c>
      <c r="C925" s="40">
        <v>-1.3531710362170032E-2</v>
      </c>
      <c r="D925" s="30">
        <v>3.5725092605899365E-3</v>
      </c>
      <c r="E925" s="30">
        <v>-1.7104219622759969E-2</v>
      </c>
    </row>
    <row r="926" spans="2:5" x14ac:dyDescent="0.2">
      <c r="B926" s="30">
        <v>855</v>
      </c>
      <c r="C926" s="40">
        <v>1.1241167744674515E-2</v>
      </c>
      <c r="D926" s="30">
        <v>7.7083288746380117E-4</v>
      </c>
      <c r="E926" s="30">
        <v>1.0470334857210713E-2</v>
      </c>
    </row>
    <row r="927" spans="2:5" x14ac:dyDescent="0.2">
      <c r="B927" s="30">
        <v>856</v>
      </c>
      <c r="C927" s="40">
        <v>-1.8595826356486561E-3</v>
      </c>
      <c r="D927" s="30">
        <v>-1.5435217626338211E-4</v>
      </c>
      <c r="E927" s="30">
        <v>-1.705230459385274E-3</v>
      </c>
    </row>
    <row r="928" spans="2:5" x14ac:dyDescent="0.2">
      <c r="B928" s="30">
        <v>857</v>
      </c>
      <c r="C928" s="40">
        <v>6.9692101436816924E-3</v>
      </c>
      <c r="D928" s="30">
        <v>1.0970620914232902E-3</v>
      </c>
      <c r="E928" s="30">
        <v>5.8721480522584022E-3</v>
      </c>
    </row>
    <row r="929" spans="2:5" x14ac:dyDescent="0.2">
      <c r="B929" s="30">
        <v>858</v>
      </c>
      <c r="C929" s="40">
        <v>4.1829763167796153E-3</v>
      </c>
      <c r="D929" s="30">
        <v>3.3817904608772088E-3</v>
      </c>
      <c r="E929" s="30">
        <v>8.0118585590240651E-4</v>
      </c>
    </row>
    <row r="930" spans="2:5" x14ac:dyDescent="0.2">
      <c r="B930" s="30">
        <v>859</v>
      </c>
      <c r="C930" s="40">
        <v>-3.6108364207032353E-3</v>
      </c>
      <c r="D930" s="30">
        <v>-3.7653615746313131E-3</v>
      </c>
      <c r="E930" s="30">
        <v>1.5452515392807772E-4</v>
      </c>
    </row>
    <row r="931" spans="2:5" x14ac:dyDescent="0.2">
      <c r="B931" s="30">
        <v>860</v>
      </c>
      <c r="C931" s="40">
        <v>-7.2298817758558913E-3</v>
      </c>
      <c r="D931" s="30">
        <v>7.7873539124115407E-4</v>
      </c>
      <c r="E931" s="30">
        <v>-8.0086171670970454E-3</v>
      </c>
    </row>
    <row r="932" spans="2:5" x14ac:dyDescent="0.2">
      <c r="B932" s="30">
        <v>861</v>
      </c>
      <c r="C932" s="40">
        <v>-8.7815550738832206E-3</v>
      </c>
      <c r="D932" s="30">
        <v>-2.0766078741863842E-3</v>
      </c>
      <c r="E932" s="30">
        <v>-6.7049471996968365E-3</v>
      </c>
    </row>
    <row r="933" spans="2:5" x14ac:dyDescent="0.2">
      <c r="B933" s="30">
        <v>862</v>
      </c>
      <c r="C933" s="40">
        <v>-5.6565975503658863E-4</v>
      </c>
      <c r="D933" s="30">
        <v>-1.5199421485082951E-3</v>
      </c>
      <c r="E933" s="30">
        <v>9.5428239347170648E-4</v>
      </c>
    </row>
    <row r="934" spans="2:5" x14ac:dyDescent="0.2">
      <c r="B934" s="30">
        <v>863</v>
      </c>
      <c r="C934" s="40">
        <v>-2.7381510767431633E-2</v>
      </c>
      <c r="D934" s="30">
        <v>-1.7222682809434411E-4</v>
      </c>
      <c r="E934" s="30">
        <v>-2.7209283939337289E-2</v>
      </c>
    </row>
    <row r="935" spans="2:5" x14ac:dyDescent="0.2">
      <c r="B935" s="30">
        <v>864</v>
      </c>
      <c r="C935" s="40">
        <v>1.0117289965205584E-2</v>
      </c>
      <c r="D935" s="30">
        <v>-3.8988714302842266E-3</v>
      </c>
      <c r="E935" s="30">
        <v>1.401616139548981E-2</v>
      </c>
    </row>
    <row r="936" spans="2:5" x14ac:dyDescent="0.2">
      <c r="B936" s="30">
        <v>865</v>
      </c>
      <c r="C936" s="40">
        <v>9.270433577156208E-4</v>
      </c>
      <c r="D936" s="30">
        <v>-4.9640915156389694E-3</v>
      </c>
      <c r="E936" s="30">
        <v>5.8911348733545902E-3</v>
      </c>
    </row>
    <row r="937" spans="2:5" x14ac:dyDescent="0.2">
      <c r="B937" s="30">
        <v>866</v>
      </c>
      <c r="C937" s="40">
        <v>1.8913780372920258E-3</v>
      </c>
      <c r="D937" s="30">
        <v>2.3445416131537525E-3</v>
      </c>
      <c r="E937" s="30">
        <v>-4.5316357586172671E-4</v>
      </c>
    </row>
    <row r="938" spans="2:5" x14ac:dyDescent="0.2">
      <c r="B938" s="30">
        <v>867</v>
      </c>
      <c r="C938" s="40">
        <v>1.6490414204741327E-3</v>
      </c>
      <c r="D938" s="30">
        <v>1.6276912747573572E-3</v>
      </c>
      <c r="E938" s="30">
        <v>2.135014571677551E-5</v>
      </c>
    </row>
    <row r="939" spans="2:5" x14ac:dyDescent="0.2">
      <c r="B939" s="30">
        <v>868</v>
      </c>
      <c r="C939" s="40">
        <v>-5.3473502466656114E-3</v>
      </c>
      <c r="D939" s="30">
        <v>-1.4294886205741359E-3</v>
      </c>
      <c r="E939" s="30">
        <v>-3.9178616260914755E-3</v>
      </c>
    </row>
    <row r="940" spans="2:5" x14ac:dyDescent="0.2">
      <c r="B940" s="30">
        <v>869</v>
      </c>
      <c r="C940" s="40">
        <v>-5.199109892403353E-3</v>
      </c>
      <c r="D940" s="30">
        <v>1.3269310456249985E-3</v>
      </c>
      <c r="E940" s="30">
        <v>-6.5260409380283515E-3</v>
      </c>
    </row>
    <row r="941" spans="2:5" x14ac:dyDescent="0.2">
      <c r="B941" s="30">
        <v>870</v>
      </c>
      <c r="C941" s="40">
        <v>2.1936617622121961E-3</v>
      </c>
      <c r="D941" s="30">
        <v>-2.1420473105937849E-3</v>
      </c>
      <c r="E941" s="30">
        <v>4.335709072805981E-3</v>
      </c>
    </row>
    <row r="942" spans="2:5" x14ac:dyDescent="0.2">
      <c r="B942" s="30">
        <v>871</v>
      </c>
      <c r="C942" s="40">
        <v>-7.3552549239905987E-3</v>
      </c>
      <c r="D942" s="30">
        <v>-7.1589867276788434E-4</v>
      </c>
      <c r="E942" s="30">
        <v>-6.6393562512227144E-3</v>
      </c>
    </row>
    <row r="943" spans="2:5" x14ac:dyDescent="0.2">
      <c r="B943" s="30">
        <v>872</v>
      </c>
      <c r="C943" s="40">
        <v>-5.6616899229900786E-4</v>
      </c>
      <c r="D943" s="30">
        <v>2.8140701139355647E-4</v>
      </c>
      <c r="E943" s="30">
        <v>-8.4757600369256433E-4</v>
      </c>
    </row>
    <row r="944" spans="2:5" x14ac:dyDescent="0.2">
      <c r="B944" s="30">
        <v>873</v>
      </c>
      <c r="C944" s="40">
        <v>-4.0460276652882967E-4</v>
      </c>
      <c r="D944" s="30">
        <v>-7.53201040191929E-4</v>
      </c>
      <c r="E944" s="30">
        <v>3.4859827366309933E-4</v>
      </c>
    </row>
    <row r="945" spans="2:5" x14ac:dyDescent="0.2">
      <c r="B945" s="30">
        <v>874</v>
      </c>
      <c r="C945" s="40">
        <v>4.2885418077884159E-3</v>
      </c>
      <c r="D945" s="30">
        <v>-1.4838073006830828E-3</v>
      </c>
      <c r="E945" s="30">
        <v>5.7723491084714987E-3</v>
      </c>
    </row>
    <row r="946" spans="2:5" x14ac:dyDescent="0.2">
      <c r="B946" s="30">
        <v>875</v>
      </c>
      <c r="C946" s="40">
        <v>-1.0931195999970314E-2</v>
      </c>
      <c r="D946" s="30">
        <v>4.1820959477129899E-3</v>
      </c>
      <c r="E946" s="30">
        <v>-1.5113291947683304E-2</v>
      </c>
    </row>
    <row r="947" spans="2:5" x14ac:dyDescent="0.2">
      <c r="B947" s="30">
        <v>876</v>
      </c>
      <c r="C947" s="40">
        <v>-6.1941206736851697E-4</v>
      </c>
      <c r="D947" s="30">
        <v>-2.2179860307771607E-3</v>
      </c>
      <c r="E947" s="30">
        <v>1.5985739634086437E-3</v>
      </c>
    </row>
    <row r="948" spans="2:5" x14ac:dyDescent="0.2">
      <c r="B948" s="30">
        <v>877</v>
      </c>
      <c r="C948" s="40">
        <v>2.3208195984766094E-3</v>
      </c>
      <c r="D948" s="30">
        <v>-1.1347057934711626E-3</v>
      </c>
      <c r="E948" s="30">
        <v>3.4555253919477721E-3</v>
      </c>
    </row>
    <row r="949" spans="2:5" x14ac:dyDescent="0.2">
      <c r="B949" s="30">
        <v>878</v>
      </c>
      <c r="C949" s="40">
        <v>5.5723554916529286E-3</v>
      </c>
      <c r="D949" s="30">
        <v>-3.6690784898720137E-4</v>
      </c>
      <c r="E949" s="30">
        <v>5.93926334064013E-3</v>
      </c>
    </row>
    <row r="950" spans="2:5" x14ac:dyDescent="0.2">
      <c r="B950" s="30">
        <v>879</v>
      </c>
      <c r="C950" s="40">
        <v>8.3609025110650288E-3</v>
      </c>
      <c r="D950" s="30">
        <v>1.4891770415782048E-3</v>
      </c>
      <c r="E950" s="30">
        <v>6.871725469486824E-3</v>
      </c>
    </row>
    <row r="951" spans="2:5" x14ac:dyDescent="0.2">
      <c r="B951" s="30">
        <v>880</v>
      </c>
      <c r="C951" s="40">
        <v>9.4523340506617107E-3</v>
      </c>
      <c r="D951" s="30">
        <v>1.1863239111295949E-3</v>
      </c>
      <c r="E951" s="30">
        <v>8.2660101395321157E-3</v>
      </c>
    </row>
    <row r="952" spans="2:5" x14ac:dyDescent="0.2">
      <c r="B952" s="30">
        <v>881</v>
      </c>
      <c r="C952" s="40">
        <v>8.1193171932083651E-3</v>
      </c>
      <c r="D952" s="30">
        <v>3.1741617099525473E-3</v>
      </c>
      <c r="E952" s="30">
        <v>4.9451554832558179E-3</v>
      </c>
    </row>
    <row r="953" spans="2:5" x14ac:dyDescent="0.2">
      <c r="B953" s="30">
        <v>882</v>
      </c>
      <c r="C953" s="40">
        <v>2.5599729794523074E-2</v>
      </c>
      <c r="D953" s="30">
        <v>1.7860607257294304E-3</v>
      </c>
      <c r="E953" s="30">
        <v>2.3813669068793644E-2</v>
      </c>
    </row>
    <row r="954" spans="2:5" x14ac:dyDescent="0.2">
      <c r="B954" s="30">
        <v>883</v>
      </c>
      <c r="C954" s="40">
        <v>1.8450679824192205E-2</v>
      </c>
      <c r="D954" s="30">
        <v>4.5129274195423261E-3</v>
      </c>
      <c r="E954" s="30">
        <v>1.3937752404649879E-2</v>
      </c>
    </row>
    <row r="955" spans="2:5" x14ac:dyDescent="0.2">
      <c r="B955" s="30">
        <v>884</v>
      </c>
      <c r="C955" s="40">
        <v>2.8166911226725779E-3</v>
      </c>
      <c r="D955" s="30">
        <v>5.5303251207874079E-3</v>
      </c>
      <c r="E955" s="30">
        <v>-2.71363399811483E-3</v>
      </c>
    </row>
    <row r="956" spans="2:5" x14ac:dyDescent="0.2">
      <c r="B956" s="30">
        <v>885</v>
      </c>
      <c r="C956" s="40">
        <v>-2.077860251169321E-3</v>
      </c>
      <c r="D956" s="30">
        <v>2.9265663301237771E-3</v>
      </c>
      <c r="E956" s="30">
        <v>-5.004426581293098E-3</v>
      </c>
    </row>
    <row r="957" spans="2:5" x14ac:dyDescent="0.2">
      <c r="B957" s="30">
        <v>886</v>
      </c>
      <c r="C957" s="40">
        <v>5.6887719688561936E-3</v>
      </c>
      <c r="D957" s="30">
        <v>-2.2299417611887536E-3</v>
      </c>
      <c r="E957" s="30">
        <v>7.9187137300449472E-3</v>
      </c>
    </row>
    <row r="958" spans="2:5" x14ac:dyDescent="0.2">
      <c r="B958" s="30">
        <v>887</v>
      </c>
      <c r="C958" s="40">
        <v>-4.6493021554657992E-3</v>
      </c>
      <c r="D958" s="30">
        <v>1.1332033790929768E-3</v>
      </c>
      <c r="E958" s="30">
        <v>-5.782505534558776E-3</v>
      </c>
    </row>
    <row r="959" spans="2:5" x14ac:dyDescent="0.2">
      <c r="B959" s="30">
        <v>888</v>
      </c>
      <c r="C959" s="40">
        <v>1.1286343219368063E-3</v>
      </c>
      <c r="D959" s="30">
        <v>-4.245137674146293E-4</v>
      </c>
      <c r="E959" s="30">
        <v>1.5531480893514356E-3</v>
      </c>
    </row>
    <row r="960" spans="2:5" x14ac:dyDescent="0.2">
      <c r="B960" s="30">
        <v>889</v>
      </c>
      <c r="C960" s="40">
        <v>-1.1952725346750208E-2</v>
      </c>
      <c r="D960" s="30">
        <v>-1.690220231393761E-3</v>
      </c>
      <c r="E960" s="30">
        <v>-1.0262505115356447E-2</v>
      </c>
    </row>
    <row r="961" spans="2:5" x14ac:dyDescent="0.2">
      <c r="B961" s="30">
        <v>890</v>
      </c>
      <c r="C961" s="40">
        <v>8.7289813579982042E-3</v>
      </c>
      <c r="D961" s="30">
        <v>-2.679637810839396E-3</v>
      </c>
      <c r="E961" s="30">
        <v>1.14086191688376E-2</v>
      </c>
    </row>
    <row r="962" spans="2:5" x14ac:dyDescent="0.2">
      <c r="B962" s="30">
        <v>891</v>
      </c>
      <c r="C962" s="40">
        <v>-2.2204776350997981E-3</v>
      </c>
      <c r="D962" s="30">
        <v>-7.430069907214884E-4</v>
      </c>
      <c r="E962" s="30">
        <v>-1.4774706443783097E-3</v>
      </c>
    </row>
    <row r="963" spans="2:5" x14ac:dyDescent="0.2">
      <c r="B963" s="30">
        <v>892</v>
      </c>
      <c r="C963" s="40">
        <v>-1.9753802974516572E-3</v>
      </c>
      <c r="D963" s="30">
        <v>-8.0193642003213825E-4</v>
      </c>
      <c r="E963" s="30">
        <v>-1.1734438774195189E-3</v>
      </c>
    </row>
    <row r="964" spans="2:5" x14ac:dyDescent="0.2">
      <c r="B964" s="30">
        <v>893</v>
      </c>
      <c r="C964" s="40">
        <v>9.9196215961402999E-4</v>
      </c>
      <c r="D964" s="30">
        <v>7.9196159772644136E-4</v>
      </c>
      <c r="E964" s="30">
        <v>2.0000056188758863E-4</v>
      </c>
    </row>
    <row r="965" spans="2:5" x14ac:dyDescent="0.2">
      <c r="B965" s="30">
        <v>894</v>
      </c>
      <c r="C965" s="40">
        <v>8.0130989564033937E-3</v>
      </c>
      <c r="D965" s="30">
        <v>-3.3128208161735274E-3</v>
      </c>
      <c r="E965" s="30">
        <v>1.1325919772576921E-2</v>
      </c>
    </row>
    <row r="966" spans="2:5" x14ac:dyDescent="0.2">
      <c r="B966" s="30">
        <v>895</v>
      </c>
      <c r="C966" s="40">
        <v>-3.3316192163058674E-3</v>
      </c>
      <c r="D966" s="30">
        <v>6.4509493139186438E-4</v>
      </c>
      <c r="E966" s="30">
        <v>-3.9767141476977318E-3</v>
      </c>
    </row>
    <row r="967" spans="2:5" x14ac:dyDescent="0.2">
      <c r="B967" s="30">
        <v>896</v>
      </c>
      <c r="C967" s="40">
        <v>-2.8629980305268891E-4</v>
      </c>
      <c r="D967" s="30">
        <v>4.108344222090673E-6</v>
      </c>
      <c r="E967" s="30">
        <v>-2.9040814727477959E-4</v>
      </c>
    </row>
    <row r="968" spans="2:5" x14ac:dyDescent="0.2">
      <c r="B968" s="30">
        <v>897</v>
      </c>
      <c r="C968" s="40">
        <v>-4.6146898253328723E-3</v>
      </c>
      <c r="D968" s="30">
        <v>-2.3131441323927422E-4</v>
      </c>
      <c r="E968" s="30">
        <v>-4.3833754120935981E-3</v>
      </c>
    </row>
    <row r="969" spans="2:5" x14ac:dyDescent="0.2">
      <c r="B969" s="30">
        <v>898</v>
      </c>
      <c r="C969" s="40">
        <v>-4.4673787452138933E-4</v>
      </c>
      <c r="D969" s="30">
        <v>-1.5976039353803435E-3</v>
      </c>
      <c r="E969" s="30">
        <v>1.1508660608589541E-3</v>
      </c>
    </row>
    <row r="970" spans="2:5" x14ac:dyDescent="0.2">
      <c r="B970" s="30">
        <v>899</v>
      </c>
      <c r="C970" s="40">
        <v>1.8084350619611139E-3</v>
      </c>
      <c r="D970" s="30">
        <v>2.0944508639509805E-4</v>
      </c>
      <c r="E970" s="30">
        <v>1.5989899755660159E-3</v>
      </c>
    </row>
    <row r="971" spans="2:5" x14ac:dyDescent="0.2">
      <c r="B971" s="30">
        <v>900</v>
      </c>
      <c r="C971" s="40">
        <v>-1.7099841491281312E-3</v>
      </c>
      <c r="D971" s="30">
        <v>-1.1760411078220873E-3</v>
      </c>
      <c r="E971" s="30">
        <v>-5.3394304130604392E-4</v>
      </c>
    </row>
    <row r="972" spans="2:5" x14ac:dyDescent="0.2">
      <c r="B972" s="30">
        <v>901</v>
      </c>
      <c r="C972" s="40">
        <v>-6.1452176904323802E-3</v>
      </c>
      <c r="D972" s="30">
        <v>1.7408081377159089E-3</v>
      </c>
      <c r="E972" s="30">
        <v>-7.8860258281482892E-3</v>
      </c>
    </row>
    <row r="973" spans="2:5" x14ac:dyDescent="0.2">
      <c r="B973" s="30">
        <v>902</v>
      </c>
      <c r="C973" s="40">
        <v>-1.6853186838414931E-3</v>
      </c>
      <c r="D973" s="30">
        <v>-2.1729531351399999E-3</v>
      </c>
      <c r="E973" s="30">
        <v>4.8763445129850684E-4</v>
      </c>
    </row>
    <row r="974" spans="2:5" x14ac:dyDescent="0.2">
      <c r="B974" s="30">
        <v>903</v>
      </c>
      <c r="C974" s="40">
        <v>9.0565739295612457E-3</v>
      </c>
      <c r="D974" s="30">
        <v>-1.0259749141446495E-3</v>
      </c>
      <c r="E974" s="30">
        <v>1.0082548843705895E-2</v>
      </c>
    </row>
    <row r="975" spans="2:5" x14ac:dyDescent="0.2">
      <c r="B975" s="30">
        <v>904</v>
      </c>
      <c r="C975" s="40">
        <v>9.2987748194384157E-4</v>
      </c>
      <c r="D975" s="30">
        <v>1.228650743622091E-3</v>
      </c>
      <c r="E975" s="30">
        <v>-2.9877326167824939E-4</v>
      </c>
    </row>
    <row r="976" spans="2:5" x14ac:dyDescent="0.2">
      <c r="B976" s="30">
        <v>905</v>
      </c>
      <c r="C976" s="40">
        <v>-1.1492429115885665E-3</v>
      </c>
      <c r="D976" s="30">
        <v>1.6027886398020804E-3</v>
      </c>
      <c r="E976" s="30">
        <v>-2.752031551390647E-3</v>
      </c>
    </row>
    <row r="977" spans="2:5" x14ac:dyDescent="0.2">
      <c r="B977" s="30">
        <v>906</v>
      </c>
      <c r="C977" s="40">
        <v>-1.1588620333333886E-2</v>
      </c>
      <c r="D977" s="30">
        <v>-9.5883710520866181E-4</v>
      </c>
      <c r="E977" s="30">
        <v>-1.0629783228125224E-2</v>
      </c>
    </row>
    <row r="978" spans="2:5" x14ac:dyDescent="0.2">
      <c r="B978" s="30">
        <v>907</v>
      </c>
      <c r="C978" s="40">
        <v>-3.9569389993140769E-3</v>
      </c>
      <c r="D978" s="30">
        <v>-1.6505954166161638E-3</v>
      </c>
      <c r="E978" s="30">
        <v>-2.3063435826979131E-3</v>
      </c>
    </row>
    <row r="979" spans="2:5" x14ac:dyDescent="0.2">
      <c r="B979" s="30">
        <v>908</v>
      </c>
      <c r="C979" s="40">
        <v>6.7312474886758161E-3</v>
      </c>
      <c r="D979" s="30">
        <v>-1.6396550103382392E-3</v>
      </c>
      <c r="E979" s="30">
        <v>8.3709024990140553E-3</v>
      </c>
    </row>
    <row r="980" spans="2:5" x14ac:dyDescent="0.2">
      <c r="B980" s="30">
        <v>909</v>
      </c>
      <c r="C980" s="40">
        <v>1.5024006913773762E-3</v>
      </c>
      <c r="D980" s="30">
        <v>2.2836311724777321E-5</v>
      </c>
      <c r="E980" s="30">
        <v>1.4795643796525989E-3</v>
      </c>
    </row>
    <row r="981" spans="2:5" x14ac:dyDescent="0.2">
      <c r="B981" s="30">
        <v>910</v>
      </c>
      <c r="C981" s="40">
        <v>-2.1666166546895735E-3</v>
      </c>
      <c r="D981" s="30">
        <v>1.6199964787312251E-3</v>
      </c>
      <c r="E981" s="30">
        <v>-3.7866131334207986E-3</v>
      </c>
    </row>
    <row r="982" spans="2:5" x14ac:dyDescent="0.2">
      <c r="B982" s="30">
        <v>911</v>
      </c>
      <c r="C982" s="40">
        <v>2.7137623872541972E-2</v>
      </c>
      <c r="D982" s="30">
        <v>-7.343681806996176E-4</v>
      </c>
      <c r="E982" s="30">
        <v>2.787199205324159E-2</v>
      </c>
    </row>
    <row r="983" spans="2:5" x14ac:dyDescent="0.2">
      <c r="B983" s="30">
        <v>912</v>
      </c>
      <c r="C983" s="40">
        <v>3.8057413892543207E-3</v>
      </c>
      <c r="D983" s="30">
        <v>2.5924692524076282E-3</v>
      </c>
      <c r="E983" s="30">
        <v>1.2132721368466924E-3</v>
      </c>
    </row>
    <row r="984" spans="2:5" x14ac:dyDescent="0.2">
      <c r="B984" s="30">
        <v>913</v>
      </c>
      <c r="C984" s="40">
        <v>7.2890169044462407E-3</v>
      </c>
      <c r="D984" s="30">
        <v>5.2738588445770049E-3</v>
      </c>
      <c r="E984" s="30">
        <v>2.0151580598692358E-3</v>
      </c>
    </row>
    <row r="985" spans="2:5" x14ac:dyDescent="0.2">
      <c r="B985" s="30">
        <v>914</v>
      </c>
      <c r="C985" s="40">
        <v>1.1313714308663462E-3</v>
      </c>
      <c r="D985" s="30">
        <v>2.2106496607371719E-3</v>
      </c>
      <c r="E985" s="30">
        <v>-1.0792782298708256E-3</v>
      </c>
    </row>
    <row r="986" spans="2:5" x14ac:dyDescent="0.2">
      <c r="B986" s="30">
        <v>915</v>
      </c>
      <c r="C986" s="40">
        <v>6.0757086101530661E-3</v>
      </c>
      <c r="D986" s="30">
        <v>-1.5941674478394865E-3</v>
      </c>
      <c r="E986" s="30">
        <v>7.6698760579925526E-3</v>
      </c>
    </row>
    <row r="987" spans="2:5" x14ac:dyDescent="0.2">
      <c r="B987" s="30">
        <v>916</v>
      </c>
      <c r="C987" s="40">
        <v>8.3648439601621376E-3</v>
      </c>
      <c r="D987" s="30">
        <v>2.4016378563963079E-3</v>
      </c>
      <c r="E987" s="30">
        <v>5.9632061037658297E-3</v>
      </c>
    </row>
    <row r="988" spans="2:5" x14ac:dyDescent="0.2">
      <c r="B988" s="30">
        <v>917</v>
      </c>
      <c r="C988" s="40">
        <v>1.0560656031449447E-3</v>
      </c>
      <c r="D988" s="30">
        <v>-4.5130235834306984E-4</v>
      </c>
      <c r="E988" s="30">
        <v>1.5073679614880145E-3</v>
      </c>
    </row>
    <row r="989" spans="2:5" x14ac:dyDescent="0.2">
      <c r="B989" s="30">
        <v>918</v>
      </c>
      <c r="C989" s="40">
        <v>-9.8369675356096932E-4</v>
      </c>
      <c r="D989" s="30">
        <v>2.0662413697354011E-3</v>
      </c>
      <c r="E989" s="30">
        <v>-3.0499381232963704E-3</v>
      </c>
    </row>
    <row r="990" spans="2:5" x14ac:dyDescent="0.2">
      <c r="B990" s="30">
        <v>919</v>
      </c>
      <c r="C990" s="40">
        <v>8.3881501860311476E-3</v>
      </c>
      <c r="D990" s="30">
        <v>-1.2090118416690533E-4</v>
      </c>
      <c r="E990" s="30">
        <v>8.5090513701980529E-3</v>
      </c>
    </row>
    <row r="991" spans="2:5" x14ac:dyDescent="0.2">
      <c r="B991" s="30">
        <v>920</v>
      </c>
      <c r="C991" s="40">
        <v>5.3676994150041336E-3</v>
      </c>
      <c r="D991" s="30">
        <v>-5.0552556219473927E-4</v>
      </c>
      <c r="E991" s="30">
        <v>5.8732249771988728E-3</v>
      </c>
    </row>
    <row r="992" spans="2:5" x14ac:dyDescent="0.2">
      <c r="B992" s="30">
        <v>921</v>
      </c>
      <c r="C992" s="40">
        <v>3.7403196157231771E-3</v>
      </c>
      <c r="D992" s="30">
        <v>1.6064738555358164E-3</v>
      </c>
      <c r="E992" s="30">
        <v>2.1338457601873606E-3</v>
      </c>
    </row>
    <row r="993" spans="2:5" x14ac:dyDescent="0.2">
      <c r="B993" s="30">
        <v>922</v>
      </c>
      <c r="C993" s="40">
        <v>-1.4180063573833933E-2</v>
      </c>
      <c r="D993" s="30">
        <v>1.9033112673198915E-3</v>
      </c>
      <c r="E993" s="30">
        <v>-1.6083374841153825E-2</v>
      </c>
    </row>
    <row r="994" spans="2:5" x14ac:dyDescent="0.2">
      <c r="B994" s="30">
        <v>923</v>
      </c>
      <c r="C994" s="40">
        <v>5.5885957146800834E-3</v>
      </c>
      <c r="D994" s="30">
        <v>-4.2911194893879541E-3</v>
      </c>
      <c r="E994" s="30">
        <v>9.8797152040680375E-3</v>
      </c>
    </row>
    <row r="995" spans="2:5" x14ac:dyDescent="0.2">
      <c r="B995" s="30">
        <v>924</v>
      </c>
      <c r="C995" s="40">
        <v>1.5980986877191811E-2</v>
      </c>
      <c r="D995" s="30">
        <v>-1.2638942990014987E-3</v>
      </c>
      <c r="E995" s="30">
        <v>1.724488117619331E-2</v>
      </c>
    </row>
    <row r="996" spans="2:5" x14ac:dyDescent="0.2">
      <c r="B996" s="30">
        <v>925</v>
      </c>
      <c r="C996" s="40">
        <v>6.6974586234349156E-3</v>
      </c>
      <c r="D996" s="30">
        <v>1.1935984413155003E-3</v>
      </c>
      <c r="E996" s="30">
        <v>5.5038601821194152E-3</v>
      </c>
    </row>
    <row r="997" spans="2:5" x14ac:dyDescent="0.2">
      <c r="B997" s="30">
        <v>926</v>
      </c>
      <c r="C997" s="40">
        <v>-6.8315840026284078E-3</v>
      </c>
      <c r="D997" s="30">
        <v>3.8669606782264603E-3</v>
      </c>
      <c r="E997" s="30">
        <v>-1.0698544680854868E-2</v>
      </c>
    </row>
    <row r="998" spans="2:5" x14ac:dyDescent="0.2">
      <c r="B998" s="30">
        <v>927</v>
      </c>
      <c r="C998" s="40">
        <v>-1.6886942778440892E-3</v>
      </c>
      <c r="D998" s="30">
        <v>-1.5225602679066171E-3</v>
      </c>
      <c r="E998" s="30">
        <v>-1.6613400993747214E-4</v>
      </c>
    </row>
    <row r="999" spans="2:5" x14ac:dyDescent="0.2">
      <c r="B999" s="30">
        <v>928</v>
      </c>
      <c r="C999" s="40">
        <v>-2.7617480287905061E-3</v>
      </c>
      <c r="D999" s="30">
        <v>-1.8853690726738808E-3</v>
      </c>
      <c r="E999" s="30">
        <v>-8.7637895611662525E-4</v>
      </c>
    </row>
    <row r="1000" spans="2:5" x14ac:dyDescent="0.2">
      <c r="B1000" s="30">
        <v>929</v>
      </c>
      <c r="C1000" s="40">
        <v>-7.5164776056262945E-3</v>
      </c>
      <c r="D1000" s="30">
        <v>-4.973858647764097E-4</v>
      </c>
      <c r="E1000" s="30">
        <v>-7.0190917408498848E-3</v>
      </c>
    </row>
    <row r="1001" spans="2:5" x14ac:dyDescent="0.2">
      <c r="B1001" s="30">
        <v>930</v>
      </c>
      <c r="C1001" s="40">
        <v>1.7132581787003248E-3</v>
      </c>
      <c r="D1001" s="30">
        <v>-1.1024644931403886E-3</v>
      </c>
      <c r="E1001" s="30">
        <v>2.8157226718407134E-3</v>
      </c>
    </row>
    <row r="1002" spans="2:5" x14ac:dyDescent="0.2">
      <c r="B1002" s="30">
        <v>931</v>
      </c>
      <c r="C1002" s="40">
        <v>8.0132276931152366E-3</v>
      </c>
      <c r="D1002" s="30">
        <v>-2.2775794586621795E-3</v>
      </c>
      <c r="E1002" s="30">
        <v>1.0290807151777416E-2</v>
      </c>
    </row>
    <row r="1003" spans="2:5" x14ac:dyDescent="0.2">
      <c r="B1003" s="30">
        <v>932</v>
      </c>
      <c r="C1003" s="40">
        <v>-6.5521404557520348E-3</v>
      </c>
      <c r="D1003" s="30">
        <v>7.6877208939662642E-4</v>
      </c>
      <c r="E1003" s="30">
        <v>-7.3209125451486612E-3</v>
      </c>
    </row>
    <row r="1004" spans="2:5" x14ac:dyDescent="0.2">
      <c r="B1004" s="30">
        <v>933</v>
      </c>
      <c r="C1004" s="40">
        <v>2.7240318265781141E-3</v>
      </c>
      <c r="D1004" s="30">
        <v>-3.4338078824599138E-4</v>
      </c>
      <c r="E1004" s="30">
        <v>3.0674126148241055E-3</v>
      </c>
    </row>
    <row r="1005" spans="2:5" x14ac:dyDescent="0.2">
      <c r="B1005" s="30">
        <v>934</v>
      </c>
      <c r="C1005" s="40">
        <v>-9.9074316085718331E-3</v>
      </c>
      <c r="D1005" s="30">
        <v>5.4145736773346734E-4</v>
      </c>
      <c r="E1005" s="30">
        <v>-1.04488889763053E-2</v>
      </c>
    </row>
    <row r="1006" spans="2:5" x14ac:dyDescent="0.2">
      <c r="B1006" s="30">
        <v>935</v>
      </c>
      <c r="C1006" s="40">
        <v>-2.5426116393641794E-3</v>
      </c>
      <c r="D1006" s="30">
        <v>-7.56261718537802E-4</v>
      </c>
      <c r="E1006" s="30">
        <v>-1.7863499208263774E-3</v>
      </c>
    </row>
    <row r="1007" spans="2:5" x14ac:dyDescent="0.2">
      <c r="B1007" s="30">
        <v>936</v>
      </c>
      <c r="C1007" s="40">
        <v>1.0032212711931924E-2</v>
      </c>
      <c r="D1007" s="30">
        <v>-1.9970192210287899E-3</v>
      </c>
      <c r="E1007" s="30">
        <v>1.2029231932960713E-2</v>
      </c>
    </row>
    <row r="1008" spans="2:5" x14ac:dyDescent="0.2">
      <c r="B1008" s="30">
        <v>937</v>
      </c>
      <c r="C1008" s="40">
        <v>-8.8175605532059276E-3</v>
      </c>
      <c r="D1008" s="30">
        <v>-1.3604454359084283E-3</v>
      </c>
      <c r="E1008" s="30">
        <v>-7.4571151172974992E-3</v>
      </c>
    </row>
    <row r="1009" spans="2:5" x14ac:dyDescent="0.2">
      <c r="B1009" s="30">
        <v>938</v>
      </c>
      <c r="C1009" s="40">
        <v>-2.6108079201193927E-3</v>
      </c>
      <c r="D1009" s="30">
        <v>1.9412885159776861E-3</v>
      </c>
      <c r="E1009" s="30">
        <v>-4.5520964360970789E-3</v>
      </c>
    </row>
    <row r="1010" spans="2:5" x14ac:dyDescent="0.2">
      <c r="B1010" s="30">
        <v>939</v>
      </c>
      <c r="C1010" s="40">
        <v>4.0750526244226187E-3</v>
      </c>
      <c r="D1010" s="30">
        <v>-2.0194766715791465E-3</v>
      </c>
      <c r="E1010" s="30">
        <v>6.0945292960017652E-3</v>
      </c>
    </row>
    <row r="1011" spans="2:5" x14ac:dyDescent="0.2">
      <c r="B1011" s="30">
        <v>940</v>
      </c>
      <c r="C1011" s="40">
        <v>-6.9382246216746516E-3</v>
      </c>
      <c r="D1011" s="30">
        <v>-5.3895528782379933E-4</v>
      </c>
      <c r="E1011" s="30">
        <v>-6.3992693338508523E-3</v>
      </c>
    </row>
    <row r="1012" spans="2:5" x14ac:dyDescent="0.2">
      <c r="B1012" s="30">
        <v>941</v>
      </c>
      <c r="C1012" s="40">
        <v>-1.3773561162827744E-2</v>
      </c>
      <c r="D1012" s="30">
        <v>1.9643395353715273E-3</v>
      </c>
      <c r="E1012" s="30">
        <v>-1.5737900698199272E-2</v>
      </c>
    </row>
    <row r="1013" spans="2:5" x14ac:dyDescent="0.2">
      <c r="B1013" s="30">
        <v>942</v>
      </c>
      <c r="C1013" s="40">
        <v>1.3911821043189202E-4</v>
      </c>
      <c r="D1013" s="30">
        <v>-3.4635685251946579E-3</v>
      </c>
      <c r="E1013" s="30">
        <v>3.60268673562655E-3</v>
      </c>
    </row>
    <row r="1014" spans="2:5" x14ac:dyDescent="0.2">
      <c r="B1014" s="30">
        <v>943</v>
      </c>
      <c r="C1014" s="40">
        <v>-6.8765147987057918E-3</v>
      </c>
      <c r="D1014" s="30">
        <v>-2.9768542891204157E-3</v>
      </c>
      <c r="E1014" s="30">
        <v>-3.8996605095853762E-3</v>
      </c>
    </row>
    <row r="1015" spans="2:5" x14ac:dyDescent="0.2">
      <c r="B1015" s="30">
        <v>944</v>
      </c>
      <c r="C1015" s="40">
        <v>-1.7108541983120375E-2</v>
      </c>
      <c r="D1015" s="30">
        <v>4.9763118967047909E-4</v>
      </c>
      <c r="E1015" s="30">
        <v>-1.7606173172790854E-2</v>
      </c>
    </row>
    <row r="1016" spans="2:5" x14ac:dyDescent="0.2">
      <c r="B1016" s="30">
        <v>945</v>
      </c>
      <c r="C1016" s="40">
        <v>-2.1771453472851999E-3</v>
      </c>
      <c r="D1016" s="30">
        <v>-3.5717732282872987E-3</v>
      </c>
      <c r="E1016" s="30">
        <v>1.3946278810020988E-3</v>
      </c>
    </row>
    <row r="1017" spans="2:5" x14ac:dyDescent="0.2">
      <c r="B1017" s="30">
        <v>946</v>
      </c>
      <c r="C1017" s="40">
        <v>5.2097310955238028E-3</v>
      </c>
      <c r="D1017" s="30">
        <v>-2.4026564628061332E-3</v>
      </c>
      <c r="E1017" s="30">
        <v>7.6123875583299361E-3</v>
      </c>
    </row>
    <row r="1018" spans="2:5" x14ac:dyDescent="0.2">
      <c r="B1018" s="30">
        <v>947</v>
      </c>
      <c r="C1018" s="40">
        <v>-2.9499589926800952E-2</v>
      </c>
      <c r="D1018" s="30">
        <v>1.8100647426119339E-3</v>
      </c>
      <c r="E1018" s="30">
        <v>-3.1309654669412885E-2</v>
      </c>
    </row>
    <row r="1019" spans="2:5" x14ac:dyDescent="0.2">
      <c r="B1019" s="30">
        <v>948</v>
      </c>
      <c r="C1019" s="40">
        <v>1.0372313213006006E-2</v>
      </c>
      <c r="D1019" s="30">
        <v>-3.3830449136940128E-3</v>
      </c>
      <c r="E1019" s="30">
        <v>1.3755358126700019E-2</v>
      </c>
    </row>
    <row r="1020" spans="2:5" x14ac:dyDescent="0.2">
      <c r="B1020" s="30">
        <v>949</v>
      </c>
      <c r="C1020" s="40">
        <v>3.2336510196207379E-3</v>
      </c>
      <c r="D1020" s="30">
        <v>-2.5578101300016923E-3</v>
      </c>
      <c r="E1020" s="30">
        <v>5.7914611496224302E-3</v>
      </c>
    </row>
    <row r="1021" spans="2:5" x14ac:dyDescent="0.2">
      <c r="B1021" s="30">
        <v>950</v>
      </c>
      <c r="C1021" s="40">
        <v>1.0390744169039966E-2</v>
      </c>
      <c r="D1021" s="30">
        <v>2.29619979347934E-3</v>
      </c>
      <c r="E1021" s="30">
        <v>8.0945443755606264E-3</v>
      </c>
    </row>
    <row r="1022" spans="2:5" x14ac:dyDescent="0.2">
      <c r="B1022" s="30">
        <v>951</v>
      </c>
      <c r="C1022" s="40">
        <v>6.4967651133387549E-3</v>
      </c>
      <c r="D1022" s="30">
        <v>3.6572267800877739E-3</v>
      </c>
      <c r="E1022" s="30">
        <v>2.839538333250981E-3</v>
      </c>
    </row>
    <row r="1023" spans="2:5" x14ac:dyDescent="0.2">
      <c r="B1023" s="30">
        <v>952</v>
      </c>
      <c r="C1023" s="40">
        <v>-1.5460423255626096E-2</v>
      </c>
      <c r="D1023" s="30">
        <v>-4.5597570831704994E-4</v>
      </c>
      <c r="E1023" s="30">
        <v>-1.5004447547309046E-2</v>
      </c>
    </row>
    <row r="1024" spans="2:5" x14ac:dyDescent="0.2">
      <c r="B1024" s="30">
        <v>953</v>
      </c>
      <c r="C1024" s="40">
        <v>2.186330408135629E-2</v>
      </c>
      <c r="D1024" s="30">
        <v>2.7543541513004553E-3</v>
      </c>
      <c r="E1024" s="30">
        <v>1.9108949930055835E-2</v>
      </c>
    </row>
    <row r="1025" spans="2:5" x14ac:dyDescent="0.2">
      <c r="B1025" s="30">
        <v>954</v>
      </c>
      <c r="C1025" s="40">
        <v>1.9395821332281189E-2</v>
      </c>
      <c r="D1025" s="30">
        <v>-5.4309692680679783E-4</v>
      </c>
      <c r="E1025" s="30">
        <v>1.9938918259087987E-2</v>
      </c>
    </row>
    <row r="1026" spans="2:5" x14ac:dyDescent="0.2">
      <c r="B1026" s="30">
        <v>955</v>
      </c>
      <c r="C1026" s="40">
        <v>3.1806927563148353E-2</v>
      </c>
      <c r="D1026" s="30">
        <v>4.8322620519606653E-3</v>
      </c>
      <c r="E1026" s="30">
        <v>2.6974665511187688E-2</v>
      </c>
    </row>
    <row r="1027" spans="2:5" x14ac:dyDescent="0.2">
      <c r="B1027" s="30">
        <v>956</v>
      </c>
      <c r="C1027" s="40">
        <v>1.5844311969173255E-2</v>
      </c>
      <c r="D1027" s="30">
        <v>9.404878599149482E-3</v>
      </c>
      <c r="E1027" s="30">
        <v>6.4394333700237734E-3</v>
      </c>
    </row>
    <row r="1028" spans="2:5" x14ac:dyDescent="0.2">
      <c r="B1028" s="30">
        <v>957</v>
      </c>
      <c r="C1028" s="40">
        <v>-6.2308100064840995E-3</v>
      </c>
      <c r="D1028" s="30">
        <v>3.6554442350396222E-3</v>
      </c>
      <c r="E1028" s="30">
        <v>-9.8862542415237217E-3</v>
      </c>
    </row>
    <row r="1029" spans="2:5" x14ac:dyDescent="0.2">
      <c r="B1029" s="30">
        <v>958</v>
      </c>
      <c r="C1029" s="40">
        <v>-8.9429196206775399E-4</v>
      </c>
      <c r="D1029" s="30">
        <v>1.3289605716030387E-3</v>
      </c>
      <c r="E1029" s="30">
        <v>-2.2232525336707927E-3</v>
      </c>
    </row>
    <row r="1030" spans="2:5" x14ac:dyDescent="0.2">
      <c r="B1030" s="30">
        <v>959</v>
      </c>
      <c r="C1030" s="40">
        <v>-1.4588725964064497E-2</v>
      </c>
      <c r="D1030" s="30">
        <v>3.357975652132604E-4</v>
      </c>
      <c r="E1030" s="30">
        <v>-1.4924523529277757E-2</v>
      </c>
    </row>
    <row r="1031" spans="2:5" x14ac:dyDescent="0.2">
      <c r="B1031" s="30">
        <v>960</v>
      </c>
      <c r="C1031" s="40">
        <v>-7.6822409149653317E-3</v>
      </c>
      <c r="D1031" s="30">
        <v>-3.2229589316086996E-3</v>
      </c>
      <c r="E1031" s="30">
        <v>-4.4592819833566321E-3</v>
      </c>
    </row>
    <row r="1032" spans="2:5" x14ac:dyDescent="0.2">
      <c r="B1032" s="30">
        <v>961</v>
      </c>
      <c r="C1032" s="40">
        <v>-7.1656614552144957E-3</v>
      </c>
      <c r="D1032" s="30">
        <v>-3.367126459661981E-3</v>
      </c>
      <c r="E1032" s="30">
        <v>-3.7985349955525147E-3</v>
      </c>
    </row>
    <row r="1033" spans="2:5" x14ac:dyDescent="0.2">
      <c r="B1033" s="30">
        <v>962</v>
      </c>
      <c r="C1033" s="40">
        <v>-2.5702545361471464E-2</v>
      </c>
      <c r="D1033" s="30">
        <v>-5.0740022596326324E-3</v>
      </c>
      <c r="E1033" s="30">
        <v>-2.0628543101838832E-2</v>
      </c>
    </row>
    <row r="1034" spans="2:5" x14ac:dyDescent="0.2">
      <c r="B1034" s="30">
        <v>963</v>
      </c>
      <c r="C1034" s="40">
        <v>3.605254742768326E-3</v>
      </c>
      <c r="D1034" s="30">
        <v>-4.6303094667413426E-3</v>
      </c>
      <c r="E1034" s="30">
        <v>8.2355642095096691E-3</v>
      </c>
    </row>
    <row r="1035" spans="2:5" x14ac:dyDescent="0.2">
      <c r="B1035" s="30">
        <v>964</v>
      </c>
      <c r="C1035" s="40">
        <v>1.1997217782210813E-2</v>
      </c>
      <c r="D1035" s="30">
        <v>-1.8589853063416522E-3</v>
      </c>
      <c r="E1035" s="30">
        <v>1.3856203088552465E-2</v>
      </c>
    </row>
    <row r="1036" spans="2:5" x14ac:dyDescent="0.2">
      <c r="B1036" s="30">
        <v>965</v>
      </c>
      <c r="C1036" s="40">
        <v>2.3485851744570567E-2</v>
      </c>
      <c r="D1036" s="30">
        <v>7.4957050754032375E-4</v>
      </c>
      <c r="E1036" s="30">
        <v>2.2736281237030243E-2</v>
      </c>
    </row>
    <row r="1037" spans="2:5" x14ac:dyDescent="0.2">
      <c r="B1037" s="30">
        <v>966</v>
      </c>
      <c r="C1037" s="40">
        <v>-9.1906115577441161E-3</v>
      </c>
      <c r="D1037" s="30">
        <v>5.7103175742015747E-3</v>
      </c>
      <c r="E1037" s="30">
        <v>-1.4900929131945691E-2</v>
      </c>
    </row>
    <row r="1038" spans="2:5" x14ac:dyDescent="0.2">
      <c r="B1038" s="30">
        <v>967</v>
      </c>
      <c r="C1038" s="40">
        <v>-1.0166196444375131E-2</v>
      </c>
      <c r="D1038" s="30">
        <v>-1.4895754070791342E-3</v>
      </c>
      <c r="E1038" s="30">
        <v>-8.6766210372959968E-3</v>
      </c>
    </row>
    <row r="1039" spans="2:5" x14ac:dyDescent="0.2">
      <c r="B1039" s="30">
        <v>968</v>
      </c>
      <c r="C1039" s="40">
        <v>-1.5001579065965776E-3</v>
      </c>
      <c r="D1039" s="30">
        <v>-2.5664265936615393E-3</v>
      </c>
      <c r="E1039" s="30">
        <v>1.0662686870649618E-3</v>
      </c>
    </row>
    <row r="1040" spans="2:5" x14ac:dyDescent="0.2">
      <c r="B1040" s="30">
        <v>969</v>
      </c>
      <c r="C1040" s="40">
        <v>1.130069610829487E-2</v>
      </c>
      <c r="D1040" s="30">
        <v>-1.8554070899636458E-3</v>
      </c>
      <c r="E1040" s="30">
        <v>1.3156103198258516E-2</v>
      </c>
    </row>
    <row r="1041" spans="2:5" x14ac:dyDescent="0.2">
      <c r="B1041" s="30">
        <v>970</v>
      </c>
      <c r="C1041" s="40">
        <v>6.9535299133266168E-4</v>
      </c>
      <c r="D1041" s="30">
        <v>1.9122777412041267E-3</v>
      </c>
      <c r="E1041" s="30">
        <v>-1.2169247498714651E-3</v>
      </c>
    </row>
    <row r="1042" spans="2:5" x14ac:dyDescent="0.2">
      <c r="B1042" s="30">
        <v>971</v>
      </c>
      <c r="C1042" s="40">
        <v>4.4331384809377797E-3</v>
      </c>
      <c r="D1042" s="30">
        <v>1.4506345478242011E-3</v>
      </c>
      <c r="E1042" s="30">
        <v>2.9825039331135787E-3</v>
      </c>
    </row>
    <row r="1043" spans="2:5" x14ac:dyDescent="0.2">
      <c r="B1043" s="30">
        <v>972</v>
      </c>
      <c r="C1043" s="40">
        <v>2.1095550677205414E-3</v>
      </c>
      <c r="D1043" s="30">
        <v>6.3712977243590794E-4</v>
      </c>
      <c r="E1043" s="30">
        <v>1.4724252952846334E-3</v>
      </c>
    </row>
    <row r="1044" spans="2:5" x14ac:dyDescent="0.2">
      <c r="B1044" s="30">
        <v>973</v>
      </c>
      <c r="C1044" s="40">
        <v>2.5454895322529758E-3</v>
      </c>
      <c r="D1044" s="30">
        <v>1.4188710336930817E-4</v>
      </c>
      <c r="E1044" s="30">
        <v>2.4036024288836676E-3</v>
      </c>
    </row>
    <row r="1045" spans="2:5" x14ac:dyDescent="0.2">
      <c r="B1045" s="30">
        <v>974</v>
      </c>
      <c r="C1045" s="40">
        <v>5.3753860855998408E-3</v>
      </c>
      <c r="D1045" s="30">
        <v>3.7124445113526109E-3</v>
      </c>
      <c r="E1045" s="30">
        <v>1.6629415742472299E-3</v>
      </c>
    </row>
    <row r="1046" spans="2:5" x14ac:dyDescent="0.2">
      <c r="B1046" s="30">
        <v>975</v>
      </c>
      <c r="C1046" s="40">
        <v>-3.4102680605028364E-3</v>
      </c>
      <c r="D1046" s="30">
        <v>4.1126714115709284E-4</v>
      </c>
      <c r="E1046" s="30">
        <v>-3.8215352016599292E-3</v>
      </c>
    </row>
    <row r="1047" spans="2:5" x14ac:dyDescent="0.2">
      <c r="B1047" s="30">
        <v>976</v>
      </c>
      <c r="C1047" s="40">
        <v>2.894521895088804E-3</v>
      </c>
      <c r="D1047" s="30">
        <v>1.1384107837088308E-4</v>
      </c>
      <c r="E1047" s="30">
        <v>2.7806808167179209E-3</v>
      </c>
    </row>
    <row r="1048" spans="2:5" x14ac:dyDescent="0.2">
      <c r="B1048" s="30">
        <v>977</v>
      </c>
      <c r="C1048" s="40">
        <v>6.2136067528935409E-3</v>
      </c>
      <c r="D1048" s="30">
        <v>-2.9730741345778532E-3</v>
      </c>
      <c r="E1048" s="30">
        <v>9.1866808874713941E-3</v>
      </c>
    </row>
    <row r="1049" spans="2:5" x14ac:dyDescent="0.2">
      <c r="B1049" s="30">
        <v>978</v>
      </c>
      <c r="C1049" s="40">
        <v>-1.5200485151087472E-2</v>
      </c>
      <c r="D1049" s="30">
        <v>9.0890896037224E-4</v>
      </c>
      <c r="E1049" s="30">
        <v>-1.6109394111459712E-2</v>
      </c>
    </row>
    <row r="1050" spans="2:5" x14ac:dyDescent="0.2">
      <c r="B1050" s="30">
        <v>979</v>
      </c>
      <c r="C1050" s="40">
        <v>-1.4841480119045033E-2</v>
      </c>
      <c r="D1050" s="30">
        <v>3.2638965109897319E-4</v>
      </c>
      <c r="E1050" s="30">
        <v>-1.5167869770144006E-2</v>
      </c>
    </row>
    <row r="1051" spans="2:5" x14ac:dyDescent="0.2">
      <c r="B1051" s="30">
        <v>980</v>
      </c>
      <c r="C1051" s="40">
        <v>8.9915446055966967E-3</v>
      </c>
      <c r="D1051" s="30">
        <v>-4.0845319237050679E-3</v>
      </c>
      <c r="E1051" s="30">
        <v>1.3076076529301765E-2</v>
      </c>
    </row>
    <row r="1052" spans="2:5" x14ac:dyDescent="0.2">
      <c r="B1052" s="30">
        <v>981</v>
      </c>
      <c r="C1052" s="40">
        <v>2.0129975835019683E-2</v>
      </c>
      <c r="D1052" s="30">
        <v>-2.4801208017944353E-3</v>
      </c>
      <c r="E1052" s="30">
        <v>2.2610096636814118E-2</v>
      </c>
    </row>
    <row r="1053" spans="2:5" x14ac:dyDescent="0.2">
      <c r="B1053" s="30">
        <v>982</v>
      </c>
      <c r="C1053" s="40">
        <v>1.9615569142121706E-2</v>
      </c>
      <c r="D1053" s="30">
        <v>4.5419647938019468E-3</v>
      </c>
      <c r="E1053" s="30">
        <v>1.5073604348319759E-2</v>
      </c>
    </row>
    <row r="1054" spans="2:5" x14ac:dyDescent="0.2">
      <c r="B1054" s="30">
        <v>983</v>
      </c>
      <c r="C1054" s="40">
        <v>1.0913860892215384E-2</v>
      </c>
      <c r="D1054" s="30">
        <v>4.3051159166459171E-3</v>
      </c>
      <c r="E1054" s="30">
        <v>6.608744975569467E-3</v>
      </c>
    </row>
    <row r="1055" spans="2:5" x14ac:dyDescent="0.2">
      <c r="B1055" s="30">
        <v>984</v>
      </c>
      <c r="C1055" s="40">
        <v>-2.4034194528384917E-2</v>
      </c>
      <c r="D1055" s="30">
        <v>3.4435591261723769E-3</v>
      </c>
      <c r="E1055" s="30">
        <v>-2.7477753654557294E-2</v>
      </c>
    </row>
    <row r="1056" spans="2:5" x14ac:dyDescent="0.2">
      <c r="B1056" s="30">
        <v>985</v>
      </c>
      <c r="C1056" s="40">
        <v>6.1202895816134417E-2</v>
      </c>
      <c r="D1056" s="30">
        <v>-8.5003752369502972E-4</v>
      </c>
      <c r="E1056" s="30">
        <v>6.2052933339829447E-2</v>
      </c>
    </row>
    <row r="1057" spans="2:5" x14ac:dyDescent="0.2">
      <c r="B1057" s="30">
        <v>986</v>
      </c>
      <c r="C1057" s="40">
        <v>4.0566280943295979E-2</v>
      </c>
      <c r="D1057" s="30">
        <v>3.0575080862644752E-3</v>
      </c>
      <c r="E1057" s="30">
        <v>3.7508772857031504E-2</v>
      </c>
    </row>
    <row r="1058" spans="2:5" x14ac:dyDescent="0.2">
      <c r="B1058" s="30">
        <v>987</v>
      </c>
      <c r="C1058" s="40">
        <v>-1.5088053315752436E-3</v>
      </c>
      <c r="D1058" s="30">
        <v>1.263336217318937E-2</v>
      </c>
      <c r="E1058" s="30">
        <v>-1.4142167504764613E-2</v>
      </c>
    </row>
    <row r="1059" spans="2:5" x14ac:dyDescent="0.2">
      <c r="B1059" s="30">
        <v>988</v>
      </c>
      <c r="C1059" s="40">
        <v>-2.2599362598188719E-2</v>
      </c>
      <c r="D1059" s="30">
        <v>7.3887840939407222E-3</v>
      </c>
      <c r="E1059" s="30">
        <v>-2.9988146692129441E-2</v>
      </c>
    </row>
    <row r="1060" spans="2:5" x14ac:dyDescent="0.2">
      <c r="B1060" s="30">
        <v>989</v>
      </c>
      <c r="C1060" s="40">
        <v>-1.5571637614269086E-2</v>
      </c>
      <c r="D1060" s="30">
        <v>-9.9835992459188574E-3</v>
      </c>
      <c r="E1060" s="30">
        <v>-5.5880383683502288E-3</v>
      </c>
    </row>
    <row r="1061" spans="2:5" x14ac:dyDescent="0.2">
      <c r="B1061" s="30">
        <v>990</v>
      </c>
      <c r="C1061" s="40">
        <v>-9.4560170950305019E-4</v>
      </c>
      <c r="D1061" s="30">
        <v>-1.8580954864195172E-3</v>
      </c>
      <c r="E1061" s="30">
        <v>9.1249377691646704E-4</v>
      </c>
    </row>
    <row r="1062" spans="2:5" x14ac:dyDescent="0.2">
      <c r="B1062" s="30">
        <v>991</v>
      </c>
      <c r="C1062" s="40">
        <v>3.5152187299010138E-3</v>
      </c>
      <c r="D1062" s="30">
        <v>-1.7411510800278839E-3</v>
      </c>
      <c r="E1062" s="30">
        <v>5.2563698099288977E-3</v>
      </c>
    </row>
    <row r="1063" spans="2:5" x14ac:dyDescent="0.2">
      <c r="B1063" s="30">
        <v>992</v>
      </c>
      <c r="C1063" s="40">
        <v>-3.4232459800479145E-3</v>
      </c>
      <c r="D1063" s="30">
        <v>-1.94099905238014E-3</v>
      </c>
      <c r="E1063" s="30">
        <v>-1.4822469276677744E-3</v>
      </c>
    </row>
    <row r="1064" spans="2:5" x14ac:dyDescent="0.2">
      <c r="B1064" s="30">
        <v>993</v>
      </c>
      <c r="C1064" s="40">
        <v>-1.0713500362537457E-3</v>
      </c>
      <c r="D1064" s="30">
        <v>-1.8315888703583638E-3</v>
      </c>
      <c r="E1064" s="30">
        <v>7.6023883410461816E-4</v>
      </c>
    </row>
    <row r="1065" spans="2:5" x14ac:dyDescent="0.2">
      <c r="B1065" s="30">
        <v>994</v>
      </c>
      <c r="C1065" s="40">
        <v>6.0449687105949773E-3</v>
      </c>
      <c r="D1065" s="30">
        <v>-2.776830059553541E-3</v>
      </c>
      <c r="E1065" s="30">
        <v>8.8217987701485184E-3</v>
      </c>
    </row>
    <row r="1066" spans="2:5" x14ac:dyDescent="0.2">
      <c r="B1066" s="30">
        <v>995</v>
      </c>
      <c r="C1066" s="40">
        <v>4.6107223723650106E-3</v>
      </c>
      <c r="D1066" s="30">
        <v>-9.1473431886550296E-4</v>
      </c>
      <c r="E1066" s="30">
        <v>5.5254566912305136E-3</v>
      </c>
    </row>
    <row r="1067" spans="2:5" x14ac:dyDescent="0.2">
      <c r="B1067" s="30">
        <v>996</v>
      </c>
      <c r="C1067" s="40">
        <v>7.1546114520776186E-4</v>
      </c>
      <c r="D1067" s="30">
        <v>6.6500475332068494E-3</v>
      </c>
      <c r="E1067" s="30">
        <v>-5.9345863879990872E-3</v>
      </c>
    </row>
    <row r="1068" spans="2:5" x14ac:dyDescent="0.2">
      <c r="B1068" s="30">
        <v>997</v>
      </c>
      <c r="C1068" s="40">
        <v>-5.5353762305845816E-3</v>
      </c>
      <c r="D1068" s="30">
        <v>-3.4279194785313449E-3</v>
      </c>
      <c r="E1068" s="30">
        <v>-2.1074567520532367E-3</v>
      </c>
    </row>
    <row r="1069" spans="2:5" x14ac:dyDescent="0.2">
      <c r="B1069" s="30">
        <v>998</v>
      </c>
      <c r="C1069" s="40">
        <v>-8.7071270434249583E-3</v>
      </c>
      <c r="D1069" s="30">
        <v>-4.5485617511065828E-3</v>
      </c>
      <c r="E1069" s="30">
        <v>-4.1585652923183756E-3</v>
      </c>
    </row>
    <row r="1070" spans="2:5" x14ac:dyDescent="0.2">
      <c r="B1070" s="30">
        <v>999</v>
      </c>
      <c r="C1070" s="40">
        <v>4.041233928099474E-3</v>
      </c>
      <c r="D1070" s="30">
        <v>-2.4208205542683662E-3</v>
      </c>
      <c r="E1070" s="30">
        <v>6.4620544823678402E-3</v>
      </c>
    </row>
    <row r="1071" spans="2:5" x14ac:dyDescent="0.2">
      <c r="B1071" s="30">
        <v>1000</v>
      </c>
      <c r="C1071" s="40">
        <v>7.2646200270675559E-3</v>
      </c>
      <c r="D1071" s="30">
        <v>4.6516321725058318E-4</v>
      </c>
      <c r="E1071" s="30">
        <v>6.7994568098169728E-3</v>
      </c>
    </row>
    <row r="1072" spans="2:5" x14ac:dyDescent="0.2">
      <c r="B1072" s="30">
        <v>1001</v>
      </c>
      <c r="C1072" s="40">
        <v>-6.3979493667415599E-3</v>
      </c>
      <c r="D1072" s="30">
        <v>2.6752566607096831E-3</v>
      </c>
      <c r="E1072" s="30">
        <v>-9.073206027451243E-3</v>
      </c>
    </row>
    <row r="1073" spans="2:5" x14ac:dyDescent="0.2">
      <c r="B1073" s="30">
        <v>1002</v>
      </c>
      <c r="C1073" s="40">
        <v>-9.9062951495900407E-3</v>
      </c>
      <c r="D1073" s="30">
        <v>5.1524111337704001E-4</v>
      </c>
      <c r="E1073" s="30">
        <v>-1.0421536262967081E-2</v>
      </c>
    </row>
    <row r="1074" spans="2:5" x14ac:dyDescent="0.2">
      <c r="B1074" s="30">
        <v>1003</v>
      </c>
      <c r="C1074" s="40">
        <v>-2.2407178780171951E-2</v>
      </c>
      <c r="D1074" s="30">
        <v>-3.0884846992290278E-3</v>
      </c>
      <c r="E1074" s="30">
        <v>-1.9318694080942923E-2</v>
      </c>
    </row>
    <row r="1075" spans="2:5" x14ac:dyDescent="0.2">
      <c r="B1075" s="30">
        <v>1004</v>
      </c>
      <c r="C1075" s="40">
        <v>1.1805748826215746E-2</v>
      </c>
      <c r="D1075" s="30">
        <v>-3.6160640309597335E-3</v>
      </c>
      <c r="E1075" s="30">
        <v>1.542181285717548E-2</v>
      </c>
    </row>
    <row r="1076" spans="2:5" x14ac:dyDescent="0.2">
      <c r="B1076" s="30">
        <v>1005</v>
      </c>
      <c r="C1076" s="40">
        <v>-8.0913283583012845E-3</v>
      </c>
      <c r="D1076" s="30">
        <v>-8.6519526991231822E-4</v>
      </c>
      <c r="E1076" s="30">
        <v>-7.2261330883889663E-3</v>
      </c>
    </row>
    <row r="1077" spans="2:5" x14ac:dyDescent="0.2">
      <c r="B1077" s="30">
        <v>1006</v>
      </c>
      <c r="C1077" s="40">
        <v>4.3262106046641075E-3</v>
      </c>
      <c r="D1077" s="30">
        <v>-3.8318923744491348E-4</v>
      </c>
      <c r="E1077" s="30">
        <v>4.7093998421090209E-3</v>
      </c>
    </row>
    <row r="1078" spans="2:5" x14ac:dyDescent="0.2">
      <c r="B1078" s="30">
        <v>1007</v>
      </c>
      <c r="C1078" s="40">
        <v>1.0368401981868317E-2</v>
      </c>
      <c r="D1078" s="30">
        <v>2.7498273641327932E-4</v>
      </c>
      <c r="E1078" s="30">
        <v>1.0093419245455038E-2</v>
      </c>
    </row>
    <row r="1079" spans="2:5" x14ac:dyDescent="0.2">
      <c r="B1079" s="30">
        <v>1008</v>
      </c>
      <c r="C1079" s="40">
        <v>2.0627543166397956E-4</v>
      </c>
      <c r="D1079" s="30">
        <v>-4.0977037231975722E-4</v>
      </c>
      <c r="E1079" s="30">
        <v>6.1604580398373675E-4</v>
      </c>
    </row>
    <row r="1080" spans="2:5" x14ac:dyDescent="0.2">
      <c r="B1080" s="30">
        <v>1009</v>
      </c>
      <c r="C1080" s="40">
        <v>-6.0863485712795169E-3</v>
      </c>
      <c r="D1080" s="30">
        <v>4.2455522856481021E-3</v>
      </c>
      <c r="E1080" s="30">
        <v>-1.0331900856927619E-2</v>
      </c>
    </row>
    <row r="1081" spans="2:5" x14ac:dyDescent="0.2">
      <c r="B1081" s="30">
        <v>1010</v>
      </c>
      <c r="C1081" s="40">
        <v>7.7620013800314429E-4</v>
      </c>
      <c r="D1081" s="30">
        <v>-7.111878000892138E-4</v>
      </c>
      <c r="E1081" s="30">
        <v>1.4873879380923581E-3</v>
      </c>
    </row>
    <row r="1082" spans="2:5" x14ac:dyDescent="0.2">
      <c r="B1082" s="30">
        <v>1011</v>
      </c>
      <c r="C1082" s="40">
        <v>-1.7070962428913604E-3</v>
      </c>
      <c r="D1082" s="30">
        <v>-8.5179933645051467E-4</v>
      </c>
      <c r="E1082" s="30">
        <v>-8.5529690644084574E-4</v>
      </c>
    </row>
    <row r="1083" spans="2:5" x14ac:dyDescent="0.2">
      <c r="B1083" s="30">
        <v>1012</v>
      </c>
      <c r="C1083" s="40">
        <v>1.1796226292518445E-2</v>
      </c>
      <c r="D1083" s="30">
        <v>-4.451718114426139E-4</v>
      </c>
      <c r="E1083" s="30">
        <v>1.2241398103961059E-2</v>
      </c>
    </row>
    <row r="1084" spans="2:5" x14ac:dyDescent="0.2">
      <c r="B1084" s="30">
        <v>1013</v>
      </c>
      <c r="C1084" s="40">
        <v>-4.3049922015977847E-4</v>
      </c>
      <c r="D1084" s="30">
        <v>7.9866630885964398E-4</v>
      </c>
      <c r="E1084" s="30">
        <v>-1.2291655290194224E-3</v>
      </c>
    </row>
    <row r="1085" spans="2:5" x14ac:dyDescent="0.2">
      <c r="B1085" s="30">
        <v>1014</v>
      </c>
      <c r="C1085" s="40">
        <v>4.4219928688793795E-3</v>
      </c>
      <c r="D1085" s="30">
        <v>1.0938548366760045E-3</v>
      </c>
      <c r="E1085" s="30">
        <v>3.328138032203375E-3</v>
      </c>
    </row>
    <row r="1086" spans="2:5" x14ac:dyDescent="0.2">
      <c r="B1086" s="30">
        <v>1015</v>
      </c>
      <c r="C1086" s="40">
        <v>7.5624787569801418E-3</v>
      </c>
      <c r="D1086" s="30">
        <v>3.4543797553127495E-3</v>
      </c>
      <c r="E1086" s="30">
        <v>4.1080990016673924E-3</v>
      </c>
    </row>
    <row r="1087" spans="2:5" x14ac:dyDescent="0.2">
      <c r="B1087" s="30">
        <v>1016</v>
      </c>
      <c r="C1087" s="40">
        <v>7.0573488145580995E-3</v>
      </c>
      <c r="D1087" s="30">
        <v>-9.7403906463627843E-4</v>
      </c>
      <c r="E1087" s="30">
        <v>8.031387879194378E-3</v>
      </c>
    </row>
    <row r="1088" spans="2:5" x14ac:dyDescent="0.2">
      <c r="B1088" s="30">
        <v>1017</v>
      </c>
      <c r="C1088" s="40">
        <v>-5.3896189925924948E-3</v>
      </c>
      <c r="D1088" s="30">
        <v>3.69451358332149E-3</v>
      </c>
      <c r="E1088" s="30">
        <v>-9.0841325759139849E-3</v>
      </c>
    </row>
    <row r="1089" spans="2:5" x14ac:dyDescent="0.2">
      <c r="B1089" s="30">
        <v>1018</v>
      </c>
      <c r="C1089" s="40">
        <v>2.7082160283817473E-3</v>
      </c>
      <c r="D1089" s="30">
        <v>-5.3292533120971033E-4</v>
      </c>
      <c r="E1089" s="30">
        <v>3.2411413595914576E-3</v>
      </c>
    </row>
    <row r="1090" spans="2:5" x14ac:dyDescent="0.2">
      <c r="B1090" s="30">
        <v>1019</v>
      </c>
      <c r="C1090" s="40">
        <v>4.992567040322614E-3</v>
      </c>
      <c r="D1090" s="30">
        <v>-1.6973180396128223E-3</v>
      </c>
      <c r="E1090" s="30">
        <v>6.6898850799354363E-3</v>
      </c>
    </row>
    <row r="1091" spans="2:5" x14ac:dyDescent="0.2">
      <c r="B1091" s="30">
        <v>1020</v>
      </c>
      <c r="C1091" s="40">
        <v>-2.5061693418719625E-3</v>
      </c>
      <c r="D1091" s="30">
        <v>3.0502192674997835E-4</v>
      </c>
      <c r="E1091" s="30">
        <v>-2.8111912686219409E-3</v>
      </c>
    </row>
    <row r="1092" spans="2:5" x14ac:dyDescent="0.2">
      <c r="B1092" s="30">
        <v>1021</v>
      </c>
      <c r="C1092" s="40">
        <v>-1.945633513831171E-3</v>
      </c>
      <c r="D1092" s="30">
        <v>1.0709349905159893E-3</v>
      </c>
      <c r="E1092" s="30">
        <v>-3.0165685043471602E-3</v>
      </c>
    </row>
    <row r="1093" spans="2:5" x14ac:dyDescent="0.2">
      <c r="B1093" s="30">
        <v>1022</v>
      </c>
      <c r="C1093" s="40">
        <v>1.4579539161574729E-3</v>
      </c>
      <c r="D1093" s="30">
        <v>-1.6983334912775284E-3</v>
      </c>
      <c r="E1093" s="30">
        <v>3.1562874074350013E-3</v>
      </c>
    </row>
    <row r="1094" spans="2:5" x14ac:dyDescent="0.2">
      <c r="B1094" s="30">
        <v>1023</v>
      </c>
      <c r="C1094" s="40">
        <v>3.726333358386319E-3</v>
      </c>
      <c r="D1094" s="30">
        <v>3.3440333110068728E-4</v>
      </c>
      <c r="E1094" s="30">
        <v>3.3919300272856317E-3</v>
      </c>
    </row>
    <row r="1095" spans="2:5" x14ac:dyDescent="0.2">
      <c r="B1095" s="30">
        <v>1024</v>
      </c>
      <c r="C1095" s="40">
        <v>3.363826545294196E-3</v>
      </c>
      <c r="D1095" s="30">
        <v>-3.1170053697673287E-4</v>
      </c>
      <c r="E1095" s="30">
        <v>3.6755270822709288E-3</v>
      </c>
    </row>
    <row r="1096" spans="2:5" x14ac:dyDescent="0.2">
      <c r="B1096" s="30">
        <v>1025</v>
      </c>
      <c r="C1096" s="40">
        <v>-1.9966028785951166E-2</v>
      </c>
      <c r="D1096" s="30">
        <v>6.1540774493469563E-4</v>
      </c>
      <c r="E1096" s="30">
        <v>-2.0581436530885861E-2</v>
      </c>
    </row>
    <row r="1097" spans="2:5" x14ac:dyDescent="0.2">
      <c r="B1097" s="30">
        <v>1026</v>
      </c>
      <c r="C1097" s="40">
        <v>2.8552275288638552E-3</v>
      </c>
      <c r="D1097" s="30">
        <v>-2.0910597278958319E-3</v>
      </c>
      <c r="E1097" s="30">
        <v>4.946287256759687E-3</v>
      </c>
    </row>
    <row r="1098" spans="2:5" x14ac:dyDescent="0.2">
      <c r="B1098" s="30">
        <v>1027</v>
      </c>
      <c r="C1098" s="40">
        <v>3.8881343015012668E-3</v>
      </c>
      <c r="D1098" s="30">
        <v>-2.9623495745848354E-3</v>
      </c>
      <c r="E1098" s="30">
        <v>6.8504838760861022E-3</v>
      </c>
    </row>
    <row r="1099" spans="2:5" x14ac:dyDescent="0.2">
      <c r="B1099" s="30">
        <v>1028</v>
      </c>
      <c r="C1099" s="40">
        <v>9.6709088557068758E-3</v>
      </c>
      <c r="D1099" s="30">
        <v>-5.5826155105574704E-4</v>
      </c>
      <c r="E1099" s="30">
        <v>1.0229170406762623E-2</v>
      </c>
    </row>
    <row r="1100" spans="2:5" x14ac:dyDescent="0.2">
      <c r="B1100" s="30">
        <v>1029</v>
      </c>
      <c r="C1100" s="40">
        <v>-2.1215382940775081E-3</v>
      </c>
      <c r="D1100" s="30">
        <v>3.5527293224252819E-3</v>
      </c>
      <c r="E1100" s="30">
        <v>-5.67426761650279E-3</v>
      </c>
    </row>
    <row r="1101" spans="2:5" x14ac:dyDescent="0.2">
      <c r="B1101" s="30">
        <v>1030</v>
      </c>
      <c r="C1101" s="40">
        <v>1.0440855161475021E-2</v>
      </c>
      <c r="D1101" s="30">
        <v>-7.4382350564641299E-4</v>
      </c>
      <c r="E1101" s="30">
        <v>1.1184678667121434E-2</v>
      </c>
    </row>
    <row r="1102" spans="2:5" x14ac:dyDescent="0.2">
      <c r="B1102" s="30">
        <v>1031</v>
      </c>
      <c r="C1102" s="40">
        <v>2.0069010259426964E-2</v>
      </c>
      <c r="D1102" s="30">
        <v>1.4579903178158458E-3</v>
      </c>
      <c r="E1102" s="30">
        <v>1.8611019941611118E-2</v>
      </c>
    </row>
    <row r="1103" spans="2:5" x14ac:dyDescent="0.2">
      <c r="B1103" s="30">
        <v>1032</v>
      </c>
      <c r="C1103" s="40">
        <v>3.8353972006158719E-3</v>
      </c>
      <c r="D1103" s="30">
        <v>3.466574081351201E-3</v>
      </c>
      <c r="E1103" s="30">
        <v>3.6882311926467095E-4</v>
      </c>
    </row>
    <row r="1104" spans="2:5" x14ac:dyDescent="0.2">
      <c r="B1104" s="30">
        <v>1033</v>
      </c>
      <c r="C1104" s="40">
        <v>8.3615557876377915E-3</v>
      </c>
      <c r="D1104" s="30">
        <v>4.0528730344342742E-3</v>
      </c>
      <c r="E1104" s="30">
        <v>4.3086827532035172E-3</v>
      </c>
    </row>
    <row r="1105" spans="2:5" x14ac:dyDescent="0.2">
      <c r="B1105" s="30">
        <v>1034</v>
      </c>
      <c r="C1105" s="40">
        <v>-5.1786754784515264E-3</v>
      </c>
      <c r="D1105" s="30">
        <v>6.5579878106223743E-4</v>
      </c>
      <c r="E1105" s="30">
        <v>-5.8344742595137639E-3</v>
      </c>
    </row>
    <row r="1106" spans="2:5" x14ac:dyDescent="0.2">
      <c r="B1106" s="30">
        <v>1035</v>
      </c>
      <c r="C1106" s="40">
        <v>3.7526268828255477E-4</v>
      </c>
      <c r="D1106" s="30">
        <v>-4.6288692295993106E-4</v>
      </c>
      <c r="E1106" s="30">
        <v>8.3814961124248583E-4</v>
      </c>
    </row>
    <row r="1107" spans="2:5" x14ac:dyDescent="0.2">
      <c r="B1107" s="30">
        <v>1036</v>
      </c>
      <c r="C1107" s="40">
        <v>1.3560256160804753E-3</v>
      </c>
      <c r="D1107" s="30">
        <v>-1.2248202816980056E-3</v>
      </c>
      <c r="E1107" s="30">
        <v>2.5808458977784809E-3</v>
      </c>
    </row>
    <row r="1108" spans="2:5" x14ac:dyDescent="0.2">
      <c r="B1108" s="30">
        <v>1037</v>
      </c>
      <c r="C1108" s="40">
        <v>9.1564403352655289E-3</v>
      </c>
      <c r="D1108" s="30">
        <v>2.7116003586682112E-4</v>
      </c>
      <c r="E1108" s="30">
        <v>8.8852802993987078E-3</v>
      </c>
    </row>
    <row r="1109" spans="2:5" x14ac:dyDescent="0.2">
      <c r="B1109" s="30">
        <v>1038</v>
      </c>
      <c r="C1109" s="40">
        <v>6.6667530307372809E-3</v>
      </c>
      <c r="D1109" s="30">
        <v>1.504642852017353E-3</v>
      </c>
      <c r="E1109" s="30">
        <v>5.1621101787199279E-3</v>
      </c>
    </row>
    <row r="1110" spans="2:5" x14ac:dyDescent="0.2">
      <c r="B1110" s="30">
        <v>1039</v>
      </c>
      <c r="C1110" s="40">
        <v>-5.2383889446623181E-3</v>
      </c>
      <c r="D1110" s="30">
        <v>8.5530372175057507E-4</v>
      </c>
      <c r="E1110" s="30">
        <v>-6.0936926664128931E-3</v>
      </c>
    </row>
    <row r="1111" spans="2:5" x14ac:dyDescent="0.2">
      <c r="B1111" s="30">
        <v>1040</v>
      </c>
      <c r="C1111" s="40">
        <v>9.5685683042833636E-3</v>
      </c>
      <c r="D1111" s="30">
        <v>-7.2813170249470122E-4</v>
      </c>
      <c r="E1111" s="30">
        <v>1.0296700006778065E-2</v>
      </c>
    </row>
    <row r="1112" spans="2:5" x14ac:dyDescent="0.2">
      <c r="B1112" s="30">
        <v>1041</v>
      </c>
      <c r="C1112" s="40">
        <v>-4.8158863648874693E-3</v>
      </c>
      <c r="D1112" s="30">
        <v>5.5513684242211852E-4</v>
      </c>
      <c r="E1112" s="30">
        <v>-5.3710232073095878E-3</v>
      </c>
    </row>
    <row r="1113" spans="2:5" x14ac:dyDescent="0.2">
      <c r="B1113" s="30">
        <v>1042</v>
      </c>
      <c r="C1113" s="40">
        <v>1.6897344993423984E-3</v>
      </c>
      <c r="D1113" s="30">
        <v>3.1238390982797864E-4</v>
      </c>
      <c r="E1113" s="30">
        <v>1.3773505895144198E-3</v>
      </c>
    </row>
    <row r="1114" spans="2:5" x14ac:dyDescent="0.2">
      <c r="B1114" s="30">
        <v>1043</v>
      </c>
      <c r="C1114" s="40">
        <v>-2.040327897630857E-3</v>
      </c>
      <c r="D1114" s="30">
        <v>-1.7562990517091611E-3</v>
      </c>
      <c r="E1114" s="30">
        <v>-2.8402884592169594E-4</v>
      </c>
    </row>
    <row r="1115" spans="2:5" x14ac:dyDescent="0.2">
      <c r="B1115" s="30">
        <v>1044</v>
      </c>
      <c r="C1115" s="40">
        <v>3.2919616268976565E-3</v>
      </c>
      <c r="D1115" s="30">
        <v>-1.7384533786977911E-3</v>
      </c>
      <c r="E1115" s="30">
        <v>5.0304150055954476E-3</v>
      </c>
    </row>
    <row r="1116" spans="2:5" x14ac:dyDescent="0.2">
      <c r="B1116" s="30">
        <v>1045</v>
      </c>
      <c r="C1116" s="40">
        <v>-2.8983213720990535E-3</v>
      </c>
      <c r="D1116" s="30">
        <v>1.8925218071227197E-4</v>
      </c>
      <c r="E1116" s="30">
        <v>-3.0875735528113255E-3</v>
      </c>
    </row>
    <row r="1117" spans="2:5" x14ac:dyDescent="0.2">
      <c r="B1117" s="30">
        <v>1046</v>
      </c>
      <c r="C1117" s="40">
        <v>-6.8182993862184408E-3</v>
      </c>
      <c r="D1117" s="30">
        <v>-5.9090701412946225E-4</v>
      </c>
      <c r="E1117" s="30">
        <v>-6.2273923720889785E-3</v>
      </c>
    </row>
    <row r="1118" spans="2:5" x14ac:dyDescent="0.2">
      <c r="B1118" s="30">
        <v>1047</v>
      </c>
      <c r="C1118" s="40">
        <v>-7.0334439290400154E-3</v>
      </c>
      <c r="D1118" s="30">
        <v>-8.7156744074264308E-4</v>
      </c>
      <c r="E1118" s="30">
        <v>-6.1618764882973723E-3</v>
      </c>
    </row>
    <row r="1119" spans="2:5" x14ac:dyDescent="0.2">
      <c r="B1119" s="30">
        <v>1048</v>
      </c>
      <c r="C1119" s="40">
        <v>-1.2471160457646371E-4</v>
      </c>
      <c r="D1119" s="30">
        <v>-2.0127651195821507E-3</v>
      </c>
      <c r="E1119" s="30">
        <v>1.888053515005687E-3</v>
      </c>
    </row>
    <row r="1120" spans="2:5" x14ac:dyDescent="0.2">
      <c r="B1120" s="30">
        <v>1049</v>
      </c>
      <c r="C1120" s="40">
        <v>1.9825859067951885E-2</v>
      </c>
      <c r="D1120" s="30">
        <v>-1.4613793428197505E-3</v>
      </c>
      <c r="E1120" s="30">
        <v>2.1287238410771635E-2</v>
      </c>
    </row>
    <row r="1121" spans="2:5" x14ac:dyDescent="0.2">
      <c r="B1121" s="30">
        <v>1050</v>
      </c>
      <c r="C1121" s="40">
        <v>-1.1584779285793616E-2</v>
      </c>
      <c r="D1121" s="30">
        <v>1.4656001806001139E-3</v>
      </c>
      <c r="E1121" s="30">
        <v>-1.305037946639373E-2</v>
      </c>
    </row>
    <row r="1122" spans="2:5" x14ac:dyDescent="0.2">
      <c r="B1122" s="30">
        <v>1051</v>
      </c>
      <c r="C1122" s="40">
        <v>-1.3120356379280041E-3</v>
      </c>
      <c r="D1122" s="30">
        <v>2.173241483455348E-3</v>
      </c>
      <c r="E1122" s="30">
        <v>-3.4852771213833523E-3</v>
      </c>
    </row>
    <row r="1123" spans="2:5" x14ac:dyDescent="0.2">
      <c r="B1123" s="30">
        <v>1052</v>
      </c>
      <c r="C1123" s="40">
        <v>-2.4252084153452473E-2</v>
      </c>
      <c r="D1123" s="30">
        <v>-2.5383883416137017E-3</v>
      </c>
      <c r="E1123" s="30">
        <v>-2.1713695811838771E-2</v>
      </c>
    </row>
    <row r="1124" spans="2:5" x14ac:dyDescent="0.2">
      <c r="B1124" s="30">
        <v>1053</v>
      </c>
      <c r="C1124" s="40">
        <v>-4.3789645400719128E-4</v>
      </c>
      <c r="D1124" s="30">
        <v>-3.6922126683644595E-3</v>
      </c>
      <c r="E1124" s="30">
        <v>3.2543162143572682E-3</v>
      </c>
    </row>
    <row r="1125" spans="2:5" x14ac:dyDescent="0.2">
      <c r="B1125" s="30">
        <v>1054</v>
      </c>
      <c r="C1125" s="40">
        <v>6.8888788801205461E-3</v>
      </c>
      <c r="D1125" s="30">
        <v>-1.5221468874574264E-3</v>
      </c>
      <c r="E1125" s="30">
        <v>8.4110257675779725E-3</v>
      </c>
    </row>
    <row r="1126" spans="2:5" x14ac:dyDescent="0.2">
      <c r="B1126" s="30">
        <v>1055</v>
      </c>
      <c r="C1126" s="40">
        <v>4.2337092411974106E-3</v>
      </c>
      <c r="D1126" s="30">
        <v>-1.2029962744903944E-3</v>
      </c>
      <c r="E1126" s="30">
        <v>5.436705515687805E-3</v>
      </c>
    </row>
    <row r="1127" spans="2:5" x14ac:dyDescent="0.2">
      <c r="B1127" s="30">
        <v>1056</v>
      </c>
      <c r="C1127" s="40">
        <v>-1.9351251143569607E-2</v>
      </c>
      <c r="D1127" s="30">
        <v>2.8870417743682916E-3</v>
      </c>
      <c r="E1127" s="30">
        <v>-2.2238292917937899E-2</v>
      </c>
    </row>
    <row r="1128" spans="2:5" x14ac:dyDescent="0.2">
      <c r="B1128" s="30">
        <v>1057</v>
      </c>
      <c r="C1128" s="40">
        <v>1.285179192631806E-2</v>
      </c>
      <c r="D1128" s="30">
        <v>-3.0747899730897716E-3</v>
      </c>
      <c r="E1128" s="30">
        <v>1.5926581899407832E-2</v>
      </c>
    </row>
    <row r="1129" spans="2:5" x14ac:dyDescent="0.2">
      <c r="B1129" s="30">
        <v>1058</v>
      </c>
      <c r="C1129" s="40">
        <v>6.7316998698245369E-3</v>
      </c>
      <c r="D1129" s="30">
        <v>-1.2404419114788855E-4</v>
      </c>
      <c r="E1129" s="30">
        <v>6.8557440609724254E-3</v>
      </c>
    </row>
    <row r="1130" spans="2:5" x14ac:dyDescent="0.2">
      <c r="B1130" s="30">
        <v>1059</v>
      </c>
      <c r="C1130" s="40">
        <v>1.2697078668914046E-2</v>
      </c>
      <c r="D1130" s="30">
        <v>3.4974959867419518E-3</v>
      </c>
      <c r="E1130" s="30">
        <v>9.1995826821720944E-3</v>
      </c>
    </row>
    <row r="1131" spans="2:5" x14ac:dyDescent="0.2">
      <c r="B1131" s="30">
        <v>1060</v>
      </c>
      <c r="C1131" s="40">
        <v>-2.007346683532563E-2</v>
      </c>
      <c r="D1131" s="30">
        <v>4.4456338394668025E-3</v>
      </c>
      <c r="E1131" s="30">
        <v>-2.4519100674792432E-2</v>
      </c>
    </row>
    <row r="1132" spans="2:5" x14ac:dyDescent="0.2">
      <c r="B1132" s="30">
        <v>1061</v>
      </c>
      <c r="C1132" s="40">
        <v>-1.6253783792267964E-2</v>
      </c>
      <c r="D1132" s="30">
        <v>-4.9322362798904645E-3</v>
      </c>
      <c r="E1132" s="30">
        <v>-1.1321547512377499E-2</v>
      </c>
    </row>
    <row r="1133" spans="2:5" x14ac:dyDescent="0.2">
      <c r="B1133" s="30">
        <v>1062</v>
      </c>
      <c r="C1133" s="40">
        <v>-2.9185064937765133E-2</v>
      </c>
      <c r="D1133" s="30">
        <v>-2.1657623350012783E-3</v>
      </c>
      <c r="E1133" s="30">
        <v>-2.7019302602763855E-2</v>
      </c>
    </row>
    <row r="1134" spans="2:5" x14ac:dyDescent="0.2">
      <c r="B1134" s="30">
        <v>1063</v>
      </c>
      <c r="C1134" s="40">
        <v>2.2493318256200007E-4</v>
      </c>
      <c r="D1134" s="30">
        <v>-7.8841145849298088E-3</v>
      </c>
      <c r="E1134" s="30">
        <v>8.1090477674918091E-3</v>
      </c>
    </row>
    <row r="1135" spans="2:5" x14ac:dyDescent="0.2">
      <c r="B1135" s="30">
        <v>1064</v>
      </c>
      <c r="C1135" s="40">
        <v>-1.8075105972820765E-3</v>
      </c>
      <c r="D1135" s="30">
        <v>-5.6305605920177991E-4</v>
      </c>
      <c r="E1135" s="30">
        <v>-1.2444545380802966E-3</v>
      </c>
    </row>
    <row r="1136" spans="2:5" x14ac:dyDescent="0.2">
      <c r="B1136" s="30">
        <v>1065</v>
      </c>
      <c r="C1136" s="40">
        <v>-2.1228613518270551E-3</v>
      </c>
      <c r="D1136" s="30">
        <v>-1.3477596376881378E-3</v>
      </c>
      <c r="E1136" s="30">
        <v>-7.7510171413891732E-4</v>
      </c>
    </row>
    <row r="1137" spans="2:5" x14ac:dyDescent="0.2">
      <c r="B1137" s="30">
        <v>1066</v>
      </c>
      <c r="C1137" s="40">
        <v>4.1883212535802541E-3</v>
      </c>
      <c r="D1137" s="30">
        <v>4.4282191901828891E-4</v>
      </c>
      <c r="E1137" s="30">
        <v>3.7454993345619652E-3</v>
      </c>
    </row>
    <row r="1138" spans="2:5" x14ac:dyDescent="0.2">
      <c r="B1138" s="30">
        <v>1067</v>
      </c>
      <c r="C1138" s="40">
        <v>3.3473000345726899E-3</v>
      </c>
      <c r="D1138" s="30">
        <v>-1.8546725349535575E-3</v>
      </c>
      <c r="E1138" s="30">
        <v>5.2019725695262474E-3</v>
      </c>
    </row>
    <row r="1139" spans="2:5" x14ac:dyDescent="0.2">
      <c r="B1139" s="30">
        <v>1068</v>
      </c>
      <c r="C1139" s="40">
        <v>-7.1903495160017591E-3</v>
      </c>
      <c r="D1139" s="30">
        <v>4.9772130089009662E-3</v>
      </c>
      <c r="E1139" s="30">
        <v>-1.2167562524902725E-2</v>
      </c>
    </row>
    <row r="1140" spans="2:5" x14ac:dyDescent="0.2">
      <c r="B1140" s="30">
        <v>1069</v>
      </c>
      <c r="C1140" s="40">
        <v>-2.7684663313629111E-2</v>
      </c>
      <c r="D1140" s="30">
        <v>-6.016659751453407E-4</v>
      </c>
      <c r="E1140" s="30">
        <v>-2.708299733848377E-2</v>
      </c>
    </row>
    <row r="1141" spans="2:5" x14ac:dyDescent="0.2">
      <c r="B1141" s="30">
        <v>1070</v>
      </c>
      <c r="C1141" s="40">
        <v>-3.7608298165965476E-2</v>
      </c>
      <c r="D1141" s="30">
        <v>-4.5335490238232884E-3</v>
      </c>
      <c r="E1141" s="30">
        <v>-3.3074749142142187E-2</v>
      </c>
    </row>
    <row r="1142" spans="2:5" x14ac:dyDescent="0.2">
      <c r="B1142" s="30">
        <v>1071</v>
      </c>
      <c r="C1142" s="40">
        <v>3.3545976375322091E-2</v>
      </c>
      <c r="D1142" s="30">
        <v>-9.8078441820797571E-3</v>
      </c>
      <c r="E1142" s="30">
        <v>4.3353820557401848E-2</v>
      </c>
    </row>
    <row r="1143" spans="2:5" x14ac:dyDescent="0.2">
      <c r="B1143" s="30">
        <v>1072</v>
      </c>
      <c r="C1143" s="40">
        <v>1.6009587192676665E-2</v>
      </c>
      <c r="D1143" s="30">
        <v>-2.3263632986973357E-4</v>
      </c>
      <c r="E1143" s="30">
        <v>1.6242223522546399E-2</v>
      </c>
    </row>
    <row r="1144" spans="2:5" x14ac:dyDescent="0.2">
      <c r="B1144" s="30">
        <v>1073</v>
      </c>
      <c r="C1144" s="40">
        <v>-2.0232198195284941E-5</v>
      </c>
      <c r="D1144" s="30">
        <v>7.2179494336429518E-3</v>
      </c>
      <c r="E1144" s="30">
        <v>-7.2381816318382369E-3</v>
      </c>
    </row>
    <row r="1145" spans="2:5" x14ac:dyDescent="0.2">
      <c r="B1145" s="30">
        <v>1074</v>
      </c>
      <c r="C1145" s="40">
        <v>5.8569554670385229E-3</v>
      </c>
      <c r="D1145" s="30">
        <v>6.3978545784047613E-3</v>
      </c>
      <c r="E1145" s="30">
        <v>-5.4089911136623835E-4</v>
      </c>
    </row>
    <row r="1146" spans="2:5" x14ac:dyDescent="0.2">
      <c r="B1146" s="30">
        <v>1075</v>
      </c>
      <c r="C1146" s="40">
        <v>1.1426410110904341E-2</v>
      </c>
      <c r="D1146" s="30">
        <v>-2.2448791657021291E-3</v>
      </c>
      <c r="E1146" s="30">
        <v>1.367128927660647E-2</v>
      </c>
    </row>
    <row r="1147" spans="2:5" x14ac:dyDescent="0.2">
      <c r="B1147" s="30">
        <v>1076</v>
      </c>
      <c r="C1147" s="40">
        <v>1.5581075043690081E-2</v>
      </c>
      <c r="D1147" s="30">
        <v>5.7847740704999925E-3</v>
      </c>
      <c r="E1147" s="30">
        <v>9.7963009731900884E-3</v>
      </c>
    </row>
    <row r="1148" spans="2:5" x14ac:dyDescent="0.2">
      <c r="B1148" s="30">
        <v>1077</v>
      </c>
      <c r="C1148" s="40">
        <v>4.5243943590303058E-2</v>
      </c>
      <c r="D1148" s="30">
        <v>3.5311542934800336E-3</v>
      </c>
      <c r="E1148" s="30">
        <v>4.1712789296823025E-2</v>
      </c>
    </row>
    <row r="1149" spans="2:5" x14ac:dyDescent="0.2">
      <c r="B1149" s="30">
        <v>1078</v>
      </c>
      <c r="C1149" s="40">
        <v>8.1676683354852135E-4</v>
      </c>
      <c r="D1149" s="30">
        <v>6.0404581453759772E-3</v>
      </c>
      <c r="E1149" s="30">
        <v>-5.2236913118274561E-3</v>
      </c>
    </row>
    <row r="1150" spans="2:5" x14ac:dyDescent="0.2">
      <c r="B1150" s="30">
        <v>1079</v>
      </c>
      <c r="C1150" s="40">
        <v>3.5274941313743892E-3</v>
      </c>
      <c r="D1150" s="30">
        <v>5.700963191061185E-3</v>
      </c>
      <c r="E1150" s="30">
        <v>-2.1734690596867958E-3</v>
      </c>
    </row>
    <row r="1151" spans="2:5" x14ac:dyDescent="0.2">
      <c r="B1151" s="30">
        <v>1080</v>
      </c>
      <c r="C1151" s="40">
        <v>2.4067251017906785E-3</v>
      </c>
      <c r="D1151" s="30">
        <v>-3.683743057216653E-4</v>
      </c>
      <c r="E1151" s="30">
        <v>2.7750994075123438E-3</v>
      </c>
    </row>
    <row r="1152" spans="2:5" x14ac:dyDescent="0.2">
      <c r="B1152" s="30">
        <v>1081</v>
      </c>
      <c r="C1152" s="40">
        <v>-3.649571130242054E-3</v>
      </c>
      <c r="D1152" s="30">
        <v>-8.493017678787183E-4</v>
      </c>
      <c r="E1152" s="30">
        <v>-2.8002693623633357E-3</v>
      </c>
    </row>
    <row r="1153" spans="2:5" x14ac:dyDescent="0.2">
      <c r="B1153" s="30">
        <v>1082</v>
      </c>
      <c r="C1153" s="40">
        <v>-1.3232210292533976E-2</v>
      </c>
      <c r="D1153" s="30">
        <v>6.4921077627866693E-3</v>
      </c>
      <c r="E1153" s="30">
        <v>-1.9724318055320645E-2</v>
      </c>
    </row>
    <row r="1154" spans="2:5" x14ac:dyDescent="0.2">
      <c r="B1154" s="30">
        <v>1083</v>
      </c>
      <c r="C1154" s="40">
        <v>-1.6716666836890524E-2</v>
      </c>
      <c r="D1154" s="30">
        <v>-7.6959308033754774E-3</v>
      </c>
      <c r="E1154" s="30">
        <v>-9.0207360335150463E-3</v>
      </c>
    </row>
    <row r="1155" spans="2:5" x14ac:dyDescent="0.2">
      <c r="B1155" s="30">
        <v>1084</v>
      </c>
      <c r="C1155" s="40">
        <v>-2.2005389894058286E-2</v>
      </c>
      <c r="D1155" s="30">
        <v>-6.1365464083018642E-3</v>
      </c>
      <c r="E1155" s="30">
        <v>-1.5868843485756422E-2</v>
      </c>
    </row>
    <row r="1156" spans="2:5" x14ac:dyDescent="0.2">
      <c r="B1156" s="30">
        <v>1085</v>
      </c>
      <c r="C1156" s="40">
        <v>2.5772535786306207E-3</v>
      </c>
      <c r="D1156" s="30">
        <v>-5.1141347883976772E-3</v>
      </c>
      <c r="E1156" s="30">
        <v>7.6913883670282979E-3</v>
      </c>
    </row>
    <row r="1157" spans="2:5" x14ac:dyDescent="0.2">
      <c r="B1157" s="30">
        <v>1086</v>
      </c>
      <c r="C1157" s="40">
        <v>-3.0612841831427203E-2</v>
      </c>
      <c r="D1157" s="30">
        <v>-3.4036245294883118E-3</v>
      </c>
      <c r="E1157" s="30">
        <v>-2.7209217301938891E-2</v>
      </c>
    </row>
    <row r="1158" spans="2:5" x14ac:dyDescent="0.2">
      <c r="B1158" s="30">
        <v>1087</v>
      </c>
      <c r="C1158" s="40">
        <v>1.1119561546415137E-2</v>
      </c>
      <c r="D1158" s="30">
        <v>-3.672051436147605E-3</v>
      </c>
      <c r="E1158" s="30">
        <v>1.4791612982562742E-2</v>
      </c>
    </row>
    <row r="1159" spans="2:5" x14ac:dyDescent="0.2">
      <c r="B1159" s="30">
        <v>1088</v>
      </c>
      <c r="C1159" s="40">
        <v>-2.5386474274856359E-2</v>
      </c>
      <c r="D1159" s="30">
        <v>-1.6615183920419899E-3</v>
      </c>
      <c r="E1159" s="30">
        <v>-2.3724955882814369E-2</v>
      </c>
    </row>
    <row r="1160" spans="2:5" x14ac:dyDescent="0.2">
      <c r="B1160" s="30">
        <v>1089</v>
      </c>
      <c r="C1160" s="40">
        <v>6.5651263811930122E-3</v>
      </c>
      <c r="D1160" s="30">
        <v>-6.7688509773741971E-3</v>
      </c>
      <c r="E1160" s="30">
        <v>1.3333977358567209E-2</v>
      </c>
    </row>
    <row r="1161" spans="2:5" x14ac:dyDescent="0.2">
      <c r="B1161" s="30">
        <v>1090</v>
      </c>
      <c r="C1161" s="40">
        <v>-1.3097983446214044E-2</v>
      </c>
      <c r="D1161" s="30">
        <v>1.1498513876704048E-3</v>
      </c>
      <c r="E1161" s="30">
        <v>-1.4247834833884448E-2</v>
      </c>
    </row>
    <row r="1162" spans="2:5" x14ac:dyDescent="0.2">
      <c r="B1162" s="30">
        <v>1091</v>
      </c>
      <c r="C1162" s="40">
        <v>-3.898910629855349E-2</v>
      </c>
      <c r="D1162" s="30">
        <v>-3.8366712992894819E-3</v>
      </c>
      <c r="E1162" s="30">
        <v>-3.5152434999264008E-2</v>
      </c>
    </row>
    <row r="1163" spans="2:5" x14ac:dyDescent="0.2">
      <c r="B1163" s="30">
        <v>1092</v>
      </c>
      <c r="C1163" s="40">
        <v>-1.8927736601703635E-2</v>
      </c>
      <c r="D1163" s="30">
        <v>-2.3936831811209661E-3</v>
      </c>
      <c r="E1163" s="30">
        <v>-1.6534053420582669E-2</v>
      </c>
    </row>
    <row r="1164" spans="2:5" x14ac:dyDescent="0.2">
      <c r="B1164" s="30">
        <v>1093</v>
      </c>
      <c r="C1164" s="40">
        <v>-2.4619193043996755E-2</v>
      </c>
      <c r="D1164" s="30">
        <v>-1.0176064155758677E-2</v>
      </c>
      <c r="E1164" s="30">
        <v>-1.4443128888238078E-2</v>
      </c>
    </row>
    <row r="1165" spans="2:5" x14ac:dyDescent="0.2">
      <c r="B1165" s="30">
        <v>1094</v>
      </c>
      <c r="C1165" s="40">
        <v>2.0061379912331874E-2</v>
      </c>
      <c r="D1165" s="30">
        <v>-3.1730742261577502E-3</v>
      </c>
      <c r="E1165" s="30">
        <v>2.3234454138489624E-2</v>
      </c>
    </row>
    <row r="1166" spans="2:5" x14ac:dyDescent="0.2">
      <c r="B1166" s="30">
        <v>1095</v>
      </c>
      <c r="C1166" s="40">
        <v>1.1015564327229273E-2</v>
      </c>
      <c r="D1166" s="30">
        <v>1.282773332770477E-3</v>
      </c>
      <c r="E1166" s="30">
        <v>9.7327909944587964E-3</v>
      </c>
    </row>
    <row r="1167" spans="2:5" x14ac:dyDescent="0.2">
      <c r="B1167" s="30">
        <v>1096</v>
      </c>
      <c r="C1167" s="40">
        <v>-2.5082235870149114E-2</v>
      </c>
      <c r="D1167" s="30">
        <v>4.706248196570291E-3</v>
      </c>
      <c r="E1167" s="30">
        <v>-2.9788484066719405E-2</v>
      </c>
    </row>
    <row r="1168" spans="2:5" x14ac:dyDescent="0.2">
      <c r="B1168" s="30">
        <v>1097</v>
      </c>
      <c r="C1168" s="40">
        <v>-1.7979628528857101E-2</v>
      </c>
      <c r="D1168" s="30">
        <v>6.1327516696972617E-4</v>
      </c>
      <c r="E1168" s="30">
        <v>-1.8592903695826828E-2</v>
      </c>
    </row>
    <row r="1169" spans="2:5" x14ac:dyDescent="0.2">
      <c r="B1169" s="30">
        <v>1098</v>
      </c>
      <c r="C1169" s="40">
        <v>2.6187123416340607E-2</v>
      </c>
      <c r="D1169" s="30">
        <v>-3.74319489782967E-3</v>
      </c>
      <c r="E1169" s="30">
        <v>2.9930318314170277E-2</v>
      </c>
    </row>
    <row r="1170" spans="2:5" x14ac:dyDescent="0.2">
      <c r="B1170" s="30">
        <v>1099</v>
      </c>
      <c r="C1170" s="40">
        <v>-1.8048764807517249E-2</v>
      </c>
      <c r="D1170" s="30">
        <v>6.540372883156384E-4</v>
      </c>
      <c r="E1170" s="30">
        <v>-1.8702802095832888E-2</v>
      </c>
    </row>
    <row r="1171" spans="2:5" x14ac:dyDescent="0.2">
      <c r="B1171" s="30">
        <v>1100</v>
      </c>
      <c r="C1171" s="40">
        <v>2.0972376591051191E-3</v>
      </c>
      <c r="D1171" s="30">
        <v>5.6586781776983147E-3</v>
      </c>
      <c r="E1171" s="30">
        <v>-3.5614405185931956E-3</v>
      </c>
    </row>
    <row r="1172" spans="2:5" x14ac:dyDescent="0.2">
      <c r="B1172" s="30">
        <v>1101</v>
      </c>
      <c r="C1172" s="40">
        <v>1.025039216021799E-2</v>
      </c>
      <c r="D1172" s="30">
        <v>-4.1414148435727442E-3</v>
      </c>
      <c r="E1172" s="30">
        <v>1.4391807003790735E-2</v>
      </c>
    </row>
    <row r="1173" spans="2:5" x14ac:dyDescent="0.2">
      <c r="B1173" s="30">
        <v>1102</v>
      </c>
      <c r="C1173" s="40">
        <v>3.4452454989359988E-3</v>
      </c>
      <c r="D1173" s="30">
        <v>-5.0816441510126344E-4</v>
      </c>
      <c r="E1173" s="30">
        <v>3.9534099140372623E-3</v>
      </c>
    </row>
    <row r="1174" spans="2:5" x14ac:dyDescent="0.2">
      <c r="B1174" s="30">
        <v>1103</v>
      </c>
      <c r="C1174" s="40">
        <v>-7.6086558567111167E-3</v>
      </c>
      <c r="D1174" s="30">
        <v>8.4482649278071788E-3</v>
      </c>
      <c r="E1174" s="30">
        <v>-1.6056920784518296E-2</v>
      </c>
    </row>
    <row r="1175" spans="2:5" x14ac:dyDescent="0.2">
      <c r="B1175" s="30">
        <v>1104</v>
      </c>
      <c r="C1175" s="40">
        <v>2.3992316144349291E-3</v>
      </c>
      <c r="D1175" s="30">
        <v>-2.0984076209480977E-3</v>
      </c>
      <c r="E1175" s="30">
        <v>4.4976392353830268E-3</v>
      </c>
    </row>
    <row r="1176" spans="2:5" x14ac:dyDescent="0.2">
      <c r="B1176" s="30">
        <v>1105</v>
      </c>
      <c r="C1176" s="40">
        <v>-2.1439274654305313E-2</v>
      </c>
      <c r="D1176" s="30">
        <v>2.8372630724025176E-3</v>
      </c>
      <c r="E1176" s="30">
        <v>-2.427653772670783E-2</v>
      </c>
    </row>
    <row r="1177" spans="2:5" x14ac:dyDescent="0.2">
      <c r="B1177" s="30">
        <v>1106</v>
      </c>
      <c r="C1177" s="40">
        <v>-3.6102385143881102E-2</v>
      </c>
      <c r="D1177" s="30">
        <v>-3.2442317970784521E-3</v>
      </c>
      <c r="E1177" s="30">
        <v>-3.285815334680265E-2</v>
      </c>
    </row>
    <row r="1178" spans="2:5" x14ac:dyDescent="0.2">
      <c r="B1178" s="30">
        <v>1107</v>
      </c>
      <c r="C1178" s="40">
        <v>1.319354650094225E-3</v>
      </c>
      <c r="D1178" s="30">
        <v>-9.4846991267294612E-3</v>
      </c>
      <c r="E1178" s="30">
        <v>1.0804053776823686E-2</v>
      </c>
    </row>
    <row r="1179" spans="2:5" x14ac:dyDescent="0.2">
      <c r="B1179" s="30">
        <v>1108</v>
      </c>
      <c r="C1179" s="40">
        <v>5.8844412530648189E-3</v>
      </c>
      <c r="D1179" s="30">
        <v>-4.250331515633146E-3</v>
      </c>
      <c r="E1179" s="30">
        <v>1.0134772768697965E-2</v>
      </c>
    </row>
    <row r="1180" spans="2:5" x14ac:dyDescent="0.2">
      <c r="B1180" s="30">
        <v>1109</v>
      </c>
      <c r="C1180" s="40">
        <v>1.6481848849351596E-2</v>
      </c>
      <c r="D1180" s="30">
        <v>4.5135402817872705E-3</v>
      </c>
      <c r="E1180" s="30">
        <v>1.1968308567564326E-2</v>
      </c>
    </row>
    <row r="1181" spans="2:5" x14ac:dyDescent="0.2">
      <c r="B1181" s="30">
        <v>1110</v>
      </c>
      <c r="C1181" s="40">
        <v>-8.833925233116614E-3</v>
      </c>
      <c r="D1181" s="30">
        <v>3.2183838604339828E-4</v>
      </c>
      <c r="E1181" s="30">
        <v>-9.1557636191600122E-3</v>
      </c>
    </row>
    <row r="1182" spans="2:5" x14ac:dyDescent="0.2">
      <c r="B1182" s="30">
        <v>1111</v>
      </c>
      <c r="C1182" s="40">
        <v>-2.4890069271533928E-2</v>
      </c>
      <c r="D1182" s="30">
        <v>1.7243569097847439E-3</v>
      </c>
      <c r="E1182" s="30">
        <v>-2.6614426181318672E-2</v>
      </c>
    </row>
    <row r="1183" spans="2:5" x14ac:dyDescent="0.2">
      <c r="B1183" s="30">
        <v>1112</v>
      </c>
      <c r="C1183" s="40">
        <v>2.3603965214254202E-2</v>
      </c>
      <c r="D1183" s="30">
        <v>-1.5964311300614327E-3</v>
      </c>
      <c r="E1183" s="30">
        <v>2.5200396344315635E-2</v>
      </c>
    </row>
    <row r="1184" spans="2:5" x14ac:dyDescent="0.2">
      <c r="B1184" s="30">
        <v>1113</v>
      </c>
      <c r="C1184" s="40">
        <v>3.8147459317005436E-3</v>
      </c>
      <c r="D1184" s="30">
        <v>-2.0483191869748382E-3</v>
      </c>
      <c r="E1184" s="30">
        <v>5.8630651186753818E-3</v>
      </c>
    </row>
    <row r="1185" spans="2:5" x14ac:dyDescent="0.2">
      <c r="B1185" s="30">
        <v>1114</v>
      </c>
      <c r="C1185" s="40">
        <v>4.1233357970634201E-3</v>
      </c>
      <c r="D1185" s="30">
        <v>4.2293064071730994E-3</v>
      </c>
      <c r="E1185" s="30">
        <v>-1.0597061010967929E-4</v>
      </c>
    </row>
    <row r="1186" spans="2:5" x14ac:dyDescent="0.2">
      <c r="B1186" s="30">
        <v>1115</v>
      </c>
      <c r="C1186" s="40">
        <v>1.5288215123823529E-2</v>
      </c>
      <c r="D1186" s="30">
        <v>2.5570615064346852E-3</v>
      </c>
      <c r="E1186" s="30">
        <v>1.2731153617388843E-2</v>
      </c>
    </row>
    <row r="1187" spans="2:5" x14ac:dyDescent="0.2">
      <c r="B1187" s="30">
        <v>1116</v>
      </c>
      <c r="C1187" s="40">
        <v>-1.8531507016290406E-2</v>
      </c>
      <c r="D1187" s="30">
        <v>-1.7229965041342041E-3</v>
      </c>
      <c r="E1187" s="30">
        <v>-1.6808510512156202E-2</v>
      </c>
    </row>
    <row r="1188" spans="2:5" x14ac:dyDescent="0.2">
      <c r="B1188" s="30">
        <v>1117</v>
      </c>
      <c r="C1188" s="40">
        <v>-1.8582655076214795E-2</v>
      </c>
      <c r="D1188" s="30">
        <v>3.2686965540664158E-3</v>
      </c>
      <c r="E1188" s="30">
        <v>-2.1851351630281211E-2</v>
      </c>
    </row>
    <row r="1189" spans="2:5" x14ac:dyDescent="0.2">
      <c r="B1189" s="30">
        <v>1118</v>
      </c>
      <c r="C1189" s="40">
        <v>7.1905000845812342E-3</v>
      </c>
      <c r="D1189" s="30">
        <v>-2.4211729824536411E-3</v>
      </c>
      <c r="E1189" s="30">
        <v>9.6116730670348753E-3</v>
      </c>
    </row>
    <row r="1190" spans="2:5" x14ac:dyDescent="0.2">
      <c r="B1190" s="30">
        <v>1119</v>
      </c>
      <c r="C1190" s="40">
        <v>-1.6246957270018108E-3</v>
      </c>
      <c r="D1190" s="30">
        <v>-3.0250040714380499E-3</v>
      </c>
      <c r="E1190" s="30">
        <v>1.4003083444362391E-3</v>
      </c>
    </row>
    <row r="1191" spans="2:5" x14ac:dyDescent="0.2">
      <c r="B1191" s="30">
        <v>1120</v>
      </c>
      <c r="C1191" s="40">
        <v>1.7573667459929621E-3</v>
      </c>
      <c r="D1191" s="30">
        <v>2.583563692804056E-3</v>
      </c>
      <c r="E1191" s="30">
        <v>-8.261969468110939E-4</v>
      </c>
    </row>
    <row r="1192" spans="2:5" x14ac:dyDescent="0.2">
      <c r="B1192" s="30">
        <v>1121</v>
      </c>
      <c r="C1192" s="40">
        <v>1.4441243556782262E-2</v>
      </c>
      <c r="D1192" s="30">
        <v>-3.2340821117374415E-3</v>
      </c>
      <c r="E1192" s="30">
        <v>1.7675325668519704E-2</v>
      </c>
    </row>
    <row r="1193" spans="2:5" x14ac:dyDescent="0.2">
      <c r="B1193" s="30">
        <v>1122</v>
      </c>
      <c r="C1193" s="40">
        <v>2.5051060105704993E-2</v>
      </c>
      <c r="D1193" s="30">
        <v>9.3677324526838038E-4</v>
      </c>
      <c r="E1193" s="30">
        <v>2.4114286860436613E-2</v>
      </c>
    </row>
    <row r="1194" spans="2:5" x14ac:dyDescent="0.2">
      <c r="B1194" s="30">
        <v>1123</v>
      </c>
      <c r="C1194" s="40">
        <v>-8.2782989753504305E-3</v>
      </c>
      <c r="D1194" s="30">
        <v>9.8006059992116808E-3</v>
      </c>
      <c r="E1194" s="30">
        <v>-1.8078904974562111E-2</v>
      </c>
    </row>
    <row r="1195" spans="2:5" x14ac:dyDescent="0.2">
      <c r="B1195" s="30">
        <v>1124</v>
      </c>
      <c r="C1195" s="40">
        <v>-6.0694529609920883E-3</v>
      </c>
      <c r="D1195" s="30">
        <v>2.8988974678920663E-5</v>
      </c>
      <c r="E1195" s="30">
        <v>-6.098441935671009E-3</v>
      </c>
    </row>
    <row r="1196" spans="2:5" x14ac:dyDescent="0.2">
      <c r="B1196" s="30">
        <v>1125</v>
      </c>
      <c r="C1196" s="40">
        <v>7.8831285684853782E-3</v>
      </c>
      <c r="D1196" s="30">
        <v>-2.1261926155111393E-3</v>
      </c>
      <c r="E1196" s="30">
        <v>1.0009321183996518E-2</v>
      </c>
    </row>
    <row r="1197" spans="2:5" x14ac:dyDescent="0.2">
      <c r="B1197" s="30">
        <v>1126</v>
      </c>
      <c r="C1197" s="40">
        <v>4.7753640252795673E-3</v>
      </c>
      <c r="D1197" s="30">
        <v>-5.6614060178435295E-4</v>
      </c>
      <c r="E1197" s="30">
        <v>5.3415046270639203E-3</v>
      </c>
    </row>
    <row r="1198" spans="2:5" x14ac:dyDescent="0.2">
      <c r="B1198" s="30">
        <v>1127</v>
      </c>
      <c r="C1198" s="40">
        <v>-7.1186485667923266E-3</v>
      </c>
      <c r="D1198" s="30">
        <v>4.8650144646679352E-4</v>
      </c>
      <c r="E1198" s="30">
        <v>-7.6051500132591201E-3</v>
      </c>
    </row>
    <row r="1199" spans="2:5" x14ac:dyDescent="0.2">
      <c r="B1199" s="30">
        <v>1128</v>
      </c>
      <c r="C1199" s="40">
        <v>1.3915150093785726E-3</v>
      </c>
      <c r="D1199" s="30">
        <v>-8.2685368047802116E-4</v>
      </c>
      <c r="E1199" s="30">
        <v>2.2183686898565938E-3</v>
      </c>
    </row>
    <row r="1200" spans="2:5" x14ac:dyDescent="0.2">
      <c r="B1200" s="30">
        <v>1129</v>
      </c>
      <c r="C1200" s="40">
        <v>6.7992780275474764E-4</v>
      </c>
      <c r="D1200" s="30">
        <v>3.3542560048311363E-4</v>
      </c>
      <c r="E1200" s="30">
        <v>3.4450220227163402E-4</v>
      </c>
    </row>
    <row r="1201" spans="2:5" x14ac:dyDescent="0.2">
      <c r="B1201" s="30">
        <v>1130</v>
      </c>
      <c r="C1201" s="40">
        <v>-1.2417044678984843E-2</v>
      </c>
      <c r="D1201" s="30">
        <v>-2.8840686510583913E-4</v>
      </c>
      <c r="E1201" s="30">
        <v>-1.2128637813879004E-2</v>
      </c>
    </row>
    <row r="1202" spans="2:5" x14ac:dyDescent="0.2">
      <c r="B1202" s="30">
        <v>1131</v>
      </c>
      <c r="C1202" s="40">
        <v>-1.1157148473983112E-2</v>
      </c>
      <c r="D1202" s="30">
        <v>-1.1121914255910591E-3</v>
      </c>
      <c r="E1202" s="30">
        <v>-1.0044957048392053E-2</v>
      </c>
    </row>
    <row r="1203" spans="2:5" x14ac:dyDescent="0.2">
      <c r="B1203" s="30">
        <v>1132</v>
      </c>
      <c r="C1203" s="40">
        <v>-2.8883290626175329E-3</v>
      </c>
      <c r="D1203" s="30">
        <v>-3.4259877558143531E-3</v>
      </c>
      <c r="E1203" s="30">
        <v>5.3765869319682014E-4</v>
      </c>
    </row>
    <row r="1204" spans="2:5" x14ac:dyDescent="0.2">
      <c r="B1204" s="30">
        <v>1133</v>
      </c>
      <c r="C1204" s="40">
        <v>1.8903597311687712E-3</v>
      </c>
      <c r="D1204" s="30">
        <v>-2.1929574319472247E-3</v>
      </c>
      <c r="E1204" s="30">
        <v>4.0833171631159959E-3</v>
      </c>
    </row>
    <row r="1205" spans="2:5" x14ac:dyDescent="0.2">
      <c r="B1205" s="30">
        <v>1134</v>
      </c>
      <c r="C1205" s="40">
        <v>9.5365736583489825E-3</v>
      </c>
      <c r="D1205" s="30">
        <v>-2.3944951709043757E-3</v>
      </c>
      <c r="E1205" s="30">
        <v>1.1931068829253358E-2</v>
      </c>
    </row>
    <row r="1206" spans="2:5" x14ac:dyDescent="0.2">
      <c r="B1206" s="30">
        <v>1135</v>
      </c>
      <c r="C1206" s="40">
        <v>-4.2409405910901372E-3</v>
      </c>
      <c r="D1206" s="30">
        <v>1.5947217286049267E-3</v>
      </c>
      <c r="E1206" s="30">
        <v>-5.835662319695064E-3</v>
      </c>
    </row>
    <row r="1207" spans="2:5" x14ac:dyDescent="0.2">
      <c r="B1207" s="30">
        <v>1136</v>
      </c>
      <c r="C1207" s="40">
        <v>-6.9378730793910499E-3</v>
      </c>
      <c r="D1207" s="30">
        <v>1.8637792043432015E-3</v>
      </c>
      <c r="E1207" s="30">
        <v>-8.8016522837342515E-3</v>
      </c>
    </row>
    <row r="1208" spans="2:5" x14ac:dyDescent="0.2">
      <c r="B1208" s="30">
        <v>1137</v>
      </c>
      <c r="C1208" s="40">
        <v>-1.5288464492193675E-2</v>
      </c>
      <c r="D1208" s="30">
        <v>-1.4498277563089659E-3</v>
      </c>
      <c r="E1208" s="30">
        <v>-1.3838636735884709E-2</v>
      </c>
    </row>
    <row r="1209" spans="2:5" x14ac:dyDescent="0.2">
      <c r="B1209" s="30">
        <v>1138</v>
      </c>
      <c r="C1209" s="40">
        <v>-3.3589697594806997E-2</v>
      </c>
      <c r="D1209" s="30">
        <v>-3.7928840382617894E-3</v>
      </c>
      <c r="E1209" s="30">
        <v>-2.9796813556545208E-2</v>
      </c>
    </row>
    <row r="1210" spans="2:5" x14ac:dyDescent="0.2">
      <c r="B1210" s="30">
        <v>1139</v>
      </c>
      <c r="C1210" s="40">
        <v>-3.5313391751674687E-3</v>
      </c>
      <c r="D1210" s="30">
        <v>-4.5353822761623249E-3</v>
      </c>
      <c r="E1210" s="30">
        <v>1.0040431009948562E-3</v>
      </c>
    </row>
    <row r="1211" spans="2:5" x14ac:dyDescent="0.2">
      <c r="B1211" s="30">
        <v>1140</v>
      </c>
      <c r="C1211" s="40">
        <v>7.2530447272462001E-3</v>
      </c>
      <c r="D1211" s="30">
        <v>-5.8010585439229418E-3</v>
      </c>
      <c r="E1211" s="30">
        <v>1.3054103271169142E-2</v>
      </c>
    </row>
    <row r="1212" spans="2:5" x14ac:dyDescent="0.2">
      <c r="B1212" s="30">
        <v>1141</v>
      </c>
      <c r="C1212" s="40">
        <v>3.101656567100537E-3</v>
      </c>
      <c r="D1212" s="30">
        <v>-2.3009447579250882E-4</v>
      </c>
      <c r="E1212" s="30">
        <v>3.3317510428930459E-3</v>
      </c>
    </row>
    <row r="1213" spans="2:5" x14ac:dyDescent="0.2">
      <c r="B1213" s="30">
        <v>1142</v>
      </c>
      <c r="C1213" s="40">
        <v>-7.8415221071116425E-3</v>
      </c>
      <c r="D1213" s="30">
        <v>3.4765636414071533E-3</v>
      </c>
      <c r="E1213" s="30">
        <v>-1.1318085748518796E-2</v>
      </c>
    </row>
    <row r="1214" spans="2:5" x14ac:dyDescent="0.2">
      <c r="B1214" s="30">
        <v>1143</v>
      </c>
      <c r="C1214" s="40">
        <v>-1.3769100514948561E-2</v>
      </c>
      <c r="D1214" s="30">
        <v>-6.7769807212772308E-4</v>
      </c>
      <c r="E1214" s="30">
        <v>-1.3091402442820838E-2</v>
      </c>
    </row>
    <row r="1215" spans="2:5" x14ac:dyDescent="0.2">
      <c r="B1215" s="30">
        <v>1144</v>
      </c>
      <c r="C1215" s="40">
        <v>-6.0830765304933729E-3</v>
      </c>
      <c r="D1215" s="30">
        <v>-8.7196329053017881E-4</v>
      </c>
      <c r="E1215" s="30">
        <v>-5.2111132399631941E-3</v>
      </c>
    </row>
    <row r="1216" spans="2:5" x14ac:dyDescent="0.2">
      <c r="B1216" s="30">
        <v>1145</v>
      </c>
      <c r="C1216" s="40">
        <v>1.6120936060606814E-2</v>
      </c>
      <c r="D1216" s="30">
        <v>-1.6666293258876634E-3</v>
      </c>
      <c r="E1216" s="30">
        <v>1.7787565386494477E-2</v>
      </c>
    </row>
    <row r="1217" spans="2:5" x14ac:dyDescent="0.2">
      <c r="B1217" s="30">
        <v>1146</v>
      </c>
      <c r="C1217" s="40">
        <v>1.0601999186370909E-2</v>
      </c>
      <c r="D1217" s="30">
        <v>2.7441964080841125E-4</v>
      </c>
      <c r="E1217" s="30">
        <v>1.0327579545562498E-2</v>
      </c>
    </row>
    <row r="1218" spans="2:5" x14ac:dyDescent="0.2">
      <c r="B1218" s="30">
        <v>1147</v>
      </c>
      <c r="C1218" s="40">
        <v>-6.0480045372484697E-3</v>
      </c>
      <c r="D1218" s="30">
        <v>3.9071153319424666E-3</v>
      </c>
      <c r="E1218" s="30">
        <v>-9.9551198691909364E-3</v>
      </c>
    </row>
    <row r="1219" spans="2:5" x14ac:dyDescent="0.2">
      <c r="B1219" s="30">
        <v>1148</v>
      </c>
      <c r="C1219" s="40">
        <v>-7.6261685171939552E-3</v>
      </c>
      <c r="D1219" s="30">
        <v>8.0185400428975546E-4</v>
      </c>
      <c r="E1219" s="30">
        <v>-8.4280225214837107E-3</v>
      </c>
    </row>
    <row r="1220" spans="2:5" x14ac:dyDescent="0.2">
      <c r="B1220" s="30">
        <v>1149</v>
      </c>
      <c r="C1220" s="40">
        <v>-4.1604032942843643E-3</v>
      </c>
      <c r="D1220" s="30">
        <v>-2.1322806005129786E-3</v>
      </c>
      <c r="E1220" s="30">
        <v>-2.0281226937713857E-3</v>
      </c>
    </row>
    <row r="1221" spans="2:5" x14ac:dyDescent="0.2">
      <c r="B1221" s="30">
        <v>1150</v>
      </c>
      <c r="C1221" s="40">
        <v>-3.4003532152763406E-3</v>
      </c>
      <c r="D1221" s="30">
        <v>2.1158284602450761E-3</v>
      </c>
      <c r="E1221" s="30">
        <v>-5.5161816755214168E-3</v>
      </c>
    </row>
    <row r="1222" spans="2:5" x14ac:dyDescent="0.2">
      <c r="B1222" s="30">
        <v>1151</v>
      </c>
      <c r="C1222" s="40">
        <v>-3.4202507017306568E-3</v>
      </c>
      <c r="D1222" s="30">
        <v>-2.2863715288359886E-4</v>
      </c>
      <c r="E1222" s="30">
        <v>-3.1916135488470579E-3</v>
      </c>
    </row>
    <row r="1223" spans="2:5" x14ac:dyDescent="0.2">
      <c r="B1223" s="30">
        <v>1152</v>
      </c>
      <c r="C1223" s="40">
        <v>-8.8490253637541344E-3</v>
      </c>
      <c r="D1223" s="30">
        <v>-2.1402557465489873E-3</v>
      </c>
      <c r="E1223" s="30">
        <v>-6.7087696172051471E-3</v>
      </c>
    </row>
    <row r="1224" spans="2:5" x14ac:dyDescent="0.2">
      <c r="B1224" s="30">
        <v>1153</v>
      </c>
      <c r="C1224" s="40">
        <v>2.4408809316767096E-3</v>
      </c>
      <c r="D1224" s="30">
        <v>-2.2784857941235809E-3</v>
      </c>
      <c r="E1224" s="30">
        <v>4.7193667258002905E-3</v>
      </c>
    </row>
    <row r="1225" spans="2:5" x14ac:dyDescent="0.2">
      <c r="B1225" s="30">
        <v>1154</v>
      </c>
      <c r="C1225" s="40">
        <v>3.2175274490264258E-3</v>
      </c>
      <c r="D1225" s="30">
        <v>-7.0090790249844985E-4</v>
      </c>
      <c r="E1225" s="30">
        <v>3.9184353515248757E-3</v>
      </c>
    </row>
    <row r="1226" spans="2:5" x14ac:dyDescent="0.2">
      <c r="B1226" s="30">
        <v>1155</v>
      </c>
      <c r="C1226" s="40">
        <v>-3.759854109981646E-2</v>
      </c>
      <c r="D1226" s="30">
        <v>1.7552046123694293E-3</v>
      </c>
      <c r="E1226" s="30">
        <v>-3.9353745712185889E-2</v>
      </c>
    </row>
    <row r="1227" spans="2:5" x14ac:dyDescent="0.2">
      <c r="B1227" s="30">
        <v>1156</v>
      </c>
      <c r="C1227" s="40">
        <v>-3.9148476786179276E-2</v>
      </c>
      <c r="D1227" s="30">
        <v>-2.1434568277295118E-3</v>
      </c>
      <c r="E1227" s="30">
        <v>-3.7005019958449764E-2</v>
      </c>
    </row>
    <row r="1228" spans="2:5" x14ac:dyDescent="0.2">
      <c r="B1228" s="30">
        <v>1157</v>
      </c>
      <c r="C1228" s="40">
        <v>9.8093916927400274E-3</v>
      </c>
      <c r="D1228" s="30">
        <v>-1.1309774184509102E-2</v>
      </c>
      <c r="E1228" s="30">
        <v>2.111916587724913E-2</v>
      </c>
    </row>
    <row r="1229" spans="2:5" x14ac:dyDescent="0.2">
      <c r="B1229" s="30">
        <v>1158</v>
      </c>
      <c r="C1229" s="40">
        <v>5.8026212428264534E-3</v>
      </c>
      <c r="D1229" s="30">
        <v>-5.6776351953026017E-3</v>
      </c>
      <c r="E1229" s="30">
        <v>1.1480256438129055E-2</v>
      </c>
    </row>
    <row r="1230" spans="2:5" x14ac:dyDescent="0.2">
      <c r="B1230" s="30">
        <v>1159</v>
      </c>
      <c r="C1230" s="40">
        <v>4.7923202925358958E-3</v>
      </c>
      <c r="D1230" s="30">
        <v>4.1234017302826586E-3</v>
      </c>
      <c r="E1230" s="30">
        <v>6.6891856225323714E-4</v>
      </c>
    </row>
    <row r="1231" spans="2:5" x14ac:dyDescent="0.2">
      <c r="B1231" s="30">
        <v>1160</v>
      </c>
      <c r="C1231" s="40">
        <v>-6.6607431703798042E-3</v>
      </c>
      <c r="D1231" s="30">
        <v>1.8841975918111528E-3</v>
      </c>
      <c r="E1231" s="30">
        <v>-8.5449407621909571E-3</v>
      </c>
    </row>
    <row r="1232" spans="2:5" x14ac:dyDescent="0.2">
      <c r="B1232" s="30">
        <v>1161</v>
      </c>
      <c r="C1232" s="40">
        <v>2.4912226917371098E-2</v>
      </c>
      <c r="D1232" s="30">
        <v>-8.455444403490768E-4</v>
      </c>
      <c r="E1232" s="30">
        <v>2.5757771357720175E-2</v>
      </c>
    </row>
    <row r="1233" spans="2:5" x14ac:dyDescent="0.2">
      <c r="B1233" s="30">
        <v>1162</v>
      </c>
      <c r="C1233" s="40">
        <v>3.4614821344314234E-2</v>
      </c>
      <c r="D1233" s="30">
        <v>5.083324562801958E-3</v>
      </c>
      <c r="E1233" s="30">
        <v>2.9531496781512276E-2</v>
      </c>
    </row>
    <row r="1234" spans="2:5" x14ac:dyDescent="0.2">
      <c r="B1234" s="30">
        <v>1163</v>
      </c>
      <c r="C1234" s="40">
        <v>1.4854384538196153E-2</v>
      </c>
      <c r="D1234" s="30">
        <v>7.2992791841358174E-3</v>
      </c>
      <c r="E1234" s="30">
        <v>7.5551053540603352E-3</v>
      </c>
    </row>
    <row r="1235" spans="2:5" x14ac:dyDescent="0.2">
      <c r="B1235" s="30">
        <v>1164</v>
      </c>
      <c r="C1235" s="40">
        <v>2.2929852126633106E-3</v>
      </c>
      <c r="D1235" s="30">
        <v>8.6920004909145521E-3</v>
      </c>
      <c r="E1235" s="30">
        <v>-6.3990152782512416E-3</v>
      </c>
    </row>
    <row r="1236" spans="2:5" x14ac:dyDescent="0.2">
      <c r="B1236" s="30">
        <v>1165</v>
      </c>
      <c r="C1236" s="40">
        <v>-7.4570332163287094E-3</v>
      </c>
      <c r="D1236" s="30">
        <v>7.1632258451392958E-4</v>
      </c>
      <c r="E1236" s="30">
        <v>-8.1733558008426389E-3</v>
      </c>
    </row>
    <row r="1237" spans="2:5" x14ac:dyDescent="0.2">
      <c r="B1237" s="30">
        <v>1166</v>
      </c>
      <c r="C1237" s="40">
        <v>-8.5302000257885726E-3</v>
      </c>
      <c r="D1237" s="30">
        <v>-2.6651778927540169E-3</v>
      </c>
      <c r="E1237" s="30">
        <v>-5.8650221330345557E-3</v>
      </c>
    </row>
    <row r="1238" spans="2:5" x14ac:dyDescent="0.2">
      <c r="B1238" s="30">
        <v>1167</v>
      </c>
      <c r="C1238" s="40">
        <v>-1.5069221547176345E-2</v>
      </c>
      <c r="D1238" s="30">
        <v>-1.3390384491831706E-4</v>
      </c>
      <c r="E1238" s="30">
        <v>-1.4935317702258028E-2</v>
      </c>
    </row>
    <row r="1239" spans="2:5" x14ac:dyDescent="0.2">
      <c r="B1239" s="30">
        <v>1168</v>
      </c>
      <c r="C1239" s="40">
        <v>-3.6139404943286752E-3</v>
      </c>
      <c r="D1239" s="30">
        <v>-7.0919394483232902E-4</v>
      </c>
      <c r="E1239" s="30">
        <v>-2.9047465494963461E-3</v>
      </c>
    </row>
    <row r="1240" spans="2:5" x14ac:dyDescent="0.2">
      <c r="B1240" s="30">
        <v>1169</v>
      </c>
      <c r="C1240" s="40">
        <v>8.5800819946703312E-4</v>
      </c>
      <c r="D1240" s="30">
        <v>-4.0388043780243531E-3</v>
      </c>
      <c r="E1240" s="30">
        <v>4.8968125774913867E-3</v>
      </c>
    </row>
    <row r="1241" spans="2:5" x14ac:dyDescent="0.2">
      <c r="B1241" s="30">
        <v>1170</v>
      </c>
      <c r="C1241" s="40">
        <v>-7.9541078451023147E-3</v>
      </c>
      <c r="D1241" s="30">
        <v>-1.8640212270306447E-3</v>
      </c>
      <c r="E1241" s="30">
        <v>-6.09008661807167E-3</v>
      </c>
    </row>
    <row r="1242" spans="2:5" x14ac:dyDescent="0.2">
      <c r="B1242" s="30">
        <v>1171</v>
      </c>
      <c r="C1242" s="40">
        <v>1.7327103159258745E-2</v>
      </c>
      <c r="D1242" s="30">
        <v>-1.2868934550357425E-3</v>
      </c>
      <c r="E1242" s="30">
        <v>1.8613996614294488E-2</v>
      </c>
    </row>
    <row r="1243" spans="2:5" x14ac:dyDescent="0.2">
      <c r="B1243" s="30">
        <v>1172</v>
      </c>
      <c r="C1243" s="40">
        <v>7.2586168647211548E-3</v>
      </c>
      <c r="D1243" s="30">
        <v>2.1384611575988805E-3</v>
      </c>
      <c r="E1243" s="30">
        <v>5.1201557071222743E-3</v>
      </c>
    </row>
    <row r="1244" spans="2:5" x14ac:dyDescent="0.2">
      <c r="B1244" s="30">
        <v>1173</v>
      </c>
      <c r="C1244" s="40">
        <v>2.0851736672437535E-2</v>
      </c>
      <c r="D1244" s="30">
        <v>2.6717951073929325E-3</v>
      </c>
      <c r="E1244" s="30">
        <v>1.8179941565044603E-2</v>
      </c>
    </row>
    <row r="1245" spans="2:5" x14ac:dyDescent="0.2">
      <c r="B1245" s="30">
        <v>1174</v>
      </c>
      <c r="C1245" s="40">
        <v>7.3423384365525011E-3</v>
      </c>
      <c r="D1245" s="30">
        <v>2.1131288181800295E-3</v>
      </c>
      <c r="E1245" s="30">
        <v>5.2292096183724716E-3</v>
      </c>
    </row>
    <row r="1246" spans="2:5" x14ac:dyDescent="0.2">
      <c r="B1246" s="30">
        <v>1175</v>
      </c>
      <c r="C1246" s="40">
        <v>-2.9631553418261885E-2</v>
      </c>
      <c r="D1246" s="30">
        <v>9.480485357637701E-4</v>
      </c>
      <c r="E1246" s="30">
        <v>-3.0579601954025655E-2</v>
      </c>
    </row>
    <row r="1247" spans="2:5" x14ac:dyDescent="0.2">
      <c r="B1247" s="30">
        <v>1176</v>
      </c>
      <c r="C1247" s="40">
        <v>1.1177761090429714E-2</v>
      </c>
      <c r="D1247" s="30">
        <v>-1.3773611513573196E-3</v>
      </c>
      <c r="E1247" s="30">
        <v>1.2555122241787033E-2</v>
      </c>
    </row>
    <row r="1248" spans="2:5" x14ac:dyDescent="0.2">
      <c r="B1248" s="30">
        <v>1177</v>
      </c>
      <c r="C1248" s="40">
        <v>-5.9059861772567451E-3</v>
      </c>
      <c r="D1248" s="30">
        <v>-4.1232103735768591E-3</v>
      </c>
      <c r="E1248" s="30">
        <v>-1.782775803679886E-3</v>
      </c>
    </row>
    <row r="1249" spans="2:5" x14ac:dyDescent="0.2">
      <c r="B1249" s="30">
        <v>1178</v>
      </c>
      <c r="C1249" s="40">
        <v>8.0870121236170638E-3</v>
      </c>
      <c r="D1249" s="30">
        <v>6.7799126697175305E-4</v>
      </c>
      <c r="E1249" s="30">
        <v>7.4090208566453108E-3</v>
      </c>
    </row>
    <row r="1250" spans="2:5" x14ac:dyDescent="0.2">
      <c r="B1250" s="30">
        <v>1179</v>
      </c>
      <c r="C1250" s="40">
        <v>6.5228798594183512E-3</v>
      </c>
      <c r="D1250" s="30">
        <v>2.6835451501658657E-3</v>
      </c>
      <c r="E1250" s="30">
        <v>3.8393347092524855E-3</v>
      </c>
    </row>
    <row r="1251" spans="2:5" x14ac:dyDescent="0.2">
      <c r="B1251" s="30">
        <v>1180</v>
      </c>
      <c r="C1251" s="40">
        <v>9.6524507078188382E-3</v>
      </c>
      <c r="D1251" s="30">
        <v>-1.62072682860827E-3</v>
      </c>
      <c r="E1251" s="30">
        <v>1.1273177536427108E-2</v>
      </c>
    </row>
    <row r="1252" spans="2:5" x14ac:dyDescent="0.2">
      <c r="B1252" s="30">
        <v>1181</v>
      </c>
      <c r="C1252" s="40">
        <v>1.8400219839584633E-2</v>
      </c>
      <c r="D1252" s="30">
        <v>4.3467219632749732E-3</v>
      </c>
      <c r="E1252" s="30">
        <v>1.405349787630966E-2</v>
      </c>
    </row>
    <row r="1253" spans="2:5" x14ac:dyDescent="0.2">
      <c r="B1253" s="30">
        <v>1182</v>
      </c>
      <c r="C1253" s="40">
        <v>-7.4335506672251238E-3</v>
      </c>
      <c r="D1253" s="30">
        <v>3.3999258748585301E-3</v>
      </c>
      <c r="E1253" s="30">
        <v>-1.0833476542083654E-2</v>
      </c>
    </row>
    <row r="1254" spans="2:5" x14ac:dyDescent="0.2">
      <c r="B1254" s="30">
        <v>1183</v>
      </c>
      <c r="C1254" s="40">
        <v>-2.4052106168980267E-2</v>
      </c>
      <c r="D1254" s="30">
        <v>7.5802315352676772E-4</v>
      </c>
      <c r="E1254" s="30">
        <v>-2.4810129322507035E-2</v>
      </c>
    </row>
    <row r="1255" spans="2:5" x14ac:dyDescent="0.2">
      <c r="B1255" s="30">
        <v>1184</v>
      </c>
      <c r="C1255" s="40">
        <v>2.3361159946918265E-2</v>
      </c>
      <c r="D1255" s="30">
        <v>-3.6725376322314408E-3</v>
      </c>
      <c r="E1255" s="30">
        <v>2.7033697579149706E-2</v>
      </c>
    </row>
    <row r="1256" spans="2:5" x14ac:dyDescent="0.2">
      <c r="B1256" s="30">
        <v>1185</v>
      </c>
      <c r="C1256" s="40">
        <v>6.7523715553440408E-3</v>
      </c>
      <c r="D1256" s="30">
        <v>-3.75462905566831E-3</v>
      </c>
      <c r="E1256" s="30">
        <v>1.0507000611012351E-2</v>
      </c>
    </row>
    <row r="1257" spans="2:5" x14ac:dyDescent="0.2">
      <c r="B1257" s="30">
        <v>1186</v>
      </c>
      <c r="C1257" s="40">
        <v>-2.4937868108582512E-3</v>
      </c>
      <c r="D1257" s="30">
        <v>2.857583206595488E-3</v>
      </c>
      <c r="E1257" s="30">
        <v>-5.3513700174537392E-3</v>
      </c>
    </row>
    <row r="1258" spans="2:5" x14ac:dyDescent="0.2">
      <c r="B1258" s="30">
        <v>1187</v>
      </c>
      <c r="C1258" s="40">
        <v>2.2716291644492521E-2</v>
      </c>
      <c r="D1258" s="30">
        <v>3.8303067655858017E-3</v>
      </c>
      <c r="E1258" s="30">
        <v>1.888598487890672E-2</v>
      </c>
    </row>
    <row r="1259" spans="2:5" x14ac:dyDescent="0.2">
      <c r="B1259" s="30">
        <v>1188</v>
      </c>
      <c r="C1259" s="40">
        <v>-9.1952141511369174E-3</v>
      </c>
      <c r="D1259" s="30">
        <v>-1.8679759824640086E-3</v>
      </c>
      <c r="E1259" s="30">
        <v>-7.3272381686729088E-3</v>
      </c>
    </row>
    <row r="1260" spans="2:5" x14ac:dyDescent="0.2">
      <c r="B1260" s="30">
        <v>1189</v>
      </c>
      <c r="C1260" s="40">
        <v>1.4679809826914967E-2</v>
      </c>
      <c r="D1260" s="30">
        <v>5.1372794970771362E-3</v>
      </c>
      <c r="E1260" s="30">
        <v>9.5425303298378311E-3</v>
      </c>
    </row>
    <row r="1261" spans="2:5" x14ac:dyDescent="0.2">
      <c r="B1261" s="30">
        <v>1190</v>
      </c>
      <c r="C1261" s="40">
        <v>-4.9058512222183914E-3</v>
      </c>
      <c r="D1261" s="30">
        <v>-3.6954154809002663E-4</v>
      </c>
      <c r="E1261" s="30">
        <v>-4.5363096741283648E-3</v>
      </c>
    </row>
    <row r="1262" spans="2:5" x14ac:dyDescent="0.2">
      <c r="B1262" s="30">
        <v>1191</v>
      </c>
      <c r="C1262" s="40">
        <v>1.3057459647551182E-2</v>
      </c>
      <c r="D1262" s="30">
        <v>-1.1466277923113336E-3</v>
      </c>
      <c r="E1262" s="30">
        <v>1.4204087439862515E-2</v>
      </c>
    </row>
    <row r="1263" spans="2:5" x14ac:dyDescent="0.2">
      <c r="B1263" s="30">
        <v>1192</v>
      </c>
      <c r="C1263" s="40">
        <v>-1.0184343152539261E-2</v>
      </c>
      <c r="D1263" s="30">
        <v>3.2094565946393719E-3</v>
      </c>
      <c r="E1263" s="30">
        <v>-1.3393799747178633E-2</v>
      </c>
    </row>
    <row r="1264" spans="2:5" x14ac:dyDescent="0.2">
      <c r="B1264" s="30">
        <v>1193</v>
      </c>
      <c r="C1264" s="40">
        <v>-4.0686220326173458E-2</v>
      </c>
      <c r="D1264" s="30">
        <v>-4.8487053145762418E-3</v>
      </c>
      <c r="E1264" s="30">
        <v>-3.5837515011597217E-2</v>
      </c>
    </row>
    <row r="1265" spans="2:5" x14ac:dyDescent="0.2">
      <c r="B1265" s="30">
        <v>1194</v>
      </c>
      <c r="C1265" s="40">
        <v>1.9523326908391259E-2</v>
      </c>
      <c r="D1265" s="30">
        <v>-4.6986933734921438E-3</v>
      </c>
      <c r="E1265" s="30">
        <v>2.4222020281883402E-2</v>
      </c>
    </row>
    <row r="1266" spans="2:5" x14ac:dyDescent="0.2">
      <c r="B1266" s="30">
        <v>1195</v>
      </c>
      <c r="C1266" s="40">
        <v>8.0735780480488944E-3</v>
      </c>
      <c r="D1266" s="30">
        <v>-2.3889062078867023E-3</v>
      </c>
      <c r="E1266" s="30">
        <v>1.0462484255935597E-2</v>
      </c>
    </row>
    <row r="1267" spans="2:5" x14ac:dyDescent="0.2">
      <c r="B1267" s="30">
        <v>1196</v>
      </c>
      <c r="C1267" s="40">
        <v>1.5233257218764591E-3</v>
      </c>
      <c r="D1267" s="30">
        <v>2.1603049403013672E-3</v>
      </c>
      <c r="E1267" s="30">
        <v>-6.3697921842490813E-4</v>
      </c>
    </row>
    <row r="1268" spans="2:5" x14ac:dyDescent="0.2">
      <c r="B1268" s="30">
        <v>1197</v>
      </c>
      <c r="C1268" s="40">
        <v>-1.3258728631048745E-3</v>
      </c>
      <c r="D1268" s="30">
        <v>2.2934826673081839E-3</v>
      </c>
      <c r="E1268" s="30">
        <v>-3.6193555304130584E-3</v>
      </c>
    </row>
    <row r="1269" spans="2:5" x14ac:dyDescent="0.2">
      <c r="B1269" s="30">
        <v>1198</v>
      </c>
      <c r="C1269" s="40">
        <v>-2.0150328408479523E-2</v>
      </c>
      <c r="D1269" s="30">
        <v>-2.591566230317574E-3</v>
      </c>
      <c r="E1269" s="30">
        <v>-1.7558762178161949E-2</v>
      </c>
    </row>
    <row r="1270" spans="2:5" x14ac:dyDescent="0.2">
      <c r="B1270" s="30">
        <v>1199</v>
      </c>
      <c r="C1270" s="40">
        <v>5.9212417163904641E-3</v>
      </c>
      <c r="D1270" s="30">
        <v>-1.7350190306585798E-3</v>
      </c>
      <c r="E1270" s="30">
        <v>7.656260747049044E-3</v>
      </c>
    </row>
    <row r="1271" spans="2:5" x14ac:dyDescent="0.2">
      <c r="B1271" s="30">
        <v>1200</v>
      </c>
      <c r="C1271" s="40">
        <v>-4.6005886065236031E-3</v>
      </c>
      <c r="D1271" s="30">
        <v>-1.1810385868431979E-3</v>
      </c>
      <c r="E1271" s="30">
        <v>-3.4195500196804052E-3</v>
      </c>
    </row>
    <row r="1272" spans="2:5" x14ac:dyDescent="0.2">
      <c r="B1272" s="30">
        <v>1201</v>
      </c>
      <c r="C1272" s="40">
        <v>-5.7948251000943963E-3</v>
      </c>
      <c r="D1272" s="30">
        <v>-1.9556633312887406E-3</v>
      </c>
      <c r="E1272" s="30">
        <v>-3.8391617688056556E-3</v>
      </c>
    </row>
    <row r="1273" spans="2:5" x14ac:dyDescent="0.2">
      <c r="B1273" s="30">
        <v>1202</v>
      </c>
      <c r="C1273" s="40">
        <v>4.425822325442425E-3</v>
      </c>
      <c r="D1273" s="30">
        <v>1.1395284997153176E-3</v>
      </c>
      <c r="E1273" s="30">
        <v>3.2862938257271074E-3</v>
      </c>
    </row>
    <row r="1274" spans="2:5" x14ac:dyDescent="0.2">
      <c r="B1274" s="30">
        <v>1203</v>
      </c>
      <c r="C1274" s="40">
        <v>-1.8913689518217053E-2</v>
      </c>
      <c r="D1274" s="30">
        <v>-4.1673431807447078E-3</v>
      </c>
      <c r="E1274" s="30">
        <v>-1.4746346337472346E-2</v>
      </c>
    </row>
    <row r="1275" spans="2:5" x14ac:dyDescent="0.2">
      <c r="B1275" s="30">
        <v>1204</v>
      </c>
      <c r="C1275" s="40">
        <v>1.541018243105002E-2</v>
      </c>
      <c r="D1275" s="30">
        <v>-5.5189898303682761E-4</v>
      </c>
      <c r="E1275" s="30">
        <v>1.5962081414086848E-2</v>
      </c>
    </row>
    <row r="1276" spans="2:5" x14ac:dyDescent="0.2">
      <c r="B1276" s="30">
        <v>1205</v>
      </c>
      <c r="C1276" s="40">
        <v>-5.6280153743692891E-3</v>
      </c>
      <c r="D1276" s="30">
        <v>3.656567929471841E-3</v>
      </c>
      <c r="E1276" s="30">
        <v>-9.2845833038411301E-3</v>
      </c>
    </row>
    <row r="1277" spans="2:5" x14ac:dyDescent="0.2">
      <c r="B1277" s="30">
        <v>1206</v>
      </c>
      <c r="C1277" s="40">
        <v>5.2964034543307387E-3</v>
      </c>
      <c r="D1277" s="30">
        <v>-9.0871731558270306E-4</v>
      </c>
      <c r="E1277" s="30">
        <v>6.2051207699134418E-3</v>
      </c>
    </row>
    <row r="1278" spans="2:5" x14ac:dyDescent="0.2">
      <c r="B1278" s="30">
        <v>1207</v>
      </c>
      <c r="C1278" s="40">
        <v>-6.0611409588549343E-3</v>
      </c>
      <c r="D1278" s="30">
        <v>1.5102374446008156E-3</v>
      </c>
      <c r="E1278" s="30">
        <v>-7.5713784034557498E-3</v>
      </c>
    </row>
    <row r="1279" spans="2:5" x14ac:dyDescent="0.2">
      <c r="B1279" s="30">
        <v>1208</v>
      </c>
      <c r="C1279" s="40">
        <v>7.9726655703715233E-4</v>
      </c>
      <c r="D1279" s="30">
        <v>-2.96371395315791E-3</v>
      </c>
      <c r="E1279" s="30">
        <v>3.7609805101950621E-3</v>
      </c>
    </row>
    <row r="1280" spans="2:5" x14ac:dyDescent="0.2">
      <c r="B1280" s="30">
        <v>1209</v>
      </c>
      <c r="C1280" s="40">
        <v>5.5283205882650742E-4</v>
      </c>
      <c r="D1280" s="30">
        <v>1.1508355073155164E-3</v>
      </c>
      <c r="E1280" s="30">
        <v>-5.9800344848900901E-4</v>
      </c>
    </row>
    <row r="1281" spans="2:5" x14ac:dyDescent="0.2">
      <c r="B1281" s="30">
        <v>1210</v>
      </c>
      <c r="C1281" s="40">
        <v>-6.4497151621108291E-3</v>
      </c>
      <c r="D1281" s="30">
        <v>7.2424251815013212E-4</v>
      </c>
      <c r="E1281" s="30">
        <v>-7.1739576802609612E-3</v>
      </c>
    </row>
    <row r="1282" spans="2:5" x14ac:dyDescent="0.2">
      <c r="B1282" s="30">
        <v>1211</v>
      </c>
      <c r="C1282" s="40">
        <v>-8.9316754073253853E-3</v>
      </c>
      <c r="D1282" s="30">
        <v>-6.6045493173961731E-4</v>
      </c>
      <c r="E1282" s="30">
        <v>-8.271220475585768E-3</v>
      </c>
    </row>
    <row r="1283" spans="2:5" x14ac:dyDescent="0.2">
      <c r="B1283" s="30">
        <v>1212</v>
      </c>
      <c r="C1283" s="40">
        <v>3.1726045655156628E-3</v>
      </c>
      <c r="D1283" s="30">
        <v>-2.2451296923558309E-3</v>
      </c>
      <c r="E1283" s="30">
        <v>5.4177342578714937E-3</v>
      </c>
    </row>
    <row r="1284" spans="2:5" x14ac:dyDescent="0.2">
      <c r="B1284" s="30">
        <v>1213</v>
      </c>
      <c r="C1284" s="40">
        <v>9.9711844291333254E-3</v>
      </c>
      <c r="D1284" s="30">
        <v>-3.7388434395865984E-4</v>
      </c>
      <c r="E1284" s="30">
        <v>1.0345068773091985E-2</v>
      </c>
    </row>
    <row r="1285" spans="2:5" x14ac:dyDescent="0.2">
      <c r="B1285" s="30">
        <v>1214</v>
      </c>
      <c r="C1285" s="40">
        <v>1.7938207539003152E-2</v>
      </c>
      <c r="D1285" s="30">
        <v>8.5626454889410619E-4</v>
      </c>
      <c r="E1285" s="30">
        <v>1.7081942990109046E-2</v>
      </c>
    </row>
    <row r="1286" spans="2:5" x14ac:dyDescent="0.2">
      <c r="B1286" s="30">
        <v>1215</v>
      </c>
      <c r="C1286" s="40">
        <v>-1.7978937584341367E-2</v>
      </c>
      <c r="D1286" s="30">
        <v>5.7602281701165867E-3</v>
      </c>
      <c r="E1286" s="30">
        <v>-2.3739165754457954E-2</v>
      </c>
    </row>
    <row r="1287" spans="2:5" x14ac:dyDescent="0.2">
      <c r="B1287" s="30">
        <v>1216</v>
      </c>
      <c r="C1287" s="40">
        <v>2.0248650688901085E-2</v>
      </c>
      <c r="D1287" s="30">
        <v>-1.519462765812888E-3</v>
      </c>
      <c r="E1287" s="30">
        <v>2.1768113454713973E-2</v>
      </c>
    </row>
    <row r="1288" spans="2:5" x14ac:dyDescent="0.2">
      <c r="B1288" s="30">
        <v>1217</v>
      </c>
      <c r="C1288" s="40">
        <v>-4.0956125467337496E-3</v>
      </c>
      <c r="D1288" s="30">
        <v>9.6933046295558187E-4</v>
      </c>
      <c r="E1288" s="30">
        <v>-5.0649430096893315E-3</v>
      </c>
    </row>
    <row r="1289" spans="2:5" x14ac:dyDescent="0.2">
      <c r="B1289" s="30">
        <v>1218</v>
      </c>
      <c r="C1289" s="40">
        <v>1.0358489978683558E-2</v>
      </c>
      <c r="D1289" s="30">
        <v>5.8679682586593694E-4</v>
      </c>
      <c r="E1289" s="30">
        <v>9.7716931528176211E-3</v>
      </c>
    </row>
    <row r="1290" spans="2:5" x14ac:dyDescent="0.2">
      <c r="B1290" s="30">
        <v>1219</v>
      </c>
      <c r="C1290" s="40">
        <v>4.7248482284073887E-3</v>
      </c>
      <c r="D1290" s="30">
        <v>3.3549779431734125E-3</v>
      </c>
      <c r="E1290" s="30">
        <v>1.3698702852339762E-3</v>
      </c>
    </row>
    <row r="1291" spans="2:5" x14ac:dyDescent="0.2">
      <c r="B1291" s="30">
        <v>1220</v>
      </c>
      <c r="C1291" s="40">
        <v>1.5318074795980501E-2</v>
      </c>
      <c r="D1291" s="30">
        <v>-1.8031503907132776E-3</v>
      </c>
      <c r="E1291" s="30">
        <v>1.7121225186693779E-2</v>
      </c>
    </row>
    <row r="1292" spans="2:5" x14ac:dyDescent="0.2">
      <c r="B1292" s="30">
        <v>1221</v>
      </c>
      <c r="C1292" s="40">
        <v>-1.7121026462906959E-3</v>
      </c>
      <c r="D1292" s="30">
        <v>4.5395586872521189E-3</v>
      </c>
      <c r="E1292" s="30">
        <v>-6.2516613335428153E-3</v>
      </c>
    </row>
    <row r="1293" spans="2:5" x14ac:dyDescent="0.2">
      <c r="B1293" s="30">
        <v>1222</v>
      </c>
      <c r="C1293" s="40">
        <v>-1.1208570288516481E-2</v>
      </c>
      <c r="D1293" s="30">
        <v>1.0372931267440405E-4</v>
      </c>
      <c r="E1293" s="30">
        <v>-1.1312299601190885E-2</v>
      </c>
    </row>
    <row r="1294" spans="2:5" x14ac:dyDescent="0.2">
      <c r="B1294" s="30">
        <v>1223</v>
      </c>
      <c r="C1294" s="40">
        <v>1.7366210868634303E-2</v>
      </c>
      <c r="D1294" s="30">
        <v>-2.4750804833440984E-4</v>
      </c>
      <c r="E1294" s="30">
        <v>1.7613718916968713E-2</v>
      </c>
    </row>
    <row r="1295" spans="2:5" x14ac:dyDescent="0.2">
      <c r="B1295" s="30">
        <v>1224</v>
      </c>
      <c r="C1295" s="40">
        <v>2.064014065886513E-2</v>
      </c>
      <c r="D1295" s="30">
        <v>-4.9316943052199469E-4</v>
      </c>
      <c r="E1295" s="30">
        <v>2.1133310089387125E-2</v>
      </c>
    </row>
    <row r="1296" spans="2:5" x14ac:dyDescent="0.2">
      <c r="B1296" s="30">
        <v>1225</v>
      </c>
      <c r="C1296" s="40">
        <v>6.0480702073629055E-3</v>
      </c>
      <c r="D1296" s="30">
        <v>4.5870432167433601E-3</v>
      </c>
      <c r="E1296" s="30">
        <v>1.4610269906195454E-3</v>
      </c>
    </row>
    <row r="1297" spans="2:5" x14ac:dyDescent="0.2">
      <c r="B1297" s="30">
        <v>1226</v>
      </c>
      <c r="C1297" s="40">
        <v>5.9742496670663336E-3</v>
      </c>
      <c r="D1297" s="30">
        <v>1.2444440982084292E-3</v>
      </c>
      <c r="E1297" s="30">
        <v>4.7298055688579045E-3</v>
      </c>
    </row>
    <row r="1298" spans="2:5" x14ac:dyDescent="0.2">
      <c r="B1298" s="30">
        <v>1227</v>
      </c>
      <c r="C1298" s="40">
        <v>6.139845998591513E-3</v>
      </c>
      <c r="D1298" s="30">
        <v>2.0782647981168762E-3</v>
      </c>
      <c r="E1298" s="30">
        <v>4.0615812004746368E-3</v>
      </c>
    </row>
    <row r="1299" spans="2:5" x14ac:dyDescent="0.2">
      <c r="B1299" s="30">
        <v>1228</v>
      </c>
      <c r="C1299" s="40">
        <v>-4.6724174034196292E-3</v>
      </c>
      <c r="D1299" s="30">
        <v>-5.5938385694285706E-5</v>
      </c>
      <c r="E1299" s="30">
        <v>-4.6164790177253435E-3</v>
      </c>
    </row>
    <row r="1300" spans="2:5" x14ac:dyDescent="0.2">
      <c r="B1300" s="30">
        <v>1229</v>
      </c>
      <c r="C1300" s="40">
        <v>5.9085522400751278E-4</v>
      </c>
      <c r="D1300" s="30">
        <v>9.6708384869301786E-4</v>
      </c>
      <c r="E1300" s="30">
        <v>-3.7622862468550508E-4</v>
      </c>
    </row>
    <row r="1301" spans="2:5" x14ac:dyDescent="0.2">
      <c r="B1301" s="30">
        <v>1230</v>
      </c>
      <c r="C1301" s="40">
        <v>-1.7136938777957617E-3</v>
      </c>
      <c r="D1301" s="30">
        <v>-2.6130532858409743E-3</v>
      </c>
      <c r="E1301" s="30">
        <v>8.993594080452126E-4</v>
      </c>
    </row>
    <row r="1302" spans="2:5" x14ac:dyDescent="0.2">
      <c r="B1302" s="30">
        <v>1231</v>
      </c>
      <c r="C1302" s="40">
        <v>-9.6665063109510109E-4</v>
      </c>
      <c r="D1302" s="30">
        <v>-6.8273087127108121E-4</v>
      </c>
      <c r="E1302" s="30">
        <v>-2.8391975982401988E-4</v>
      </c>
    </row>
    <row r="1303" spans="2:5" x14ac:dyDescent="0.2">
      <c r="B1303" s="30">
        <v>1232</v>
      </c>
      <c r="C1303" s="40">
        <v>3.0167516095057634E-3</v>
      </c>
      <c r="D1303" s="30">
        <v>-1.9794985815443245E-3</v>
      </c>
      <c r="E1303" s="30">
        <v>4.9962501910500879E-3</v>
      </c>
    </row>
    <row r="1304" spans="2:5" x14ac:dyDescent="0.2">
      <c r="B1304" s="30">
        <v>1233</v>
      </c>
      <c r="D1304" s="30">
        <v>-1.1717663896500625E-3</v>
      </c>
    </row>
    <row r="1305" spans="2:5" x14ac:dyDescent="0.2">
      <c r="B1305" s="30">
        <v>1234</v>
      </c>
      <c r="D1305" s="30">
        <v>2.1508976911077497E-3</v>
      </c>
    </row>
    <row r="1306" spans="2:5" x14ac:dyDescent="0.2">
      <c r="B1306" s="30">
        <v>1235</v>
      </c>
      <c r="D1306" s="30">
        <v>-9.049329340068133E-4</v>
      </c>
    </row>
    <row r="1307" spans="2:5" x14ac:dyDescent="0.2">
      <c r="B1307" s="30">
        <v>1236</v>
      </c>
      <c r="D1307" s="30">
        <v>-1.8381054612085965E-3</v>
      </c>
    </row>
    <row r="1308" spans="2:5" x14ac:dyDescent="0.2">
      <c r="B1308" s="30">
        <v>1237</v>
      </c>
      <c r="D1308" s="30">
        <v>-3.0204358640925264E-4</v>
      </c>
    </row>
  </sheetData>
  <mergeCells count="16">
    <mergeCell ref="B52:N52"/>
    <mergeCell ref="B54:N54"/>
    <mergeCell ref="B79:N79"/>
    <mergeCell ref="B81:N81"/>
    <mergeCell ref="B15:N15"/>
    <mergeCell ref="B40:N40"/>
    <mergeCell ref="B41:N41"/>
    <mergeCell ref="B42:N42"/>
    <mergeCell ref="B43:N43"/>
    <mergeCell ref="B45:N45"/>
    <mergeCell ref="B1:N1"/>
    <mergeCell ref="B10:N10"/>
    <mergeCell ref="B11:N11"/>
    <mergeCell ref="B12:N12"/>
    <mergeCell ref="B13:N13"/>
    <mergeCell ref="B14:N14"/>
  </mergeCells>
  <printOptions horizontalCentered="1"/>
  <pageMargins left="0.75" right="0.75" top="1.25" bottom="1" header="0.5" footer="0.5"/>
  <pageSetup scale="70" fitToHeight="4"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88E-21C7-4D5B-90C1-D62CB9439D1F}">
  <sheetPr>
    <pageSetUpPr fitToPage="1"/>
  </sheetPr>
  <dimension ref="B1:O2863"/>
  <sheetViews>
    <sheetView topLeftCell="A16" workbookViewId="0">
      <selection activeCell="D16" sqref="D16"/>
    </sheetView>
  </sheetViews>
  <sheetFormatPr baseColWidth="10" defaultColWidth="9.109375" defaultRowHeight="13.2" x14ac:dyDescent="0.25"/>
  <cols>
    <col min="1" max="1" width="6.88671875" style="63" customWidth="1"/>
    <col min="2" max="2" width="10" style="63" customWidth="1"/>
    <col min="3" max="3" width="11.33203125" style="63" customWidth="1"/>
    <col min="4" max="4" width="11.88671875" style="63" customWidth="1"/>
    <col min="5" max="9" width="9.109375" style="63"/>
    <col min="10" max="10" width="10.6640625" style="63" customWidth="1"/>
    <col min="11" max="13" width="9.109375" style="63"/>
    <col min="14" max="14" width="10.88671875" style="63" customWidth="1"/>
    <col min="15" max="15" width="19.5546875" style="63" customWidth="1"/>
    <col min="16" max="256" width="9.109375" style="63"/>
    <col min="257" max="257" width="6.88671875" style="63" customWidth="1"/>
    <col min="258" max="258" width="10" style="63" customWidth="1"/>
    <col min="259" max="259" width="11.33203125" style="63" customWidth="1"/>
    <col min="260" max="260" width="11.88671875" style="63" customWidth="1"/>
    <col min="261" max="265" width="9.109375" style="63"/>
    <col min="266" max="266" width="10.6640625" style="63" customWidth="1"/>
    <col min="267" max="269" width="9.109375" style="63"/>
    <col min="270" max="270" width="10.88671875" style="63" customWidth="1"/>
    <col min="271" max="271" width="19.5546875" style="63" customWidth="1"/>
    <col min="272" max="512" width="9.109375" style="63"/>
    <col min="513" max="513" width="6.88671875" style="63" customWidth="1"/>
    <col min="514" max="514" width="10" style="63" customWidth="1"/>
    <col min="515" max="515" width="11.33203125" style="63" customWidth="1"/>
    <col min="516" max="516" width="11.88671875" style="63" customWidth="1"/>
    <col min="517" max="521" width="9.109375" style="63"/>
    <col min="522" max="522" width="10.6640625" style="63" customWidth="1"/>
    <col min="523" max="525" width="9.109375" style="63"/>
    <col min="526" max="526" width="10.88671875" style="63" customWidth="1"/>
    <col min="527" max="527" width="19.5546875" style="63" customWidth="1"/>
    <col min="528" max="768" width="9.109375" style="63"/>
    <col min="769" max="769" width="6.88671875" style="63" customWidth="1"/>
    <col min="770" max="770" width="10" style="63" customWidth="1"/>
    <col min="771" max="771" width="11.33203125" style="63" customWidth="1"/>
    <col min="772" max="772" width="11.88671875" style="63" customWidth="1"/>
    <col min="773" max="777" width="9.109375" style="63"/>
    <col min="778" max="778" width="10.6640625" style="63" customWidth="1"/>
    <col min="779" max="781" width="9.109375" style="63"/>
    <col min="782" max="782" width="10.88671875" style="63" customWidth="1"/>
    <col min="783" max="783" width="19.5546875" style="63" customWidth="1"/>
    <col min="784" max="1024" width="9.109375" style="63"/>
    <col min="1025" max="1025" width="6.88671875" style="63" customWidth="1"/>
    <col min="1026" max="1026" width="10" style="63" customWidth="1"/>
    <col min="1027" max="1027" width="11.33203125" style="63" customWidth="1"/>
    <col min="1028" max="1028" width="11.88671875" style="63" customWidth="1"/>
    <col min="1029" max="1033" width="9.109375" style="63"/>
    <col min="1034" max="1034" width="10.6640625" style="63" customWidth="1"/>
    <col min="1035" max="1037" width="9.109375" style="63"/>
    <col min="1038" max="1038" width="10.88671875" style="63" customWidth="1"/>
    <col min="1039" max="1039" width="19.5546875" style="63" customWidth="1"/>
    <col min="1040" max="1280" width="9.109375" style="63"/>
    <col min="1281" max="1281" width="6.88671875" style="63" customWidth="1"/>
    <col min="1282" max="1282" width="10" style="63" customWidth="1"/>
    <col min="1283" max="1283" width="11.33203125" style="63" customWidth="1"/>
    <col min="1284" max="1284" width="11.88671875" style="63" customWidth="1"/>
    <col min="1285" max="1289" width="9.109375" style="63"/>
    <col min="1290" max="1290" width="10.6640625" style="63" customWidth="1"/>
    <col min="1291" max="1293" width="9.109375" style="63"/>
    <col min="1294" max="1294" width="10.88671875" style="63" customWidth="1"/>
    <col min="1295" max="1295" width="19.5546875" style="63" customWidth="1"/>
    <col min="1296" max="1536" width="9.109375" style="63"/>
    <col min="1537" max="1537" width="6.88671875" style="63" customWidth="1"/>
    <col min="1538" max="1538" width="10" style="63" customWidth="1"/>
    <col min="1539" max="1539" width="11.33203125" style="63" customWidth="1"/>
    <col min="1540" max="1540" width="11.88671875" style="63" customWidth="1"/>
    <col min="1541" max="1545" width="9.109375" style="63"/>
    <col min="1546" max="1546" width="10.6640625" style="63" customWidth="1"/>
    <col min="1547" max="1549" width="9.109375" style="63"/>
    <col min="1550" max="1550" width="10.88671875" style="63" customWidth="1"/>
    <col min="1551" max="1551" width="19.5546875" style="63" customWidth="1"/>
    <col min="1552" max="1792" width="9.109375" style="63"/>
    <col min="1793" max="1793" width="6.88671875" style="63" customWidth="1"/>
    <col min="1794" max="1794" width="10" style="63" customWidth="1"/>
    <col min="1795" max="1795" width="11.33203125" style="63" customWidth="1"/>
    <col min="1796" max="1796" width="11.88671875" style="63" customWidth="1"/>
    <col min="1797" max="1801" width="9.109375" style="63"/>
    <col min="1802" max="1802" width="10.6640625" style="63" customWidth="1"/>
    <col min="1803" max="1805" width="9.109375" style="63"/>
    <col min="1806" max="1806" width="10.88671875" style="63" customWidth="1"/>
    <col min="1807" max="1807" width="19.5546875" style="63" customWidth="1"/>
    <col min="1808" max="2048" width="9.109375" style="63"/>
    <col min="2049" max="2049" width="6.88671875" style="63" customWidth="1"/>
    <col min="2050" max="2050" width="10" style="63" customWidth="1"/>
    <col min="2051" max="2051" width="11.33203125" style="63" customWidth="1"/>
    <col min="2052" max="2052" width="11.88671875" style="63" customWidth="1"/>
    <col min="2053" max="2057" width="9.109375" style="63"/>
    <col min="2058" max="2058" width="10.6640625" style="63" customWidth="1"/>
    <col min="2059" max="2061" width="9.109375" style="63"/>
    <col min="2062" max="2062" width="10.88671875" style="63" customWidth="1"/>
    <col min="2063" max="2063" width="19.5546875" style="63" customWidth="1"/>
    <col min="2064" max="2304" width="9.109375" style="63"/>
    <col min="2305" max="2305" width="6.88671875" style="63" customWidth="1"/>
    <col min="2306" max="2306" width="10" style="63" customWidth="1"/>
    <col min="2307" max="2307" width="11.33203125" style="63" customWidth="1"/>
    <col min="2308" max="2308" width="11.88671875" style="63" customWidth="1"/>
    <col min="2309" max="2313" width="9.109375" style="63"/>
    <col min="2314" max="2314" width="10.6640625" style="63" customWidth="1"/>
    <col min="2315" max="2317" width="9.109375" style="63"/>
    <col min="2318" max="2318" width="10.88671875" style="63" customWidth="1"/>
    <col min="2319" max="2319" width="19.5546875" style="63" customWidth="1"/>
    <col min="2320" max="2560" width="9.109375" style="63"/>
    <col min="2561" max="2561" width="6.88671875" style="63" customWidth="1"/>
    <col min="2562" max="2562" width="10" style="63" customWidth="1"/>
    <col min="2563" max="2563" width="11.33203125" style="63" customWidth="1"/>
    <col min="2564" max="2564" width="11.88671875" style="63" customWidth="1"/>
    <col min="2565" max="2569" width="9.109375" style="63"/>
    <col min="2570" max="2570" width="10.6640625" style="63" customWidth="1"/>
    <col min="2571" max="2573" width="9.109375" style="63"/>
    <col min="2574" max="2574" width="10.88671875" style="63" customWidth="1"/>
    <col min="2575" max="2575" width="19.5546875" style="63" customWidth="1"/>
    <col min="2576" max="2816" width="9.109375" style="63"/>
    <col min="2817" max="2817" width="6.88671875" style="63" customWidth="1"/>
    <col min="2818" max="2818" width="10" style="63" customWidth="1"/>
    <col min="2819" max="2819" width="11.33203125" style="63" customWidth="1"/>
    <col min="2820" max="2820" width="11.88671875" style="63" customWidth="1"/>
    <col min="2821" max="2825" width="9.109375" style="63"/>
    <col min="2826" max="2826" width="10.6640625" style="63" customWidth="1"/>
    <col min="2827" max="2829" width="9.109375" style="63"/>
    <col min="2830" max="2830" width="10.88671875" style="63" customWidth="1"/>
    <col min="2831" max="2831" width="19.5546875" style="63" customWidth="1"/>
    <col min="2832" max="3072" width="9.109375" style="63"/>
    <col min="3073" max="3073" width="6.88671875" style="63" customWidth="1"/>
    <col min="3074" max="3074" width="10" style="63" customWidth="1"/>
    <col min="3075" max="3075" width="11.33203125" style="63" customWidth="1"/>
    <col min="3076" max="3076" width="11.88671875" style="63" customWidth="1"/>
    <col min="3077" max="3081" width="9.109375" style="63"/>
    <col min="3082" max="3082" width="10.6640625" style="63" customWidth="1"/>
    <col min="3083" max="3085" width="9.109375" style="63"/>
    <col min="3086" max="3086" width="10.88671875" style="63" customWidth="1"/>
    <col min="3087" max="3087" width="19.5546875" style="63" customWidth="1"/>
    <col min="3088" max="3328" width="9.109375" style="63"/>
    <col min="3329" max="3329" width="6.88671875" style="63" customWidth="1"/>
    <col min="3330" max="3330" width="10" style="63" customWidth="1"/>
    <col min="3331" max="3331" width="11.33203125" style="63" customWidth="1"/>
    <col min="3332" max="3332" width="11.88671875" style="63" customWidth="1"/>
    <col min="3333" max="3337" width="9.109375" style="63"/>
    <col min="3338" max="3338" width="10.6640625" style="63" customWidth="1"/>
    <col min="3339" max="3341" width="9.109375" style="63"/>
    <col min="3342" max="3342" width="10.88671875" style="63" customWidth="1"/>
    <col min="3343" max="3343" width="19.5546875" style="63" customWidth="1"/>
    <col min="3344" max="3584" width="9.109375" style="63"/>
    <col min="3585" max="3585" width="6.88671875" style="63" customWidth="1"/>
    <col min="3586" max="3586" width="10" style="63" customWidth="1"/>
    <col min="3587" max="3587" width="11.33203125" style="63" customWidth="1"/>
    <col min="3588" max="3588" width="11.88671875" style="63" customWidth="1"/>
    <col min="3589" max="3593" width="9.109375" style="63"/>
    <col min="3594" max="3594" width="10.6640625" style="63" customWidth="1"/>
    <col min="3595" max="3597" width="9.109375" style="63"/>
    <col min="3598" max="3598" width="10.88671875" style="63" customWidth="1"/>
    <col min="3599" max="3599" width="19.5546875" style="63" customWidth="1"/>
    <col min="3600" max="3840" width="9.109375" style="63"/>
    <col min="3841" max="3841" width="6.88671875" style="63" customWidth="1"/>
    <col min="3842" max="3842" width="10" style="63" customWidth="1"/>
    <col min="3843" max="3843" width="11.33203125" style="63" customWidth="1"/>
    <col min="3844" max="3844" width="11.88671875" style="63" customWidth="1"/>
    <col min="3845" max="3849" width="9.109375" style="63"/>
    <col min="3850" max="3850" width="10.6640625" style="63" customWidth="1"/>
    <col min="3851" max="3853" width="9.109375" style="63"/>
    <col min="3854" max="3854" width="10.88671875" style="63" customWidth="1"/>
    <col min="3855" max="3855" width="19.5546875" style="63" customWidth="1"/>
    <col min="3856" max="4096" width="9.109375" style="63"/>
    <col min="4097" max="4097" width="6.88671875" style="63" customWidth="1"/>
    <col min="4098" max="4098" width="10" style="63" customWidth="1"/>
    <col min="4099" max="4099" width="11.33203125" style="63" customWidth="1"/>
    <col min="4100" max="4100" width="11.88671875" style="63" customWidth="1"/>
    <col min="4101" max="4105" width="9.109375" style="63"/>
    <col min="4106" max="4106" width="10.6640625" style="63" customWidth="1"/>
    <col min="4107" max="4109" width="9.109375" style="63"/>
    <col min="4110" max="4110" width="10.88671875" style="63" customWidth="1"/>
    <col min="4111" max="4111" width="19.5546875" style="63" customWidth="1"/>
    <col min="4112" max="4352" width="9.109375" style="63"/>
    <col min="4353" max="4353" width="6.88671875" style="63" customWidth="1"/>
    <col min="4354" max="4354" width="10" style="63" customWidth="1"/>
    <col min="4355" max="4355" width="11.33203125" style="63" customWidth="1"/>
    <col min="4356" max="4356" width="11.88671875" style="63" customWidth="1"/>
    <col min="4357" max="4361" width="9.109375" style="63"/>
    <col min="4362" max="4362" width="10.6640625" style="63" customWidth="1"/>
    <col min="4363" max="4365" width="9.109375" style="63"/>
    <col min="4366" max="4366" width="10.88671875" style="63" customWidth="1"/>
    <col min="4367" max="4367" width="19.5546875" style="63" customWidth="1"/>
    <col min="4368" max="4608" width="9.109375" style="63"/>
    <col min="4609" max="4609" width="6.88671875" style="63" customWidth="1"/>
    <col min="4610" max="4610" width="10" style="63" customWidth="1"/>
    <col min="4611" max="4611" width="11.33203125" style="63" customWidth="1"/>
    <col min="4612" max="4612" width="11.88671875" style="63" customWidth="1"/>
    <col min="4613" max="4617" width="9.109375" style="63"/>
    <col min="4618" max="4618" width="10.6640625" style="63" customWidth="1"/>
    <col min="4619" max="4621" width="9.109375" style="63"/>
    <col min="4622" max="4622" width="10.88671875" style="63" customWidth="1"/>
    <col min="4623" max="4623" width="19.5546875" style="63" customWidth="1"/>
    <col min="4624" max="4864" width="9.109375" style="63"/>
    <col min="4865" max="4865" width="6.88671875" style="63" customWidth="1"/>
    <col min="4866" max="4866" width="10" style="63" customWidth="1"/>
    <col min="4867" max="4867" width="11.33203125" style="63" customWidth="1"/>
    <col min="4868" max="4868" width="11.88671875" style="63" customWidth="1"/>
    <col min="4869" max="4873" width="9.109375" style="63"/>
    <col min="4874" max="4874" width="10.6640625" style="63" customWidth="1"/>
    <col min="4875" max="4877" width="9.109375" style="63"/>
    <col min="4878" max="4878" width="10.88671875" style="63" customWidth="1"/>
    <col min="4879" max="4879" width="19.5546875" style="63" customWidth="1"/>
    <col min="4880" max="5120" width="9.109375" style="63"/>
    <col min="5121" max="5121" width="6.88671875" style="63" customWidth="1"/>
    <col min="5122" max="5122" width="10" style="63" customWidth="1"/>
    <col min="5123" max="5123" width="11.33203125" style="63" customWidth="1"/>
    <col min="5124" max="5124" width="11.88671875" style="63" customWidth="1"/>
    <col min="5125" max="5129" width="9.109375" style="63"/>
    <col min="5130" max="5130" width="10.6640625" style="63" customWidth="1"/>
    <col min="5131" max="5133" width="9.109375" style="63"/>
    <col min="5134" max="5134" width="10.88671875" style="63" customWidth="1"/>
    <col min="5135" max="5135" width="19.5546875" style="63" customWidth="1"/>
    <col min="5136" max="5376" width="9.109375" style="63"/>
    <col min="5377" max="5377" width="6.88671875" style="63" customWidth="1"/>
    <col min="5378" max="5378" width="10" style="63" customWidth="1"/>
    <col min="5379" max="5379" width="11.33203125" style="63" customWidth="1"/>
    <col min="5380" max="5380" width="11.88671875" style="63" customWidth="1"/>
    <col min="5381" max="5385" width="9.109375" style="63"/>
    <col min="5386" max="5386" width="10.6640625" style="63" customWidth="1"/>
    <col min="5387" max="5389" width="9.109375" style="63"/>
    <col min="5390" max="5390" width="10.88671875" style="63" customWidth="1"/>
    <col min="5391" max="5391" width="19.5546875" style="63" customWidth="1"/>
    <col min="5392" max="5632" width="9.109375" style="63"/>
    <col min="5633" max="5633" width="6.88671875" style="63" customWidth="1"/>
    <col min="5634" max="5634" width="10" style="63" customWidth="1"/>
    <col min="5635" max="5635" width="11.33203125" style="63" customWidth="1"/>
    <col min="5636" max="5636" width="11.88671875" style="63" customWidth="1"/>
    <col min="5637" max="5641" width="9.109375" style="63"/>
    <col min="5642" max="5642" width="10.6640625" style="63" customWidth="1"/>
    <col min="5643" max="5645" width="9.109375" style="63"/>
    <col min="5646" max="5646" width="10.88671875" style="63" customWidth="1"/>
    <col min="5647" max="5647" width="19.5546875" style="63" customWidth="1"/>
    <col min="5648" max="5888" width="9.109375" style="63"/>
    <col min="5889" max="5889" width="6.88671875" style="63" customWidth="1"/>
    <col min="5890" max="5890" width="10" style="63" customWidth="1"/>
    <col min="5891" max="5891" width="11.33203125" style="63" customWidth="1"/>
    <col min="5892" max="5892" width="11.88671875" style="63" customWidth="1"/>
    <col min="5893" max="5897" width="9.109375" style="63"/>
    <col min="5898" max="5898" width="10.6640625" style="63" customWidth="1"/>
    <col min="5899" max="5901" width="9.109375" style="63"/>
    <col min="5902" max="5902" width="10.88671875" style="63" customWidth="1"/>
    <col min="5903" max="5903" width="19.5546875" style="63" customWidth="1"/>
    <col min="5904" max="6144" width="9.109375" style="63"/>
    <col min="6145" max="6145" width="6.88671875" style="63" customWidth="1"/>
    <col min="6146" max="6146" width="10" style="63" customWidth="1"/>
    <col min="6147" max="6147" width="11.33203125" style="63" customWidth="1"/>
    <col min="6148" max="6148" width="11.88671875" style="63" customWidth="1"/>
    <col min="6149" max="6153" width="9.109375" style="63"/>
    <col min="6154" max="6154" width="10.6640625" style="63" customWidth="1"/>
    <col min="6155" max="6157" width="9.109375" style="63"/>
    <col min="6158" max="6158" width="10.88671875" style="63" customWidth="1"/>
    <col min="6159" max="6159" width="19.5546875" style="63" customWidth="1"/>
    <col min="6160" max="6400" width="9.109375" style="63"/>
    <col min="6401" max="6401" width="6.88671875" style="63" customWidth="1"/>
    <col min="6402" max="6402" width="10" style="63" customWidth="1"/>
    <col min="6403" max="6403" width="11.33203125" style="63" customWidth="1"/>
    <col min="6404" max="6404" width="11.88671875" style="63" customWidth="1"/>
    <col min="6405" max="6409" width="9.109375" style="63"/>
    <col min="6410" max="6410" width="10.6640625" style="63" customWidth="1"/>
    <col min="6411" max="6413" width="9.109375" style="63"/>
    <col min="6414" max="6414" width="10.88671875" style="63" customWidth="1"/>
    <col min="6415" max="6415" width="19.5546875" style="63" customWidth="1"/>
    <col min="6416" max="6656" width="9.109375" style="63"/>
    <col min="6657" max="6657" width="6.88671875" style="63" customWidth="1"/>
    <col min="6658" max="6658" width="10" style="63" customWidth="1"/>
    <col min="6659" max="6659" width="11.33203125" style="63" customWidth="1"/>
    <col min="6660" max="6660" width="11.88671875" style="63" customWidth="1"/>
    <col min="6661" max="6665" width="9.109375" style="63"/>
    <col min="6666" max="6666" width="10.6640625" style="63" customWidth="1"/>
    <col min="6667" max="6669" width="9.109375" style="63"/>
    <col min="6670" max="6670" width="10.88671875" style="63" customWidth="1"/>
    <col min="6671" max="6671" width="19.5546875" style="63" customWidth="1"/>
    <col min="6672" max="6912" width="9.109375" style="63"/>
    <col min="6913" max="6913" width="6.88671875" style="63" customWidth="1"/>
    <col min="6914" max="6914" width="10" style="63" customWidth="1"/>
    <col min="6915" max="6915" width="11.33203125" style="63" customWidth="1"/>
    <col min="6916" max="6916" width="11.88671875" style="63" customWidth="1"/>
    <col min="6917" max="6921" width="9.109375" style="63"/>
    <col min="6922" max="6922" width="10.6640625" style="63" customWidth="1"/>
    <col min="6923" max="6925" width="9.109375" style="63"/>
    <col min="6926" max="6926" width="10.88671875" style="63" customWidth="1"/>
    <col min="6927" max="6927" width="19.5546875" style="63" customWidth="1"/>
    <col min="6928" max="7168" width="9.109375" style="63"/>
    <col min="7169" max="7169" width="6.88671875" style="63" customWidth="1"/>
    <col min="7170" max="7170" width="10" style="63" customWidth="1"/>
    <col min="7171" max="7171" width="11.33203125" style="63" customWidth="1"/>
    <col min="7172" max="7172" width="11.88671875" style="63" customWidth="1"/>
    <col min="7173" max="7177" width="9.109375" style="63"/>
    <col min="7178" max="7178" width="10.6640625" style="63" customWidth="1"/>
    <col min="7179" max="7181" width="9.109375" style="63"/>
    <col min="7182" max="7182" width="10.88671875" style="63" customWidth="1"/>
    <col min="7183" max="7183" width="19.5546875" style="63" customWidth="1"/>
    <col min="7184" max="7424" width="9.109375" style="63"/>
    <col min="7425" max="7425" width="6.88671875" style="63" customWidth="1"/>
    <col min="7426" max="7426" width="10" style="63" customWidth="1"/>
    <col min="7427" max="7427" width="11.33203125" style="63" customWidth="1"/>
    <col min="7428" max="7428" width="11.88671875" style="63" customWidth="1"/>
    <col min="7429" max="7433" width="9.109375" style="63"/>
    <col min="7434" max="7434" width="10.6640625" style="63" customWidth="1"/>
    <col min="7435" max="7437" width="9.109375" style="63"/>
    <col min="7438" max="7438" width="10.88671875" style="63" customWidth="1"/>
    <col min="7439" max="7439" width="19.5546875" style="63" customWidth="1"/>
    <col min="7440" max="7680" width="9.109375" style="63"/>
    <col min="7681" max="7681" width="6.88671875" style="63" customWidth="1"/>
    <col min="7682" max="7682" width="10" style="63" customWidth="1"/>
    <col min="7683" max="7683" width="11.33203125" style="63" customWidth="1"/>
    <col min="7684" max="7684" width="11.88671875" style="63" customWidth="1"/>
    <col min="7685" max="7689" width="9.109375" style="63"/>
    <col min="7690" max="7690" width="10.6640625" style="63" customWidth="1"/>
    <col min="7691" max="7693" width="9.109375" style="63"/>
    <col min="7694" max="7694" width="10.88671875" style="63" customWidth="1"/>
    <col min="7695" max="7695" width="19.5546875" style="63" customWidth="1"/>
    <col min="7696" max="7936" width="9.109375" style="63"/>
    <col min="7937" max="7937" width="6.88671875" style="63" customWidth="1"/>
    <col min="7938" max="7938" width="10" style="63" customWidth="1"/>
    <col min="7939" max="7939" width="11.33203125" style="63" customWidth="1"/>
    <col min="7940" max="7940" width="11.88671875" style="63" customWidth="1"/>
    <col min="7941" max="7945" width="9.109375" style="63"/>
    <col min="7946" max="7946" width="10.6640625" style="63" customWidth="1"/>
    <col min="7947" max="7949" width="9.109375" style="63"/>
    <col min="7950" max="7950" width="10.88671875" style="63" customWidth="1"/>
    <col min="7951" max="7951" width="19.5546875" style="63" customWidth="1"/>
    <col min="7952" max="8192" width="9.109375" style="63"/>
    <col min="8193" max="8193" width="6.88671875" style="63" customWidth="1"/>
    <col min="8194" max="8194" width="10" style="63" customWidth="1"/>
    <col min="8195" max="8195" width="11.33203125" style="63" customWidth="1"/>
    <col min="8196" max="8196" width="11.88671875" style="63" customWidth="1"/>
    <col min="8197" max="8201" width="9.109375" style="63"/>
    <col min="8202" max="8202" width="10.6640625" style="63" customWidth="1"/>
    <col min="8203" max="8205" width="9.109375" style="63"/>
    <col min="8206" max="8206" width="10.88671875" style="63" customWidth="1"/>
    <col min="8207" max="8207" width="19.5546875" style="63" customWidth="1"/>
    <col min="8208" max="8448" width="9.109375" style="63"/>
    <col min="8449" max="8449" width="6.88671875" style="63" customWidth="1"/>
    <col min="8450" max="8450" width="10" style="63" customWidth="1"/>
    <col min="8451" max="8451" width="11.33203125" style="63" customWidth="1"/>
    <col min="8452" max="8452" width="11.88671875" style="63" customWidth="1"/>
    <col min="8453" max="8457" width="9.109375" style="63"/>
    <col min="8458" max="8458" width="10.6640625" style="63" customWidth="1"/>
    <col min="8459" max="8461" width="9.109375" style="63"/>
    <col min="8462" max="8462" width="10.88671875" style="63" customWidth="1"/>
    <col min="8463" max="8463" width="19.5546875" style="63" customWidth="1"/>
    <col min="8464" max="8704" width="9.109375" style="63"/>
    <col min="8705" max="8705" width="6.88671875" style="63" customWidth="1"/>
    <col min="8706" max="8706" width="10" style="63" customWidth="1"/>
    <col min="8707" max="8707" width="11.33203125" style="63" customWidth="1"/>
    <col min="8708" max="8708" width="11.88671875" style="63" customWidth="1"/>
    <col min="8709" max="8713" width="9.109375" style="63"/>
    <col min="8714" max="8714" width="10.6640625" style="63" customWidth="1"/>
    <col min="8715" max="8717" width="9.109375" style="63"/>
    <col min="8718" max="8718" width="10.88671875" style="63" customWidth="1"/>
    <col min="8719" max="8719" width="19.5546875" style="63" customWidth="1"/>
    <col min="8720" max="8960" width="9.109375" style="63"/>
    <col min="8961" max="8961" width="6.88671875" style="63" customWidth="1"/>
    <col min="8962" max="8962" width="10" style="63" customWidth="1"/>
    <col min="8963" max="8963" width="11.33203125" style="63" customWidth="1"/>
    <col min="8964" max="8964" width="11.88671875" style="63" customWidth="1"/>
    <col min="8965" max="8969" width="9.109375" style="63"/>
    <col min="8970" max="8970" width="10.6640625" style="63" customWidth="1"/>
    <col min="8971" max="8973" width="9.109375" style="63"/>
    <col min="8974" max="8974" width="10.88671875" style="63" customWidth="1"/>
    <col min="8975" max="8975" width="19.5546875" style="63" customWidth="1"/>
    <col min="8976" max="9216" width="9.109375" style="63"/>
    <col min="9217" max="9217" width="6.88671875" style="63" customWidth="1"/>
    <col min="9218" max="9218" width="10" style="63" customWidth="1"/>
    <col min="9219" max="9219" width="11.33203125" style="63" customWidth="1"/>
    <col min="9220" max="9220" width="11.88671875" style="63" customWidth="1"/>
    <col min="9221" max="9225" width="9.109375" style="63"/>
    <col min="9226" max="9226" width="10.6640625" style="63" customWidth="1"/>
    <col min="9227" max="9229" width="9.109375" style="63"/>
    <col min="9230" max="9230" width="10.88671875" style="63" customWidth="1"/>
    <col min="9231" max="9231" width="19.5546875" style="63" customWidth="1"/>
    <col min="9232" max="9472" width="9.109375" style="63"/>
    <col min="9473" max="9473" width="6.88671875" style="63" customWidth="1"/>
    <col min="9474" max="9474" width="10" style="63" customWidth="1"/>
    <col min="9475" max="9475" width="11.33203125" style="63" customWidth="1"/>
    <col min="9476" max="9476" width="11.88671875" style="63" customWidth="1"/>
    <col min="9477" max="9481" width="9.109375" style="63"/>
    <col min="9482" max="9482" width="10.6640625" style="63" customWidth="1"/>
    <col min="9483" max="9485" width="9.109375" style="63"/>
    <col min="9486" max="9486" width="10.88671875" style="63" customWidth="1"/>
    <col min="9487" max="9487" width="19.5546875" style="63" customWidth="1"/>
    <col min="9488" max="9728" width="9.109375" style="63"/>
    <col min="9729" max="9729" width="6.88671875" style="63" customWidth="1"/>
    <col min="9730" max="9730" width="10" style="63" customWidth="1"/>
    <col min="9731" max="9731" width="11.33203125" style="63" customWidth="1"/>
    <col min="9732" max="9732" width="11.88671875" style="63" customWidth="1"/>
    <col min="9733" max="9737" width="9.109375" style="63"/>
    <col min="9738" max="9738" width="10.6640625" style="63" customWidth="1"/>
    <col min="9739" max="9741" width="9.109375" style="63"/>
    <col min="9742" max="9742" width="10.88671875" style="63" customWidth="1"/>
    <col min="9743" max="9743" width="19.5546875" style="63" customWidth="1"/>
    <col min="9744" max="9984" width="9.109375" style="63"/>
    <col min="9985" max="9985" width="6.88671875" style="63" customWidth="1"/>
    <col min="9986" max="9986" width="10" style="63" customWidth="1"/>
    <col min="9987" max="9987" width="11.33203125" style="63" customWidth="1"/>
    <col min="9988" max="9988" width="11.88671875" style="63" customWidth="1"/>
    <col min="9989" max="9993" width="9.109375" style="63"/>
    <col min="9994" max="9994" width="10.6640625" style="63" customWidth="1"/>
    <col min="9995" max="9997" width="9.109375" style="63"/>
    <col min="9998" max="9998" width="10.88671875" style="63" customWidth="1"/>
    <col min="9999" max="9999" width="19.5546875" style="63" customWidth="1"/>
    <col min="10000" max="10240" width="9.109375" style="63"/>
    <col min="10241" max="10241" width="6.88671875" style="63" customWidth="1"/>
    <col min="10242" max="10242" width="10" style="63" customWidth="1"/>
    <col min="10243" max="10243" width="11.33203125" style="63" customWidth="1"/>
    <col min="10244" max="10244" width="11.88671875" style="63" customWidth="1"/>
    <col min="10245" max="10249" width="9.109375" style="63"/>
    <col min="10250" max="10250" width="10.6640625" style="63" customWidth="1"/>
    <col min="10251" max="10253" width="9.109375" style="63"/>
    <col min="10254" max="10254" width="10.88671875" style="63" customWidth="1"/>
    <col min="10255" max="10255" width="19.5546875" style="63" customWidth="1"/>
    <col min="10256" max="10496" width="9.109375" style="63"/>
    <col min="10497" max="10497" width="6.88671875" style="63" customWidth="1"/>
    <col min="10498" max="10498" width="10" style="63" customWidth="1"/>
    <col min="10499" max="10499" width="11.33203125" style="63" customWidth="1"/>
    <col min="10500" max="10500" width="11.88671875" style="63" customWidth="1"/>
    <col min="10501" max="10505" width="9.109375" style="63"/>
    <col min="10506" max="10506" width="10.6640625" style="63" customWidth="1"/>
    <col min="10507" max="10509" width="9.109375" style="63"/>
    <col min="10510" max="10510" width="10.88671875" style="63" customWidth="1"/>
    <col min="10511" max="10511" width="19.5546875" style="63" customWidth="1"/>
    <col min="10512" max="10752" width="9.109375" style="63"/>
    <col min="10753" max="10753" width="6.88671875" style="63" customWidth="1"/>
    <col min="10754" max="10754" width="10" style="63" customWidth="1"/>
    <col min="10755" max="10755" width="11.33203125" style="63" customWidth="1"/>
    <col min="10756" max="10756" width="11.88671875" style="63" customWidth="1"/>
    <col min="10757" max="10761" width="9.109375" style="63"/>
    <col min="10762" max="10762" width="10.6640625" style="63" customWidth="1"/>
    <col min="10763" max="10765" width="9.109375" style="63"/>
    <col min="10766" max="10766" width="10.88671875" style="63" customWidth="1"/>
    <col min="10767" max="10767" width="19.5546875" style="63" customWidth="1"/>
    <col min="10768" max="11008" width="9.109375" style="63"/>
    <col min="11009" max="11009" width="6.88671875" style="63" customWidth="1"/>
    <col min="11010" max="11010" width="10" style="63" customWidth="1"/>
    <col min="11011" max="11011" width="11.33203125" style="63" customWidth="1"/>
    <col min="11012" max="11012" width="11.88671875" style="63" customWidth="1"/>
    <col min="11013" max="11017" width="9.109375" style="63"/>
    <col min="11018" max="11018" width="10.6640625" style="63" customWidth="1"/>
    <col min="11019" max="11021" width="9.109375" style="63"/>
    <col min="11022" max="11022" width="10.88671875" style="63" customWidth="1"/>
    <col min="11023" max="11023" width="19.5546875" style="63" customWidth="1"/>
    <col min="11024" max="11264" width="9.109375" style="63"/>
    <col min="11265" max="11265" width="6.88671875" style="63" customWidth="1"/>
    <col min="11266" max="11266" width="10" style="63" customWidth="1"/>
    <col min="11267" max="11267" width="11.33203125" style="63" customWidth="1"/>
    <col min="11268" max="11268" width="11.88671875" style="63" customWidth="1"/>
    <col min="11269" max="11273" width="9.109375" style="63"/>
    <col min="11274" max="11274" width="10.6640625" style="63" customWidth="1"/>
    <col min="11275" max="11277" width="9.109375" style="63"/>
    <col min="11278" max="11278" width="10.88671875" style="63" customWidth="1"/>
    <col min="11279" max="11279" width="19.5546875" style="63" customWidth="1"/>
    <col min="11280" max="11520" width="9.109375" style="63"/>
    <col min="11521" max="11521" width="6.88671875" style="63" customWidth="1"/>
    <col min="11522" max="11522" width="10" style="63" customWidth="1"/>
    <col min="11523" max="11523" width="11.33203125" style="63" customWidth="1"/>
    <col min="11524" max="11524" width="11.88671875" style="63" customWidth="1"/>
    <col min="11525" max="11529" width="9.109375" style="63"/>
    <col min="11530" max="11530" width="10.6640625" style="63" customWidth="1"/>
    <col min="11531" max="11533" width="9.109375" style="63"/>
    <col min="11534" max="11534" width="10.88671875" style="63" customWidth="1"/>
    <col min="11535" max="11535" width="19.5546875" style="63" customWidth="1"/>
    <col min="11536" max="11776" width="9.109375" style="63"/>
    <col min="11777" max="11777" width="6.88671875" style="63" customWidth="1"/>
    <col min="11778" max="11778" width="10" style="63" customWidth="1"/>
    <col min="11779" max="11779" width="11.33203125" style="63" customWidth="1"/>
    <col min="11780" max="11780" width="11.88671875" style="63" customWidth="1"/>
    <col min="11781" max="11785" width="9.109375" style="63"/>
    <col min="11786" max="11786" width="10.6640625" style="63" customWidth="1"/>
    <col min="11787" max="11789" width="9.109375" style="63"/>
    <col min="11790" max="11790" width="10.88671875" style="63" customWidth="1"/>
    <col min="11791" max="11791" width="19.5546875" style="63" customWidth="1"/>
    <col min="11792" max="12032" width="9.109375" style="63"/>
    <col min="12033" max="12033" width="6.88671875" style="63" customWidth="1"/>
    <col min="12034" max="12034" width="10" style="63" customWidth="1"/>
    <col min="12035" max="12035" width="11.33203125" style="63" customWidth="1"/>
    <col min="12036" max="12036" width="11.88671875" style="63" customWidth="1"/>
    <col min="12037" max="12041" width="9.109375" style="63"/>
    <col min="12042" max="12042" width="10.6640625" style="63" customWidth="1"/>
    <col min="12043" max="12045" width="9.109375" style="63"/>
    <col min="12046" max="12046" width="10.88671875" style="63" customWidth="1"/>
    <col min="12047" max="12047" width="19.5546875" style="63" customWidth="1"/>
    <col min="12048" max="12288" width="9.109375" style="63"/>
    <col min="12289" max="12289" width="6.88671875" style="63" customWidth="1"/>
    <col min="12290" max="12290" width="10" style="63" customWidth="1"/>
    <col min="12291" max="12291" width="11.33203125" style="63" customWidth="1"/>
    <col min="12292" max="12292" width="11.88671875" style="63" customWidth="1"/>
    <col min="12293" max="12297" width="9.109375" style="63"/>
    <col min="12298" max="12298" width="10.6640625" style="63" customWidth="1"/>
    <col min="12299" max="12301" width="9.109375" style="63"/>
    <col min="12302" max="12302" width="10.88671875" style="63" customWidth="1"/>
    <col min="12303" max="12303" width="19.5546875" style="63" customWidth="1"/>
    <col min="12304" max="12544" width="9.109375" style="63"/>
    <col min="12545" max="12545" width="6.88671875" style="63" customWidth="1"/>
    <col min="12546" max="12546" width="10" style="63" customWidth="1"/>
    <col min="12547" max="12547" width="11.33203125" style="63" customWidth="1"/>
    <col min="12548" max="12548" width="11.88671875" style="63" customWidth="1"/>
    <col min="12549" max="12553" width="9.109375" style="63"/>
    <col min="12554" max="12554" width="10.6640625" style="63" customWidth="1"/>
    <col min="12555" max="12557" width="9.109375" style="63"/>
    <col min="12558" max="12558" width="10.88671875" style="63" customWidth="1"/>
    <col min="12559" max="12559" width="19.5546875" style="63" customWidth="1"/>
    <col min="12560" max="12800" width="9.109375" style="63"/>
    <col min="12801" max="12801" width="6.88671875" style="63" customWidth="1"/>
    <col min="12802" max="12802" width="10" style="63" customWidth="1"/>
    <col min="12803" max="12803" width="11.33203125" style="63" customWidth="1"/>
    <col min="12804" max="12804" width="11.88671875" style="63" customWidth="1"/>
    <col min="12805" max="12809" width="9.109375" style="63"/>
    <col min="12810" max="12810" width="10.6640625" style="63" customWidth="1"/>
    <col min="12811" max="12813" width="9.109375" style="63"/>
    <col min="12814" max="12814" width="10.88671875" style="63" customWidth="1"/>
    <col min="12815" max="12815" width="19.5546875" style="63" customWidth="1"/>
    <col min="12816" max="13056" width="9.109375" style="63"/>
    <col min="13057" max="13057" width="6.88671875" style="63" customWidth="1"/>
    <col min="13058" max="13058" width="10" style="63" customWidth="1"/>
    <col min="13059" max="13059" width="11.33203125" style="63" customWidth="1"/>
    <col min="13060" max="13060" width="11.88671875" style="63" customWidth="1"/>
    <col min="13061" max="13065" width="9.109375" style="63"/>
    <col min="13066" max="13066" width="10.6640625" style="63" customWidth="1"/>
    <col min="13067" max="13069" width="9.109375" style="63"/>
    <col min="13070" max="13070" width="10.88671875" style="63" customWidth="1"/>
    <col min="13071" max="13071" width="19.5546875" style="63" customWidth="1"/>
    <col min="13072" max="13312" width="9.109375" style="63"/>
    <col min="13313" max="13313" width="6.88671875" style="63" customWidth="1"/>
    <col min="13314" max="13314" width="10" style="63" customWidth="1"/>
    <col min="13315" max="13315" width="11.33203125" style="63" customWidth="1"/>
    <col min="13316" max="13316" width="11.88671875" style="63" customWidth="1"/>
    <col min="13317" max="13321" width="9.109375" style="63"/>
    <col min="13322" max="13322" width="10.6640625" style="63" customWidth="1"/>
    <col min="13323" max="13325" width="9.109375" style="63"/>
    <col min="13326" max="13326" width="10.88671875" style="63" customWidth="1"/>
    <col min="13327" max="13327" width="19.5546875" style="63" customWidth="1"/>
    <col min="13328" max="13568" width="9.109375" style="63"/>
    <col min="13569" max="13569" width="6.88671875" style="63" customWidth="1"/>
    <col min="13570" max="13570" width="10" style="63" customWidth="1"/>
    <col min="13571" max="13571" width="11.33203125" style="63" customWidth="1"/>
    <col min="13572" max="13572" width="11.88671875" style="63" customWidth="1"/>
    <col min="13573" max="13577" width="9.109375" style="63"/>
    <col min="13578" max="13578" width="10.6640625" style="63" customWidth="1"/>
    <col min="13579" max="13581" width="9.109375" style="63"/>
    <col min="13582" max="13582" width="10.88671875" style="63" customWidth="1"/>
    <col min="13583" max="13583" width="19.5546875" style="63" customWidth="1"/>
    <col min="13584" max="13824" width="9.109375" style="63"/>
    <col min="13825" max="13825" width="6.88671875" style="63" customWidth="1"/>
    <col min="13826" max="13826" width="10" style="63" customWidth="1"/>
    <col min="13827" max="13827" width="11.33203125" style="63" customWidth="1"/>
    <col min="13828" max="13828" width="11.88671875" style="63" customWidth="1"/>
    <col min="13829" max="13833" width="9.109375" style="63"/>
    <col min="13834" max="13834" width="10.6640625" style="63" customWidth="1"/>
    <col min="13835" max="13837" width="9.109375" style="63"/>
    <col min="13838" max="13838" width="10.88671875" style="63" customWidth="1"/>
    <col min="13839" max="13839" width="19.5546875" style="63" customWidth="1"/>
    <col min="13840" max="14080" width="9.109375" style="63"/>
    <col min="14081" max="14081" width="6.88671875" style="63" customWidth="1"/>
    <col min="14082" max="14082" width="10" style="63" customWidth="1"/>
    <col min="14083" max="14083" width="11.33203125" style="63" customWidth="1"/>
    <col min="14084" max="14084" width="11.88671875" style="63" customWidth="1"/>
    <col min="14085" max="14089" width="9.109375" style="63"/>
    <col min="14090" max="14090" width="10.6640625" style="63" customWidth="1"/>
    <col min="14091" max="14093" width="9.109375" style="63"/>
    <col min="14094" max="14094" width="10.88671875" style="63" customWidth="1"/>
    <col min="14095" max="14095" width="19.5546875" style="63" customWidth="1"/>
    <col min="14096" max="14336" width="9.109375" style="63"/>
    <col min="14337" max="14337" width="6.88671875" style="63" customWidth="1"/>
    <col min="14338" max="14338" width="10" style="63" customWidth="1"/>
    <col min="14339" max="14339" width="11.33203125" style="63" customWidth="1"/>
    <col min="14340" max="14340" width="11.88671875" style="63" customWidth="1"/>
    <col min="14341" max="14345" width="9.109375" style="63"/>
    <col min="14346" max="14346" width="10.6640625" style="63" customWidth="1"/>
    <col min="14347" max="14349" width="9.109375" style="63"/>
    <col min="14350" max="14350" width="10.88671875" style="63" customWidth="1"/>
    <col min="14351" max="14351" width="19.5546875" style="63" customWidth="1"/>
    <col min="14352" max="14592" width="9.109375" style="63"/>
    <col min="14593" max="14593" width="6.88671875" style="63" customWidth="1"/>
    <col min="14594" max="14594" width="10" style="63" customWidth="1"/>
    <col min="14595" max="14595" width="11.33203125" style="63" customWidth="1"/>
    <col min="14596" max="14596" width="11.88671875" style="63" customWidth="1"/>
    <col min="14597" max="14601" width="9.109375" style="63"/>
    <col min="14602" max="14602" width="10.6640625" style="63" customWidth="1"/>
    <col min="14603" max="14605" width="9.109375" style="63"/>
    <col min="14606" max="14606" width="10.88671875" style="63" customWidth="1"/>
    <col min="14607" max="14607" width="19.5546875" style="63" customWidth="1"/>
    <col min="14608" max="14848" width="9.109375" style="63"/>
    <col min="14849" max="14849" width="6.88671875" style="63" customWidth="1"/>
    <col min="14850" max="14850" width="10" style="63" customWidth="1"/>
    <col min="14851" max="14851" width="11.33203125" style="63" customWidth="1"/>
    <col min="14852" max="14852" width="11.88671875" style="63" customWidth="1"/>
    <col min="14853" max="14857" width="9.109375" style="63"/>
    <col min="14858" max="14858" width="10.6640625" style="63" customWidth="1"/>
    <col min="14859" max="14861" width="9.109375" style="63"/>
    <col min="14862" max="14862" width="10.88671875" style="63" customWidth="1"/>
    <col min="14863" max="14863" width="19.5546875" style="63" customWidth="1"/>
    <col min="14864" max="15104" width="9.109375" style="63"/>
    <col min="15105" max="15105" width="6.88671875" style="63" customWidth="1"/>
    <col min="15106" max="15106" width="10" style="63" customWidth="1"/>
    <col min="15107" max="15107" width="11.33203125" style="63" customWidth="1"/>
    <col min="15108" max="15108" width="11.88671875" style="63" customWidth="1"/>
    <col min="15109" max="15113" width="9.109375" style="63"/>
    <col min="15114" max="15114" width="10.6640625" style="63" customWidth="1"/>
    <col min="15115" max="15117" width="9.109375" style="63"/>
    <col min="15118" max="15118" width="10.88671875" style="63" customWidth="1"/>
    <col min="15119" max="15119" width="19.5546875" style="63" customWidth="1"/>
    <col min="15120" max="15360" width="9.109375" style="63"/>
    <col min="15361" max="15361" width="6.88671875" style="63" customWidth="1"/>
    <col min="15362" max="15362" width="10" style="63" customWidth="1"/>
    <col min="15363" max="15363" width="11.33203125" style="63" customWidth="1"/>
    <col min="15364" max="15364" width="11.88671875" style="63" customWidth="1"/>
    <col min="15365" max="15369" width="9.109375" style="63"/>
    <col min="15370" max="15370" width="10.6640625" style="63" customWidth="1"/>
    <col min="15371" max="15373" width="9.109375" style="63"/>
    <col min="15374" max="15374" width="10.88671875" style="63" customWidth="1"/>
    <col min="15375" max="15375" width="19.5546875" style="63" customWidth="1"/>
    <col min="15376" max="15616" width="9.109375" style="63"/>
    <col min="15617" max="15617" width="6.88671875" style="63" customWidth="1"/>
    <col min="15618" max="15618" width="10" style="63" customWidth="1"/>
    <col min="15619" max="15619" width="11.33203125" style="63" customWidth="1"/>
    <col min="15620" max="15620" width="11.88671875" style="63" customWidth="1"/>
    <col min="15621" max="15625" width="9.109375" style="63"/>
    <col min="15626" max="15626" width="10.6640625" style="63" customWidth="1"/>
    <col min="15627" max="15629" width="9.109375" style="63"/>
    <col min="15630" max="15630" width="10.88671875" style="63" customWidth="1"/>
    <col min="15631" max="15631" width="19.5546875" style="63" customWidth="1"/>
    <col min="15632" max="15872" width="9.109375" style="63"/>
    <col min="15873" max="15873" width="6.88671875" style="63" customWidth="1"/>
    <col min="15874" max="15874" width="10" style="63" customWidth="1"/>
    <col min="15875" max="15875" width="11.33203125" style="63" customWidth="1"/>
    <col min="15876" max="15876" width="11.88671875" style="63" customWidth="1"/>
    <col min="15877" max="15881" width="9.109375" style="63"/>
    <col min="15882" max="15882" width="10.6640625" style="63" customWidth="1"/>
    <col min="15883" max="15885" width="9.109375" style="63"/>
    <col min="15886" max="15886" width="10.88671875" style="63" customWidth="1"/>
    <col min="15887" max="15887" width="19.5546875" style="63" customWidth="1"/>
    <col min="15888" max="16128" width="9.109375" style="63"/>
    <col min="16129" max="16129" width="6.88671875" style="63" customWidth="1"/>
    <col min="16130" max="16130" width="10" style="63" customWidth="1"/>
    <col min="16131" max="16131" width="11.33203125" style="63" customWidth="1"/>
    <col min="16132" max="16132" width="11.88671875" style="63" customWidth="1"/>
    <col min="16133" max="16137" width="9.109375" style="63"/>
    <col min="16138" max="16138" width="10.6640625" style="63" customWidth="1"/>
    <col min="16139" max="16141" width="9.109375" style="63"/>
    <col min="16142" max="16142" width="10.88671875" style="63" customWidth="1"/>
    <col min="16143" max="16143" width="19.5546875" style="63" customWidth="1"/>
    <col min="16144" max="16384" width="9.109375" style="63"/>
  </cols>
  <sheetData>
    <row r="1" spans="2:15" ht="18" customHeight="1" x14ac:dyDescent="0.25">
      <c r="B1" s="62" t="s">
        <v>186</v>
      </c>
      <c r="C1" s="62"/>
      <c r="D1" s="62"/>
      <c r="E1" s="62"/>
      <c r="F1" s="62"/>
      <c r="G1" s="62"/>
      <c r="H1" s="62"/>
      <c r="I1" s="62"/>
      <c r="J1" s="62"/>
      <c r="K1" s="62"/>
      <c r="L1" s="62"/>
      <c r="M1" s="62"/>
      <c r="N1" s="62"/>
      <c r="O1" s="62"/>
    </row>
    <row r="2" spans="2:15" x14ac:dyDescent="0.25">
      <c r="B2" s="62"/>
      <c r="C2" s="62"/>
      <c r="D2" s="62"/>
      <c r="E2" s="62"/>
      <c r="F2" s="62"/>
      <c r="G2" s="62"/>
      <c r="H2" s="62"/>
      <c r="I2" s="62"/>
      <c r="J2" s="62"/>
      <c r="K2" s="62"/>
      <c r="L2" s="62"/>
      <c r="M2" s="62"/>
      <c r="N2" s="62"/>
      <c r="O2" s="62"/>
    </row>
    <row r="3" spans="2:15" x14ac:dyDescent="0.25">
      <c r="B3" s="62"/>
      <c r="C3" s="62"/>
      <c r="D3" s="62"/>
      <c r="E3" s="62"/>
      <c r="F3" s="62"/>
      <c r="G3" s="62"/>
      <c r="H3" s="62"/>
      <c r="I3" s="62"/>
      <c r="J3" s="62"/>
      <c r="K3" s="62"/>
      <c r="L3" s="62"/>
      <c r="M3" s="62"/>
      <c r="N3" s="62"/>
      <c r="O3" s="62"/>
    </row>
    <row r="4" spans="2:15" ht="21" customHeight="1" x14ac:dyDescent="0.25">
      <c r="B4" s="64" t="s">
        <v>187</v>
      </c>
      <c r="C4" s="64"/>
      <c r="D4" s="64"/>
      <c r="E4" s="64"/>
      <c r="F4" s="64"/>
      <c r="G4" s="64"/>
      <c r="H4" s="64"/>
      <c r="I4" s="64"/>
      <c r="J4" s="64"/>
      <c r="K4" s="64"/>
      <c r="L4" s="64"/>
      <c r="M4" s="64"/>
      <c r="N4" s="64"/>
      <c r="O4" s="64"/>
    </row>
    <row r="5" spans="2:15" ht="19.5" customHeight="1" x14ac:dyDescent="0.25">
      <c r="B5" s="64"/>
      <c r="C5" s="64"/>
      <c r="D5" s="64"/>
      <c r="E5" s="64"/>
      <c r="F5" s="64"/>
      <c r="G5" s="64"/>
      <c r="H5" s="64"/>
      <c r="I5" s="64"/>
      <c r="J5" s="64"/>
      <c r="K5" s="64"/>
      <c r="L5" s="64"/>
      <c r="M5" s="64"/>
      <c r="N5" s="64"/>
      <c r="O5" s="64"/>
    </row>
    <row r="6" spans="2:15" ht="18" customHeight="1" x14ac:dyDescent="0.25">
      <c r="B6" s="64"/>
      <c r="C6" s="64"/>
      <c r="D6" s="64"/>
      <c r="E6" s="64"/>
      <c r="F6" s="64"/>
      <c r="G6" s="64"/>
      <c r="H6" s="64"/>
      <c r="I6" s="64"/>
      <c r="J6" s="64"/>
      <c r="K6" s="64"/>
      <c r="L6" s="64"/>
      <c r="M6" s="64"/>
      <c r="N6" s="64"/>
      <c r="O6" s="64"/>
    </row>
    <row r="7" spans="2:15" ht="19.5" customHeight="1" x14ac:dyDescent="0.25">
      <c r="B7" s="64"/>
      <c r="C7" s="64"/>
      <c r="D7" s="64"/>
      <c r="E7" s="64"/>
      <c r="F7" s="64"/>
      <c r="G7" s="64"/>
      <c r="H7" s="64"/>
      <c r="I7" s="64"/>
      <c r="J7" s="64"/>
      <c r="K7" s="64"/>
      <c r="L7" s="64"/>
      <c r="M7" s="64"/>
      <c r="N7" s="64"/>
      <c r="O7" s="64"/>
    </row>
    <row r="8" spans="2:15" ht="20.25" customHeight="1" x14ac:dyDescent="0.25">
      <c r="B8" s="64"/>
      <c r="C8" s="64"/>
      <c r="D8" s="64"/>
      <c r="E8" s="64"/>
      <c r="F8" s="64"/>
      <c r="G8" s="64"/>
      <c r="H8" s="64"/>
      <c r="I8" s="64"/>
      <c r="J8" s="64"/>
      <c r="K8" s="64"/>
      <c r="L8" s="64"/>
      <c r="M8" s="64"/>
      <c r="N8" s="64"/>
      <c r="O8" s="64"/>
    </row>
    <row r="9" spans="2:15" ht="15" customHeight="1" x14ac:dyDescent="0.25">
      <c r="B9" s="64"/>
      <c r="C9" s="64"/>
      <c r="D9" s="64"/>
      <c r="E9" s="64"/>
      <c r="F9" s="64"/>
      <c r="G9" s="64"/>
      <c r="H9" s="64"/>
      <c r="I9" s="64"/>
      <c r="J9" s="64"/>
      <c r="K9" s="64"/>
      <c r="L9" s="64"/>
      <c r="M9" s="64"/>
      <c r="N9" s="64"/>
      <c r="O9" s="64"/>
    </row>
    <row r="11" spans="2:15" ht="14.25" customHeight="1" x14ac:dyDescent="0.25">
      <c r="B11" s="65" t="s">
        <v>188</v>
      </c>
      <c r="C11" s="65"/>
      <c r="D11" s="65"/>
      <c r="E11" s="66" t="s">
        <v>199</v>
      </c>
      <c r="G11" s="65" t="s">
        <v>189</v>
      </c>
      <c r="H11" s="65"/>
      <c r="I11" s="65"/>
      <c r="J11" s="66">
        <v>1</v>
      </c>
    </row>
    <row r="12" spans="2:15" ht="14.25" customHeight="1" x14ac:dyDescent="0.25">
      <c r="B12" s="65" t="s">
        <v>190</v>
      </c>
      <c r="C12" s="65"/>
      <c r="D12" s="65"/>
      <c r="E12" s="67">
        <v>0.23139666304348308</v>
      </c>
      <c r="G12" s="65" t="s">
        <v>191</v>
      </c>
      <c r="H12" s="65"/>
      <c r="I12" s="65"/>
      <c r="J12" s="66">
        <v>12</v>
      </c>
    </row>
    <row r="13" spans="2:15" ht="14.25" customHeight="1" x14ac:dyDescent="0.25">
      <c r="B13" s="65" t="s">
        <v>192</v>
      </c>
      <c r="C13" s="65"/>
      <c r="D13" s="65"/>
      <c r="E13" s="67">
        <v>0.71866797163768359</v>
      </c>
      <c r="G13" s="65" t="s">
        <v>193</v>
      </c>
      <c r="H13" s="65"/>
      <c r="I13" s="65"/>
      <c r="J13" s="66">
        <v>5</v>
      </c>
    </row>
    <row r="14" spans="2:15" ht="14.25" customHeight="1" x14ac:dyDescent="0.25">
      <c r="B14" s="65" t="s">
        <v>194</v>
      </c>
      <c r="C14" s="65"/>
      <c r="D14" s="65"/>
      <c r="E14" s="67">
        <v>9.7290408037116782E-6</v>
      </c>
      <c r="G14" s="65" t="s">
        <v>195</v>
      </c>
      <c r="H14" s="65"/>
      <c r="I14" s="65"/>
      <c r="J14" s="68" t="b">
        <v>0</v>
      </c>
    </row>
    <row r="16" spans="2:15" ht="12.75" customHeight="1" x14ac:dyDescent="0.25">
      <c r="B16" s="69" t="s">
        <v>130</v>
      </c>
      <c r="C16" s="70" t="s">
        <v>196</v>
      </c>
      <c r="D16" s="69" t="s">
        <v>197</v>
      </c>
      <c r="F16" s="71" t="s">
        <v>198</v>
      </c>
      <c r="G16" s="71"/>
      <c r="H16" s="71"/>
      <c r="I16" s="71"/>
      <c r="J16" s="71"/>
      <c r="K16" s="71"/>
      <c r="L16" s="71"/>
      <c r="M16" s="71"/>
      <c r="N16" s="71"/>
      <c r="O16" s="71"/>
    </row>
    <row r="17" spans="2:15" ht="12.75" customHeight="1" x14ac:dyDescent="0.25">
      <c r="B17" s="72">
        <v>0</v>
      </c>
      <c r="C17" s="73">
        <v>1516.68</v>
      </c>
      <c r="D17" s="72"/>
      <c r="F17" s="71"/>
      <c r="G17" s="71"/>
      <c r="H17" s="71"/>
      <c r="I17" s="71"/>
      <c r="J17" s="71"/>
      <c r="K17" s="71"/>
      <c r="L17" s="71"/>
      <c r="M17" s="71"/>
      <c r="N17" s="71"/>
      <c r="O17" s="71"/>
    </row>
    <row r="18" spans="2:15" ht="12.75" customHeight="1" x14ac:dyDescent="0.25">
      <c r="B18" s="72">
        <v>1</v>
      </c>
      <c r="C18" s="73">
        <v>1515.84</v>
      </c>
      <c r="D18" s="72"/>
      <c r="F18" s="71"/>
      <c r="G18" s="71"/>
      <c r="H18" s="71"/>
      <c r="I18" s="71"/>
      <c r="J18" s="71"/>
      <c r="K18" s="71"/>
      <c r="L18" s="71"/>
      <c r="M18" s="71"/>
      <c r="N18" s="71"/>
      <c r="O18" s="71"/>
    </row>
    <row r="19" spans="2:15" ht="12.75" customHeight="1" x14ac:dyDescent="0.25">
      <c r="B19" s="72">
        <v>2</v>
      </c>
      <c r="C19" s="73">
        <v>1531.68</v>
      </c>
      <c r="D19" s="74">
        <v>1.2328708540362407E-2</v>
      </c>
      <c r="F19" s="71"/>
      <c r="G19" s="71"/>
      <c r="H19" s="71"/>
      <c r="I19" s="71"/>
      <c r="J19" s="71"/>
      <c r="K19" s="71"/>
      <c r="L19" s="71"/>
      <c r="M19" s="71"/>
      <c r="N19" s="71"/>
      <c r="O19" s="71"/>
    </row>
    <row r="20" spans="2:15" ht="12.75" customHeight="1" x14ac:dyDescent="0.25">
      <c r="B20" s="72">
        <v>3</v>
      </c>
      <c r="C20" s="73">
        <v>1545.57</v>
      </c>
      <c r="D20" s="74">
        <v>1.1998763886174326E-2</v>
      </c>
      <c r="F20" s="71"/>
      <c r="G20" s="71"/>
      <c r="H20" s="71"/>
      <c r="I20" s="71"/>
      <c r="J20" s="71"/>
      <c r="K20" s="71"/>
      <c r="L20" s="71"/>
      <c r="M20" s="71"/>
      <c r="N20" s="71"/>
      <c r="O20" s="71"/>
    </row>
    <row r="21" spans="2:15" ht="12.75" customHeight="1" x14ac:dyDescent="0.25">
      <c r="B21" s="72">
        <v>4</v>
      </c>
      <c r="C21" s="73">
        <v>1547.31</v>
      </c>
      <c r="D21" s="74">
        <v>1.1491483021810418E-2</v>
      </c>
      <c r="F21" s="71"/>
      <c r="G21" s="71"/>
      <c r="H21" s="71"/>
      <c r="I21" s="71"/>
      <c r="J21" s="71"/>
      <c r="K21" s="71"/>
      <c r="L21" s="71"/>
      <c r="M21" s="71"/>
      <c r="N21" s="71"/>
      <c r="O21" s="71"/>
    </row>
    <row r="22" spans="2:15" ht="12.75" customHeight="1" x14ac:dyDescent="0.25">
      <c r="B22" s="72">
        <v>5</v>
      </c>
      <c r="C22" s="73">
        <v>1537.7</v>
      </c>
      <c r="D22" s="74">
        <v>1.0243295332953576E-2</v>
      </c>
      <c r="F22" s="71"/>
      <c r="G22" s="71"/>
      <c r="H22" s="71"/>
      <c r="I22" s="71"/>
      <c r="J22" s="71"/>
      <c r="K22" s="71"/>
      <c r="L22" s="71"/>
      <c r="M22" s="71"/>
      <c r="N22" s="71"/>
      <c r="O22" s="71"/>
    </row>
    <row r="23" spans="2:15" ht="12.75" customHeight="1" x14ac:dyDescent="0.25">
      <c r="B23" s="72">
        <v>6</v>
      </c>
      <c r="C23" s="73">
        <v>1523.33</v>
      </c>
      <c r="D23" s="74">
        <v>9.7013888213792789E-3</v>
      </c>
      <c r="F23" s="71"/>
      <c r="G23" s="71"/>
      <c r="H23" s="71"/>
      <c r="I23" s="71"/>
      <c r="J23" s="71"/>
      <c r="K23" s="71"/>
      <c r="L23" s="71"/>
      <c r="M23" s="71"/>
      <c r="N23" s="71"/>
      <c r="O23" s="71"/>
    </row>
    <row r="24" spans="2:15" ht="12.75" customHeight="1" x14ac:dyDescent="0.25">
      <c r="B24" s="72">
        <v>7</v>
      </c>
      <c r="C24" s="73">
        <v>1521.41</v>
      </c>
      <c r="D24" s="74">
        <v>9.8876965811498883E-3</v>
      </c>
      <c r="F24" s="71"/>
      <c r="G24" s="71"/>
      <c r="H24" s="71"/>
      <c r="I24" s="71"/>
      <c r="J24" s="71"/>
      <c r="K24" s="71"/>
      <c r="L24" s="71"/>
      <c r="M24" s="71"/>
      <c r="N24" s="71"/>
      <c r="O24" s="71"/>
    </row>
    <row r="25" spans="2:15" ht="12.75" customHeight="1" x14ac:dyDescent="0.25">
      <c r="B25" s="72">
        <v>8</v>
      </c>
      <c r="C25" s="73">
        <v>1513.76</v>
      </c>
      <c r="D25" s="74">
        <v>8.9643061616826846E-3</v>
      </c>
      <c r="F25" s="71"/>
      <c r="G25" s="71"/>
      <c r="H25" s="71"/>
      <c r="I25" s="71"/>
      <c r="J25" s="71"/>
      <c r="K25" s="71"/>
      <c r="L25" s="71"/>
      <c r="M25" s="71"/>
      <c r="N25" s="71"/>
      <c r="O25" s="71"/>
    </row>
    <row r="26" spans="2:15" x14ac:dyDescent="0.25">
      <c r="B26" s="72">
        <v>9</v>
      </c>
      <c r="C26" s="73">
        <v>1539.1</v>
      </c>
      <c r="D26" s="74">
        <v>8.5650630158845137E-3</v>
      </c>
    </row>
    <row r="27" spans="2:15" x14ac:dyDescent="0.25">
      <c r="B27" s="72">
        <v>10</v>
      </c>
      <c r="C27" s="73">
        <v>1543.54</v>
      </c>
      <c r="D27" s="74">
        <v>1.1234931568539301E-2</v>
      </c>
    </row>
    <row r="28" spans="2:15" x14ac:dyDescent="0.25">
      <c r="B28" s="72">
        <v>11</v>
      </c>
      <c r="C28" s="73">
        <v>1548.07</v>
      </c>
      <c r="D28" s="74">
        <v>1.0117416901437212E-2</v>
      </c>
    </row>
    <row r="29" spans="2:15" x14ac:dyDescent="0.25">
      <c r="B29" s="72">
        <v>12</v>
      </c>
      <c r="C29" s="73">
        <v>1551.04</v>
      </c>
      <c r="D29" s="74">
        <v>9.2347515217063997E-3</v>
      </c>
    </row>
    <row r="30" spans="2:15" x14ac:dyDescent="0.25">
      <c r="B30" s="72">
        <v>13</v>
      </c>
      <c r="C30" s="73">
        <v>1557.86</v>
      </c>
      <c r="D30" s="74">
        <v>8.4774745851642665E-3</v>
      </c>
    </row>
    <row r="31" spans="2:15" x14ac:dyDescent="0.25">
      <c r="B31" s="72">
        <v>14</v>
      </c>
      <c r="C31" s="73">
        <v>1570.34</v>
      </c>
      <c r="D31" s="74">
        <v>8.1137048560671454E-3</v>
      </c>
    </row>
    <row r="32" spans="2:15" x14ac:dyDescent="0.25">
      <c r="B32" s="72">
        <v>15</v>
      </c>
      <c r="C32" s="73">
        <v>1589.6</v>
      </c>
      <c r="D32" s="74">
        <v>8.4718677673903241E-3</v>
      </c>
    </row>
    <row r="33" spans="2:4" x14ac:dyDescent="0.25">
      <c r="B33" s="72">
        <v>16</v>
      </c>
      <c r="C33" s="73">
        <v>1588.97</v>
      </c>
      <c r="D33" s="74">
        <v>9.782420661302485E-3</v>
      </c>
    </row>
    <row r="34" spans="2:4" x14ac:dyDescent="0.25">
      <c r="B34" s="72">
        <v>17</v>
      </c>
      <c r="C34" s="73">
        <v>1592.82</v>
      </c>
      <c r="D34" s="74">
        <v>8.8622161518518965E-3</v>
      </c>
    </row>
    <row r="35" spans="2:4" x14ac:dyDescent="0.25">
      <c r="B35" s="72">
        <v>18</v>
      </c>
      <c r="C35" s="73">
        <v>1598.4</v>
      </c>
      <c r="D35" s="74">
        <v>8.2175173640535257E-3</v>
      </c>
    </row>
    <row r="36" spans="2:4" x14ac:dyDescent="0.25">
      <c r="B36" s="72">
        <v>19</v>
      </c>
      <c r="C36" s="73">
        <v>1582.98</v>
      </c>
      <c r="D36" s="74">
        <v>7.8159369081125564E-3</v>
      </c>
    </row>
    <row r="37" spans="2:4" x14ac:dyDescent="0.25">
      <c r="B37" s="72">
        <v>20</v>
      </c>
      <c r="C37" s="73">
        <v>1558.18</v>
      </c>
      <c r="D37" s="74">
        <v>8.6819791198457074E-3</v>
      </c>
    </row>
    <row r="38" spans="2:4" x14ac:dyDescent="0.25">
      <c r="B38" s="72">
        <v>21</v>
      </c>
      <c r="C38" s="73">
        <v>1580.97</v>
      </c>
      <c r="D38" s="74">
        <v>1.102712965305622E-2</v>
      </c>
    </row>
    <row r="39" spans="2:4" x14ac:dyDescent="0.25">
      <c r="B39" s="72">
        <v>22</v>
      </c>
      <c r="C39" s="73">
        <v>1567.74</v>
      </c>
      <c r="D39" s="74">
        <v>1.2079052854927252E-2</v>
      </c>
    </row>
    <row r="40" spans="2:4" x14ac:dyDescent="0.25">
      <c r="B40" s="72">
        <v>23</v>
      </c>
      <c r="C40" s="73">
        <v>1523.07</v>
      </c>
      <c r="D40" s="74">
        <v>1.1442296448453989E-2</v>
      </c>
    </row>
    <row r="41" spans="2:4" x14ac:dyDescent="0.25">
      <c r="B41" s="72">
        <v>24</v>
      </c>
      <c r="C41" s="73">
        <v>1526.83</v>
      </c>
      <c r="D41" s="74">
        <v>1.7238929055953249E-2</v>
      </c>
    </row>
    <row r="42" spans="2:4" x14ac:dyDescent="0.25">
      <c r="B42" s="72">
        <v>25</v>
      </c>
      <c r="C42" s="73">
        <v>1526.87</v>
      </c>
      <c r="D42" s="74">
        <v>1.499033155730981E-2</v>
      </c>
    </row>
    <row r="43" spans="2:4" x14ac:dyDescent="0.25">
      <c r="B43" s="72">
        <v>26</v>
      </c>
      <c r="C43" s="73">
        <v>1504.77</v>
      </c>
      <c r="D43" s="74">
        <v>1.3085148390899404E-2</v>
      </c>
    </row>
    <row r="44" spans="2:4" x14ac:dyDescent="0.25">
      <c r="B44" s="72">
        <v>27</v>
      </c>
      <c r="C44" s="73">
        <v>1500.99</v>
      </c>
      <c r="D44" s="74">
        <v>1.3489568614676671E-2</v>
      </c>
    </row>
    <row r="45" spans="2:4" x14ac:dyDescent="0.25">
      <c r="B45" s="72">
        <v>28</v>
      </c>
      <c r="C45" s="73">
        <v>1509.48</v>
      </c>
      <c r="D45" s="74">
        <v>1.1915023384685723E-2</v>
      </c>
    </row>
    <row r="46" spans="2:4" x14ac:dyDescent="0.25">
      <c r="B46" s="72">
        <v>29</v>
      </c>
      <c r="C46" s="73">
        <v>1504.98</v>
      </c>
      <c r="D46" s="74">
        <v>1.0914130118574934E-2</v>
      </c>
    </row>
    <row r="47" spans="2:4" x14ac:dyDescent="0.25">
      <c r="B47" s="72">
        <v>30</v>
      </c>
      <c r="C47" s="73">
        <v>1518.78</v>
      </c>
      <c r="D47" s="74">
        <v>9.8690497673489808E-3</v>
      </c>
    </row>
    <row r="48" spans="2:4" x14ac:dyDescent="0.25">
      <c r="B48" s="72">
        <v>31</v>
      </c>
      <c r="C48" s="73">
        <v>1514.36</v>
      </c>
      <c r="D48" s="74">
        <v>9.9501287551315622E-3</v>
      </c>
    </row>
    <row r="49" spans="2:4" x14ac:dyDescent="0.25">
      <c r="B49" s="72">
        <v>32</v>
      </c>
      <c r="C49" s="73">
        <v>1520.71</v>
      </c>
      <c r="D49" s="74">
        <v>9.1019957931527534E-3</v>
      </c>
    </row>
    <row r="50" spans="2:4" x14ac:dyDescent="0.25">
      <c r="B50" s="72">
        <v>33</v>
      </c>
      <c r="C50" s="73">
        <v>1515.7</v>
      </c>
      <c r="D50" s="74">
        <v>8.5626899871484412E-3</v>
      </c>
    </row>
    <row r="51" spans="2:4" x14ac:dyDescent="0.25">
      <c r="B51" s="72">
        <v>34</v>
      </c>
      <c r="C51" s="73">
        <v>1517.39</v>
      </c>
      <c r="D51" s="74">
        <v>8.0586208053982523E-3</v>
      </c>
    </row>
    <row r="52" spans="2:4" x14ac:dyDescent="0.25">
      <c r="B52" s="72">
        <v>35</v>
      </c>
      <c r="C52" s="73">
        <v>1525.24</v>
      </c>
      <c r="D52" s="74">
        <v>7.5291220442212795E-3</v>
      </c>
    </row>
    <row r="53" spans="2:4" x14ac:dyDescent="0.25">
      <c r="B53" s="72">
        <v>36</v>
      </c>
      <c r="C53" s="73">
        <v>1532.2</v>
      </c>
      <c r="D53" s="74">
        <v>7.5252764176904031E-3</v>
      </c>
    </row>
    <row r="54" spans="2:4" x14ac:dyDescent="0.25">
      <c r="B54" s="72">
        <v>37</v>
      </c>
      <c r="C54" s="73">
        <v>1532.6</v>
      </c>
      <c r="D54" s="74">
        <v>7.4312527544271294E-3</v>
      </c>
    </row>
    <row r="55" spans="2:4" x14ac:dyDescent="0.25">
      <c r="B55" s="72">
        <v>38</v>
      </c>
      <c r="C55" s="73">
        <v>1524.9</v>
      </c>
      <c r="D55" s="74">
        <v>7.0308022672677106E-3</v>
      </c>
    </row>
    <row r="56" spans="2:4" x14ac:dyDescent="0.25">
      <c r="B56" s="72">
        <v>39</v>
      </c>
      <c r="C56" s="73">
        <v>1516.53</v>
      </c>
      <c r="D56" s="74">
        <v>7.1501581975865498E-3</v>
      </c>
    </row>
    <row r="57" spans="2:4" x14ac:dyDescent="0.25">
      <c r="B57" s="72">
        <v>40</v>
      </c>
      <c r="C57" s="73">
        <v>1478.33</v>
      </c>
      <c r="D57" s="74">
        <v>7.313050927506881E-3</v>
      </c>
    </row>
    <row r="58" spans="2:4" x14ac:dyDescent="0.25">
      <c r="B58" s="72">
        <v>41</v>
      </c>
      <c r="C58" s="73">
        <v>1466.28</v>
      </c>
      <c r="D58" s="74">
        <v>1.4098524337244324E-2</v>
      </c>
    </row>
    <row r="59" spans="2:4" x14ac:dyDescent="0.25">
      <c r="B59" s="72">
        <v>42</v>
      </c>
      <c r="C59" s="73">
        <v>1456.38</v>
      </c>
      <c r="D59" s="74">
        <v>1.296448333349071E-2</v>
      </c>
    </row>
    <row r="60" spans="2:4" x14ac:dyDescent="0.25">
      <c r="B60" s="72">
        <v>43</v>
      </c>
      <c r="C60" s="73">
        <v>1469.83</v>
      </c>
      <c r="D60" s="74">
        <v>1.1880295849167393E-2</v>
      </c>
    </row>
    <row r="61" spans="2:4" x14ac:dyDescent="0.25">
      <c r="B61" s="72">
        <v>44</v>
      </c>
      <c r="C61" s="73">
        <v>1475.53</v>
      </c>
      <c r="D61" s="74">
        <v>1.1433189369804489E-2</v>
      </c>
    </row>
    <row r="62" spans="2:4" x14ac:dyDescent="0.25">
      <c r="B62" s="72">
        <v>45</v>
      </c>
      <c r="C62" s="73">
        <v>1473.76</v>
      </c>
      <c r="D62" s="74">
        <v>1.0350760841781962E-2</v>
      </c>
    </row>
    <row r="63" spans="2:4" x14ac:dyDescent="0.25">
      <c r="B63" s="72">
        <v>46</v>
      </c>
      <c r="C63" s="73">
        <v>1474.31</v>
      </c>
      <c r="D63" s="74">
        <v>9.3305541820766849E-3</v>
      </c>
    </row>
    <row r="64" spans="2:4" x14ac:dyDescent="0.25">
      <c r="B64" s="72">
        <v>47</v>
      </c>
      <c r="C64" s="73">
        <v>1482.1</v>
      </c>
      <c r="D64" s="74">
        <v>8.5045837548077541E-3</v>
      </c>
    </row>
    <row r="65" spans="2:4" x14ac:dyDescent="0.25">
      <c r="B65" s="72">
        <v>48</v>
      </c>
      <c r="C65" s="73">
        <v>1478.88</v>
      </c>
      <c r="D65" s="74">
        <v>8.25440323588344E-3</v>
      </c>
    </row>
    <row r="66" spans="2:4" x14ac:dyDescent="0.25">
      <c r="B66" s="72">
        <v>49</v>
      </c>
      <c r="C66" s="73">
        <v>1467.6</v>
      </c>
      <c r="D66" s="74">
        <v>7.7324132211533253E-3</v>
      </c>
    </row>
    <row r="67" spans="2:4" x14ac:dyDescent="0.25">
      <c r="B67" s="72">
        <v>50</v>
      </c>
      <c r="C67" s="73">
        <v>1463.78</v>
      </c>
      <c r="D67" s="74">
        <v>8.1402549396261334E-3</v>
      </c>
    </row>
    <row r="68" spans="2:4" x14ac:dyDescent="0.25">
      <c r="B68" s="72">
        <v>51</v>
      </c>
      <c r="C68" s="73">
        <v>1467.22</v>
      </c>
      <c r="D68" s="74">
        <v>7.6760983578811328E-3</v>
      </c>
    </row>
    <row r="69" spans="2:4" x14ac:dyDescent="0.25">
      <c r="B69" s="72">
        <v>52</v>
      </c>
      <c r="C69" s="73">
        <v>1475.75</v>
      </c>
      <c r="D69" s="74">
        <v>7.3040894309975568E-3</v>
      </c>
    </row>
    <row r="70" spans="2:4" x14ac:dyDescent="0.25">
      <c r="B70" s="72">
        <v>53</v>
      </c>
      <c r="C70" s="73">
        <v>1476.89</v>
      </c>
      <c r="D70" s="74">
        <v>7.4729908597182659E-3</v>
      </c>
    </row>
    <row r="71" spans="2:4" x14ac:dyDescent="0.25">
      <c r="B71" s="72">
        <v>54</v>
      </c>
      <c r="C71" s="73">
        <v>1486.03</v>
      </c>
      <c r="D71" s="74">
        <v>7.0711707754588975E-3</v>
      </c>
    </row>
    <row r="72" spans="2:4" x14ac:dyDescent="0.25">
      <c r="B72" s="72">
        <v>55</v>
      </c>
      <c r="C72" s="73">
        <v>1468.44</v>
      </c>
      <c r="D72" s="74">
        <v>7.3804732864918531E-3</v>
      </c>
    </row>
    <row r="73" spans="2:4" x14ac:dyDescent="0.25">
      <c r="B73" s="72">
        <v>56</v>
      </c>
      <c r="C73" s="73">
        <v>1459.06</v>
      </c>
      <c r="D73" s="74">
        <v>9.0379975479060858E-3</v>
      </c>
    </row>
    <row r="74" spans="2:4" x14ac:dyDescent="0.25">
      <c r="B74" s="72">
        <v>57</v>
      </c>
      <c r="C74" s="73">
        <v>1469.04</v>
      </c>
      <c r="D74" s="74">
        <v>8.8281419923180917E-3</v>
      </c>
    </row>
    <row r="75" spans="2:4" x14ac:dyDescent="0.25">
      <c r="B75" s="72">
        <v>58</v>
      </c>
      <c r="C75" s="73">
        <v>1450</v>
      </c>
      <c r="D75" s="74">
        <v>8.7459544886744432E-3</v>
      </c>
    </row>
    <row r="76" spans="2:4" x14ac:dyDescent="0.25">
      <c r="B76" s="72">
        <v>59</v>
      </c>
      <c r="C76" s="73">
        <v>1455.52</v>
      </c>
      <c r="D76" s="74">
        <v>1.0202052183123074E-2</v>
      </c>
    </row>
    <row r="77" spans="2:4" x14ac:dyDescent="0.25">
      <c r="B77" s="72">
        <v>60</v>
      </c>
      <c r="C77" s="73">
        <v>1470.88</v>
      </c>
      <c r="D77" s="74">
        <v>9.3739069463776893E-3</v>
      </c>
    </row>
    <row r="78" spans="2:4" x14ac:dyDescent="0.25">
      <c r="B78" s="72">
        <v>61</v>
      </c>
      <c r="C78" s="73">
        <v>1492.84</v>
      </c>
      <c r="D78" s="74">
        <v>9.9185929482503571E-3</v>
      </c>
    </row>
    <row r="79" spans="2:4" x14ac:dyDescent="0.25">
      <c r="B79" s="72">
        <v>62</v>
      </c>
      <c r="C79" s="73">
        <v>1497.59</v>
      </c>
      <c r="D79" s="74">
        <v>1.1456403428444218E-2</v>
      </c>
    </row>
    <row r="80" spans="2:4" x14ac:dyDescent="0.25">
      <c r="B80" s="72">
        <v>63</v>
      </c>
      <c r="C80" s="73">
        <v>1514.84</v>
      </c>
      <c r="D80" s="74">
        <v>1.0314499305563194E-2</v>
      </c>
    </row>
    <row r="81" spans="2:4" x14ac:dyDescent="0.25">
      <c r="B81" s="72">
        <v>64</v>
      </c>
      <c r="C81" s="73">
        <v>1520.76</v>
      </c>
      <c r="D81" s="74">
        <v>1.0795285179428515E-2</v>
      </c>
    </row>
    <row r="82" spans="2:4" x14ac:dyDescent="0.25">
      <c r="B82" s="72">
        <v>65</v>
      </c>
      <c r="C82" s="73">
        <v>1531.72</v>
      </c>
      <c r="D82" s="74">
        <v>9.8489360678014563E-3</v>
      </c>
    </row>
    <row r="83" spans="2:4" x14ac:dyDescent="0.25">
      <c r="B83" s="72">
        <v>66</v>
      </c>
      <c r="C83" s="73">
        <v>1548.01</v>
      </c>
      <c r="D83" s="74">
        <v>9.5589525899436104E-3</v>
      </c>
    </row>
    <row r="84" spans="2:4" x14ac:dyDescent="0.25">
      <c r="B84" s="72">
        <v>67</v>
      </c>
      <c r="C84" s="73">
        <v>1560.08</v>
      </c>
      <c r="D84" s="74">
        <v>1.0064435482063334E-2</v>
      </c>
    </row>
    <row r="85" spans="2:4" x14ac:dyDescent="0.25">
      <c r="B85" s="72">
        <v>68</v>
      </c>
      <c r="C85" s="73">
        <v>1555.87</v>
      </c>
      <c r="D85" s="74">
        <v>9.8226167452568295E-3</v>
      </c>
    </row>
    <row r="86" spans="2:4" x14ac:dyDescent="0.25">
      <c r="B86" s="72">
        <v>69</v>
      </c>
      <c r="C86" s="73">
        <v>1538.44</v>
      </c>
      <c r="D86" s="74">
        <v>8.9865746177832766E-3</v>
      </c>
    </row>
    <row r="87" spans="2:4" x14ac:dyDescent="0.25">
      <c r="B87" s="72">
        <v>70</v>
      </c>
      <c r="C87" s="73">
        <v>1530</v>
      </c>
      <c r="D87" s="74">
        <v>9.8558049860426097E-3</v>
      </c>
    </row>
    <row r="88" spans="2:4" x14ac:dyDescent="0.25">
      <c r="B88" s="72">
        <v>71</v>
      </c>
      <c r="C88" s="73">
        <v>1552.16</v>
      </c>
      <c r="D88" s="74">
        <v>9.302739827784394E-3</v>
      </c>
    </row>
    <row r="89" spans="2:4" x14ac:dyDescent="0.25">
      <c r="B89" s="72">
        <v>72</v>
      </c>
      <c r="C89" s="73">
        <v>1562.16</v>
      </c>
      <c r="D89" s="74">
        <v>1.0943992777854586E-2</v>
      </c>
    </row>
    <row r="90" spans="2:4" x14ac:dyDescent="0.25">
      <c r="B90" s="72">
        <v>73</v>
      </c>
      <c r="C90" s="73">
        <v>1572.45</v>
      </c>
      <c r="D90" s="74">
        <v>1.026390750087134E-2</v>
      </c>
    </row>
    <row r="91" spans="2:4" x14ac:dyDescent="0.25">
      <c r="B91" s="72">
        <v>74</v>
      </c>
      <c r="C91" s="73">
        <v>1561.45</v>
      </c>
      <c r="D91" s="74">
        <v>9.7679815160147711E-3</v>
      </c>
    </row>
    <row r="92" spans="2:4" x14ac:dyDescent="0.25">
      <c r="B92" s="72">
        <v>75</v>
      </c>
      <c r="C92" s="73">
        <v>1576.65</v>
      </c>
      <c r="D92" s="74">
        <v>9.4711708480200909E-3</v>
      </c>
    </row>
    <row r="93" spans="2:4" x14ac:dyDescent="0.25">
      <c r="B93" s="72">
        <v>76</v>
      </c>
      <c r="C93" s="73">
        <v>1562.55</v>
      </c>
      <c r="D93" s="74">
        <v>9.7934494644767237E-3</v>
      </c>
    </row>
    <row r="94" spans="2:4" x14ac:dyDescent="0.25">
      <c r="B94" s="72">
        <v>77</v>
      </c>
      <c r="C94" s="73">
        <v>1558.05</v>
      </c>
      <c r="D94" s="74">
        <v>9.8656507108047624E-3</v>
      </c>
    </row>
    <row r="95" spans="2:4" x14ac:dyDescent="0.25">
      <c r="B95" s="72">
        <v>78</v>
      </c>
      <c r="C95" s="73">
        <v>1553.34</v>
      </c>
      <c r="D95" s="74">
        <v>9.0334087936739058E-3</v>
      </c>
    </row>
    <row r="96" spans="2:4" x14ac:dyDescent="0.25">
      <c r="B96" s="72">
        <v>79</v>
      </c>
      <c r="C96" s="73">
        <v>1566.45</v>
      </c>
      <c r="D96" s="74">
        <v>8.3961404449308333E-3</v>
      </c>
    </row>
    <row r="97" spans="2:4" x14ac:dyDescent="0.25">
      <c r="B97" s="72">
        <v>80</v>
      </c>
      <c r="C97" s="73">
        <v>1565.56</v>
      </c>
      <c r="D97" s="74">
        <v>8.759929285929528E-3</v>
      </c>
    </row>
    <row r="98" spans="2:4" x14ac:dyDescent="0.25">
      <c r="B98" s="72">
        <v>81</v>
      </c>
      <c r="C98" s="73">
        <v>1565.67</v>
      </c>
      <c r="D98" s="74">
        <v>8.0592645690826248E-3</v>
      </c>
    </row>
    <row r="99" spans="2:4" x14ac:dyDescent="0.25">
      <c r="B99" s="72">
        <v>82</v>
      </c>
      <c r="C99" s="73">
        <v>1553.03</v>
      </c>
      <c r="D99" s="74">
        <v>7.5105873405833844E-3</v>
      </c>
    </row>
    <row r="100" spans="2:4" x14ac:dyDescent="0.25">
      <c r="B100" s="72">
        <v>83</v>
      </c>
      <c r="C100" s="73">
        <v>1547.04</v>
      </c>
      <c r="D100" s="74">
        <v>8.091520808439983E-3</v>
      </c>
    </row>
    <row r="101" spans="2:4" x14ac:dyDescent="0.25">
      <c r="B101" s="72">
        <v>84</v>
      </c>
      <c r="C101" s="73">
        <v>1544.26</v>
      </c>
      <c r="D101" s="74">
        <v>7.7613028728932614E-3</v>
      </c>
    </row>
    <row r="102" spans="2:4" x14ac:dyDescent="0.25">
      <c r="B102" s="72">
        <v>85</v>
      </c>
      <c r="C102" s="73">
        <v>1546.45</v>
      </c>
      <c r="D102" s="74">
        <v>7.332706927700351E-3</v>
      </c>
    </row>
    <row r="103" spans="2:4" x14ac:dyDescent="0.25">
      <c r="B103" s="72">
        <v>86</v>
      </c>
      <c r="C103" s="73">
        <v>1558.46</v>
      </c>
      <c r="D103" s="74">
        <v>6.9882417220046046E-3</v>
      </c>
    </row>
    <row r="104" spans="2:4" x14ac:dyDescent="0.25">
      <c r="B104" s="72">
        <v>87</v>
      </c>
      <c r="C104" s="73">
        <v>1552.64</v>
      </c>
      <c r="D104" s="74">
        <v>7.6599137756497033E-3</v>
      </c>
    </row>
    <row r="105" spans="2:4" x14ac:dyDescent="0.25">
      <c r="B105" s="72">
        <v>88</v>
      </c>
      <c r="C105" s="73">
        <v>1550.08</v>
      </c>
      <c r="D105" s="74">
        <v>7.4253318905761938E-3</v>
      </c>
    </row>
    <row r="106" spans="2:4" x14ac:dyDescent="0.25">
      <c r="B106" s="72">
        <v>89</v>
      </c>
      <c r="C106" s="73">
        <v>1571.47</v>
      </c>
      <c r="D106" s="74">
        <v>7.0698869192702251E-3</v>
      </c>
    </row>
    <row r="107" spans="2:4" x14ac:dyDescent="0.25">
      <c r="B107" s="72">
        <v>90</v>
      </c>
      <c r="C107" s="73">
        <v>1547.37</v>
      </c>
      <c r="D107" s="74">
        <v>9.4399488014703763E-3</v>
      </c>
    </row>
    <row r="108" spans="2:4" x14ac:dyDescent="0.25">
      <c r="B108" s="72">
        <v>91</v>
      </c>
      <c r="C108" s="73">
        <v>1525.54</v>
      </c>
      <c r="D108" s="74">
        <v>1.1359600349238398E-2</v>
      </c>
    </row>
    <row r="109" spans="2:4" x14ac:dyDescent="0.25">
      <c r="B109" s="72">
        <v>92</v>
      </c>
      <c r="C109" s="73">
        <v>1520.52</v>
      </c>
      <c r="D109" s="74">
        <v>1.2213906633244617E-2</v>
      </c>
    </row>
    <row r="110" spans="2:4" x14ac:dyDescent="0.25">
      <c r="B110" s="72">
        <v>93</v>
      </c>
      <c r="C110" s="73">
        <v>1516.71</v>
      </c>
      <c r="D110" s="74">
        <v>1.0929477697573032E-2</v>
      </c>
    </row>
    <row r="111" spans="2:4" x14ac:dyDescent="0.25">
      <c r="B111" s="72">
        <v>94</v>
      </c>
      <c r="C111" s="73">
        <v>1524.84</v>
      </c>
      <c r="D111" s="74">
        <v>9.8505298562115307E-3</v>
      </c>
    </row>
    <row r="112" spans="2:4" x14ac:dyDescent="0.25">
      <c r="B112" s="72">
        <v>95</v>
      </c>
      <c r="C112" s="73">
        <v>1523.17</v>
      </c>
      <c r="D112" s="74">
        <v>9.2777521812866855E-3</v>
      </c>
    </row>
    <row r="113" spans="2:4" x14ac:dyDescent="0.25">
      <c r="B113" s="72">
        <v>96</v>
      </c>
      <c r="C113" s="73">
        <v>1528.32</v>
      </c>
      <c r="D113" s="74">
        <v>8.4774673247216218E-3</v>
      </c>
    </row>
    <row r="114" spans="2:4" x14ac:dyDescent="0.25">
      <c r="B114" s="72">
        <v>97</v>
      </c>
      <c r="C114" s="73">
        <v>1526.36</v>
      </c>
      <c r="D114" s="74">
        <v>8.0008911814261428E-3</v>
      </c>
    </row>
    <row r="115" spans="2:4" x14ac:dyDescent="0.25">
      <c r="B115" s="72">
        <v>98</v>
      </c>
      <c r="C115" s="73">
        <v>1524.44</v>
      </c>
      <c r="D115" s="74">
        <v>7.4910014656692069E-3</v>
      </c>
    </row>
    <row r="116" spans="2:4" x14ac:dyDescent="0.25">
      <c r="B116" s="72">
        <v>99</v>
      </c>
      <c r="C116" s="73">
        <v>1539.19</v>
      </c>
      <c r="D116" s="74">
        <v>7.1009694963516442E-3</v>
      </c>
    </row>
    <row r="117" spans="2:4" x14ac:dyDescent="0.25">
      <c r="B117" s="72">
        <v>100</v>
      </c>
      <c r="C117" s="73">
        <v>1546.03</v>
      </c>
      <c r="D117" s="74">
        <v>8.2111094360280482E-3</v>
      </c>
    </row>
    <row r="118" spans="2:4" x14ac:dyDescent="0.25">
      <c r="B118" s="72">
        <v>101</v>
      </c>
      <c r="C118" s="73">
        <v>1546.71</v>
      </c>
      <c r="D118" s="74">
        <v>7.9204006589493441E-3</v>
      </c>
    </row>
    <row r="119" spans="2:4" x14ac:dyDescent="0.25">
      <c r="B119" s="72">
        <v>102</v>
      </c>
      <c r="C119" s="73">
        <v>1564.47</v>
      </c>
      <c r="D119" s="74">
        <v>7.4066052903046051E-3</v>
      </c>
    </row>
    <row r="120" spans="2:4" x14ac:dyDescent="0.25">
      <c r="B120" s="72">
        <v>103</v>
      </c>
      <c r="C120" s="73">
        <v>1559.67</v>
      </c>
      <c r="D120" s="74">
        <v>8.9059377342493463E-3</v>
      </c>
    </row>
    <row r="121" spans="2:4" x14ac:dyDescent="0.25">
      <c r="B121" s="72">
        <v>104</v>
      </c>
      <c r="C121" s="73">
        <v>1554.59</v>
      </c>
      <c r="D121" s="74">
        <v>8.3015451658334655E-3</v>
      </c>
    </row>
    <row r="122" spans="2:4" x14ac:dyDescent="0.25">
      <c r="B122" s="72">
        <v>105</v>
      </c>
      <c r="C122" s="73">
        <v>1549.53</v>
      </c>
      <c r="D122" s="74">
        <v>7.8561663056709915E-3</v>
      </c>
    </row>
    <row r="123" spans="2:4" x14ac:dyDescent="0.25">
      <c r="B123" s="72">
        <v>106</v>
      </c>
      <c r="C123" s="73">
        <v>1547.96</v>
      </c>
      <c r="D123" s="74">
        <v>7.5195898939406647E-3</v>
      </c>
    </row>
    <row r="124" spans="2:4" x14ac:dyDescent="0.25">
      <c r="B124" s="72">
        <v>107</v>
      </c>
      <c r="C124" s="73">
        <v>1550.56</v>
      </c>
      <c r="D124" s="74">
        <v>7.1136039471566973E-3</v>
      </c>
    </row>
    <row r="125" spans="2:4" x14ac:dyDescent="0.25">
      <c r="B125" s="72">
        <v>108</v>
      </c>
      <c r="C125" s="73">
        <v>1553.18</v>
      </c>
      <c r="D125" s="74">
        <v>6.8372338838132776E-3</v>
      </c>
    </row>
    <row r="126" spans="2:4" x14ac:dyDescent="0.25">
      <c r="B126" s="72">
        <v>109</v>
      </c>
      <c r="C126" s="73">
        <v>1550.94</v>
      </c>
      <c r="D126" s="74">
        <v>6.6320974112043015E-3</v>
      </c>
    </row>
    <row r="127" spans="2:4" x14ac:dyDescent="0.25">
      <c r="B127" s="72">
        <v>110</v>
      </c>
      <c r="C127" s="73">
        <v>1541.23</v>
      </c>
      <c r="D127" s="74">
        <v>6.4669494764686593E-3</v>
      </c>
    </row>
    <row r="128" spans="2:4" x14ac:dyDescent="0.25">
      <c r="B128" s="72">
        <v>111</v>
      </c>
      <c r="C128" s="73">
        <v>1555.54</v>
      </c>
      <c r="D128" s="74">
        <v>6.9937002495272958E-3</v>
      </c>
    </row>
    <row r="129" spans="2:4" x14ac:dyDescent="0.25">
      <c r="B129" s="72">
        <v>112</v>
      </c>
      <c r="C129" s="73">
        <v>1537.5</v>
      </c>
      <c r="D129" s="74">
        <v>8.0402028121948858E-3</v>
      </c>
    </row>
    <row r="130" spans="2:4" x14ac:dyDescent="0.25">
      <c r="B130" s="72">
        <v>113</v>
      </c>
      <c r="C130" s="73">
        <v>1532.26</v>
      </c>
      <c r="D130" s="74">
        <v>9.3634428037004495E-3</v>
      </c>
    </row>
    <row r="131" spans="2:4" x14ac:dyDescent="0.25">
      <c r="B131" s="72">
        <v>114</v>
      </c>
      <c r="C131" s="73">
        <v>1534.39</v>
      </c>
      <c r="D131" s="74">
        <v>8.6853049910492076E-3</v>
      </c>
    </row>
    <row r="132" spans="2:4" x14ac:dyDescent="0.25">
      <c r="B132" s="72">
        <v>115</v>
      </c>
      <c r="C132" s="73">
        <v>1522.79</v>
      </c>
      <c r="D132" s="74">
        <v>8.024209841186904E-3</v>
      </c>
    </row>
    <row r="133" spans="2:4" x14ac:dyDescent="0.25">
      <c r="B133" s="72">
        <v>116</v>
      </c>
      <c r="C133" s="73">
        <v>1522.66</v>
      </c>
      <c r="D133" s="74">
        <v>8.3263709086187458E-3</v>
      </c>
    </row>
    <row r="134" spans="2:4" x14ac:dyDescent="0.25">
      <c r="B134" s="72">
        <v>117</v>
      </c>
      <c r="C134" s="73">
        <v>1543.8</v>
      </c>
      <c r="D134" s="74">
        <v>7.7171799059390237E-3</v>
      </c>
    </row>
    <row r="135" spans="2:4" x14ac:dyDescent="0.25">
      <c r="B135" s="72">
        <v>118</v>
      </c>
      <c r="C135" s="73">
        <v>1550.35</v>
      </c>
      <c r="D135" s="74">
        <v>9.8244824353199527E-3</v>
      </c>
    </row>
    <row r="136" spans="2:4" x14ac:dyDescent="0.25">
      <c r="B136" s="72">
        <v>119</v>
      </c>
      <c r="C136" s="73">
        <v>1555.61</v>
      </c>
      <c r="D136" s="74">
        <v>9.1237604507562794E-3</v>
      </c>
    </row>
    <row r="137" spans="2:4" x14ac:dyDescent="0.25">
      <c r="B137" s="72">
        <v>120</v>
      </c>
      <c r="C137" s="73">
        <v>1577.01</v>
      </c>
      <c r="D137" s="74">
        <v>8.4975122007044813E-3</v>
      </c>
    </row>
    <row r="138" spans="2:4" x14ac:dyDescent="0.25">
      <c r="B138" s="72">
        <v>121</v>
      </c>
      <c r="C138" s="73">
        <v>1561.27</v>
      </c>
      <c r="D138" s="74">
        <v>1.0238082337969554E-2</v>
      </c>
    </row>
    <row r="139" spans="2:4" x14ac:dyDescent="0.25">
      <c r="B139" s="72">
        <v>122</v>
      </c>
      <c r="C139" s="73">
        <v>1570.9</v>
      </c>
      <c r="D139" s="74">
        <v>1.0408757574352183E-2</v>
      </c>
    </row>
    <row r="140" spans="2:4" x14ac:dyDescent="0.25">
      <c r="B140" s="72">
        <v>123</v>
      </c>
      <c r="C140" s="73">
        <v>1566.95</v>
      </c>
      <c r="D140" s="74">
        <v>9.8153249799431269E-3</v>
      </c>
    </row>
    <row r="141" spans="2:4" x14ac:dyDescent="0.25">
      <c r="B141" s="72">
        <v>124</v>
      </c>
      <c r="C141" s="73">
        <v>1557.59</v>
      </c>
      <c r="D141" s="74">
        <v>8.9684261798214683E-3</v>
      </c>
    </row>
    <row r="142" spans="2:4" x14ac:dyDescent="0.25">
      <c r="B142" s="72">
        <v>125</v>
      </c>
      <c r="C142" s="73">
        <v>1555.39</v>
      </c>
      <c r="D142" s="74">
        <v>8.7085912980109561E-3</v>
      </c>
    </row>
    <row r="143" spans="2:4" x14ac:dyDescent="0.25">
      <c r="B143" s="72">
        <v>126</v>
      </c>
      <c r="C143" s="73">
        <v>1561.16</v>
      </c>
      <c r="D143" s="74">
        <v>8.0433071814523891E-3</v>
      </c>
    </row>
    <row r="144" spans="2:4" x14ac:dyDescent="0.25">
      <c r="B144" s="72">
        <v>127</v>
      </c>
      <c r="C144" s="73">
        <v>1554.15</v>
      </c>
      <c r="D144" s="74">
        <v>7.7068644586578087E-3</v>
      </c>
    </row>
    <row r="145" spans="2:4" x14ac:dyDescent="0.25">
      <c r="B145" s="72">
        <v>128</v>
      </c>
      <c r="C145" s="73">
        <v>1545.52</v>
      </c>
      <c r="D145" s="74">
        <v>7.5565473580342943E-3</v>
      </c>
    </row>
    <row r="146" spans="2:4" x14ac:dyDescent="0.25">
      <c r="B146" s="72">
        <v>129</v>
      </c>
      <c r="C146" s="73">
        <v>1546.75</v>
      </c>
      <c r="D146" s="74">
        <v>7.61188525547935E-3</v>
      </c>
    </row>
    <row r="147" spans="2:4" x14ac:dyDescent="0.25">
      <c r="B147" s="72">
        <v>130</v>
      </c>
      <c r="C147" s="73">
        <v>1551.33</v>
      </c>
      <c r="D147" s="74">
        <v>7.1774424611547134E-3</v>
      </c>
    </row>
    <row r="148" spans="2:4" x14ac:dyDescent="0.25">
      <c r="B148" s="72">
        <v>131</v>
      </c>
      <c r="C148" s="73">
        <v>1549.97</v>
      </c>
      <c r="D148" s="74">
        <v>6.9838785090889106E-3</v>
      </c>
    </row>
    <row r="149" spans="2:4" x14ac:dyDescent="0.25">
      <c r="B149" s="72">
        <v>132</v>
      </c>
      <c r="C149" s="73">
        <v>1552.15</v>
      </c>
      <c r="D149" s="74">
        <v>6.7052031321095072E-3</v>
      </c>
    </row>
    <row r="150" spans="2:4" x14ac:dyDescent="0.25">
      <c r="B150" s="72">
        <v>133</v>
      </c>
      <c r="C150" s="73">
        <v>1547.34</v>
      </c>
      <c r="D150" s="74">
        <v>6.518993354266772E-3</v>
      </c>
    </row>
    <row r="151" spans="2:4" x14ac:dyDescent="0.25">
      <c r="B151" s="72">
        <v>134</v>
      </c>
      <c r="C151" s="73">
        <v>1549.19</v>
      </c>
      <c r="D151" s="74">
        <v>6.5191686583261164E-3</v>
      </c>
    </row>
    <row r="152" spans="2:4" x14ac:dyDescent="0.25">
      <c r="B152" s="72">
        <v>135</v>
      </c>
      <c r="C152" s="73">
        <v>1545.03</v>
      </c>
      <c r="D152" s="74">
        <v>6.3720083627246855E-3</v>
      </c>
    </row>
    <row r="153" spans="2:4" x14ac:dyDescent="0.25">
      <c r="B153" s="72">
        <v>136</v>
      </c>
      <c r="C153" s="73">
        <v>1527.4</v>
      </c>
      <c r="D153" s="74">
        <v>6.3703825053715094E-3</v>
      </c>
    </row>
    <row r="154" spans="2:4" x14ac:dyDescent="0.25">
      <c r="B154" s="72">
        <v>137</v>
      </c>
      <c r="C154" s="73">
        <v>1537.36</v>
      </c>
      <c r="D154" s="74">
        <v>8.3288962554958681E-3</v>
      </c>
    </row>
    <row r="155" spans="2:4" x14ac:dyDescent="0.25">
      <c r="B155" s="72">
        <v>138</v>
      </c>
      <c r="C155" s="73">
        <v>1536.13</v>
      </c>
      <c r="D155" s="74">
        <v>8.3282087978730664E-3</v>
      </c>
    </row>
    <row r="156" spans="2:4" x14ac:dyDescent="0.25">
      <c r="B156" s="72">
        <v>139</v>
      </c>
      <c r="C156" s="73">
        <v>1548.13</v>
      </c>
      <c r="D156" s="74">
        <v>7.7280926806647327E-3</v>
      </c>
    </row>
    <row r="157" spans="2:4" x14ac:dyDescent="0.25">
      <c r="B157" s="72">
        <v>140</v>
      </c>
      <c r="C157" s="73">
        <v>1526.6</v>
      </c>
      <c r="D157" s="74">
        <v>8.1646654760807111E-3</v>
      </c>
    </row>
    <row r="158" spans="2:4" x14ac:dyDescent="0.25">
      <c r="B158" s="72">
        <v>141</v>
      </c>
      <c r="C158" s="73">
        <v>1540.41</v>
      </c>
      <c r="D158" s="74">
        <v>1.0149925409411934E-2</v>
      </c>
    </row>
    <row r="159" spans="2:4" x14ac:dyDescent="0.25">
      <c r="B159" s="72">
        <v>142</v>
      </c>
      <c r="C159" s="73">
        <v>1529.17</v>
      </c>
      <c r="D159" s="74">
        <v>1.0125871748547155E-2</v>
      </c>
    </row>
    <row r="160" spans="2:4" x14ac:dyDescent="0.25">
      <c r="B160" s="72">
        <v>143</v>
      </c>
      <c r="C160" s="73">
        <v>1531.96</v>
      </c>
      <c r="D160" s="74">
        <v>9.7891320848784696E-3</v>
      </c>
    </row>
    <row r="161" spans="2:4" x14ac:dyDescent="0.25">
      <c r="B161" s="72">
        <v>144</v>
      </c>
      <c r="C161" s="73">
        <v>1528.09</v>
      </c>
      <c r="D161" s="74">
        <v>8.908748498417763E-3</v>
      </c>
    </row>
    <row r="162" spans="2:4" x14ac:dyDescent="0.25">
      <c r="B162" s="72">
        <v>145</v>
      </c>
      <c r="C162" s="73">
        <v>1541.73</v>
      </c>
      <c r="D162" s="74">
        <v>8.2611809448222499E-3</v>
      </c>
    </row>
    <row r="163" spans="2:4" x14ac:dyDescent="0.25">
      <c r="B163" s="72">
        <v>146</v>
      </c>
      <c r="C163" s="73">
        <v>1532.11</v>
      </c>
      <c r="D163" s="74">
        <v>8.7777970361300976E-3</v>
      </c>
    </row>
    <row r="164" spans="2:4" x14ac:dyDescent="0.25">
      <c r="B164" s="72">
        <v>147</v>
      </c>
      <c r="C164" s="73">
        <v>1524.96</v>
      </c>
      <c r="D164" s="74">
        <v>8.6120866738855391E-3</v>
      </c>
    </row>
    <row r="165" spans="2:4" x14ac:dyDescent="0.25">
      <c r="B165" s="72">
        <v>148</v>
      </c>
      <c r="C165" s="73">
        <v>1520.03</v>
      </c>
      <c r="D165" s="74">
        <v>8.2519315306023109E-3</v>
      </c>
    </row>
    <row r="166" spans="2:4" x14ac:dyDescent="0.25">
      <c r="B166" s="72">
        <v>149</v>
      </c>
      <c r="C166" s="73">
        <v>1523.72</v>
      </c>
      <c r="D166" s="74">
        <v>7.8161730383640281E-3</v>
      </c>
    </row>
    <row r="167" spans="2:4" x14ac:dyDescent="0.25">
      <c r="B167" s="72">
        <v>150</v>
      </c>
      <c r="C167" s="73">
        <v>1520.61</v>
      </c>
      <c r="D167" s="74">
        <v>7.4158386416025256E-3</v>
      </c>
    </row>
    <row r="168" spans="2:4" x14ac:dyDescent="0.25">
      <c r="B168" s="72">
        <v>151</v>
      </c>
      <c r="C168" s="73">
        <v>1525.29</v>
      </c>
      <c r="D168" s="74">
        <v>7.0864584720566953E-3</v>
      </c>
    </row>
    <row r="169" spans="2:4" x14ac:dyDescent="0.25">
      <c r="B169" s="72">
        <v>152</v>
      </c>
      <c r="C169" s="73">
        <v>1528.58</v>
      </c>
      <c r="D169" s="74">
        <v>6.9285039638666774E-3</v>
      </c>
    </row>
    <row r="170" spans="2:4" x14ac:dyDescent="0.25">
      <c r="B170" s="72">
        <v>153</v>
      </c>
      <c r="C170" s="73">
        <v>1533.2</v>
      </c>
      <c r="D170" s="74">
        <v>6.7307024216993428E-3</v>
      </c>
    </row>
    <row r="171" spans="2:4" x14ac:dyDescent="0.25">
      <c r="B171" s="72">
        <v>154</v>
      </c>
      <c r="C171" s="73">
        <v>1536.09</v>
      </c>
      <c r="D171" s="74">
        <v>6.6628691432417276E-3</v>
      </c>
    </row>
    <row r="172" spans="2:4" x14ac:dyDescent="0.25">
      <c r="B172" s="72">
        <v>155</v>
      </c>
      <c r="C172" s="73">
        <v>1534.56</v>
      </c>
      <c r="D172" s="74">
        <v>6.5156789231504498E-3</v>
      </c>
    </row>
    <row r="173" spans="2:4" x14ac:dyDescent="0.25">
      <c r="B173" s="72">
        <v>156</v>
      </c>
      <c r="C173" s="73">
        <v>1538.7</v>
      </c>
      <c r="D173" s="74">
        <v>6.3615420191976647E-3</v>
      </c>
    </row>
    <row r="174" spans="2:4" x14ac:dyDescent="0.25">
      <c r="B174" s="72">
        <v>157</v>
      </c>
      <c r="C174" s="73">
        <v>1544.32</v>
      </c>
      <c r="D174" s="74">
        <v>6.3633815098639267E-3</v>
      </c>
    </row>
    <row r="175" spans="2:4" x14ac:dyDescent="0.25">
      <c r="B175" s="72">
        <v>158</v>
      </c>
      <c r="C175" s="73">
        <v>1548.27</v>
      </c>
      <c r="D175" s="74">
        <v>6.4734419421696911E-3</v>
      </c>
    </row>
    <row r="176" spans="2:4" x14ac:dyDescent="0.25">
      <c r="B176" s="72">
        <v>159</v>
      </c>
      <c r="C176" s="73">
        <v>1543.68</v>
      </c>
      <c r="D176" s="74">
        <v>6.4307940075503268E-3</v>
      </c>
    </row>
    <row r="177" spans="2:4" x14ac:dyDescent="0.25">
      <c r="B177" s="72">
        <v>160</v>
      </c>
      <c r="C177" s="73">
        <v>1540.61</v>
      </c>
      <c r="D177" s="74">
        <v>6.441225869954611E-3</v>
      </c>
    </row>
    <row r="178" spans="2:4" x14ac:dyDescent="0.25">
      <c r="B178" s="72">
        <v>161</v>
      </c>
      <c r="C178" s="73">
        <v>1542.77</v>
      </c>
      <c r="D178" s="74">
        <v>6.3610665314970012E-3</v>
      </c>
    </row>
    <row r="179" spans="2:4" x14ac:dyDescent="0.25">
      <c r="B179" s="72">
        <v>162</v>
      </c>
      <c r="C179" s="73">
        <v>1536.16</v>
      </c>
      <c r="D179" s="74">
        <v>6.2660073277247845E-3</v>
      </c>
    </row>
    <row r="180" spans="2:4" x14ac:dyDescent="0.25">
      <c r="B180" s="72">
        <v>163</v>
      </c>
      <c r="C180" s="73">
        <v>1530.34</v>
      </c>
      <c r="D180" s="74">
        <v>6.4970762972371386E-3</v>
      </c>
    </row>
    <row r="181" spans="2:4" x14ac:dyDescent="0.25">
      <c r="B181" s="72">
        <v>164</v>
      </c>
      <c r="C181" s="73">
        <v>1508.94</v>
      </c>
      <c r="D181" s="74">
        <v>6.5878334795499982E-3</v>
      </c>
    </row>
    <row r="182" spans="2:4" x14ac:dyDescent="0.25">
      <c r="B182" s="72">
        <v>165</v>
      </c>
      <c r="C182" s="73">
        <v>1485.16</v>
      </c>
      <c r="D182" s="74">
        <v>9.3171269571067257E-3</v>
      </c>
    </row>
    <row r="183" spans="2:4" x14ac:dyDescent="0.25">
      <c r="B183" s="72">
        <v>166</v>
      </c>
      <c r="C183" s="73">
        <v>1475.9</v>
      </c>
      <c r="D183" s="74">
        <v>1.1423842039819531E-2</v>
      </c>
    </row>
    <row r="184" spans="2:4" x14ac:dyDescent="0.25">
      <c r="B184" s="72">
        <v>167</v>
      </c>
      <c r="C184" s="73">
        <v>1471.81</v>
      </c>
      <c r="D184" s="74">
        <v>1.0609913608239896E-2</v>
      </c>
    </row>
    <row r="185" spans="2:4" x14ac:dyDescent="0.25">
      <c r="B185" s="72">
        <v>168</v>
      </c>
      <c r="C185" s="73">
        <v>1480.57</v>
      </c>
      <c r="D185" s="74">
        <v>9.6130969487505345E-3</v>
      </c>
    </row>
    <row r="186" spans="2:4" x14ac:dyDescent="0.25">
      <c r="B186" s="72">
        <v>169</v>
      </c>
      <c r="C186" s="73">
        <v>1510.38</v>
      </c>
      <c r="D186" s="74">
        <v>9.1810090895078564E-3</v>
      </c>
    </row>
    <row r="187" spans="2:4" x14ac:dyDescent="0.25">
      <c r="B187" s="72">
        <v>170</v>
      </c>
      <c r="C187" s="73">
        <v>1501.31</v>
      </c>
      <c r="D187" s="74">
        <v>1.2737981773078394E-2</v>
      </c>
    </row>
    <row r="188" spans="2:4" x14ac:dyDescent="0.25">
      <c r="B188" s="72">
        <v>171</v>
      </c>
      <c r="C188" s="73">
        <v>1498.21</v>
      </c>
      <c r="D188" s="74">
        <v>1.1607421158580478E-2</v>
      </c>
    </row>
    <row r="189" spans="2:4" x14ac:dyDescent="0.25">
      <c r="B189" s="72">
        <v>172</v>
      </c>
      <c r="C189" s="73">
        <v>1495.4</v>
      </c>
      <c r="D189" s="74">
        <v>1.0370410514754142E-2</v>
      </c>
    </row>
    <row r="190" spans="2:4" x14ac:dyDescent="0.25">
      <c r="B190" s="72">
        <v>173</v>
      </c>
      <c r="C190" s="73">
        <v>1509.65</v>
      </c>
      <c r="D190" s="74">
        <v>9.3719803006876157E-3</v>
      </c>
    </row>
    <row r="191" spans="2:4" x14ac:dyDescent="0.25">
      <c r="B191" s="72">
        <v>174</v>
      </c>
      <c r="C191" s="73">
        <v>1505.63</v>
      </c>
      <c r="D191" s="74">
        <v>9.6781332949047953E-3</v>
      </c>
    </row>
    <row r="192" spans="2:4" x14ac:dyDescent="0.25">
      <c r="B192" s="72">
        <v>175</v>
      </c>
      <c r="C192" s="73">
        <v>1485.86</v>
      </c>
      <c r="D192" s="74">
        <v>8.8706915491868037E-3</v>
      </c>
    </row>
    <row r="193" spans="2:4" x14ac:dyDescent="0.25">
      <c r="B193" s="72">
        <v>176</v>
      </c>
      <c r="C193" s="73">
        <v>1482.99</v>
      </c>
      <c r="D193" s="74">
        <v>1.0329912621142115E-2</v>
      </c>
    </row>
    <row r="194" spans="2:4" x14ac:dyDescent="0.25">
      <c r="B194" s="72">
        <v>177</v>
      </c>
      <c r="C194" s="73">
        <v>1492.33</v>
      </c>
      <c r="D194" s="74">
        <v>9.3424295184145745E-3</v>
      </c>
    </row>
    <row r="195" spans="2:4" x14ac:dyDescent="0.25">
      <c r="B195" s="72">
        <v>178</v>
      </c>
      <c r="C195" s="73">
        <v>1488.6</v>
      </c>
      <c r="D195" s="74">
        <v>9.0319529241291024E-3</v>
      </c>
    </row>
    <row r="196" spans="2:4" x14ac:dyDescent="0.25">
      <c r="B196" s="72">
        <v>179</v>
      </c>
      <c r="C196" s="73">
        <v>1487.07</v>
      </c>
      <c r="D196" s="74">
        <v>8.3549048535122121E-3</v>
      </c>
    </row>
    <row r="197" spans="2:4" x14ac:dyDescent="0.25">
      <c r="B197" s="72">
        <v>180</v>
      </c>
      <c r="C197" s="73">
        <v>1498.14</v>
      </c>
      <c r="D197" s="74">
        <v>7.7549952053476215E-3</v>
      </c>
    </row>
    <row r="198" spans="2:4" x14ac:dyDescent="0.25">
      <c r="B198" s="72">
        <v>181</v>
      </c>
      <c r="C198" s="73">
        <v>1506.07</v>
      </c>
      <c r="D198" s="74">
        <v>8.1041892658265842E-3</v>
      </c>
    </row>
    <row r="199" spans="2:4" x14ac:dyDescent="0.25">
      <c r="B199" s="72">
        <v>182</v>
      </c>
      <c r="C199" s="73">
        <v>1512.97</v>
      </c>
      <c r="D199" s="74">
        <v>7.9610814716422548E-3</v>
      </c>
    </row>
    <row r="200" spans="2:4" x14ac:dyDescent="0.25">
      <c r="B200" s="72">
        <v>183</v>
      </c>
      <c r="C200" s="73">
        <v>1511.94</v>
      </c>
      <c r="D200" s="74">
        <v>7.7532040740645449E-3</v>
      </c>
    </row>
    <row r="201" spans="2:4" x14ac:dyDescent="0.25">
      <c r="B201" s="72">
        <v>184</v>
      </c>
      <c r="C201" s="73">
        <v>1524.86</v>
      </c>
      <c r="D201" s="74">
        <v>7.2826541232674956E-3</v>
      </c>
    </row>
    <row r="202" spans="2:4" x14ac:dyDescent="0.25">
      <c r="B202" s="72">
        <v>185</v>
      </c>
      <c r="C202" s="73">
        <v>1517.36</v>
      </c>
      <c r="D202" s="74">
        <v>8.0373462101356718E-3</v>
      </c>
    </row>
    <row r="203" spans="2:4" x14ac:dyDescent="0.25">
      <c r="B203" s="72">
        <v>186</v>
      </c>
      <c r="C203" s="73">
        <v>1494.99</v>
      </c>
      <c r="D203" s="74">
        <v>7.8600071801702143E-3</v>
      </c>
    </row>
    <row r="204" spans="2:4" x14ac:dyDescent="0.25">
      <c r="B204" s="72">
        <v>187</v>
      </c>
      <c r="C204" s="73">
        <v>1485.16</v>
      </c>
      <c r="D204" s="74">
        <v>1.0255401177823364E-2</v>
      </c>
    </row>
    <row r="205" spans="2:4" x14ac:dyDescent="0.25">
      <c r="B205" s="72">
        <v>188</v>
      </c>
      <c r="C205" s="73">
        <v>1497.55</v>
      </c>
      <c r="D205" s="74">
        <v>9.7664829460949263E-3</v>
      </c>
    </row>
    <row r="206" spans="2:4" x14ac:dyDescent="0.25">
      <c r="B206" s="72">
        <v>189</v>
      </c>
      <c r="C206" s="73">
        <v>1479.75</v>
      </c>
      <c r="D206" s="74">
        <v>9.7082433769920141E-3</v>
      </c>
    </row>
    <row r="207" spans="2:4" x14ac:dyDescent="0.25">
      <c r="B207" s="72">
        <v>190</v>
      </c>
      <c r="C207" s="73">
        <v>1459.97</v>
      </c>
      <c r="D207" s="74">
        <v>1.0514171948702073E-2</v>
      </c>
    </row>
    <row r="208" spans="2:4" x14ac:dyDescent="0.25">
      <c r="B208" s="72">
        <v>191</v>
      </c>
      <c r="C208" s="73">
        <v>1462.71</v>
      </c>
      <c r="D208" s="74">
        <v>1.1449091388292783E-2</v>
      </c>
    </row>
    <row r="209" spans="2:4" x14ac:dyDescent="0.25">
      <c r="B209" s="72">
        <v>192</v>
      </c>
      <c r="C209" s="73">
        <v>1479.01</v>
      </c>
      <c r="D209" s="74">
        <v>1.0234586099220358E-2</v>
      </c>
    </row>
    <row r="210" spans="2:4" x14ac:dyDescent="0.25">
      <c r="B210" s="72">
        <v>193</v>
      </c>
      <c r="C210" s="73">
        <v>1476.33</v>
      </c>
      <c r="D210" s="74">
        <v>1.0650141057727946E-2</v>
      </c>
    </row>
    <row r="211" spans="2:4" x14ac:dyDescent="0.25">
      <c r="B211" s="72">
        <v>194</v>
      </c>
      <c r="C211" s="73">
        <v>1461.26</v>
      </c>
      <c r="D211" s="74">
        <v>9.5919482465104452E-3</v>
      </c>
    </row>
    <row r="212" spans="2:4" x14ac:dyDescent="0.25">
      <c r="B212" s="72">
        <v>195</v>
      </c>
      <c r="C212" s="73">
        <v>1452.38</v>
      </c>
      <c r="D212" s="74">
        <v>1.0010492136352789E-2</v>
      </c>
    </row>
    <row r="213" spans="2:4" x14ac:dyDescent="0.25">
      <c r="B213" s="72">
        <v>196</v>
      </c>
      <c r="C213" s="73">
        <v>1440.38</v>
      </c>
      <c r="D213" s="74">
        <v>9.5049596914569875E-3</v>
      </c>
    </row>
    <row r="214" spans="2:4" x14ac:dyDescent="0.25">
      <c r="B214" s="72">
        <v>197</v>
      </c>
      <c r="C214" s="73">
        <v>1433.9</v>
      </c>
      <c r="D214" s="74">
        <v>9.5175895628858195E-3</v>
      </c>
    </row>
    <row r="215" spans="2:4" x14ac:dyDescent="0.25">
      <c r="B215" s="72">
        <v>198</v>
      </c>
      <c r="C215" s="73">
        <v>1411.99</v>
      </c>
      <c r="D215" s="74">
        <v>8.9181665483268318E-3</v>
      </c>
    </row>
    <row r="216" spans="2:4" x14ac:dyDescent="0.25">
      <c r="B216" s="72">
        <v>199</v>
      </c>
      <c r="C216" s="73">
        <v>1395.49</v>
      </c>
      <c r="D216" s="74">
        <v>1.1034073029077064E-2</v>
      </c>
    </row>
    <row r="217" spans="2:4" x14ac:dyDescent="0.25">
      <c r="B217" s="72">
        <v>200</v>
      </c>
      <c r="C217" s="73">
        <v>1397.17</v>
      </c>
      <c r="D217" s="74">
        <v>1.1366565718825472E-2</v>
      </c>
    </row>
    <row r="218" spans="2:4" x14ac:dyDescent="0.25">
      <c r="B218" s="72">
        <v>201</v>
      </c>
      <c r="C218" s="73">
        <v>1392.46</v>
      </c>
      <c r="D218" s="74">
        <v>1.0144705868428274E-2</v>
      </c>
    </row>
    <row r="219" spans="2:4" x14ac:dyDescent="0.25">
      <c r="B219" s="72">
        <v>202</v>
      </c>
      <c r="C219" s="73">
        <v>1394.92</v>
      </c>
      <c r="D219" s="74">
        <v>9.291359070590895E-3</v>
      </c>
    </row>
    <row r="220" spans="2:4" x14ac:dyDescent="0.25">
      <c r="B220" s="72">
        <v>203</v>
      </c>
      <c r="C220" s="73">
        <v>1392.18</v>
      </c>
      <c r="D220" s="74">
        <v>8.5142301776407522E-3</v>
      </c>
    </row>
    <row r="221" spans="2:4" x14ac:dyDescent="0.25">
      <c r="B221" s="72">
        <v>204</v>
      </c>
      <c r="C221" s="73">
        <v>1383.02</v>
      </c>
      <c r="D221" s="74">
        <v>7.9196824733434087E-3</v>
      </c>
    </row>
    <row r="222" spans="2:4" x14ac:dyDescent="0.25">
      <c r="B222" s="72">
        <v>205</v>
      </c>
      <c r="C222" s="73">
        <v>1390.97</v>
      </c>
      <c r="D222" s="74">
        <v>8.055348748872624E-3</v>
      </c>
    </row>
    <row r="223" spans="2:4" x14ac:dyDescent="0.25">
      <c r="B223" s="72">
        <v>206</v>
      </c>
      <c r="C223" s="73">
        <v>1401.69</v>
      </c>
      <c r="D223" s="74">
        <v>7.9977941895966308E-3</v>
      </c>
    </row>
    <row r="224" spans="2:4" x14ac:dyDescent="0.25">
      <c r="B224" s="72">
        <v>207</v>
      </c>
      <c r="C224" s="73">
        <v>1423.2</v>
      </c>
      <c r="D224" s="74">
        <v>8.3268954321142116E-3</v>
      </c>
    </row>
    <row r="225" spans="2:4" x14ac:dyDescent="0.25">
      <c r="B225" s="72">
        <v>208</v>
      </c>
      <c r="C225" s="73">
        <v>1424.96</v>
      </c>
      <c r="D225" s="74">
        <v>1.064081701969604E-2</v>
      </c>
    </row>
    <row r="226" spans="2:4" x14ac:dyDescent="0.25">
      <c r="B226" s="72">
        <v>209</v>
      </c>
      <c r="C226" s="73">
        <v>1419.91</v>
      </c>
      <c r="D226" s="74">
        <v>9.563215369357312E-3</v>
      </c>
    </row>
    <row r="227" spans="2:4" x14ac:dyDescent="0.25">
      <c r="B227" s="72">
        <v>210</v>
      </c>
      <c r="C227" s="73">
        <v>1387.37</v>
      </c>
      <c r="D227" s="74">
        <v>8.8527666306352851E-3</v>
      </c>
    </row>
    <row r="228" spans="2:4" x14ac:dyDescent="0.25">
      <c r="B228" s="72">
        <v>211</v>
      </c>
      <c r="C228" s="73">
        <v>1401.51</v>
      </c>
      <c r="D228" s="74">
        <v>1.3799393196593065E-2</v>
      </c>
    </row>
    <row r="229" spans="2:4" x14ac:dyDescent="0.25">
      <c r="B229" s="72">
        <v>212</v>
      </c>
      <c r="C229" s="73">
        <v>1426.96</v>
      </c>
      <c r="D229" s="74">
        <v>1.3052736381771386E-2</v>
      </c>
    </row>
    <row r="230" spans="2:4" x14ac:dyDescent="0.25">
      <c r="B230" s="72">
        <v>213</v>
      </c>
      <c r="C230" s="73">
        <v>1436.9</v>
      </c>
      <c r="D230" s="74">
        <v>1.4391358409842164E-2</v>
      </c>
    </row>
    <row r="231" spans="2:4" x14ac:dyDescent="0.25">
      <c r="B231" s="72">
        <v>214</v>
      </c>
      <c r="C231" s="73">
        <v>1423.09</v>
      </c>
      <c r="D231" s="74">
        <v>1.3027801320507831E-2</v>
      </c>
    </row>
    <row r="232" spans="2:4" x14ac:dyDescent="0.25">
      <c r="B232" s="72">
        <v>215</v>
      </c>
      <c r="C232" s="73">
        <v>1389.24</v>
      </c>
      <c r="D232" s="74">
        <v>1.238085166532393E-2</v>
      </c>
    </row>
    <row r="233" spans="2:4" x14ac:dyDescent="0.25">
      <c r="B233" s="72">
        <v>216</v>
      </c>
      <c r="C233" s="73">
        <v>1390.19</v>
      </c>
      <c r="D233" s="74">
        <v>1.5937222324033256E-2</v>
      </c>
    </row>
    <row r="234" spans="2:4" x14ac:dyDescent="0.25">
      <c r="B234" s="72">
        <v>217</v>
      </c>
      <c r="C234" s="73">
        <v>1388.3</v>
      </c>
      <c r="D234" s="74">
        <v>1.3869941734991054E-2</v>
      </c>
    </row>
    <row r="235" spans="2:4" x14ac:dyDescent="0.25">
      <c r="B235" s="72">
        <v>218</v>
      </c>
      <c r="C235" s="73">
        <v>1370.91</v>
      </c>
      <c r="D235" s="74">
        <v>1.2182416475241334E-2</v>
      </c>
    </row>
    <row r="236" spans="2:4" x14ac:dyDescent="0.25">
      <c r="B236" s="72">
        <v>219</v>
      </c>
      <c r="C236" s="73">
        <v>1393.78</v>
      </c>
      <c r="D236" s="74">
        <v>1.2375559445746245E-2</v>
      </c>
    </row>
    <row r="237" spans="2:4" x14ac:dyDescent="0.25">
      <c r="B237" s="72">
        <v>220</v>
      </c>
      <c r="C237" s="73">
        <v>1383.27</v>
      </c>
      <c r="D237" s="74">
        <v>1.3532775169512913E-2</v>
      </c>
    </row>
    <row r="238" spans="2:4" x14ac:dyDescent="0.25">
      <c r="B238" s="72">
        <v>221</v>
      </c>
      <c r="C238" s="73">
        <v>1385.13</v>
      </c>
      <c r="D238" s="74">
        <v>1.243384288025795E-2</v>
      </c>
    </row>
    <row r="239" spans="2:4" x14ac:dyDescent="0.25">
      <c r="B239" s="72">
        <v>222</v>
      </c>
      <c r="C239" s="73">
        <v>1386.8</v>
      </c>
      <c r="D239" s="74">
        <v>1.1011505259355786E-2</v>
      </c>
    </row>
    <row r="240" spans="2:4" x14ac:dyDescent="0.25">
      <c r="B240" s="72">
        <v>223</v>
      </c>
      <c r="C240" s="73">
        <v>1379.24</v>
      </c>
      <c r="D240" s="74">
        <v>9.8593014528209916E-3</v>
      </c>
    </row>
    <row r="241" spans="2:4" x14ac:dyDescent="0.25">
      <c r="B241" s="72">
        <v>224</v>
      </c>
      <c r="C241" s="73">
        <v>1405.61</v>
      </c>
      <c r="D241" s="74">
        <v>9.300646077423565E-3</v>
      </c>
    </row>
    <row r="242" spans="2:4" x14ac:dyDescent="0.25">
      <c r="B242" s="72">
        <v>225</v>
      </c>
      <c r="C242" s="73">
        <v>1399.71</v>
      </c>
      <c r="D242" s="74">
        <v>1.2445551535862057E-2</v>
      </c>
    </row>
    <row r="243" spans="2:4" x14ac:dyDescent="0.25">
      <c r="B243" s="72">
        <v>226</v>
      </c>
      <c r="C243" s="73">
        <v>1408.41</v>
      </c>
      <c r="D243" s="74">
        <v>1.1186548821163562E-2</v>
      </c>
    </row>
    <row r="244" spans="2:4" x14ac:dyDescent="0.25">
      <c r="B244" s="72">
        <v>227</v>
      </c>
      <c r="C244" s="73">
        <v>1390</v>
      </c>
      <c r="D244" s="74">
        <v>1.0418575729024345E-2</v>
      </c>
    </row>
    <row r="245" spans="2:4" x14ac:dyDescent="0.25">
      <c r="B245" s="72">
        <v>228</v>
      </c>
      <c r="C245" s="73">
        <v>1382.45</v>
      </c>
      <c r="D245" s="74">
        <v>1.1304796338180613E-2</v>
      </c>
    </row>
    <row r="246" spans="2:4" x14ac:dyDescent="0.25">
      <c r="B246" s="72">
        <v>229</v>
      </c>
      <c r="C246" s="73">
        <v>1377.03</v>
      </c>
      <c r="D246" s="74">
        <v>1.0413347455909912E-2</v>
      </c>
    </row>
    <row r="247" spans="2:4" x14ac:dyDescent="0.25">
      <c r="B247" s="72">
        <v>230</v>
      </c>
      <c r="C247" s="73">
        <v>1373.35</v>
      </c>
      <c r="D247" s="74">
        <v>9.5514706503112452E-3</v>
      </c>
    </row>
    <row r="248" spans="2:4" x14ac:dyDescent="0.25">
      <c r="B248" s="72">
        <v>231</v>
      </c>
      <c r="C248" s="73">
        <v>1374.29</v>
      </c>
      <c r="D248" s="74">
        <v>8.7721471337415136E-3</v>
      </c>
    </row>
    <row r="249" spans="2:4" x14ac:dyDescent="0.25">
      <c r="B249" s="72">
        <v>232</v>
      </c>
      <c r="C249" s="73">
        <v>1365.35</v>
      </c>
      <c r="D249" s="74">
        <v>8.0708908190357739E-3</v>
      </c>
    </row>
    <row r="250" spans="2:4" x14ac:dyDescent="0.25">
      <c r="B250" s="72">
        <v>233</v>
      </c>
      <c r="C250" s="73">
        <v>1359.31</v>
      </c>
      <c r="D250" s="74">
        <v>8.148541250899843E-3</v>
      </c>
    </row>
    <row r="251" spans="2:4" x14ac:dyDescent="0.25">
      <c r="B251" s="72">
        <v>234</v>
      </c>
      <c r="C251" s="73">
        <v>1335.64</v>
      </c>
      <c r="D251" s="74">
        <v>7.8737648415452208E-3</v>
      </c>
    </row>
    <row r="252" spans="2:4" x14ac:dyDescent="0.25">
      <c r="B252" s="72">
        <v>235</v>
      </c>
      <c r="C252" s="73">
        <v>1336.14</v>
      </c>
      <c r="D252" s="74">
        <v>1.1211140553189992E-2</v>
      </c>
    </row>
    <row r="253" spans="2:4" x14ac:dyDescent="0.25">
      <c r="B253" s="72">
        <v>236</v>
      </c>
      <c r="C253" s="73">
        <v>1332.35</v>
      </c>
      <c r="D253" s="74">
        <v>1.0004528900479898E-2</v>
      </c>
    </row>
    <row r="254" spans="2:4" x14ac:dyDescent="0.25">
      <c r="B254" s="72">
        <v>237</v>
      </c>
      <c r="C254" s="73">
        <v>1298.3699999999999</v>
      </c>
      <c r="D254" s="74">
        <v>9.1393674192741022E-3</v>
      </c>
    </row>
    <row r="255" spans="2:4" x14ac:dyDescent="0.25">
      <c r="B255" s="72">
        <v>238</v>
      </c>
      <c r="C255" s="73">
        <v>1301.8599999999999</v>
      </c>
      <c r="D255" s="74">
        <v>1.4973278399378245E-2</v>
      </c>
    </row>
    <row r="256" spans="2:4" x14ac:dyDescent="0.25">
      <c r="B256" s="72">
        <v>239</v>
      </c>
      <c r="C256" s="73">
        <v>1301.5999999999999</v>
      </c>
      <c r="D256" s="74">
        <v>1.3134730622713234E-2</v>
      </c>
    </row>
    <row r="257" spans="2:4" x14ac:dyDescent="0.25">
      <c r="B257" s="72">
        <v>240</v>
      </c>
      <c r="C257" s="73">
        <v>1329.15</v>
      </c>
      <c r="D257" s="74">
        <v>1.1563896227659961E-2</v>
      </c>
    </row>
    <row r="258" spans="2:4" x14ac:dyDescent="0.25">
      <c r="B258" s="72">
        <v>241</v>
      </c>
      <c r="C258" s="73">
        <v>1324.99</v>
      </c>
      <c r="D258" s="74">
        <v>1.4399569485896746E-2</v>
      </c>
    </row>
    <row r="259" spans="2:4" x14ac:dyDescent="0.25">
      <c r="B259" s="72">
        <v>242</v>
      </c>
      <c r="C259" s="73">
        <v>1325.93</v>
      </c>
      <c r="D259" s="74">
        <v>1.2689245236637366E-2</v>
      </c>
    </row>
    <row r="260" spans="2:4" x14ac:dyDescent="0.25">
      <c r="B260" s="72">
        <v>243</v>
      </c>
      <c r="C260" s="73">
        <v>1332.8</v>
      </c>
      <c r="D260" s="74">
        <v>1.1205496069459971E-2</v>
      </c>
    </row>
    <row r="261" spans="2:4" x14ac:dyDescent="0.25">
      <c r="B261" s="72">
        <v>244</v>
      </c>
      <c r="C261" s="73">
        <v>1348.53</v>
      </c>
      <c r="D261" s="74">
        <v>1.0302775649054841E-2</v>
      </c>
    </row>
    <row r="262" spans="2:4" x14ac:dyDescent="0.25">
      <c r="B262" s="72">
        <v>245</v>
      </c>
      <c r="C262" s="73">
        <v>1356.75</v>
      </c>
      <c r="D262" s="74">
        <v>1.0856753170041342E-2</v>
      </c>
    </row>
    <row r="263" spans="2:4" x14ac:dyDescent="0.25">
      <c r="B263" s="72">
        <v>246</v>
      </c>
      <c r="C263" s="73">
        <v>1368.24</v>
      </c>
      <c r="D263" s="74">
        <v>1.0148069230405315E-2</v>
      </c>
    </row>
    <row r="264" spans="2:4" x14ac:dyDescent="0.25">
      <c r="B264" s="72">
        <v>247</v>
      </c>
      <c r="C264" s="73">
        <v>1377.61</v>
      </c>
      <c r="D264" s="74">
        <v>1.0009803033149991E-2</v>
      </c>
    </row>
    <row r="265" spans="2:4" x14ac:dyDescent="0.25">
      <c r="B265" s="72">
        <v>248</v>
      </c>
      <c r="C265" s="73">
        <v>1384.07</v>
      </c>
      <c r="D265" s="74">
        <v>9.6184720251109856E-3</v>
      </c>
    </row>
    <row r="266" spans="2:4" x14ac:dyDescent="0.25">
      <c r="B266" s="72">
        <v>249</v>
      </c>
      <c r="C266" s="73">
        <v>1388.38</v>
      </c>
      <c r="D266" s="74">
        <v>9.0156040297520411E-3</v>
      </c>
    </row>
    <row r="267" spans="2:4" x14ac:dyDescent="0.25">
      <c r="B267" s="72">
        <v>250</v>
      </c>
      <c r="C267" s="73">
        <v>1393.2</v>
      </c>
      <c r="D267" s="74">
        <v>8.3892828581795895E-3</v>
      </c>
    </row>
    <row r="268" spans="2:4" x14ac:dyDescent="0.25">
      <c r="B268" s="72">
        <v>251</v>
      </c>
      <c r="C268" s="73">
        <v>1393.09</v>
      </c>
      <c r="D268" s="74">
        <v>7.9428080082680156E-3</v>
      </c>
    </row>
    <row r="269" spans="2:4" x14ac:dyDescent="0.25">
      <c r="B269" s="72">
        <v>252</v>
      </c>
      <c r="C269" s="73">
        <v>1391.34</v>
      </c>
      <c r="D269" s="74">
        <v>7.4209131154220473E-3</v>
      </c>
    </row>
    <row r="270" spans="2:4" x14ac:dyDescent="0.25">
      <c r="B270" s="72">
        <v>253</v>
      </c>
      <c r="C270" s="73">
        <v>1391.42</v>
      </c>
      <c r="D270" s="74">
        <v>7.0478126626909096E-3</v>
      </c>
    </row>
    <row r="271" spans="2:4" x14ac:dyDescent="0.25">
      <c r="B271" s="72">
        <v>254</v>
      </c>
      <c r="C271" s="73">
        <v>1392.95</v>
      </c>
      <c r="D271" s="74">
        <v>6.7399732423665919E-3</v>
      </c>
    </row>
    <row r="272" spans="2:4" x14ac:dyDescent="0.25">
      <c r="B272" s="72">
        <v>255</v>
      </c>
      <c r="C272" s="73">
        <v>1398.94</v>
      </c>
      <c r="D272" s="74">
        <v>6.5311269913944968E-3</v>
      </c>
    </row>
    <row r="273" spans="2:4" x14ac:dyDescent="0.25">
      <c r="B273" s="72">
        <v>256</v>
      </c>
      <c r="C273" s="73">
        <v>1403.94</v>
      </c>
      <c r="D273" s="74">
        <v>6.6816850098986658E-3</v>
      </c>
    </row>
    <row r="274" spans="2:4" x14ac:dyDescent="0.25">
      <c r="B274" s="72">
        <v>257</v>
      </c>
      <c r="C274" s="73">
        <v>1406.52</v>
      </c>
      <c r="D274" s="74">
        <v>6.6902423739905121E-3</v>
      </c>
    </row>
    <row r="275" spans="2:4" x14ac:dyDescent="0.25">
      <c r="B275" s="72">
        <v>258</v>
      </c>
      <c r="C275" s="73">
        <v>1416.76</v>
      </c>
      <c r="D275" s="74">
        <v>6.532699305123439E-3</v>
      </c>
    </row>
    <row r="276" spans="2:4" x14ac:dyDescent="0.25">
      <c r="B276" s="72">
        <v>259</v>
      </c>
      <c r="C276" s="73">
        <v>1425.47</v>
      </c>
      <c r="D276" s="74">
        <v>7.2508800811113506E-3</v>
      </c>
    </row>
    <row r="277" spans="2:4" x14ac:dyDescent="0.25">
      <c r="B277" s="72">
        <v>260</v>
      </c>
      <c r="C277" s="73">
        <v>1430.18</v>
      </c>
      <c r="D277" s="74">
        <v>7.4970365512581219E-3</v>
      </c>
    </row>
    <row r="278" spans="2:4" x14ac:dyDescent="0.25">
      <c r="B278" s="72">
        <v>261</v>
      </c>
      <c r="C278" s="73">
        <v>1437.45</v>
      </c>
      <c r="D278" s="74">
        <v>7.2553524877492243E-3</v>
      </c>
    </row>
    <row r="279" spans="2:4" x14ac:dyDescent="0.25">
      <c r="B279" s="72">
        <v>262</v>
      </c>
      <c r="C279" s="73">
        <v>1449.65</v>
      </c>
      <c r="D279" s="74">
        <v>7.3149702602776515E-3</v>
      </c>
    </row>
    <row r="280" spans="2:4" x14ac:dyDescent="0.25">
      <c r="B280" s="72">
        <v>263</v>
      </c>
      <c r="C280" s="73">
        <v>1447.01</v>
      </c>
      <c r="D280" s="74">
        <v>8.0443779469912633E-3</v>
      </c>
    </row>
    <row r="281" spans="2:4" x14ac:dyDescent="0.25">
      <c r="B281" s="72">
        <v>264</v>
      </c>
      <c r="C281" s="73">
        <v>1462.03</v>
      </c>
      <c r="D281" s="74">
        <v>7.5501208035126787E-3</v>
      </c>
    </row>
    <row r="282" spans="2:4" x14ac:dyDescent="0.25">
      <c r="B282" s="72">
        <v>265</v>
      </c>
      <c r="C282" s="73">
        <v>1474.94</v>
      </c>
      <c r="D282" s="74">
        <v>8.6816867112795293E-3</v>
      </c>
    </row>
    <row r="283" spans="2:4" x14ac:dyDescent="0.25">
      <c r="B283" s="72">
        <v>266</v>
      </c>
      <c r="C283" s="73">
        <v>1493.39</v>
      </c>
      <c r="D283" s="74">
        <v>9.0432698133473873E-3</v>
      </c>
    </row>
    <row r="284" spans="2:4" x14ac:dyDescent="0.25">
      <c r="B284" s="72">
        <v>267</v>
      </c>
      <c r="C284" s="73">
        <v>1488.9</v>
      </c>
      <c r="D284" s="74">
        <v>1.0210884404098756E-2</v>
      </c>
    </row>
    <row r="285" spans="2:4" x14ac:dyDescent="0.25">
      <c r="B285" s="72">
        <v>268</v>
      </c>
      <c r="C285" s="73">
        <v>1472.11</v>
      </c>
      <c r="D285" s="74">
        <v>9.3143406187087448E-3</v>
      </c>
    </row>
    <row r="286" spans="2:4" x14ac:dyDescent="0.25">
      <c r="B286" s="72">
        <v>269</v>
      </c>
      <c r="C286" s="73">
        <v>1468.77</v>
      </c>
      <c r="D286" s="74">
        <v>1.0091556427935614E-2</v>
      </c>
    </row>
    <row r="287" spans="2:4" x14ac:dyDescent="0.25">
      <c r="B287" s="72">
        <v>270</v>
      </c>
      <c r="C287" s="73">
        <v>1468.42</v>
      </c>
      <c r="D287" s="74">
        <v>9.1712432227572839E-3</v>
      </c>
    </row>
    <row r="288" spans="2:4" x14ac:dyDescent="0.25">
      <c r="B288" s="72">
        <v>271</v>
      </c>
      <c r="C288" s="73">
        <v>1473.73</v>
      </c>
      <c r="D288" s="74">
        <v>8.3779812656493251E-3</v>
      </c>
    </row>
    <row r="289" spans="2:4" x14ac:dyDescent="0.25">
      <c r="B289" s="72">
        <v>272</v>
      </c>
      <c r="C289" s="73">
        <v>1472.57</v>
      </c>
      <c r="D289" s="74">
        <v>7.949068305199836E-3</v>
      </c>
    </row>
    <row r="290" spans="2:4" x14ac:dyDescent="0.25">
      <c r="B290" s="72">
        <v>273</v>
      </c>
      <c r="C290" s="73">
        <v>1476.79</v>
      </c>
      <c r="D290" s="74">
        <v>7.435286380985005E-3</v>
      </c>
    </row>
    <row r="291" spans="2:4" x14ac:dyDescent="0.25">
      <c r="B291" s="72">
        <v>274</v>
      </c>
      <c r="C291" s="73">
        <v>1488.84</v>
      </c>
      <c r="D291" s="74">
        <v>7.1661993345268011E-3</v>
      </c>
    </row>
    <row r="292" spans="2:4" x14ac:dyDescent="0.25">
      <c r="B292" s="72">
        <v>275</v>
      </c>
      <c r="C292" s="73">
        <v>1482.69</v>
      </c>
      <c r="D292" s="74">
        <v>7.8687466072060331E-3</v>
      </c>
    </row>
    <row r="293" spans="2:4" x14ac:dyDescent="0.25">
      <c r="B293" s="72">
        <v>276</v>
      </c>
      <c r="C293" s="73">
        <v>1477.76</v>
      </c>
      <c r="D293" s="74">
        <v>7.6283426551925345E-3</v>
      </c>
    </row>
    <row r="294" spans="2:4" x14ac:dyDescent="0.25">
      <c r="B294" s="72">
        <v>277</v>
      </c>
      <c r="C294" s="73">
        <v>1478.64</v>
      </c>
      <c r="D294" s="74">
        <v>7.3563790918268375E-3</v>
      </c>
    </row>
    <row r="295" spans="2:4" x14ac:dyDescent="0.25">
      <c r="B295" s="72">
        <v>278</v>
      </c>
      <c r="C295" s="73">
        <v>1478.49</v>
      </c>
      <c r="D295" s="74">
        <v>6.978732687027118E-3</v>
      </c>
    </row>
    <row r="296" spans="2:4" x14ac:dyDescent="0.25">
      <c r="B296" s="72">
        <v>279</v>
      </c>
      <c r="C296" s="73">
        <v>1491.74</v>
      </c>
      <c r="D296" s="74">
        <v>6.6882359481310284E-3</v>
      </c>
    </row>
    <row r="297" spans="2:4" x14ac:dyDescent="0.25">
      <c r="B297" s="72">
        <v>280</v>
      </c>
      <c r="C297" s="73">
        <v>1509.88</v>
      </c>
      <c r="D297" s="74">
        <v>7.7650635459235295E-3</v>
      </c>
    </row>
    <row r="298" spans="2:4" x14ac:dyDescent="0.25">
      <c r="B298" s="72">
        <v>281</v>
      </c>
      <c r="C298" s="73">
        <v>1519.95</v>
      </c>
      <c r="D298" s="74">
        <v>9.3202878033565098E-3</v>
      </c>
    </row>
    <row r="299" spans="2:4" x14ac:dyDescent="0.25">
      <c r="B299" s="72">
        <v>282</v>
      </c>
      <c r="C299" s="73">
        <v>1516.64</v>
      </c>
      <c r="D299" s="74">
        <v>9.0764880703345756E-3</v>
      </c>
    </row>
    <row r="300" spans="2:4" x14ac:dyDescent="0.25">
      <c r="B300" s="72">
        <v>283</v>
      </c>
      <c r="C300" s="73">
        <v>1508.27</v>
      </c>
      <c r="D300" s="74">
        <v>8.3686659956377259E-3</v>
      </c>
    </row>
    <row r="301" spans="2:4" x14ac:dyDescent="0.25">
      <c r="B301" s="72">
        <v>284</v>
      </c>
      <c r="C301" s="73">
        <v>1515.35</v>
      </c>
      <c r="D301" s="74">
        <v>8.1943495164384719E-3</v>
      </c>
    </row>
    <row r="302" spans="2:4" x14ac:dyDescent="0.25">
      <c r="B302" s="72">
        <v>285</v>
      </c>
      <c r="C302" s="73">
        <v>1517</v>
      </c>
      <c r="D302" s="74">
        <v>7.941072912147705E-3</v>
      </c>
    </row>
    <row r="303" spans="2:4" x14ac:dyDescent="0.25">
      <c r="B303" s="72">
        <v>286</v>
      </c>
      <c r="C303" s="73">
        <v>1518.21</v>
      </c>
      <c r="D303" s="74">
        <v>7.4379264700371412E-3</v>
      </c>
    </row>
    <row r="304" spans="2:4" x14ac:dyDescent="0.25">
      <c r="B304" s="72">
        <v>287</v>
      </c>
      <c r="C304" s="73">
        <v>1532.06</v>
      </c>
      <c r="D304" s="74">
        <v>7.0451989808794019E-3</v>
      </c>
    </row>
    <row r="305" spans="2:4" x14ac:dyDescent="0.25">
      <c r="B305" s="72">
        <v>288</v>
      </c>
      <c r="C305" s="73">
        <v>1517.84</v>
      </c>
      <c r="D305" s="74">
        <v>8.0301292206665462E-3</v>
      </c>
    </row>
    <row r="306" spans="2:4" x14ac:dyDescent="0.25">
      <c r="B306" s="72">
        <v>289</v>
      </c>
      <c r="C306" s="73">
        <v>1503.01</v>
      </c>
      <c r="D306" s="74">
        <v>8.7288013881274534E-3</v>
      </c>
    </row>
    <row r="307" spans="2:4" x14ac:dyDescent="0.25">
      <c r="B307" s="72">
        <v>290</v>
      </c>
      <c r="C307" s="73">
        <v>1525.79</v>
      </c>
      <c r="D307" s="74">
        <v>9.3162827911007339E-3</v>
      </c>
    </row>
    <row r="308" spans="2:4" x14ac:dyDescent="0.25">
      <c r="B308" s="72">
        <v>291</v>
      </c>
      <c r="C308" s="73">
        <v>1533.35</v>
      </c>
      <c r="D308" s="74">
        <v>1.1156365373285793E-2</v>
      </c>
    </row>
    <row r="309" spans="2:4" x14ac:dyDescent="0.25">
      <c r="B309" s="72">
        <v>292</v>
      </c>
      <c r="C309" s="73">
        <v>1560.4</v>
      </c>
      <c r="D309" s="74">
        <v>1.0238675876382797E-2</v>
      </c>
    </row>
    <row r="310" spans="2:4" x14ac:dyDescent="0.25">
      <c r="B310" s="72">
        <v>293</v>
      </c>
      <c r="C310" s="73">
        <v>1575.11</v>
      </c>
      <c r="D310" s="74">
        <v>1.2483183781533803E-2</v>
      </c>
    </row>
    <row r="311" spans="2:4" x14ac:dyDescent="0.25">
      <c r="B311" s="72">
        <v>294</v>
      </c>
      <c r="C311" s="73">
        <v>1579.72</v>
      </c>
      <c r="D311" s="74">
        <v>1.1920189770660127E-2</v>
      </c>
    </row>
    <row r="312" spans="2:4" x14ac:dyDescent="0.25">
      <c r="B312" s="72">
        <v>295</v>
      </c>
      <c r="C312" s="73">
        <v>1606.37</v>
      </c>
      <c r="D312" s="74">
        <v>1.0668720833372662E-2</v>
      </c>
    </row>
    <row r="313" spans="2:4" x14ac:dyDescent="0.25">
      <c r="B313" s="72">
        <v>296</v>
      </c>
      <c r="C313" s="73">
        <v>1613.71</v>
      </c>
      <c r="D313" s="74">
        <v>1.2501611961885546E-2</v>
      </c>
    </row>
    <row r="314" spans="2:4" x14ac:dyDescent="0.25">
      <c r="B314" s="72">
        <v>297</v>
      </c>
      <c r="C314" s="73">
        <v>1628.22</v>
      </c>
      <c r="D314" s="74">
        <v>1.1263175627372292E-2</v>
      </c>
    </row>
    <row r="315" spans="2:4" x14ac:dyDescent="0.25">
      <c r="B315" s="72">
        <v>298</v>
      </c>
      <c r="C315" s="73">
        <v>1631.3</v>
      </c>
      <c r="D315" s="74">
        <v>1.0928877758313497E-2</v>
      </c>
    </row>
    <row r="316" spans="2:4" x14ac:dyDescent="0.25">
      <c r="B316" s="72">
        <v>299</v>
      </c>
      <c r="C316" s="73">
        <v>1597.19</v>
      </c>
      <c r="D316" s="74">
        <v>9.8180165431365832E-3</v>
      </c>
    </row>
    <row r="317" spans="2:4" x14ac:dyDescent="0.25">
      <c r="B317" s="72">
        <v>300</v>
      </c>
      <c r="C317" s="73">
        <v>1607.03</v>
      </c>
      <c r="D317" s="74">
        <v>1.3502998050190528E-2</v>
      </c>
    </row>
    <row r="318" spans="2:4" x14ac:dyDescent="0.25">
      <c r="B318" s="72">
        <v>301</v>
      </c>
      <c r="C318" s="73">
        <v>1572.68</v>
      </c>
      <c r="D318" s="74">
        <v>1.2226752500785599E-2</v>
      </c>
    </row>
    <row r="319" spans="2:4" x14ac:dyDescent="0.25">
      <c r="B319" s="72">
        <v>302</v>
      </c>
      <c r="C319" s="73">
        <v>1569.91</v>
      </c>
      <c r="D319" s="74">
        <v>1.5006381045197709E-2</v>
      </c>
    </row>
    <row r="320" spans="2:4" x14ac:dyDescent="0.25">
      <c r="B320" s="72">
        <v>303</v>
      </c>
      <c r="C320" s="73">
        <v>1587.74</v>
      </c>
      <c r="D320" s="74">
        <v>1.3125778427170044E-2</v>
      </c>
    </row>
    <row r="321" spans="2:4" x14ac:dyDescent="0.25">
      <c r="B321" s="72">
        <v>304</v>
      </c>
      <c r="C321" s="73">
        <v>1581.9</v>
      </c>
      <c r="D321" s="74">
        <v>1.2769403870126594E-2</v>
      </c>
    </row>
    <row r="322" spans="2:4" x14ac:dyDescent="0.25">
      <c r="B322" s="72">
        <v>305</v>
      </c>
      <c r="C322" s="73">
        <v>1579.51</v>
      </c>
      <c r="D322" s="74">
        <v>1.1404187720638153E-2</v>
      </c>
    </row>
    <row r="323" spans="2:4" x14ac:dyDescent="0.25">
      <c r="B323" s="72">
        <v>306</v>
      </c>
      <c r="C323" s="73">
        <v>1590.64</v>
      </c>
      <c r="D323" s="74">
        <v>1.018453515107323E-2</v>
      </c>
    </row>
    <row r="324" spans="2:4" x14ac:dyDescent="0.25">
      <c r="B324" s="72">
        <v>307</v>
      </c>
      <c r="C324" s="73">
        <v>1590.15</v>
      </c>
      <c r="D324" s="74">
        <v>9.7817074272659801E-3</v>
      </c>
    </row>
    <row r="325" spans="2:4" x14ac:dyDescent="0.25">
      <c r="B325" s="72">
        <v>308</v>
      </c>
      <c r="C325" s="73">
        <v>1599.83</v>
      </c>
      <c r="D325" s="74">
        <v>8.8608380798780462E-3</v>
      </c>
    </row>
    <row r="326" spans="2:4" x14ac:dyDescent="0.25">
      <c r="B326" s="72">
        <v>309</v>
      </c>
      <c r="C326" s="73">
        <v>1616.35</v>
      </c>
      <c r="D326" s="74">
        <v>8.6416377335944098E-3</v>
      </c>
    </row>
    <row r="327" spans="2:4" x14ac:dyDescent="0.25">
      <c r="B327" s="72">
        <v>310</v>
      </c>
      <c r="C327" s="73">
        <v>1621.4</v>
      </c>
      <c r="D327" s="74">
        <v>9.3711629685959072E-3</v>
      </c>
    </row>
    <row r="328" spans="2:4" x14ac:dyDescent="0.25">
      <c r="B328" s="72">
        <v>311</v>
      </c>
      <c r="C328" s="73">
        <v>1625.21</v>
      </c>
      <c r="D328" s="74">
        <v>8.6656356992694805E-3</v>
      </c>
    </row>
    <row r="329" spans="2:4" x14ac:dyDescent="0.25">
      <c r="B329" s="72">
        <v>312</v>
      </c>
      <c r="C329" s="73">
        <v>1611.6</v>
      </c>
      <c r="D329" s="74">
        <v>8.0604495178179126E-3</v>
      </c>
    </row>
    <row r="330" spans="2:4" x14ac:dyDescent="0.25">
      <c r="B330" s="72">
        <v>313</v>
      </c>
      <c r="C330" s="73">
        <v>1604.97</v>
      </c>
      <c r="D330" s="74">
        <v>8.5314744398389385E-3</v>
      </c>
    </row>
    <row r="331" spans="2:4" x14ac:dyDescent="0.25">
      <c r="B331" s="72">
        <v>314</v>
      </c>
      <c r="C331" s="73">
        <v>1572.75</v>
      </c>
      <c r="D331" s="74">
        <v>8.1222203382800319E-3</v>
      </c>
    </row>
    <row r="332" spans="2:4" x14ac:dyDescent="0.25">
      <c r="B332" s="72">
        <v>315</v>
      </c>
      <c r="C332" s="73">
        <v>1581.43</v>
      </c>
      <c r="D332" s="74">
        <v>1.2341093163272679E-2</v>
      </c>
    </row>
    <row r="333" spans="2:4" x14ac:dyDescent="0.25">
      <c r="B333" s="72">
        <v>316</v>
      </c>
      <c r="C333" s="73">
        <v>1574.31</v>
      </c>
      <c r="D333" s="74">
        <v>1.1233588341370247E-2</v>
      </c>
    </row>
    <row r="334" spans="2:4" x14ac:dyDescent="0.25">
      <c r="B334" s="72">
        <v>317</v>
      </c>
      <c r="C334" s="73">
        <v>1591.18</v>
      </c>
      <c r="D334" s="74">
        <v>1.0253387541948916E-2</v>
      </c>
    </row>
    <row r="335" spans="2:4" x14ac:dyDescent="0.25">
      <c r="B335" s="72">
        <v>318</v>
      </c>
      <c r="C335" s="73">
        <v>1595.02</v>
      </c>
      <c r="D335" s="74">
        <v>1.056281122520648E-2</v>
      </c>
    </row>
    <row r="336" spans="2:4" x14ac:dyDescent="0.25">
      <c r="B336" s="72">
        <v>319</v>
      </c>
      <c r="C336" s="73">
        <v>1600.17</v>
      </c>
      <c r="D336" s="74">
        <v>9.5528731486489316E-3</v>
      </c>
    </row>
    <row r="337" spans="2:4" x14ac:dyDescent="0.25">
      <c r="B337" s="72">
        <v>320</v>
      </c>
      <c r="C337" s="73">
        <v>1599.81</v>
      </c>
      <c r="D337" s="74">
        <v>8.8157460900370587E-3</v>
      </c>
    </row>
    <row r="338" spans="2:4" x14ac:dyDescent="0.25">
      <c r="B338" s="72">
        <v>321</v>
      </c>
      <c r="C338" s="73">
        <v>1597.75</v>
      </c>
      <c r="D338" s="74">
        <v>8.0989966429400231E-3</v>
      </c>
    </row>
    <row r="339" spans="2:4" x14ac:dyDescent="0.25">
      <c r="B339" s="72">
        <v>322</v>
      </c>
      <c r="C339" s="73">
        <v>1590.38</v>
      </c>
      <c r="D339" s="74">
        <v>7.5665928590909681E-3</v>
      </c>
    </row>
    <row r="340" spans="2:4" x14ac:dyDescent="0.25">
      <c r="B340" s="72">
        <v>323</v>
      </c>
      <c r="C340" s="73">
        <v>1573.64</v>
      </c>
      <c r="D340" s="74">
        <v>7.4713777960239217E-3</v>
      </c>
    </row>
    <row r="341" spans="2:4" x14ac:dyDescent="0.25">
      <c r="B341" s="72">
        <v>324</v>
      </c>
      <c r="C341" s="73">
        <v>1562.02</v>
      </c>
      <c r="D341" s="74">
        <v>8.70376774056442E-3</v>
      </c>
    </row>
    <row r="342" spans="2:4" x14ac:dyDescent="0.25">
      <c r="B342" s="72">
        <v>325</v>
      </c>
      <c r="C342" s="73">
        <v>1555.38</v>
      </c>
      <c r="D342" s="74">
        <v>8.7682961752538115E-3</v>
      </c>
    </row>
    <row r="343" spans="2:4" x14ac:dyDescent="0.25">
      <c r="B343" s="72">
        <v>326</v>
      </c>
      <c r="C343" s="73">
        <v>1549.16</v>
      </c>
      <c r="D343" s="74">
        <v>8.3175496172350188E-3</v>
      </c>
    </row>
    <row r="344" spans="2:4" x14ac:dyDescent="0.25">
      <c r="B344" s="72">
        <v>327</v>
      </c>
      <c r="C344" s="73">
        <v>1535.26</v>
      </c>
      <c r="D344" s="74">
        <v>7.9475187593967996E-3</v>
      </c>
    </row>
    <row r="345" spans="2:4" x14ac:dyDescent="0.25">
      <c r="B345" s="72">
        <v>328</v>
      </c>
      <c r="C345" s="73">
        <v>1539.31</v>
      </c>
      <c r="D345" s="74">
        <v>8.5976764806884962E-3</v>
      </c>
    </row>
    <row r="346" spans="2:4" x14ac:dyDescent="0.25">
      <c r="B346" s="72">
        <v>329</v>
      </c>
      <c r="C346" s="73">
        <v>1542.57</v>
      </c>
      <c r="D346" s="74">
        <v>8.0286397288510704E-3</v>
      </c>
    </row>
    <row r="347" spans="2:4" x14ac:dyDescent="0.25">
      <c r="B347" s="72">
        <v>330</v>
      </c>
      <c r="C347" s="73">
        <v>1550.38</v>
      </c>
      <c r="D347" s="74">
        <v>7.5557507363676994E-3</v>
      </c>
    </row>
    <row r="348" spans="2:4" x14ac:dyDescent="0.25">
      <c r="B348" s="72">
        <v>331</v>
      </c>
      <c r="C348" s="73">
        <v>1515.81</v>
      </c>
      <c r="D348" s="74">
        <v>7.5272183254835789E-3</v>
      </c>
    </row>
    <row r="349" spans="2:4" x14ac:dyDescent="0.25">
      <c r="B349" s="72">
        <v>332</v>
      </c>
      <c r="C349" s="73">
        <v>1509.11</v>
      </c>
      <c r="D349" s="74">
        <v>1.2965917541774176E-2</v>
      </c>
    </row>
    <row r="350" spans="2:4" x14ac:dyDescent="0.25">
      <c r="B350" s="72">
        <v>333</v>
      </c>
      <c r="C350" s="73">
        <v>1501.55</v>
      </c>
      <c r="D350" s="74">
        <v>1.1622770869360208E-2</v>
      </c>
    </row>
    <row r="351" spans="2:4" x14ac:dyDescent="0.25">
      <c r="B351" s="72">
        <v>334</v>
      </c>
      <c r="C351" s="73">
        <v>1503.06</v>
      </c>
      <c r="D351" s="74">
        <v>1.0613640107584719E-2</v>
      </c>
    </row>
    <row r="352" spans="2:4" x14ac:dyDescent="0.25">
      <c r="B352" s="72">
        <v>335</v>
      </c>
      <c r="C352" s="73">
        <v>1500.05</v>
      </c>
      <c r="D352" s="74">
        <v>9.5352136046639151E-3</v>
      </c>
    </row>
    <row r="353" spans="2:4" x14ac:dyDescent="0.25">
      <c r="B353" s="72">
        <v>336</v>
      </c>
      <c r="C353" s="73">
        <v>1482.74</v>
      </c>
      <c r="D353" s="74">
        <v>8.7178200583571657E-3</v>
      </c>
    </row>
    <row r="354" spans="2:4" x14ac:dyDescent="0.25">
      <c r="B354" s="72">
        <v>337</v>
      </c>
      <c r="C354" s="73">
        <v>1493.41</v>
      </c>
      <c r="D354" s="74">
        <v>9.77347789125497E-3</v>
      </c>
    </row>
    <row r="355" spans="2:4" x14ac:dyDescent="0.25">
      <c r="B355" s="72">
        <v>338</v>
      </c>
      <c r="C355" s="73">
        <v>1489.43</v>
      </c>
      <c r="D355" s="74">
        <v>9.5012578430817805E-3</v>
      </c>
    </row>
    <row r="356" spans="2:4" x14ac:dyDescent="0.25">
      <c r="B356" s="72">
        <v>339</v>
      </c>
      <c r="C356" s="73">
        <v>1472.15</v>
      </c>
      <c r="D356" s="74">
        <v>8.7323464872838541E-3</v>
      </c>
    </row>
    <row r="357" spans="2:4" x14ac:dyDescent="0.25">
      <c r="B357" s="72">
        <v>340</v>
      </c>
      <c r="C357" s="73">
        <v>1489.41</v>
      </c>
      <c r="D357" s="74">
        <v>9.8000838097961757E-3</v>
      </c>
    </row>
    <row r="358" spans="2:4" x14ac:dyDescent="0.25">
      <c r="B358" s="72">
        <v>341</v>
      </c>
      <c r="C358" s="73">
        <v>1480.01</v>
      </c>
      <c r="D358" s="74">
        <v>1.0497142448764676E-2</v>
      </c>
    </row>
    <row r="359" spans="2:4" x14ac:dyDescent="0.25">
      <c r="B359" s="72">
        <v>342</v>
      </c>
      <c r="C359" s="73">
        <v>1463.38</v>
      </c>
      <c r="D359" s="74">
        <v>9.9093117683024725E-3</v>
      </c>
    </row>
    <row r="360" spans="2:4" x14ac:dyDescent="0.25">
      <c r="B360" s="72">
        <v>343</v>
      </c>
      <c r="C360" s="73">
        <v>1481.72</v>
      </c>
      <c r="D360" s="74">
        <v>1.0480714539347177E-2</v>
      </c>
    </row>
    <row r="361" spans="2:4" x14ac:dyDescent="0.25">
      <c r="B361" s="72">
        <v>344</v>
      </c>
      <c r="C361" s="73">
        <v>1487.06</v>
      </c>
      <c r="D361" s="74">
        <v>1.1160905450638031E-2</v>
      </c>
    </row>
    <row r="362" spans="2:4" x14ac:dyDescent="0.25">
      <c r="B362" s="72">
        <v>345</v>
      </c>
      <c r="C362" s="73">
        <v>1487</v>
      </c>
      <c r="D362" s="74">
        <v>1.0111633811485311E-2</v>
      </c>
    </row>
    <row r="363" spans="2:4" x14ac:dyDescent="0.25">
      <c r="B363" s="72">
        <v>346</v>
      </c>
      <c r="C363" s="73">
        <v>1497.35</v>
      </c>
      <c r="D363" s="74">
        <v>9.121936400997949E-3</v>
      </c>
    </row>
    <row r="364" spans="2:4" x14ac:dyDescent="0.25">
      <c r="B364" s="72">
        <v>347</v>
      </c>
      <c r="C364" s="73">
        <v>1483.42</v>
      </c>
      <c r="D364" s="74">
        <v>8.9811990383486962E-3</v>
      </c>
    </row>
    <row r="365" spans="2:4" x14ac:dyDescent="0.25">
      <c r="B365" s="72">
        <v>348</v>
      </c>
      <c r="C365" s="73">
        <v>1489.99</v>
      </c>
      <c r="D365" s="74">
        <v>9.3761909257490082E-3</v>
      </c>
    </row>
    <row r="366" spans="2:4" x14ac:dyDescent="0.25">
      <c r="B366" s="72">
        <v>349</v>
      </c>
      <c r="C366" s="73">
        <v>1509.82</v>
      </c>
      <c r="D366" s="74">
        <v>8.799331717056498E-3</v>
      </c>
    </row>
    <row r="367" spans="2:4" x14ac:dyDescent="0.25">
      <c r="B367" s="72">
        <v>350</v>
      </c>
      <c r="C367" s="73">
        <v>1499.16</v>
      </c>
      <c r="D367" s="74">
        <v>1.0286951049334411E-2</v>
      </c>
    </row>
    <row r="368" spans="2:4" x14ac:dyDescent="0.25">
      <c r="B368" s="72">
        <v>351</v>
      </c>
      <c r="C368" s="73">
        <v>1519.97</v>
      </c>
      <c r="D368" s="74">
        <v>9.8689681382318033E-3</v>
      </c>
    </row>
    <row r="369" spans="2:4" x14ac:dyDescent="0.25">
      <c r="B369" s="72">
        <v>352</v>
      </c>
      <c r="C369" s="73">
        <v>1513.16</v>
      </c>
      <c r="D369" s="74">
        <v>1.1122066728240341E-2</v>
      </c>
    </row>
    <row r="370" spans="2:4" x14ac:dyDescent="0.25">
      <c r="B370" s="72">
        <v>353</v>
      </c>
      <c r="C370" s="73">
        <v>1521.69</v>
      </c>
      <c r="D370" s="74">
        <v>1.0163384425935239E-2</v>
      </c>
    </row>
    <row r="371" spans="2:4" x14ac:dyDescent="0.25">
      <c r="B371" s="72">
        <v>354</v>
      </c>
      <c r="C371" s="73">
        <v>1526.36</v>
      </c>
      <c r="D371" s="74">
        <v>9.5538222617246385E-3</v>
      </c>
    </row>
    <row r="372" spans="2:4" x14ac:dyDescent="0.25">
      <c r="B372" s="72">
        <v>355</v>
      </c>
      <c r="C372" s="73">
        <v>1518.29</v>
      </c>
      <c r="D372" s="74">
        <v>8.8033272934311974E-3</v>
      </c>
    </row>
    <row r="373" spans="2:4" x14ac:dyDescent="0.25">
      <c r="B373" s="72">
        <v>356</v>
      </c>
      <c r="C373" s="73">
        <v>1537.81</v>
      </c>
      <c r="D373" s="74">
        <v>8.4810051155444679E-3</v>
      </c>
    </row>
    <row r="374" spans="2:4" x14ac:dyDescent="0.25">
      <c r="B374" s="72">
        <v>357</v>
      </c>
      <c r="C374" s="73">
        <v>1546.24</v>
      </c>
      <c r="D374" s="74">
        <v>9.9590589781476738E-3</v>
      </c>
    </row>
    <row r="375" spans="2:4" x14ac:dyDescent="0.25">
      <c r="B375" s="72">
        <v>358</v>
      </c>
      <c r="C375" s="73">
        <v>1554.67</v>
      </c>
      <c r="D375" s="74">
        <v>9.3767910165447523E-3</v>
      </c>
    </row>
    <row r="376" spans="2:4" x14ac:dyDescent="0.25">
      <c r="B376" s="72">
        <v>359</v>
      </c>
      <c r="C376" s="73">
        <v>1560.19</v>
      </c>
      <c r="D376" s="74">
        <v>8.9307325276632935E-3</v>
      </c>
    </row>
    <row r="377" spans="2:4" x14ac:dyDescent="0.25">
      <c r="B377" s="72">
        <v>360</v>
      </c>
      <c r="C377" s="73">
        <v>1557.86</v>
      </c>
      <c r="D377" s="74">
        <v>8.3639330064886677E-3</v>
      </c>
    </row>
    <row r="378" spans="2:4" x14ac:dyDescent="0.25">
      <c r="B378" s="72">
        <v>361</v>
      </c>
      <c r="C378" s="73">
        <v>1549.72</v>
      </c>
      <c r="D378" s="74">
        <v>7.7794971956530144E-3</v>
      </c>
    </row>
    <row r="379" spans="2:4" x14ac:dyDescent="0.25">
      <c r="B379" s="72">
        <v>362</v>
      </c>
      <c r="C379" s="73">
        <v>1547.69</v>
      </c>
      <c r="D379" s="74">
        <v>7.7184172546918856E-3</v>
      </c>
    </row>
    <row r="380" spans="2:4" x14ac:dyDescent="0.25">
      <c r="B380" s="72">
        <v>363</v>
      </c>
      <c r="C380" s="73">
        <v>1548.98</v>
      </c>
      <c r="D380" s="74">
        <v>7.2760229358895508E-3</v>
      </c>
    </row>
    <row r="381" spans="2:4" x14ac:dyDescent="0.25">
      <c r="B381" s="72">
        <v>364</v>
      </c>
      <c r="C381" s="73">
        <v>1543.76</v>
      </c>
      <c r="D381" s="74">
        <v>6.9236054329397502E-3</v>
      </c>
    </row>
    <row r="382" spans="2:4" x14ac:dyDescent="0.25">
      <c r="B382" s="72">
        <v>365</v>
      </c>
      <c r="C382" s="73">
        <v>1563.72</v>
      </c>
      <c r="D382" s="74">
        <v>6.8422293221364052E-3</v>
      </c>
    </row>
    <row r="383" spans="2:4" x14ac:dyDescent="0.25">
      <c r="B383" s="72">
        <v>366</v>
      </c>
      <c r="C383" s="73">
        <v>1565.96</v>
      </c>
      <c r="D383" s="74">
        <v>9.0312150826043006E-3</v>
      </c>
    </row>
    <row r="384" spans="2:4" x14ac:dyDescent="0.25">
      <c r="B384" s="72">
        <v>367</v>
      </c>
      <c r="C384" s="73">
        <v>1579.19</v>
      </c>
      <c r="D384" s="74">
        <v>8.2957695985765752E-3</v>
      </c>
    </row>
    <row r="385" spans="2:4" x14ac:dyDescent="0.25">
      <c r="B385" s="72">
        <v>368</v>
      </c>
      <c r="C385" s="73">
        <v>1581.08</v>
      </c>
      <c r="D385" s="74">
        <v>8.6928452178882815E-3</v>
      </c>
    </row>
    <row r="386" spans="2:4" x14ac:dyDescent="0.25">
      <c r="B386" s="72">
        <v>369</v>
      </c>
      <c r="C386" s="73">
        <v>1588.9</v>
      </c>
      <c r="D386" s="74">
        <v>8.0228820376071937E-3</v>
      </c>
    </row>
    <row r="387" spans="2:4" x14ac:dyDescent="0.25">
      <c r="B387" s="72">
        <v>370</v>
      </c>
      <c r="C387" s="73">
        <v>1600.91</v>
      </c>
      <c r="D387" s="74">
        <v>7.8498417504508627E-3</v>
      </c>
    </row>
    <row r="388" spans="2:4" x14ac:dyDescent="0.25">
      <c r="B388" s="72">
        <v>371</v>
      </c>
      <c r="C388" s="73">
        <v>1600.5</v>
      </c>
      <c r="D388" s="74">
        <v>8.1935763688643238E-3</v>
      </c>
    </row>
    <row r="389" spans="2:4" x14ac:dyDescent="0.25">
      <c r="B389" s="72">
        <v>372</v>
      </c>
      <c r="C389" s="73">
        <v>1605.15</v>
      </c>
      <c r="D389" s="74">
        <v>7.6152331562716093E-3</v>
      </c>
    </row>
    <row r="390" spans="2:4" x14ac:dyDescent="0.25">
      <c r="B390" s="72">
        <v>373</v>
      </c>
      <c r="C390" s="73">
        <v>1605.01</v>
      </c>
      <c r="D390" s="74">
        <v>7.3043435909956982E-3</v>
      </c>
    </row>
    <row r="391" spans="2:4" x14ac:dyDescent="0.25">
      <c r="B391" s="72">
        <v>374</v>
      </c>
      <c r="C391" s="73">
        <v>1619.62</v>
      </c>
      <c r="D391" s="74">
        <v>6.93355654491271E-3</v>
      </c>
    </row>
    <row r="392" spans="2:4" x14ac:dyDescent="0.25">
      <c r="B392" s="72">
        <v>375</v>
      </c>
      <c r="C392" s="73">
        <v>1607.23</v>
      </c>
      <c r="D392" s="74">
        <v>7.9548019493555968E-3</v>
      </c>
    </row>
    <row r="393" spans="2:4" x14ac:dyDescent="0.25">
      <c r="B393" s="72">
        <v>376</v>
      </c>
      <c r="C393" s="73">
        <v>1586.96</v>
      </c>
      <c r="D393" s="74">
        <v>8.297684834215651E-3</v>
      </c>
    </row>
    <row r="394" spans="2:4" x14ac:dyDescent="0.25">
      <c r="B394" s="72">
        <v>377</v>
      </c>
      <c r="C394" s="73">
        <v>1600.39</v>
      </c>
      <c r="D394" s="74">
        <v>9.8226886521022936E-3</v>
      </c>
    </row>
    <row r="395" spans="2:4" x14ac:dyDescent="0.25">
      <c r="B395" s="72">
        <v>378</v>
      </c>
      <c r="C395" s="73">
        <v>1594.44</v>
      </c>
      <c r="D395" s="74">
        <v>9.7725530200988009E-3</v>
      </c>
    </row>
    <row r="396" spans="2:4" x14ac:dyDescent="0.25">
      <c r="B396" s="72">
        <v>379</v>
      </c>
      <c r="C396" s="73">
        <v>1602.15</v>
      </c>
      <c r="D396" s="74">
        <v>9.0318447458705414E-3</v>
      </c>
    </row>
    <row r="397" spans="2:4" x14ac:dyDescent="0.25">
      <c r="B397" s="72">
        <v>380</v>
      </c>
      <c r="C397" s="73">
        <v>1592.71</v>
      </c>
      <c r="D397" s="74">
        <v>8.5871079068578406E-3</v>
      </c>
    </row>
    <row r="398" spans="2:4" x14ac:dyDescent="0.25">
      <c r="B398" s="72">
        <v>381</v>
      </c>
      <c r="C398" s="73">
        <v>1595.47</v>
      </c>
      <c r="D398" s="74">
        <v>8.4144748438907992E-3</v>
      </c>
    </row>
    <row r="399" spans="2:4" x14ac:dyDescent="0.25">
      <c r="B399" s="72">
        <v>382</v>
      </c>
      <c r="C399" s="73">
        <v>1580.56</v>
      </c>
      <c r="D399" s="74">
        <v>7.8298679603652881E-3</v>
      </c>
    </row>
    <row r="400" spans="2:4" x14ac:dyDescent="0.25">
      <c r="B400" s="72">
        <v>383</v>
      </c>
      <c r="C400" s="73">
        <v>1585.26</v>
      </c>
      <c r="D400" s="74">
        <v>8.613206695858017E-3</v>
      </c>
    </row>
    <row r="401" spans="2:4" x14ac:dyDescent="0.25">
      <c r="B401" s="72">
        <v>384</v>
      </c>
      <c r="C401" s="73">
        <v>1568.06</v>
      </c>
      <c r="D401" s="74">
        <v>8.0675367593537745E-3</v>
      </c>
    </row>
    <row r="402" spans="2:4" x14ac:dyDescent="0.25">
      <c r="B402" s="72">
        <v>385</v>
      </c>
      <c r="C402" s="73">
        <v>1562.13</v>
      </c>
      <c r="D402" s="74">
        <v>9.1674722506269544E-3</v>
      </c>
    </row>
    <row r="403" spans="2:4" x14ac:dyDescent="0.25">
      <c r="B403" s="72">
        <v>386</v>
      </c>
      <c r="C403" s="73">
        <v>1537.58</v>
      </c>
      <c r="D403" s="74">
        <v>8.5702756383897304E-3</v>
      </c>
    </row>
    <row r="404" spans="2:4" x14ac:dyDescent="0.25">
      <c r="B404" s="72">
        <v>387</v>
      </c>
      <c r="C404" s="73">
        <v>1543.38</v>
      </c>
      <c r="D404" s="74">
        <v>1.0980777932519739E-2</v>
      </c>
    </row>
    <row r="405" spans="2:4" x14ac:dyDescent="0.25">
      <c r="B405" s="72">
        <v>388</v>
      </c>
      <c r="C405" s="73">
        <v>1503</v>
      </c>
      <c r="D405" s="74">
        <v>9.9832073571586074E-3</v>
      </c>
    </row>
    <row r="406" spans="2:4" x14ac:dyDescent="0.25">
      <c r="B406" s="72">
        <v>389</v>
      </c>
      <c r="C406" s="73">
        <v>1512.83</v>
      </c>
      <c r="D406" s="74">
        <v>1.5620389632110519E-2</v>
      </c>
    </row>
    <row r="407" spans="2:4" x14ac:dyDescent="0.25">
      <c r="B407" s="72">
        <v>390</v>
      </c>
      <c r="C407" s="73">
        <v>1545.44</v>
      </c>
      <c r="D407" s="74">
        <v>1.3961202806585842E-2</v>
      </c>
    </row>
    <row r="408" spans="2:4" x14ac:dyDescent="0.25">
      <c r="B408" s="72">
        <v>391</v>
      </c>
      <c r="C408" s="73">
        <v>1537.8</v>
      </c>
      <c r="D408" s="74">
        <v>1.5970377957749384E-2</v>
      </c>
    </row>
    <row r="409" spans="2:4" x14ac:dyDescent="0.25">
      <c r="B409" s="72">
        <v>392</v>
      </c>
      <c r="C409" s="73">
        <v>1531.2</v>
      </c>
      <c r="D409" s="74">
        <v>1.4096475319485097E-2</v>
      </c>
    </row>
    <row r="410" spans="2:4" x14ac:dyDescent="0.25">
      <c r="B410" s="72">
        <v>393</v>
      </c>
      <c r="C410" s="73">
        <v>1554.59</v>
      </c>
      <c r="D410" s="74">
        <v>1.2522646446375617E-2</v>
      </c>
    </row>
    <row r="411" spans="2:4" x14ac:dyDescent="0.25">
      <c r="B411" s="72">
        <v>394</v>
      </c>
      <c r="C411" s="73">
        <v>1515.8</v>
      </c>
      <c r="D411" s="74">
        <v>1.3251783475986795E-2</v>
      </c>
    </row>
    <row r="412" spans="2:4" x14ac:dyDescent="0.25">
      <c r="B412" s="72">
        <v>395</v>
      </c>
      <c r="C412" s="73">
        <v>1524.19</v>
      </c>
      <c r="D412" s="74">
        <v>1.6842807598881699E-2</v>
      </c>
    </row>
    <row r="413" spans="2:4" x14ac:dyDescent="0.25">
      <c r="B413" s="72">
        <v>396</v>
      </c>
      <c r="C413" s="73">
        <v>1542.81</v>
      </c>
      <c r="D413" s="74">
        <v>1.485432766609761E-2</v>
      </c>
    </row>
    <row r="414" spans="2:4" x14ac:dyDescent="0.25">
      <c r="B414" s="72">
        <v>397</v>
      </c>
      <c r="C414" s="73">
        <v>1548.46</v>
      </c>
      <c r="D414" s="74">
        <v>1.4227438194252647E-2</v>
      </c>
    </row>
    <row r="415" spans="2:4" x14ac:dyDescent="0.25">
      <c r="B415" s="72">
        <v>398</v>
      </c>
      <c r="C415" s="73">
        <v>1541.56</v>
      </c>
      <c r="D415" s="74">
        <v>1.2581487238887391E-2</v>
      </c>
    </row>
    <row r="416" spans="2:4" x14ac:dyDescent="0.25">
      <c r="B416" s="72">
        <v>399</v>
      </c>
      <c r="C416" s="73">
        <v>1526.96</v>
      </c>
      <c r="D416" s="74">
        <v>1.1318346983531135E-2</v>
      </c>
    </row>
    <row r="417" spans="2:4" x14ac:dyDescent="0.25">
      <c r="B417" s="72">
        <v>400</v>
      </c>
      <c r="C417" s="73">
        <v>1505.29</v>
      </c>
      <c r="D417" s="74">
        <v>1.1079178787291913E-2</v>
      </c>
    </row>
    <row r="418" spans="2:4" x14ac:dyDescent="0.25">
      <c r="B418" s="72">
        <v>401</v>
      </c>
      <c r="C418" s="73">
        <v>1519.08</v>
      </c>
      <c r="D418" s="74">
        <v>1.2050641155215517E-2</v>
      </c>
    </row>
    <row r="419" spans="2:4" x14ac:dyDescent="0.25">
      <c r="B419" s="72">
        <v>402</v>
      </c>
      <c r="C419" s="73">
        <v>1531.51</v>
      </c>
      <c r="D419" s="74">
        <v>1.1547117878942923E-2</v>
      </c>
    </row>
    <row r="420" spans="2:4" x14ac:dyDescent="0.25">
      <c r="B420" s="72">
        <v>403</v>
      </c>
      <c r="C420" s="73">
        <v>1536.69</v>
      </c>
      <c r="D420" s="74">
        <v>1.0996388722549693E-2</v>
      </c>
    </row>
    <row r="421" spans="2:4" x14ac:dyDescent="0.25">
      <c r="B421" s="72">
        <v>404</v>
      </c>
      <c r="C421" s="73">
        <v>1542.36</v>
      </c>
      <c r="D421" s="74">
        <v>9.9633825781194653E-3</v>
      </c>
    </row>
    <row r="422" spans="2:4" x14ac:dyDescent="0.25">
      <c r="B422" s="72">
        <v>405</v>
      </c>
      <c r="C422" s="73">
        <v>1559.52</v>
      </c>
      <c r="D422" s="74">
        <v>9.1765566890412986E-3</v>
      </c>
    </row>
    <row r="423" spans="2:4" x14ac:dyDescent="0.25">
      <c r="B423" s="72">
        <v>406</v>
      </c>
      <c r="C423" s="73">
        <v>1560.81</v>
      </c>
      <c r="D423" s="74">
        <v>9.9285013500133145E-3</v>
      </c>
    </row>
    <row r="424" spans="2:4" x14ac:dyDescent="0.25">
      <c r="B424" s="72">
        <v>407</v>
      </c>
      <c r="C424" s="73">
        <v>1561.49</v>
      </c>
      <c r="D424" s="74">
        <v>8.9849892623495662E-3</v>
      </c>
    </row>
    <row r="425" spans="2:4" x14ac:dyDescent="0.25">
      <c r="B425" s="72">
        <v>408</v>
      </c>
      <c r="C425" s="73">
        <v>1565.89</v>
      </c>
      <c r="D425" s="74">
        <v>8.2335309145439139E-3</v>
      </c>
    </row>
    <row r="426" spans="2:4" x14ac:dyDescent="0.25">
      <c r="B426" s="72">
        <v>409</v>
      </c>
      <c r="C426" s="73">
        <v>1567.35</v>
      </c>
      <c r="D426" s="74">
        <v>7.7640476955368352E-3</v>
      </c>
    </row>
    <row r="427" spans="2:4" x14ac:dyDescent="0.25">
      <c r="B427" s="72">
        <v>410</v>
      </c>
      <c r="C427" s="73">
        <v>1567.53</v>
      </c>
      <c r="D427" s="74">
        <v>7.2973715752911485E-3</v>
      </c>
    </row>
    <row r="428" spans="2:4" x14ac:dyDescent="0.25">
      <c r="B428" s="72">
        <v>411</v>
      </c>
      <c r="C428" s="73">
        <v>1576.75</v>
      </c>
      <c r="D428" s="74">
        <v>6.9283717164756869E-3</v>
      </c>
    </row>
    <row r="429" spans="2:4" x14ac:dyDescent="0.25">
      <c r="B429" s="72">
        <v>412</v>
      </c>
      <c r="C429" s="73">
        <v>1572.81</v>
      </c>
      <c r="D429" s="74">
        <v>7.2239479245445829E-3</v>
      </c>
    </row>
    <row r="430" spans="2:4" x14ac:dyDescent="0.25">
      <c r="B430" s="72">
        <v>413</v>
      </c>
      <c r="C430" s="73">
        <v>1585.72</v>
      </c>
      <c r="D430" s="74">
        <v>6.977213318138868E-3</v>
      </c>
    </row>
    <row r="431" spans="2:4" x14ac:dyDescent="0.25">
      <c r="B431" s="72">
        <v>414</v>
      </c>
      <c r="C431" s="73">
        <v>1587.66</v>
      </c>
      <c r="D431" s="74">
        <v>7.7574646928323457E-3</v>
      </c>
    </row>
    <row r="432" spans="2:4" x14ac:dyDescent="0.25">
      <c r="B432" s="72">
        <v>415</v>
      </c>
      <c r="C432" s="73">
        <v>1580.6</v>
      </c>
      <c r="D432" s="74">
        <v>7.3022700853898077E-3</v>
      </c>
    </row>
    <row r="433" spans="2:4" x14ac:dyDescent="0.25">
      <c r="B433" s="72">
        <v>416</v>
      </c>
      <c r="C433" s="73">
        <v>1600.63</v>
      </c>
      <c r="D433" s="74">
        <v>7.2558077499346582E-3</v>
      </c>
    </row>
    <row r="434" spans="2:4" x14ac:dyDescent="0.25">
      <c r="B434" s="72">
        <v>417</v>
      </c>
      <c r="C434" s="73">
        <v>1597.94</v>
      </c>
      <c r="D434" s="74">
        <v>9.1792709866517011E-3</v>
      </c>
    </row>
    <row r="435" spans="2:4" x14ac:dyDescent="0.25">
      <c r="B435" s="72">
        <v>418</v>
      </c>
      <c r="C435" s="73">
        <v>1597.36</v>
      </c>
      <c r="D435" s="74">
        <v>8.4224668747307965E-3</v>
      </c>
    </row>
    <row r="436" spans="2:4" x14ac:dyDescent="0.25">
      <c r="B436" s="72">
        <v>419</v>
      </c>
      <c r="C436" s="73">
        <v>1594.1</v>
      </c>
      <c r="D436" s="74">
        <v>7.7936107597830571E-3</v>
      </c>
    </row>
    <row r="437" spans="2:4" x14ac:dyDescent="0.25">
      <c r="B437" s="72">
        <v>420</v>
      </c>
      <c r="C437" s="73">
        <v>1594.22</v>
      </c>
      <c r="D437" s="74">
        <v>7.3720396429348585E-3</v>
      </c>
    </row>
    <row r="438" spans="2:4" x14ac:dyDescent="0.25">
      <c r="B438" s="72">
        <v>421</v>
      </c>
      <c r="C438" s="73">
        <v>1597.15</v>
      </c>
      <c r="D438" s="74">
        <v>6.9848248065604778E-3</v>
      </c>
    </row>
    <row r="439" spans="2:4" x14ac:dyDescent="0.25">
      <c r="B439" s="72">
        <v>422</v>
      </c>
      <c r="C439" s="73">
        <v>1591.09</v>
      </c>
      <c r="D439" s="74">
        <v>6.7506621996405464E-3</v>
      </c>
    </row>
    <row r="440" spans="2:4" x14ac:dyDescent="0.25">
      <c r="B440" s="72">
        <v>423</v>
      </c>
      <c r="C440" s="73">
        <v>1596.35</v>
      </c>
      <c r="D440" s="74">
        <v>6.7693232668700589E-3</v>
      </c>
    </row>
    <row r="441" spans="2:4" x14ac:dyDescent="0.25">
      <c r="B441" s="72">
        <v>424</v>
      </c>
      <c r="C441" s="73">
        <v>1601.43</v>
      </c>
      <c r="D441" s="74">
        <v>6.7217335080486836E-3</v>
      </c>
    </row>
    <row r="442" spans="2:4" x14ac:dyDescent="0.25">
      <c r="B442" s="72">
        <v>425</v>
      </c>
      <c r="C442" s="73">
        <v>1584.99</v>
      </c>
      <c r="D442" s="74">
        <v>6.6734960307343319E-3</v>
      </c>
    </row>
    <row r="443" spans="2:4" x14ac:dyDescent="0.25">
      <c r="B443" s="72">
        <v>426</v>
      </c>
      <c r="C443" s="73">
        <v>1577.96</v>
      </c>
      <c r="D443" s="74">
        <v>8.1470408111080691E-3</v>
      </c>
    </row>
    <row r="444" spans="2:4" x14ac:dyDescent="0.25">
      <c r="B444" s="72">
        <v>427</v>
      </c>
      <c r="C444" s="73">
        <v>1582.42</v>
      </c>
      <c r="D444" s="74">
        <v>7.8741671780554086E-3</v>
      </c>
    </row>
    <row r="445" spans="2:4" x14ac:dyDescent="0.25">
      <c r="B445" s="72">
        <v>428</v>
      </c>
      <c r="C445" s="73">
        <v>1574.83</v>
      </c>
      <c r="D445" s="74">
        <v>7.4921033158212112E-3</v>
      </c>
    </row>
    <row r="446" spans="2:4" x14ac:dyDescent="0.25">
      <c r="B446" s="72">
        <v>429</v>
      </c>
      <c r="C446" s="73">
        <v>1588.62</v>
      </c>
      <c r="D446" s="74">
        <v>7.4443386230971008E-3</v>
      </c>
    </row>
    <row r="447" spans="2:4" x14ac:dyDescent="0.25">
      <c r="B447" s="72">
        <v>430</v>
      </c>
      <c r="C447" s="73">
        <v>1593.05</v>
      </c>
      <c r="D447" s="74">
        <v>8.1941945804807157E-3</v>
      </c>
    </row>
    <row r="448" spans="2:4" x14ac:dyDescent="0.25">
      <c r="B448" s="72">
        <v>431</v>
      </c>
      <c r="C448" s="73">
        <v>1596.94</v>
      </c>
      <c r="D448" s="74">
        <v>7.7316400305710263E-3</v>
      </c>
    </row>
    <row r="449" spans="2:4" x14ac:dyDescent="0.25">
      <c r="B449" s="72">
        <v>432</v>
      </c>
      <c r="C449" s="73">
        <v>1589.89</v>
      </c>
      <c r="D449" s="74">
        <v>7.3529680419292176E-3</v>
      </c>
    </row>
    <row r="450" spans="2:4" x14ac:dyDescent="0.25">
      <c r="B450" s="72">
        <v>433</v>
      </c>
      <c r="C450" s="73">
        <v>1589.31</v>
      </c>
      <c r="D450" s="74">
        <v>7.2879655846151831E-3</v>
      </c>
    </row>
    <row r="451" spans="2:4" x14ac:dyDescent="0.25">
      <c r="B451" s="72">
        <v>434</v>
      </c>
      <c r="C451" s="73">
        <v>1583.44</v>
      </c>
      <c r="D451" s="74">
        <v>6.9232575791918745E-3</v>
      </c>
    </row>
    <row r="452" spans="2:4" x14ac:dyDescent="0.25">
      <c r="B452" s="72">
        <v>435</v>
      </c>
      <c r="C452" s="73">
        <v>1590.86</v>
      </c>
      <c r="D452" s="74">
        <v>6.8807081229780584E-3</v>
      </c>
    </row>
    <row r="453" spans="2:4" x14ac:dyDescent="0.25">
      <c r="B453" s="72">
        <v>436</v>
      </c>
      <c r="C453" s="73">
        <v>1578.89</v>
      </c>
      <c r="D453" s="74">
        <v>6.9865011692945471E-3</v>
      </c>
    </row>
    <row r="454" spans="2:4" x14ac:dyDescent="0.25">
      <c r="B454" s="72">
        <v>437</v>
      </c>
      <c r="C454" s="73">
        <v>1579.51</v>
      </c>
      <c r="D454" s="74">
        <v>7.616275140702523E-3</v>
      </c>
    </row>
    <row r="455" spans="2:4" x14ac:dyDescent="0.25">
      <c r="B455" s="72">
        <v>438</v>
      </c>
      <c r="C455" s="73">
        <v>1578.63</v>
      </c>
      <c r="D455" s="74">
        <v>7.1730708762576629E-3</v>
      </c>
    </row>
    <row r="456" spans="2:4" x14ac:dyDescent="0.25">
      <c r="B456" s="72">
        <v>439</v>
      </c>
      <c r="C456" s="73">
        <v>1578.61</v>
      </c>
      <c r="D456" s="74">
        <v>6.839480270319569E-3</v>
      </c>
    </row>
    <row r="457" spans="2:4" x14ac:dyDescent="0.25">
      <c r="B457" s="72">
        <v>440</v>
      </c>
      <c r="C457" s="73">
        <v>1597.56</v>
      </c>
      <c r="D457" s="74">
        <v>6.583865181983087E-3</v>
      </c>
    </row>
    <row r="458" spans="2:4" x14ac:dyDescent="0.25">
      <c r="B458" s="72">
        <v>441</v>
      </c>
      <c r="C458" s="73">
        <v>1613.42</v>
      </c>
      <c r="D458" s="74">
        <v>8.5924412901094288E-3</v>
      </c>
    </row>
    <row r="459" spans="2:4" x14ac:dyDescent="0.25">
      <c r="B459" s="72">
        <v>442</v>
      </c>
      <c r="C459" s="73">
        <v>1613.32</v>
      </c>
      <c r="D459" s="74">
        <v>9.2395867023209923E-3</v>
      </c>
    </row>
    <row r="460" spans="2:4" x14ac:dyDescent="0.25">
      <c r="B460" s="72">
        <v>443</v>
      </c>
      <c r="C460" s="73">
        <v>1616.05</v>
      </c>
      <c r="D460" s="74">
        <v>8.4310490163451799E-3</v>
      </c>
    </row>
    <row r="461" spans="2:4" x14ac:dyDescent="0.25">
      <c r="B461" s="72">
        <v>444</v>
      </c>
      <c r="C461" s="73">
        <v>1628.55</v>
      </c>
      <c r="D461" s="74">
        <v>7.8406176381415806E-3</v>
      </c>
    </row>
    <row r="462" spans="2:4" x14ac:dyDescent="0.25">
      <c r="B462" s="72">
        <v>445</v>
      </c>
      <c r="C462" s="73">
        <v>1622</v>
      </c>
      <c r="D462" s="74">
        <v>8.2247929398016773E-3</v>
      </c>
    </row>
    <row r="463" spans="2:4" x14ac:dyDescent="0.25">
      <c r="B463" s="72">
        <v>446</v>
      </c>
      <c r="C463" s="73">
        <v>1633.28</v>
      </c>
      <c r="D463" s="74">
        <v>7.8805579308940023E-3</v>
      </c>
    </row>
    <row r="464" spans="2:4" x14ac:dyDescent="0.25">
      <c r="B464" s="72">
        <v>447</v>
      </c>
      <c r="C464" s="73">
        <v>1633.92</v>
      </c>
      <c r="D464" s="74">
        <v>8.0916255168357841E-3</v>
      </c>
    </row>
    <row r="465" spans="2:4" x14ac:dyDescent="0.25">
      <c r="B465" s="72">
        <v>448</v>
      </c>
      <c r="C465" s="73">
        <v>1633.15</v>
      </c>
      <c r="D465" s="74">
        <v>7.5378321612856207E-3</v>
      </c>
    </row>
    <row r="466" spans="2:4" x14ac:dyDescent="0.25">
      <c r="B466" s="72">
        <v>449</v>
      </c>
      <c r="C466" s="73">
        <v>1645.88</v>
      </c>
      <c r="D466" s="74">
        <v>7.1143789813278404E-3</v>
      </c>
    </row>
    <row r="467" spans="2:4" x14ac:dyDescent="0.25">
      <c r="B467" s="72">
        <v>450</v>
      </c>
      <c r="C467" s="73">
        <v>1665.69</v>
      </c>
      <c r="D467" s="74">
        <v>7.7494778345840913E-3</v>
      </c>
    </row>
    <row r="468" spans="2:4" x14ac:dyDescent="0.25">
      <c r="B468" s="72">
        <v>451</v>
      </c>
      <c r="C468" s="73">
        <v>1657.15</v>
      </c>
      <c r="D468" s="74">
        <v>9.2742186653281111E-3</v>
      </c>
    </row>
    <row r="469" spans="2:4" x14ac:dyDescent="0.25">
      <c r="B469" s="72">
        <v>452</v>
      </c>
      <c r="C469" s="73">
        <v>1655.73</v>
      </c>
      <c r="D469" s="74">
        <v>8.8122841492079083E-3</v>
      </c>
    </row>
    <row r="470" spans="2:4" x14ac:dyDescent="0.25">
      <c r="B470" s="72">
        <v>453</v>
      </c>
      <c r="C470" s="73">
        <v>1636.23</v>
      </c>
      <c r="D470" s="74">
        <v>8.1060610650367706E-3</v>
      </c>
    </row>
    <row r="471" spans="2:4" x14ac:dyDescent="0.25">
      <c r="B471" s="72">
        <v>454</v>
      </c>
      <c r="C471" s="73">
        <v>1632.02</v>
      </c>
      <c r="D471" s="74">
        <v>9.4567063686469121E-3</v>
      </c>
    </row>
    <row r="472" spans="2:4" x14ac:dyDescent="0.25">
      <c r="B472" s="72">
        <v>455</v>
      </c>
      <c r="C472" s="73">
        <v>1624.26</v>
      </c>
      <c r="D472" s="74">
        <v>8.6910798884565314E-3</v>
      </c>
    </row>
    <row r="473" spans="2:4" x14ac:dyDescent="0.25">
      <c r="B473" s="72">
        <v>456</v>
      </c>
      <c r="C473" s="73">
        <v>1613.9</v>
      </c>
      <c r="D473" s="74">
        <v>8.3228634955572322E-3</v>
      </c>
    </row>
    <row r="474" spans="2:4" x14ac:dyDescent="0.25">
      <c r="B474" s="72">
        <v>457</v>
      </c>
      <c r="C474" s="73">
        <v>1627.25</v>
      </c>
      <c r="D474" s="74">
        <v>8.3057462490232457E-3</v>
      </c>
    </row>
    <row r="475" spans="2:4" x14ac:dyDescent="0.25">
      <c r="B475" s="72">
        <v>458</v>
      </c>
      <c r="C475" s="73">
        <v>1622.74</v>
      </c>
      <c r="D475" s="74">
        <v>8.6608189351846058E-3</v>
      </c>
    </row>
    <row r="476" spans="2:4" x14ac:dyDescent="0.25">
      <c r="B476" s="72">
        <v>459</v>
      </c>
      <c r="C476" s="73">
        <v>1607.58</v>
      </c>
      <c r="D476" s="74">
        <v>8.0881751178907939E-3</v>
      </c>
    </row>
    <row r="477" spans="2:4" x14ac:dyDescent="0.25">
      <c r="B477" s="72">
        <v>460</v>
      </c>
      <c r="C477" s="73">
        <v>1600.49</v>
      </c>
      <c r="D477" s="74">
        <v>8.7823241787993427E-3</v>
      </c>
    </row>
    <row r="478" spans="2:4" x14ac:dyDescent="0.25">
      <c r="B478" s="72">
        <v>461</v>
      </c>
      <c r="C478" s="73">
        <v>1599.69</v>
      </c>
      <c r="D478" s="74">
        <v>8.3474680433493938E-3</v>
      </c>
    </row>
    <row r="479" spans="2:4" x14ac:dyDescent="0.25">
      <c r="B479" s="72">
        <v>462</v>
      </c>
      <c r="C479" s="73">
        <v>1613.84</v>
      </c>
      <c r="D479" s="74">
        <v>7.7371718218246545E-3</v>
      </c>
    </row>
    <row r="480" spans="2:4" x14ac:dyDescent="0.25">
      <c r="B480" s="72">
        <v>463</v>
      </c>
      <c r="C480" s="73">
        <v>1600.81</v>
      </c>
      <c r="D480" s="74">
        <v>8.4081739134548843E-3</v>
      </c>
    </row>
    <row r="481" spans="2:4" x14ac:dyDescent="0.25">
      <c r="B481" s="72">
        <v>464</v>
      </c>
      <c r="C481" s="73">
        <v>1596.66</v>
      </c>
      <c r="D481" s="74">
        <v>8.7031017659643124E-3</v>
      </c>
    </row>
    <row r="482" spans="2:4" x14ac:dyDescent="0.25">
      <c r="B482" s="72">
        <v>465</v>
      </c>
      <c r="C482" s="73">
        <v>1587.33</v>
      </c>
      <c r="D482" s="74">
        <v>8.1069729163909844E-3</v>
      </c>
    </row>
    <row r="483" spans="2:4" x14ac:dyDescent="0.25">
      <c r="B483" s="72">
        <v>466</v>
      </c>
      <c r="C483" s="73">
        <v>1603.54</v>
      </c>
      <c r="D483" s="74">
        <v>8.0566572728211876E-3</v>
      </c>
    </row>
    <row r="484" spans="2:4" x14ac:dyDescent="0.25">
      <c r="B484" s="72">
        <v>467</v>
      </c>
      <c r="C484" s="73">
        <v>1611.92</v>
      </c>
      <c r="D484" s="74">
        <v>8.9590833069371333E-3</v>
      </c>
    </row>
    <row r="485" spans="2:4" x14ac:dyDescent="0.25">
      <c r="B485" s="72">
        <v>468</v>
      </c>
      <c r="C485" s="73">
        <v>1598.33</v>
      </c>
      <c r="D485" s="74">
        <v>8.5848542956331736E-3</v>
      </c>
    </row>
    <row r="486" spans="2:4" x14ac:dyDescent="0.25">
      <c r="B486" s="72">
        <v>469</v>
      </c>
      <c r="C486" s="73">
        <v>1589.9</v>
      </c>
      <c r="D486" s="74">
        <v>8.9040591000264287E-3</v>
      </c>
    </row>
    <row r="487" spans="2:4" x14ac:dyDescent="0.25">
      <c r="B487" s="72">
        <v>470</v>
      </c>
      <c r="C487" s="73">
        <v>1612.12</v>
      </c>
      <c r="D487" s="74">
        <v>8.5543977599627247E-3</v>
      </c>
    </row>
    <row r="488" spans="2:4" x14ac:dyDescent="0.25">
      <c r="B488" s="72">
        <v>471</v>
      </c>
      <c r="C488" s="73">
        <v>1614.74</v>
      </c>
      <c r="D488" s="74">
        <v>1.0338880109156129E-2</v>
      </c>
    </row>
    <row r="489" spans="2:4" x14ac:dyDescent="0.25">
      <c r="B489" s="72">
        <v>472</v>
      </c>
      <c r="C489" s="73">
        <v>1611.67</v>
      </c>
      <c r="D489" s="74">
        <v>9.3359197469230389E-3</v>
      </c>
    </row>
    <row r="490" spans="2:4" x14ac:dyDescent="0.25">
      <c r="B490" s="72">
        <v>473</v>
      </c>
      <c r="C490" s="73">
        <v>1605.35</v>
      </c>
      <c r="D490" s="74">
        <v>8.5560346768734901E-3</v>
      </c>
    </row>
    <row r="491" spans="2:4" x14ac:dyDescent="0.25">
      <c r="B491" s="72">
        <v>474</v>
      </c>
      <c r="C491" s="73">
        <v>1602.94</v>
      </c>
      <c r="D491" s="74">
        <v>8.1186161662622543E-3</v>
      </c>
    </row>
    <row r="492" spans="2:4" x14ac:dyDescent="0.25">
      <c r="B492" s="72">
        <v>475</v>
      </c>
      <c r="C492" s="73">
        <v>1605.32</v>
      </c>
      <c r="D492" s="74">
        <v>7.5907913669225066E-3</v>
      </c>
    </row>
    <row r="493" spans="2:4" x14ac:dyDescent="0.25">
      <c r="B493" s="72">
        <v>476</v>
      </c>
      <c r="C493" s="73">
        <v>1618.56</v>
      </c>
      <c r="D493" s="74">
        <v>7.1866639969521192E-3</v>
      </c>
    </row>
    <row r="494" spans="2:4" x14ac:dyDescent="0.25">
      <c r="B494" s="72">
        <v>477</v>
      </c>
      <c r="C494" s="73">
        <v>1630.8</v>
      </c>
      <c r="D494" s="74">
        <v>7.90305289380357E-3</v>
      </c>
    </row>
    <row r="495" spans="2:4" x14ac:dyDescent="0.25">
      <c r="B495" s="72">
        <v>478</v>
      </c>
      <c r="C495" s="73">
        <v>1632</v>
      </c>
      <c r="D495" s="74">
        <v>8.2310096369358939E-3</v>
      </c>
    </row>
    <row r="496" spans="2:4" x14ac:dyDescent="0.25">
      <c r="B496" s="72">
        <v>479</v>
      </c>
      <c r="C496" s="73">
        <v>1625.01</v>
      </c>
      <c r="D496" s="74">
        <v>7.6513821656313012E-3</v>
      </c>
    </row>
    <row r="497" spans="2:4" x14ac:dyDescent="0.25">
      <c r="B497" s="72">
        <v>480</v>
      </c>
      <c r="C497" s="73">
        <v>1635.73</v>
      </c>
      <c r="D497" s="74">
        <v>7.4877016026343307E-3</v>
      </c>
    </row>
    <row r="498" spans="2:4" x14ac:dyDescent="0.25">
      <c r="B498" s="72">
        <v>481</v>
      </c>
      <c r="C498" s="73">
        <v>1646.72</v>
      </c>
      <c r="D498" s="74">
        <v>7.7476275405592042E-3</v>
      </c>
    </row>
    <row r="499" spans="2:4" x14ac:dyDescent="0.25">
      <c r="B499" s="72">
        <v>482</v>
      </c>
      <c r="C499" s="73">
        <v>1642.86</v>
      </c>
      <c r="D499" s="74">
        <v>7.9525694997837158E-3</v>
      </c>
    </row>
    <row r="500" spans="2:4" x14ac:dyDescent="0.25">
      <c r="B500" s="72">
        <v>483</v>
      </c>
      <c r="C500" s="73">
        <v>1665.04</v>
      </c>
      <c r="D500" s="74">
        <v>7.5136166493421719E-3</v>
      </c>
    </row>
    <row r="501" spans="2:4" x14ac:dyDescent="0.25">
      <c r="B501" s="72">
        <v>484</v>
      </c>
      <c r="C501" s="73">
        <v>1666.62</v>
      </c>
      <c r="D501" s="74">
        <v>9.5872777880821776E-3</v>
      </c>
    </row>
    <row r="502" spans="2:4" x14ac:dyDescent="0.25">
      <c r="B502" s="72">
        <v>485</v>
      </c>
      <c r="C502" s="73">
        <v>1659.89</v>
      </c>
      <c r="D502" s="74">
        <v>8.7174662021747094E-3</v>
      </c>
    </row>
    <row r="503" spans="2:4" x14ac:dyDescent="0.25">
      <c r="B503" s="72">
        <v>486</v>
      </c>
      <c r="C503" s="73">
        <v>1661.21</v>
      </c>
      <c r="D503" s="74">
        <v>8.254221984838727E-3</v>
      </c>
    </row>
    <row r="504" spans="2:4" x14ac:dyDescent="0.25">
      <c r="B504" s="72">
        <v>487</v>
      </c>
      <c r="C504" s="73">
        <v>1662.42</v>
      </c>
      <c r="D504" s="74">
        <v>7.6707023735680287E-3</v>
      </c>
    </row>
    <row r="505" spans="2:4" x14ac:dyDescent="0.25">
      <c r="B505" s="72">
        <v>488</v>
      </c>
      <c r="C505" s="73">
        <v>1658.77</v>
      </c>
      <c r="D505" s="74">
        <v>7.2206583800889868E-3</v>
      </c>
    </row>
    <row r="506" spans="2:4" x14ac:dyDescent="0.25">
      <c r="B506" s="72">
        <v>489</v>
      </c>
      <c r="C506" s="73">
        <v>1676.49</v>
      </c>
      <c r="D506" s="74">
        <v>6.9510299842440483E-3</v>
      </c>
    </row>
    <row r="507" spans="2:4" x14ac:dyDescent="0.25">
      <c r="B507" s="72">
        <v>490</v>
      </c>
      <c r="C507" s="73">
        <v>1663.83</v>
      </c>
      <c r="D507" s="74">
        <v>8.401191357064141E-3</v>
      </c>
    </row>
    <row r="508" spans="2:4" x14ac:dyDescent="0.25">
      <c r="B508" s="72">
        <v>491</v>
      </c>
      <c r="C508" s="73">
        <v>1656.96</v>
      </c>
      <c r="D508" s="74">
        <v>8.5876875610926239E-3</v>
      </c>
    </row>
    <row r="509" spans="2:4" x14ac:dyDescent="0.25">
      <c r="B509" s="72">
        <v>492</v>
      </c>
      <c r="C509" s="73">
        <v>1653.54</v>
      </c>
      <c r="D509" s="74">
        <v>8.1664582456293204E-3</v>
      </c>
    </row>
    <row r="510" spans="2:4" x14ac:dyDescent="0.25">
      <c r="B510" s="72">
        <v>493</v>
      </c>
      <c r="C510" s="73">
        <v>1654.93</v>
      </c>
      <c r="D510" s="74">
        <v>7.6580406058176231E-3</v>
      </c>
    </row>
    <row r="511" spans="2:4" x14ac:dyDescent="0.25">
      <c r="B511" s="72">
        <v>494</v>
      </c>
      <c r="C511" s="73">
        <v>1651.93</v>
      </c>
      <c r="D511" s="74">
        <v>7.2138147061828984E-3</v>
      </c>
    </row>
    <row r="512" spans="2:4" x14ac:dyDescent="0.25">
      <c r="B512" s="72">
        <v>495</v>
      </c>
      <c r="C512" s="73">
        <v>1653.18</v>
      </c>
      <c r="D512" s="74">
        <v>6.9202362044493253E-3</v>
      </c>
    </row>
    <row r="513" spans="2:4" x14ac:dyDescent="0.25">
      <c r="B513" s="72">
        <v>496</v>
      </c>
      <c r="C513" s="73">
        <v>1648.78</v>
      </c>
      <c r="D513" s="74">
        <v>6.6541870476495455E-3</v>
      </c>
    </row>
    <row r="514" spans="2:4" x14ac:dyDescent="0.25">
      <c r="B514" s="72">
        <v>497</v>
      </c>
      <c r="C514" s="73">
        <v>1647.8</v>
      </c>
      <c r="D514" s="74">
        <v>6.5722070263375745E-3</v>
      </c>
    </row>
    <row r="515" spans="2:4" x14ac:dyDescent="0.25">
      <c r="B515" s="72">
        <v>498</v>
      </c>
      <c r="C515" s="73">
        <v>1656.04</v>
      </c>
      <c r="D515" s="74">
        <v>6.391628502479773E-3</v>
      </c>
    </row>
    <row r="516" spans="2:4" x14ac:dyDescent="0.25">
      <c r="B516" s="72">
        <v>499</v>
      </c>
      <c r="C516" s="73">
        <v>1656.37</v>
      </c>
      <c r="D516" s="74">
        <v>6.6967335438151117E-3</v>
      </c>
    </row>
    <row r="517" spans="2:4" x14ac:dyDescent="0.25">
      <c r="B517" s="72">
        <v>500</v>
      </c>
      <c r="C517" s="73">
        <v>1653.48</v>
      </c>
      <c r="D517" s="74">
        <v>6.4782546951164732E-3</v>
      </c>
    </row>
    <row r="518" spans="2:4" x14ac:dyDescent="0.25">
      <c r="B518" s="72">
        <v>501</v>
      </c>
      <c r="C518" s="73">
        <v>1650.36</v>
      </c>
      <c r="D518" s="74">
        <v>6.3714679889260968E-3</v>
      </c>
    </row>
    <row r="519" spans="2:4" x14ac:dyDescent="0.25">
      <c r="B519" s="72">
        <v>502</v>
      </c>
      <c r="C519" s="73">
        <v>1648.18</v>
      </c>
      <c r="D519" s="74">
        <v>6.3031140826624466E-3</v>
      </c>
    </row>
    <row r="520" spans="2:4" x14ac:dyDescent="0.25">
      <c r="B520" s="72">
        <v>503</v>
      </c>
      <c r="C520" s="73">
        <v>1647.91</v>
      </c>
      <c r="D520" s="74">
        <v>6.2197638527114289E-3</v>
      </c>
    </row>
    <row r="521" spans="2:4" x14ac:dyDescent="0.25">
      <c r="B521" s="72">
        <v>504</v>
      </c>
      <c r="C521" s="73">
        <v>1623.97</v>
      </c>
      <c r="D521" s="74">
        <v>6.1267654085697875E-3</v>
      </c>
    </row>
    <row r="522" spans="2:4" x14ac:dyDescent="0.25">
      <c r="B522" s="72">
        <v>505</v>
      </c>
      <c r="C522" s="73">
        <v>1624.66</v>
      </c>
      <c r="D522" s="74">
        <v>9.2876644286824239E-3</v>
      </c>
    </row>
    <row r="523" spans="2:4" x14ac:dyDescent="0.25">
      <c r="B523" s="72">
        <v>506</v>
      </c>
      <c r="C523" s="73">
        <v>1633.81</v>
      </c>
      <c r="D523" s="74">
        <v>8.4713402885251525E-3</v>
      </c>
    </row>
    <row r="524" spans="2:4" x14ac:dyDescent="0.25">
      <c r="B524" s="72">
        <v>507</v>
      </c>
      <c r="C524" s="73">
        <v>1638.15</v>
      </c>
      <c r="D524" s="74">
        <v>8.2826176038214502E-3</v>
      </c>
    </row>
    <row r="525" spans="2:4" x14ac:dyDescent="0.25">
      <c r="B525" s="72">
        <v>508</v>
      </c>
      <c r="C525" s="73">
        <v>1623.83</v>
      </c>
      <c r="D525" s="74">
        <v>7.7884144348698559E-3</v>
      </c>
    </row>
    <row r="526" spans="2:4" x14ac:dyDescent="0.25">
      <c r="B526" s="72">
        <v>509</v>
      </c>
      <c r="C526" s="73">
        <v>1625.18</v>
      </c>
      <c r="D526" s="74">
        <v>8.4356983314484695E-3</v>
      </c>
    </row>
    <row r="527" spans="2:4" x14ac:dyDescent="0.25">
      <c r="B527" s="72">
        <v>510</v>
      </c>
      <c r="C527" s="73">
        <v>1643.92</v>
      </c>
      <c r="D527" s="74">
        <v>7.812168650442982E-3</v>
      </c>
    </row>
    <row r="528" spans="2:4" x14ac:dyDescent="0.25">
      <c r="B528" s="72">
        <v>511</v>
      </c>
      <c r="C528" s="73">
        <v>1656.3</v>
      </c>
      <c r="D528" s="74">
        <v>9.1654700090017006E-3</v>
      </c>
    </row>
    <row r="529" spans="2:4" x14ac:dyDescent="0.25">
      <c r="B529" s="72">
        <v>512</v>
      </c>
      <c r="C529" s="73">
        <v>1653.96</v>
      </c>
      <c r="D529" s="74">
        <v>9.1173634198866808E-3</v>
      </c>
    </row>
    <row r="530" spans="2:4" x14ac:dyDescent="0.25">
      <c r="B530" s="72">
        <v>513</v>
      </c>
      <c r="C530" s="73">
        <v>1654.7</v>
      </c>
      <c r="D530" s="74">
        <v>8.3625220691150304E-3</v>
      </c>
    </row>
    <row r="531" spans="2:4" x14ac:dyDescent="0.25">
      <c r="B531" s="72">
        <v>514</v>
      </c>
      <c r="C531" s="73">
        <v>1643.17</v>
      </c>
      <c r="D531" s="74">
        <v>7.7481008929430415E-3</v>
      </c>
    </row>
    <row r="532" spans="2:4" x14ac:dyDescent="0.25">
      <c r="B532" s="72">
        <v>515</v>
      </c>
      <c r="C532" s="73">
        <v>1645.22</v>
      </c>
      <c r="D532" s="74">
        <v>8.0116652055659578E-3</v>
      </c>
    </row>
    <row r="533" spans="2:4" x14ac:dyDescent="0.25">
      <c r="B533" s="72">
        <v>516</v>
      </c>
      <c r="C533" s="73">
        <v>1659.54</v>
      </c>
      <c r="D533" s="74">
        <v>7.4978488991572579E-3</v>
      </c>
    </row>
    <row r="534" spans="2:4" x14ac:dyDescent="0.25">
      <c r="B534" s="72">
        <v>517</v>
      </c>
      <c r="C534" s="73">
        <v>1663.07</v>
      </c>
      <c r="D534" s="74">
        <v>8.216452126120816E-3</v>
      </c>
    </row>
    <row r="535" spans="2:4" x14ac:dyDescent="0.25">
      <c r="B535" s="72">
        <v>518</v>
      </c>
      <c r="C535" s="73">
        <v>1664.4</v>
      </c>
      <c r="D535" s="74">
        <v>7.7000725134717266E-3</v>
      </c>
    </row>
    <row r="536" spans="2:4" x14ac:dyDescent="0.25">
      <c r="B536" s="72">
        <v>519</v>
      </c>
      <c r="C536" s="73">
        <v>1665.39</v>
      </c>
      <c r="D536" s="74">
        <v>7.2448286030542784E-3</v>
      </c>
    </row>
    <row r="537" spans="2:4" x14ac:dyDescent="0.25">
      <c r="B537" s="72">
        <v>520</v>
      </c>
      <c r="C537" s="73">
        <v>1665.36</v>
      </c>
      <c r="D537" s="74">
        <v>6.8943436753101054E-3</v>
      </c>
    </row>
    <row r="538" spans="2:4" x14ac:dyDescent="0.25">
      <c r="B538" s="72">
        <v>521</v>
      </c>
      <c r="C538" s="73">
        <v>1676.29</v>
      </c>
      <c r="D538" s="74">
        <v>6.6248640550358338E-3</v>
      </c>
    </row>
    <row r="539" spans="2:4" x14ac:dyDescent="0.25">
      <c r="B539" s="72">
        <v>522</v>
      </c>
      <c r="C539" s="73">
        <v>1669.6</v>
      </c>
      <c r="D539" s="74">
        <v>7.1535228967799262E-3</v>
      </c>
    </row>
    <row r="540" spans="2:4" x14ac:dyDescent="0.25">
      <c r="B540" s="72">
        <v>523</v>
      </c>
      <c r="C540" s="73">
        <v>1631.45</v>
      </c>
      <c r="D540" s="74">
        <v>7.085601233750234E-3</v>
      </c>
    </row>
    <row r="541" spans="2:4" x14ac:dyDescent="0.25">
      <c r="B541" s="72">
        <v>524</v>
      </c>
      <c r="C541" s="73">
        <v>1622.66</v>
      </c>
      <c r="D541" s="74">
        <v>1.3017106992248508E-2</v>
      </c>
    </row>
    <row r="542" spans="2:4" x14ac:dyDescent="0.25">
      <c r="B542" s="72">
        <v>525</v>
      </c>
      <c r="C542" s="73">
        <v>1612.48</v>
      </c>
      <c r="D542" s="74">
        <v>1.1758288330891676E-2</v>
      </c>
    </row>
    <row r="543" spans="2:4" x14ac:dyDescent="0.25">
      <c r="B543" s="72">
        <v>526</v>
      </c>
      <c r="C543" s="73">
        <v>1589.74</v>
      </c>
      <c r="D543" s="74">
        <v>1.0874516091812038E-2</v>
      </c>
    </row>
    <row r="544" spans="2:4" x14ac:dyDescent="0.25">
      <c r="B544" s="72">
        <v>527</v>
      </c>
      <c r="C544" s="73">
        <v>1556.69</v>
      </c>
      <c r="D544" s="74">
        <v>1.1890878120992583E-2</v>
      </c>
    </row>
    <row r="545" spans="2:4" x14ac:dyDescent="0.25">
      <c r="B545" s="72">
        <v>528</v>
      </c>
      <c r="C545" s="73">
        <v>1549.61</v>
      </c>
      <c r="D545" s="74">
        <v>1.4610757377227368E-2</v>
      </c>
    </row>
    <row r="546" spans="2:4" x14ac:dyDescent="0.25">
      <c r="B546" s="72">
        <v>529</v>
      </c>
      <c r="C546" s="73">
        <v>1536.48</v>
      </c>
      <c r="D546" s="74">
        <v>1.29597263958546E-2</v>
      </c>
    </row>
    <row r="547" spans="2:4" x14ac:dyDescent="0.25">
      <c r="B547" s="72">
        <v>530</v>
      </c>
      <c r="C547" s="73">
        <v>1512.61</v>
      </c>
      <c r="D547" s="74">
        <v>1.2132072672101361E-2</v>
      </c>
    </row>
    <row r="548" spans="2:4" x14ac:dyDescent="0.25">
      <c r="B548" s="72">
        <v>531</v>
      </c>
      <c r="C548" s="73">
        <v>1544.53</v>
      </c>
      <c r="D548" s="74">
        <v>1.3123870657237652E-2</v>
      </c>
    </row>
    <row r="549" spans="2:4" x14ac:dyDescent="0.25">
      <c r="B549" s="72">
        <v>532</v>
      </c>
      <c r="C549" s="73">
        <v>1546.66</v>
      </c>
      <c r="D549" s="74">
        <v>1.5310837453491441E-2</v>
      </c>
    </row>
    <row r="550" spans="2:4" x14ac:dyDescent="0.25">
      <c r="B550" s="72">
        <v>533</v>
      </c>
      <c r="C550" s="73">
        <v>1502.84</v>
      </c>
      <c r="D550" s="74">
        <v>1.3365624021204024E-2</v>
      </c>
    </row>
    <row r="551" spans="2:4" x14ac:dyDescent="0.25">
      <c r="B551" s="72">
        <v>534</v>
      </c>
      <c r="C551" s="73">
        <v>1344.6</v>
      </c>
      <c r="D551" s="74">
        <v>1.8145452207387551E-2</v>
      </c>
    </row>
    <row r="552" spans="2:4" x14ac:dyDescent="0.25">
      <c r="B552" s="72">
        <v>535</v>
      </c>
      <c r="C552" s="73">
        <v>1360.21</v>
      </c>
      <c r="D552" s="74">
        <v>5.5774278048134687E-2</v>
      </c>
    </row>
    <row r="553" spans="2:4" x14ac:dyDescent="0.25">
      <c r="B553" s="72">
        <v>536</v>
      </c>
      <c r="C553" s="73">
        <v>1295.46</v>
      </c>
      <c r="D553" s="74">
        <v>4.7709211293425216E-2</v>
      </c>
    </row>
    <row r="554" spans="2:4" x14ac:dyDescent="0.25">
      <c r="B554" s="72">
        <v>537</v>
      </c>
      <c r="C554" s="73">
        <v>1174.31</v>
      </c>
      <c r="D554" s="74">
        <v>4.6861413834964054E-2</v>
      </c>
    </row>
    <row r="555" spans="2:4" x14ac:dyDescent="0.25">
      <c r="B555" s="72">
        <v>538</v>
      </c>
      <c r="C555" s="73">
        <v>1174.31</v>
      </c>
      <c r="D555" s="74">
        <v>6.1795265557070968E-2</v>
      </c>
    </row>
    <row r="556" spans="2:4" x14ac:dyDescent="0.25">
      <c r="B556" s="72">
        <v>539</v>
      </c>
      <c r="C556" s="73">
        <v>997.78</v>
      </c>
      <c r="D556" s="74">
        <v>5.2479271839818244E-2</v>
      </c>
    </row>
    <row r="557" spans="2:4" x14ac:dyDescent="0.25">
      <c r="B557" s="72">
        <v>540</v>
      </c>
      <c r="C557" s="73">
        <v>1000.5</v>
      </c>
      <c r="D557" s="74">
        <v>9.0164696191500388E-2</v>
      </c>
    </row>
    <row r="558" spans="2:4" x14ac:dyDescent="0.25">
      <c r="B558" s="72">
        <v>541</v>
      </c>
      <c r="C558" s="73">
        <v>894.03</v>
      </c>
      <c r="D558" s="74">
        <v>7.6511300854260236E-2</v>
      </c>
    </row>
    <row r="559" spans="2:4" x14ac:dyDescent="0.25">
      <c r="B559" s="72">
        <v>542</v>
      </c>
      <c r="C559" s="73">
        <v>899.75</v>
      </c>
      <c r="D559" s="74">
        <v>8.4535402186212208E-2</v>
      </c>
    </row>
    <row r="560" spans="2:4" x14ac:dyDescent="0.25">
      <c r="B560" s="72">
        <v>543</v>
      </c>
      <c r="C560" s="73">
        <v>919.59</v>
      </c>
      <c r="D560" s="74">
        <v>7.1797705514005661E-2</v>
      </c>
    </row>
    <row r="561" spans="2:4" x14ac:dyDescent="0.25">
      <c r="B561" s="72">
        <v>544</v>
      </c>
      <c r="C561" s="73">
        <v>923.53</v>
      </c>
      <c r="D561" s="74">
        <v>6.1842362464354254E-2</v>
      </c>
    </row>
    <row r="562" spans="2:4" x14ac:dyDescent="0.25">
      <c r="B562" s="72">
        <v>545</v>
      </c>
      <c r="C562" s="73">
        <v>1046.18</v>
      </c>
      <c r="D562" s="74">
        <v>5.2559379587214711E-2</v>
      </c>
    </row>
    <row r="563" spans="2:4" x14ac:dyDescent="0.25">
      <c r="B563" s="72">
        <v>546</v>
      </c>
      <c r="C563" s="73">
        <v>1167.04</v>
      </c>
      <c r="D563" s="74">
        <v>7.4787242024813336E-2</v>
      </c>
    </row>
    <row r="564" spans="2:4" x14ac:dyDescent="0.25">
      <c r="B564" s="72">
        <v>547</v>
      </c>
      <c r="C564" s="73">
        <v>1147.54</v>
      </c>
      <c r="D564" s="74">
        <v>8.2431705115720719E-2</v>
      </c>
    </row>
    <row r="565" spans="2:4" x14ac:dyDescent="0.25">
      <c r="B565" s="72">
        <v>548</v>
      </c>
      <c r="C565" s="73">
        <v>1129.18</v>
      </c>
      <c r="D565" s="74">
        <v>7.0418516124690786E-2</v>
      </c>
    </row>
    <row r="566" spans="2:4" x14ac:dyDescent="0.25">
      <c r="B566" s="72">
        <v>549</v>
      </c>
      <c r="C566" s="73">
        <v>1123.8499999999999</v>
      </c>
      <c r="D566" s="74">
        <v>6.0279611656845658E-2</v>
      </c>
    </row>
    <row r="567" spans="2:4" x14ac:dyDescent="0.25">
      <c r="B567" s="72">
        <v>550</v>
      </c>
      <c r="C567" s="73">
        <v>1063.03</v>
      </c>
      <c r="D567" s="74">
        <v>5.124728081984449E-2</v>
      </c>
    </row>
    <row r="568" spans="2:4" x14ac:dyDescent="0.25">
      <c r="B568" s="72">
        <v>551</v>
      </c>
      <c r="C568" s="73">
        <v>1114.43</v>
      </c>
      <c r="D568" s="74">
        <v>5.1121786625027386E-2</v>
      </c>
    </row>
    <row r="569" spans="2:4" x14ac:dyDescent="0.25">
      <c r="B569" s="72">
        <v>552</v>
      </c>
      <c r="C569" s="73">
        <v>1127.55</v>
      </c>
      <c r="D569" s="74">
        <v>4.9029263104244533E-2</v>
      </c>
    </row>
    <row r="570" spans="2:4" x14ac:dyDescent="0.25">
      <c r="B570" s="72">
        <v>553</v>
      </c>
      <c r="C570" s="73">
        <v>1160.1199999999999</v>
      </c>
      <c r="D570" s="74">
        <v>4.2059605235377225E-2</v>
      </c>
    </row>
    <row r="571" spans="2:4" x14ac:dyDescent="0.25">
      <c r="B571" s="72">
        <v>554</v>
      </c>
      <c r="C571" s="73">
        <v>1163.43</v>
      </c>
      <c r="D571" s="74">
        <v>3.8323618940141489E-2</v>
      </c>
    </row>
    <row r="572" spans="2:4" x14ac:dyDescent="0.25">
      <c r="B572" s="72">
        <v>555</v>
      </c>
      <c r="C572" s="73">
        <v>1187.1300000000001</v>
      </c>
      <c r="D572" s="74">
        <v>3.2666723812312858E-2</v>
      </c>
    </row>
    <row r="573" spans="2:4" x14ac:dyDescent="0.25">
      <c r="B573" s="72">
        <v>556</v>
      </c>
      <c r="C573" s="73">
        <v>1193.98</v>
      </c>
      <c r="D573" s="74">
        <v>2.9508179617434457E-2</v>
      </c>
    </row>
    <row r="574" spans="2:4" x14ac:dyDescent="0.25">
      <c r="B574" s="72">
        <v>557</v>
      </c>
      <c r="C574" s="73">
        <v>1211.06</v>
      </c>
      <c r="D574" s="74">
        <v>2.5360539163484627E-2</v>
      </c>
    </row>
    <row r="575" spans="2:4" x14ac:dyDescent="0.25">
      <c r="B575" s="72">
        <v>558</v>
      </c>
      <c r="C575" s="73">
        <v>1204.01</v>
      </c>
      <c r="D575" s="74">
        <v>2.2773422553726191E-2</v>
      </c>
    </row>
    <row r="576" spans="2:4" x14ac:dyDescent="0.25">
      <c r="B576" s="72">
        <v>559</v>
      </c>
      <c r="C576" s="73">
        <v>1202.54</v>
      </c>
      <c r="D576" s="74">
        <v>1.9756983870162274E-2</v>
      </c>
    </row>
    <row r="577" spans="2:4" x14ac:dyDescent="0.25">
      <c r="B577" s="72">
        <v>560</v>
      </c>
      <c r="C577" s="73">
        <v>1192.08</v>
      </c>
      <c r="D577" s="74">
        <v>1.7046938359666398E-2</v>
      </c>
    </row>
    <row r="578" spans="2:4" x14ac:dyDescent="0.25">
      <c r="B578" s="72">
        <v>561</v>
      </c>
      <c r="C578" s="73">
        <v>1179.5999999999999</v>
      </c>
      <c r="D578" s="74">
        <v>1.5369889087515375E-2</v>
      </c>
    </row>
    <row r="579" spans="2:4" x14ac:dyDescent="0.25">
      <c r="B579" s="72">
        <v>562</v>
      </c>
      <c r="C579" s="73">
        <v>1131.29</v>
      </c>
      <c r="D579" s="74">
        <v>1.4322433440107791E-2</v>
      </c>
    </row>
    <row r="580" spans="2:4" x14ac:dyDescent="0.25">
      <c r="B580" s="72">
        <v>563</v>
      </c>
      <c r="C580" s="73">
        <v>1132.78</v>
      </c>
      <c r="D580" s="74">
        <v>2.3701939312065927E-2</v>
      </c>
    </row>
    <row r="581" spans="2:4" x14ac:dyDescent="0.25">
      <c r="B581" s="72">
        <v>564</v>
      </c>
      <c r="C581" s="73">
        <v>1151.78</v>
      </c>
      <c r="D581" s="74">
        <v>2.0343662278039475E-2</v>
      </c>
    </row>
    <row r="582" spans="2:4" x14ac:dyDescent="0.25">
      <c r="B582" s="72">
        <v>565</v>
      </c>
      <c r="C582" s="73">
        <v>1122.3699999999999</v>
      </c>
      <c r="D582" s="74">
        <v>1.9266129209116908E-2</v>
      </c>
    </row>
    <row r="583" spans="2:4" x14ac:dyDescent="0.25">
      <c r="B583" s="72">
        <v>566</v>
      </c>
      <c r="C583" s="73">
        <v>1116.17</v>
      </c>
      <c r="D583" s="74">
        <v>2.0767846251162903E-2</v>
      </c>
    </row>
    <row r="584" spans="2:4" x14ac:dyDescent="0.25">
      <c r="B584" s="72">
        <v>567</v>
      </c>
      <c r="C584" s="73">
        <v>1145.3399999999999</v>
      </c>
      <c r="D584" s="74">
        <v>1.8077423672685698E-2</v>
      </c>
    </row>
    <row r="585" spans="2:4" x14ac:dyDescent="0.25">
      <c r="B585" s="72">
        <v>568</v>
      </c>
      <c r="C585" s="73">
        <v>1145.8900000000001</v>
      </c>
      <c r="D585" s="74">
        <v>1.9964771553692646E-2</v>
      </c>
    </row>
    <row r="586" spans="2:4" x14ac:dyDescent="0.25">
      <c r="B586" s="72">
        <v>569</v>
      </c>
      <c r="C586" s="73">
        <v>1142.04</v>
      </c>
      <c r="D586" s="74">
        <v>1.7211558710102545E-2</v>
      </c>
    </row>
    <row r="587" spans="2:4" x14ac:dyDescent="0.25">
      <c r="B587" s="72">
        <v>570</v>
      </c>
      <c r="C587" s="73">
        <v>1105.43</v>
      </c>
      <c r="D587" s="74">
        <v>1.50082159776691E-2</v>
      </c>
    </row>
    <row r="588" spans="2:4" x14ac:dyDescent="0.25">
      <c r="B588" s="72">
        <v>571</v>
      </c>
      <c r="C588" s="73">
        <v>1099.28</v>
      </c>
      <c r="D588" s="74">
        <v>2.0426702736875264E-2</v>
      </c>
    </row>
    <row r="589" spans="2:4" x14ac:dyDescent="0.25">
      <c r="B589" s="72">
        <v>572</v>
      </c>
      <c r="C589" s="73">
        <v>1090.43</v>
      </c>
      <c r="D589" s="74">
        <v>1.7798753009517294E-2</v>
      </c>
    </row>
    <row r="590" spans="2:4" x14ac:dyDescent="0.25">
      <c r="B590" s="72">
        <v>573</v>
      </c>
      <c r="C590" s="73">
        <v>1113.3699999999999</v>
      </c>
      <c r="D590" s="74">
        <v>1.5890856458691073E-2</v>
      </c>
    </row>
    <row r="591" spans="2:4" x14ac:dyDescent="0.25">
      <c r="B591" s="72">
        <v>574</v>
      </c>
      <c r="C591" s="73">
        <v>1110.26</v>
      </c>
      <c r="D591" s="74">
        <v>1.7073496315329003E-2</v>
      </c>
    </row>
    <row r="592" spans="2:4" x14ac:dyDescent="0.25">
      <c r="B592" s="72">
        <v>575</v>
      </c>
      <c r="C592" s="73">
        <v>1104.0899999999999</v>
      </c>
      <c r="D592" s="74">
        <v>1.4867225355558259E-2</v>
      </c>
    </row>
    <row r="593" spans="2:4" x14ac:dyDescent="0.25">
      <c r="B593" s="72">
        <v>576</v>
      </c>
      <c r="C593" s="73">
        <v>1089.29</v>
      </c>
      <c r="D593" s="74">
        <v>1.3257659725287651E-2</v>
      </c>
    </row>
    <row r="594" spans="2:4" x14ac:dyDescent="0.25">
      <c r="B594" s="72">
        <v>577</v>
      </c>
      <c r="C594" s="73">
        <v>1055.27</v>
      </c>
      <c r="D594" s="74">
        <v>1.3348751007703077E-2</v>
      </c>
    </row>
    <row r="595" spans="2:4" x14ac:dyDescent="0.25">
      <c r="B595" s="72">
        <v>578</v>
      </c>
      <c r="C595" s="73">
        <v>1052.23</v>
      </c>
      <c r="D595" s="74">
        <v>1.9254825681724298E-2</v>
      </c>
    </row>
    <row r="596" spans="2:4" x14ac:dyDescent="0.25">
      <c r="B596" s="72">
        <v>579</v>
      </c>
      <c r="C596" s="73">
        <v>1053.75</v>
      </c>
      <c r="D596" s="74">
        <v>1.6676326341679742E-2</v>
      </c>
    </row>
    <row r="597" spans="2:4" x14ac:dyDescent="0.25">
      <c r="B597" s="72">
        <v>580</v>
      </c>
      <c r="C597" s="73">
        <v>1082.96</v>
      </c>
      <c r="D597" s="74">
        <v>1.4493883832666329E-2</v>
      </c>
    </row>
    <row r="598" spans="2:4" x14ac:dyDescent="0.25">
      <c r="B598" s="72">
        <v>581</v>
      </c>
      <c r="C598" s="73">
        <v>1067.6500000000001</v>
      </c>
      <c r="D598" s="74">
        <v>1.826746728308971E-2</v>
      </c>
    </row>
    <row r="599" spans="2:4" x14ac:dyDescent="0.25">
      <c r="B599" s="72">
        <v>582</v>
      </c>
      <c r="C599" s="73">
        <v>1072.29</v>
      </c>
      <c r="D599" s="74">
        <v>1.7217958288438837E-2</v>
      </c>
    </row>
    <row r="600" spans="2:4" x14ac:dyDescent="0.25">
      <c r="B600" s="72">
        <v>583</v>
      </c>
      <c r="C600" s="73">
        <v>1066.1099999999999</v>
      </c>
      <c r="D600" s="74">
        <v>1.5071018406023448E-2</v>
      </c>
    </row>
    <row r="601" spans="2:4" x14ac:dyDescent="0.25">
      <c r="B601" s="72">
        <v>584</v>
      </c>
      <c r="C601" s="73">
        <v>1057.6600000000001</v>
      </c>
      <c r="D601" s="74">
        <v>1.3442277116880468E-2</v>
      </c>
    </row>
    <row r="602" spans="2:4" x14ac:dyDescent="0.25">
      <c r="B602" s="72">
        <v>585</v>
      </c>
      <c r="C602" s="73">
        <v>1072.78</v>
      </c>
      <c r="D602" s="74">
        <v>1.2419396097593892E-2</v>
      </c>
    </row>
    <row r="603" spans="2:4" x14ac:dyDescent="0.25">
      <c r="B603" s="72">
        <v>586</v>
      </c>
      <c r="C603" s="73">
        <v>1088.42</v>
      </c>
      <c r="D603" s="74">
        <v>1.2930584287450855E-2</v>
      </c>
    </row>
    <row r="604" spans="2:4" x14ac:dyDescent="0.25">
      <c r="B604" s="72">
        <v>587</v>
      </c>
      <c r="C604" s="73">
        <v>1085.55</v>
      </c>
      <c r="D604" s="74">
        <v>1.3355340150069468E-2</v>
      </c>
    </row>
    <row r="605" spans="2:4" x14ac:dyDescent="0.25">
      <c r="B605" s="72">
        <v>588</v>
      </c>
      <c r="C605" s="73">
        <v>1095.8399999999999</v>
      </c>
      <c r="D605" s="74">
        <v>1.1812175128604193E-2</v>
      </c>
    </row>
    <row r="606" spans="2:4" x14ac:dyDescent="0.25">
      <c r="B606" s="72">
        <v>589</v>
      </c>
      <c r="C606" s="73">
        <v>1117.02</v>
      </c>
      <c r="D606" s="74">
        <v>1.142800062635531E-2</v>
      </c>
    </row>
    <row r="607" spans="2:4" x14ac:dyDescent="0.25">
      <c r="B607" s="72">
        <v>590</v>
      </c>
      <c r="C607" s="73">
        <v>1117.69</v>
      </c>
      <c r="D607" s="74">
        <v>1.3725337837422531E-2</v>
      </c>
    </row>
    <row r="608" spans="2:4" x14ac:dyDescent="0.25">
      <c r="B608" s="72">
        <v>591</v>
      </c>
      <c r="C608" s="73">
        <v>1158.05</v>
      </c>
      <c r="D608" s="74">
        <v>1.2049831288297173E-2</v>
      </c>
    </row>
    <row r="609" spans="2:4" x14ac:dyDescent="0.25">
      <c r="B609" s="72">
        <v>592</v>
      </c>
      <c r="C609" s="73">
        <v>1163.8399999999999</v>
      </c>
      <c r="D609" s="74">
        <v>2.0131094119764353E-2</v>
      </c>
    </row>
    <row r="610" spans="2:4" x14ac:dyDescent="0.25">
      <c r="B610" s="72">
        <v>593</v>
      </c>
      <c r="C610" s="73">
        <v>1203.07</v>
      </c>
      <c r="D610" s="74">
        <v>1.7513786975215148E-2</v>
      </c>
    </row>
    <row r="611" spans="2:4" x14ac:dyDescent="0.25">
      <c r="B611" s="72">
        <v>594</v>
      </c>
      <c r="C611" s="73">
        <v>1228.24</v>
      </c>
      <c r="D611" s="74">
        <v>2.2010945744865416E-2</v>
      </c>
    </row>
    <row r="612" spans="2:4" x14ac:dyDescent="0.25">
      <c r="B612" s="72">
        <v>595</v>
      </c>
      <c r="C612" s="73">
        <v>1209.99</v>
      </c>
      <c r="D612" s="74">
        <v>2.1380262298495361E-2</v>
      </c>
    </row>
    <row r="613" spans="2:4" x14ac:dyDescent="0.25">
      <c r="B613" s="72">
        <v>596</v>
      </c>
      <c r="C613" s="73">
        <v>1177.99</v>
      </c>
      <c r="D613" s="74">
        <v>1.9750966290197743E-2</v>
      </c>
    </row>
    <row r="614" spans="2:4" x14ac:dyDescent="0.25">
      <c r="B614" s="72">
        <v>597</v>
      </c>
      <c r="C614" s="73">
        <v>1121.55</v>
      </c>
      <c r="D614" s="74">
        <v>2.1361442638957846E-2</v>
      </c>
    </row>
    <row r="615" spans="2:4" x14ac:dyDescent="0.25">
      <c r="B615" s="72">
        <v>598</v>
      </c>
      <c r="C615" s="73">
        <v>1143.1300000000001</v>
      </c>
      <c r="D615" s="74">
        <v>2.9924435969126965E-2</v>
      </c>
    </row>
    <row r="616" spans="2:4" x14ac:dyDescent="0.25">
      <c r="B616" s="72">
        <v>599</v>
      </c>
      <c r="C616" s="73">
        <v>1154.6300000000001</v>
      </c>
      <c r="D616" s="74">
        <v>2.7153728926770374E-2</v>
      </c>
    </row>
    <row r="617" spans="2:4" x14ac:dyDescent="0.25">
      <c r="B617" s="72">
        <v>600</v>
      </c>
      <c r="C617" s="73">
        <v>1139.3</v>
      </c>
      <c r="D617" s="74">
        <v>2.3723534529782309E-2</v>
      </c>
    </row>
    <row r="618" spans="2:4" x14ac:dyDescent="0.25">
      <c r="B618" s="72">
        <v>601</v>
      </c>
      <c r="C618" s="73">
        <v>1139</v>
      </c>
      <c r="D618" s="74">
        <v>2.1343340519349042E-2</v>
      </c>
    </row>
    <row r="619" spans="2:4" x14ac:dyDescent="0.25">
      <c r="B619" s="72">
        <v>602</v>
      </c>
      <c r="C619" s="73">
        <v>1161.4100000000001</v>
      </c>
      <c r="D619" s="74">
        <v>1.8360985608153007E-2</v>
      </c>
    </row>
    <row r="620" spans="2:4" x14ac:dyDescent="0.25">
      <c r="B620" s="72">
        <v>603</v>
      </c>
      <c r="C620" s="73">
        <v>1143.28</v>
      </c>
      <c r="D620" s="74">
        <v>1.843517557821614E-2</v>
      </c>
    </row>
    <row r="621" spans="2:4" x14ac:dyDescent="0.25">
      <c r="B621" s="72">
        <v>604</v>
      </c>
      <c r="C621" s="73">
        <v>1125.48</v>
      </c>
      <c r="D621" s="74">
        <v>1.7642357682694097E-2</v>
      </c>
    </row>
    <row r="622" spans="2:4" x14ac:dyDescent="0.25">
      <c r="B622" s="72">
        <v>605</v>
      </c>
      <c r="C622" s="73">
        <v>1125.03</v>
      </c>
      <c r="D622" s="74">
        <v>1.7040927627964542E-2</v>
      </c>
    </row>
    <row r="623" spans="2:4" x14ac:dyDescent="0.25">
      <c r="B623" s="72">
        <v>606</v>
      </c>
      <c r="C623" s="73">
        <v>1110.6500000000001</v>
      </c>
      <c r="D623" s="74">
        <v>1.4780471909860761E-2</v>
      </c>
    </row>
    <row r="624" spans="2:4" x14ac:dyDescent="0.25">
      <c r="B624" s="72">
        <v>607</v>
      </c>
      <c r="C624" s="73">
        <v>1111.8</v>
      </c>
      <c r="D624" s="74">
        <v>1.4318681993338012E-2</v>
      </c>
    </row>
    <row r="625" spans="2:4" x14ac:dyDescent="0.25">
      <c r="B625" s="72">
        <v>608</v>
      </c>
      <c r="C625" s="73">
        <v>1109.9100000000001</v>
      </c>
      <c r="D625" s="74">
        <v>1.254278757597334E-2</v>
      </c>
    </row>
    <row r="626" spans="2:4" x14ac:dyDescent="0.25">
      <c r="B626" s="72">
        <v>609</v>
      </c>
      <c r="C626" s="73">
        <v>1118.97</v>
      </c>
      <c r="D626" s="74">
        <v>1.1111292049980777E-2</v>
      </c>
    </row>
    <row r="627" spans="2:4" x14ac:dyDescent="0.25">
      <c r="B627" s="72">
        <v>610</v>
      </c>
      <c r="C627" s="73">
        <v>1125.26</v>
      </c>
      <c r="D627" s="74">
        <v>1.0665355175472369E-2</v>
      </c>
    </row>
    <row r="628" spans="2:4" x14ac:dyDescent="0.25">
      <c r="B628" s="72">
        <v>611</v>
      </c>
      <c r="C628" s="73">
        <v>1129.47</v>
      </c>
      <c r="D628" s="74">
        <v>9.9372149971722508E-3</v>
      </c>
    </row>
    <row r="629" spans="2:4" x14ac:dyDescent="0.25">
      <c r="B629" s="72">
        <v>612</v>
      </c>
      <c r="C629" s="73">
        <v>1131.8399999999999</v>
      </c>
      <c r="D629" s="74">
        <v>9.1609604657497314E-3</v>
      </c>
    </row>
    <row r="630" spans="2:4" x14ac:dyDescent="0.25">
      <c r="B630" s="72">
        <v>613</v>
      </c>
      <c r="C630" s="73">
        <v>1153.54</v>
      </c>
      <c r="D630" s="74">
        <v>8.4296296956402686E-3</v>
      </c>
    </row>
    <row r="631" spans="2:4" x14ac:dyDescent="0.25">
      <c r="B631" s="72">
        <v>614</v>
      </c>
      <c r="C631" s="73">
        <v>1143.0999999999999</v>
      </c>
      <c r="D631" s="74">
        <v>1.2010427247409527E-2</v>
      </c>
    </row>
    <row r="632" spans="2:4" x14ac:dyDescent="0.25">
      <c r="B632" s="72">
        <v>615</v>
      </c>
      <c r="C632" s="73">
        <v>1147.78</v>
      </c>
      <c r="D632" s="74">
        <v>1.1511897136059318E-2</v>
      </c>
    </row>
    <row r="633" spans="2:4" x14ac:dyDescent="0.25">
      <c r="B633" s="72">
        <v>616</v>
      </c>
      <c r="C633" s="73">
        <v>1145.1600000000001</v>
      </c>
      <c r="D633" s="74">
        <v>1.043227977828636E-2</v>
      </c>
    </row>
    <row r="634" spans="2:4" x14ac:dyDescent="0.25">
      <c r="B634" s="72">
        <v>617</v>
      </c>
      <c r="C634" s="73">
        <v>1144.53</v>
      </c>
      <c r="D634" s="74">
        <v>9.4420290031705587E-3</v>
      </c>
    </row>
    <row r="635" spans="2:4" x14ac:dyDescent="0.25">
      <c r="B635" s="72">
        <v>618</v>
      </c>
      <c r="C635" s="73">
        <v>1144.8499999999999</v>
      </c>
      <c r="D635" s="74">
        <v>8.5947505142007809E-3</v>
      </c>
    </row>
    <row r="636" spans="2:4" x14ac:dyDescent="0.25">
      <c r="B636" s="72">
        <v>619</v>
      </c>
      <c r="C636" s="73">
        <v>1153.1500000000001</v>
      </c>
      <c r="D636" s="74">
        <v>7.926849177203224E-3</v>
      </c>
    </row>
    <row r="637" spans="2:4" x14ac:dyDescent="0.25">
      <c r="B637" s="72">
        <v>620</v>
      </c>
      <c r="C637" s="73">
        <v>1156.1600000000001</v>
      </c>
      <c r="D637" s="74">
        <v>8.1829833275526339E-3</v>
      </c>
    </row>
    <row r="638" spans="2:4" x14ac:dyDescent="0.25">
      <c r="B638" s="72">
        <v>621</v>
      </c>
      <c r="C638" s="73">
        <v>1166.6099999999999</v>
      </c>
      <c r="D638" s="74">
        <v>7.7087227004584901E-3</v>
      </c>
    </row>
    <row r="639" spans="2:4" x14ac:dyDescent="0.25">
      <c r="B639" s="72">
        <v>622</v>
      </c>
      <c r="C639" s="73">
        <v>1168.52</v>
      </c>
      <c r="D639" s="74">
        <v>8.4362314497303959E-3</v>
      </c>
    </row>
    <row r="640" spans="2:4" x14ac:dyDescent="0.25">
      <c r="B640" s="72">
        <v>623</v>
      </c>
      <c r="C640" s="73">
        <v>1181.78</v>
      </c>
      <c r="D640" s="74">
        <v>7.8419312179280106E-3</v>
      </c>
    </row>
    <row r="641" spans="2:4" x14ac:dyDescent="0.25">
      <c r="B641" s="72">
        <v>624</v>
      </c>
      <c r="C641" s="73">
        <v>1173.93</v>
      </c>
      <c r="D641" s="74">
        <v>9.1316192753516899E-3</v>
      </c>
    </row>
    <row r="642" spans="2:4" x14ac:dyDescent="0.25">
      <c r="B642" s="72">
        <v>625</v>
      </c>
      <c r="C642" s="73">
        <v>1180.73</v>
      </c>
      <c r="D642" s="74">
        <v>8.940604026866323E-3</v>
      </c>
    </row>
    <row r="643" spans="2:4" x14ac:dyDescent="0.25">
      <c r="B643" s="72">
        <v>626</v>
      </c>
      <c r="C643" s="73">
        <v>1170.99</v>
      </c>
      <c r="D643" s="74">
        <v>8.6541716728716269E-3</v>
      </c>
    </row>
    <row r="644" spans="2:4" x14ac:dyDescent="0.25">
      <c r="B644" s="72">
        <v>627</v>
      </c>
      <c r="C644" s="73">
        <v>1174.9100000000001</v>
      </c>
      <c r="D644" s="74">
        <v>8.9123770433949517E-3</v>
      </c>
    </row>
    <row r="645" spans="2:4" x14ac:dyDescent="0.25">
      <c r="B645" s="72">
        <v>628</v>
      </c>
      <c r="C645" s="73">
        <v>1164.6600000000001</v>
      </c>
      <c r="D645" s="74">
        <v>8.3305245284188267E-3</v>
      </c>
    </row>
    <row r="646" spans="2:4" x14ac:dyDescent="0.25">
      <c r="B646" s="72">
        <v>629</v>
      </c>
      <c r="C646" s="73">
        <v>1134.3399999999999</v>
      </c>
      <c r="D646" s="74">
        <v>8.795979426312309E-3</v>
      </c>
    </row>
    <row r="647" spans="2:4" x14ac:dyDescent="0.25">
      <c r="B647" s="72">
        <v>630</v>
      </c>
      <c r="C647" s="73">
        <v>1133.0999999999999</v>
      </c>
      <c r="D647" s="74">
        <v>1.5044600671355417E-2</v>
      </c>
    </row>
    <row r="648" spans="2:4" x14ac:dyDescent="0.25">
      <c r="B648" s="72">
        <v>631</v>
      </c>
      <c r="C648" s="73">
        <v>1128.4100000000001</v>
      </c>
      <c r="D648" s="74">
        <v>1.31403641803842E-2</v>
      </c>
    </row>
    <row r="649" spans="2:4" x14ac:dyDescent="0.25">
      <c r="B649" s="72">
        <v>632</v>
      </c>
      <c r="C649" s="73">
        <v>1138.01</v>
      </c>
      <c r="D649" s="74">
        <v>1.1738893161331284E-2</v>
      </c>
    </row>
    <row r="650" spans="2:4" x14ac:dyDescent="0.25">
      <c r="B650" s="72">
        <v>633</v>
      </c>
      <c r="C650" s="73">
        <v>1142.18</v>
      </c>
      <c r="D650" s="74">
        <v>1.1196846422113804E-2</v>
      </c>
    </row>
    <row r="651" spans="2:4" x14ac:dyDescent="0.25">
      <c r="B651" s="72">
        <v>634</v>
      </c>
      <c r="C651" s="73">
        <v>1143.5</v>
      </c>
      <c r="D651" s="74">
        <v>1.0145127631971573E-2</v>
      </c>
    </row>
    <row r="652" spans="2:4" x14ac:dyDescent="0.25">
      <c r="B652" s="72">
        <v>635</v>
      </c>
      <c r="C652" s="73">
        <v>1134.4100000000001</v>
      </c>
      <c r="D652" s="74">
        <v>9.1654593149730224E-3</v>
      </c>
    </row>
    <row r="653" spans="2:4" x14ac:dyDescent="0.25">
      <c r="B653" s="72">
        <v>636</v>
      </c>
      <c r="C653" s="73">
        <v>1141.78</v>
      </c>
      <c r="D653" s="74">
        <v>9.2108897093001012E-3</v>
      </c>
    </row>
    <row r="654" spans="2:4" x14ac:dyDescent="0.25">
      <c r="B654" s="72">
        <v>637</v>
      </c>
      <c r="C654" s="73">
        <v>1149.97</v>
      </c>
      <c r="D654" s="74">
        <v>8.9668778845359166E-3</v>
      </c>
    </row>
    <row r="655" spans="2:4" x14ac:dyDescent="0.25">
      <c r="B655" s="72">
        <v>638</v>
      </c>
      <c r="C655" s="73">
        <v>1153.28</v>
      </c>
      <c r="D655" s="74">
        <v>8.9069895809913945E-3</v>
      </c>
    </row>
    <row r="656" spans="2:4" x14ac:dyDescent="0.25">
      <c r="B656" s="72">
        <v>639</v>
      </c>
      <c r="C656" s="73">
        <v>1168.46</v>
      </c>
      <c r="D656" s="74">
        <v>8.2858768049977171E-3</v>
      </c>
    </row>
    <row r="657" spans="2:4" x14ac:dyDescent="0.25">
      <c r="B657" s="72">
        <v>640</v>
      </c>
      <c r="C657" s="73">
        <v>1161.72</v>
      </c>
      <c r="D657" s="74">
        <v>9.9316610304970993E-3</v>
      </c>
    </row>
    <row r="658" spans="2:4" x14ac:dyDescent="0.25">
      <c r="B658" s="72">
        <v>641</v>
      </c>
      <c r="C658" s="73">
        <v>1174.1199999999999</v>
      </c>
      <c r="D658" s="74">
        <v>9.4000449367505172E-3</v>
      </c>
    </row>
    <row r="659" spans="2:4" x14ac:dyDescent="0.25">
      <c r="B659" s="72">
        <v>642</v>
      </c>
      <c r="C659" s="73">
        <v>1186.29</v>
      </c>
      <c r="D659" s="74">
        <v>9.9657234933837793E-3</v>
      </c>
    </row>
    <row r="660" spans="2:4" x14ac:dyDescent="0.25">
      <c r="B660" s="72">
        <v>643</v>
      </c>
      <c r="C660" s="73">
        <v>1205.18</v>
      </c>
      <c r="D660" s="74">
        <v>1.0281510035096923E-2</v>
      </c>
    </row>
    <row r="661" spans="2:4" x14ac:dyDescent="0.25">
      <c r="B661" s="72">
        <v>644</v>
      </c>
      <c r="C661" s="73">
        <v>1230.56</v>
      </c>
      <c r="D661" s="74">
        <v>1.1977116645759359E-2</v>
      </c>
    </row>
    <row r="662" spans="2:4" x14ac:dyDescent="0.25">
      <c r="B662" s="72">
        <v>645</v>
      </c>
      <c r="C662" s="73">
        <v>1227.31</v>
      </c>
      <c r="D662" s="74">
        <v>1.4605608516776912E-2</v>
      </c>
    </row>
    <row r="663" spans="2:4" x14ac:dyDescent="0.25">
      <c r="B663" s="72">
        <v>646</v>
      </c>
      <c r="C663" s="73">
        <v>1225.22</v>
      </c>
      <c r="D663" s="74">
        <v>1.2831849101084699E-2</v>
      </c>
    </row>
    <row r="664" spans="2:4" x14ac:dyDescent="0.25">
      <c r="B664" s="72">
        <v>647</v>
      </c>
      <c r="C664" s="73">
        <v>1226.21</v>
      </c>
      <c r="D664" s="74">
        <v>1.1346120926207758E-2</v>
      </c>
    </row>
    <row r="665" spans="2:4" x14ac:dyDescent="0.25">
      <c r="B665" s="72">
        <v>648</v>
      </c>
      <c r="C665" s="73">
        <v>1216.03</v>
      </c>
      <c r="D665" s="74">
        <v>1.0119156558700118E-2</v>
      </c>
    </row>
    <row r="666" spans="2:4" x14ac:dyDescent="0.25">
      <c r="B666" s="72">
        <v>649</v>
      </c>
      <c r="C666" s="73">
        <v>1255.76</v>
      </c>
      <c r="D666" s="74">
        <v>9.9699927969852838E-3</v>
      </c>
    </row>
    <row r="667" spans="2:4" x14ac:dyDescent="0.25">
      <c r="B667" s="72">
        <v>650</v>
      </c>
      <c r="C667" s="73">
        <v>1258.1600000000001</v>
      </c>
      <c r="D667" s="74">
        <v>1.7897897295867132E-2</v>
      </c>
    </row>
    <row r="668" spans="2:4" x14ac:dyDescent="0.25">
      <c r="B668" s="72">
        <v>651</v>
      </c>
      <c r="C668" s="73">
        <v>1246.82</v>
      </c>
      <c r="D668" s="74">
        <v>1.5517311314420048E-2</v>
      </c>
    </row>
    <row r="669" spans="2:4" x14ac:dyDescent="0.25">
      <c r="B669" s="72">
        <v>652</v>
      </c>
      <c r="C669" s="73">
        <v>1240.24</v>
      </c>
      <c r="D669" s="74">
        <v>1.420365243529499E-2</v>
      </c>
    </row>
    <row r="670" spans="2:4" x14ac:dyDescent="0.25">
      <c r="B670" s="72">
        <v>653</v>
      </c>
      <c r="C670" s="73">
        <v>1242.98</v>
      </c>
      <c r="D670" s="74">
        <v>1.2696246046666493E-2</v>
      </c>
    </row>
    <row r="671" spans="2:4" x14ac:dyDescent="0.25">
      <c r="B671" s="72">
        <v>654</v>
      </c>
      <c r="C671" s="73">
        <v>1232.3399999999999</v>
      </c>
      <c r="D671" s="74">
        <v>1.1256171197192763E-2</v>
      </c>
    </row>
    <row r="672" spans="2:4" x14ac:dyDescent="0.25">
      <c r="B672" s="72">
        <v>655</v>
      </c>
      <c r="C672" s="73">
        <v>1239.93</v>
      </c>
      <c r="D672" s="74">
        <v>1.0857583414164505E-2</v>
      </c>
    </row>
    <row r="673" spans="2:4" x14ac:dyDescent="0.25">
      <c r="B673" s="72">
        <v>656</v>
      </c>
      <c r="C673" s="73">
        <v>1219.67</v>
      </c>
      <c r="D673" s="74">
        <v>1.0157492520806674E-2</v>
      </c>
    </row>
    <row r="674" spans="2:4" x14ac:dyDescent="0.25">
      <c r="B674" s="72">
        <v>657</v>
      </c>
      <c r="C674" s="73">
        <v>1212.45</v>
      </c>
      <c r="D674" s="74">
        <v>1.2111204085731658E-2</v>
      </c>
    </row>
    <row r="675" spans="2:4" x14ac:dyDescent="0.25">
      <c r="B675" s="72">
        <v>658</v>
      </c>
      <c r="C675" s="73">
        <v>1199.6500000000001</v>
      </c>
      <c r="D675" s="74">
        <v>1.1104100449350595E-2</v>
      </c>
    </row>
    <row r="676" spans="2:4" x14ac:dyDescent="0.25">
      <c r="B676" s="72">
        <v>659</v>
      </c>
      <c r="C676" s="73">
        <v>1193.71</v>
      </c>
      <c r="D676" s="74">
        <v>1.1153760069326907E-2</v>
      </c>
    </row>
    <row r="677" spans="2:4" x14ac:dyDescent="0.25">
      <c r="B677" s="72">
        <v>660</v>
      </c>
      <c r="C677" s="73">
        <v>1195.95</v>
      </c>
      <c r="D677" s="74">
        <v>1.0239005496357282E-2</v>
      </c>
    </row>
    <row r="678" spans="2:4" x14ac:dyDescent="0.25">
      <c r="B678" s="72">
        <v>661</v>
      </c>
      <c r="C678" s="73">
        <v>1192.53</v>
      </c>
      <c r="D678" s="74">
        <v>9.2674421912109384E-3</v>
      </c>
    </row>
    <row r="679" spans="2:4" x14ac:dyDescent="0.25">
      <c r="B679" s="72">
        <v>662</v>
      </c>
      <c r="C679" s="73">
        <v>1206.55</v>
      </c>
      <c r="D679" s="74">
        <v>8.5644546854483344E-3</v>
      </c>
    </row>
    <row r="680" spans="2:4" x14ac:dyDescent="0.25">
      <c r="B680" s="72">
        <v>663</v>
      </c>
      <c r="C680" s="73">
        <v>1197.55</v>
      </c>
      <c r="D680" s="74">
        <v>9.6981395804496308E-3</v>
      </c>
    </row>
    <row r="681" spans="2:4" x14ac:dyDescent="0.25">
      <c r="B681" s="72">
        <v>664</v>
      </c>
      <c r="C681" s="73">
        <v>1187.73</v>
      </c>
      <c r="D681" s="74">
        <v>9.5023365612848017E-3</v>
      </c>
    </row>
    <row r="682" spans="2:4" x14ac:dyDescent="0.25">
      <c r="B682" s="72">
        <v>665</v>
      </c>
      <c r="C682" s="73">
        <v>1179.3800000000001</v>
      </c>
      <c r="D682" s="74">
        <v>9.5030882080017181E-3</v>
      </c>
    </row>
    <row r="683" spans="2:4" x14ac:dyDescent="0.25">
      <c r="B683" s="72">
        <v>666</v>
      </c>
      <c r="C683" s="73">
        <v>1180.49</v>
      </c>
      <c r="D683" s="74">
        <v>9.2816195670985657E-3</v>
      </c>
    </row>
    <row r="684" spans="2:4" x14ac:dyDescent="0.25">
      <c r="B684" s="72">
        <v>667</v>
      </c>
      <c r="C684" s="73">
        <v>1171.3499999999999</v>
      </c>
      <c r="D684" s="74">
        <v>8.4761996683316992E-3</v>
      </c>
    </row>
    <row r="685" spans="2:4" x14ac:dyDescent="0.25">
      <c r="B685" s="72">
        <v>668</v>
      </c>
      <c r="C685" s="73">
        <v>1176.6600000000001</v>
      </c>
      <c r="D685" s="74">
        <v>8.6799853825406618E-3</v>
      </c>
    </row>
    <row r="686" spans="2:4" x14ac:dyDescent="0.25">
      <c r="B686" s="72">
        <v>669</v>
      </c>
      <c r="C686" s="73">
        <v>1165.75</v>
      </c>
      <c r="D686" s="74">
        <v>8.2830431858571495E-3</v>
      </c>
    </row>
    <row r="687" spans="2:4" x14ac:dyDescent="0.25">
      <c r="B687" s="72">
        <v>670</v>
      </c>
      <c r="C687" s="73">
        <v>1171.92</v>
      </c>
      <c r="D687" s="74">
        <v>8.8946737075543646E-3</v>
      </c>
    </row>
    <row r="688" spans="2:4" x14ac:dyDescent="0.25">
      <c r="B688" s="72">
        <v>671</v>
      </c>
      <c r="C688" s="73">
        <v>1162.3599999999999</v>
      </c>
      <c r="D688" s="74">
        <v>8.5460274947626851E-3</v>
      </c>
    </row>
    <row r="689" spans="2:4" x14ac:dyDescent="0.25">
      <c r="B689" s="72">
        <v>672</v>
      </c>
      <c r="C689" s="73">
        <v>1165.01</v>
      </c>
      <c r="D689" s="74">
        <v>8.8171234707523638E-3</v>
      </c>
    </row>
    <row r="690" spans="2:4" x14ac:dyDescent="0.25">
      <c r="B690" s="72">
        <v>673</v>
      </c>
      <c r="C690" s="73">
        <v>1168.04</v>
      </c>
      <c r="D690" s="74">
        <v>8.1730947878542563E-3</v>
      </c>
    </row>
    <row r="691" spans="2:4" x14ac:dyDescent="0.25">
      <c r="B691" s="72">
        <v>674</v>
      </c>
      <c r="C691" s="73">
        <v>1168.93</v>
      </c>
      <c r="D691" s="74">
        <v>7.7004462711669228E-3</v>
      </c>
    </row>
    <row r="692" spans="2:4" x14ac:dyDescent="0.25">
      <c r="B692" s="72">
        <v>675</v>
      </c>
      <c r="C692" s="73">
        <v>1174.49</v>
      </c>
      <c r="D692" s="74">
        <v>7.2441733029188198E-3</v>
      </c>
    </row>
    <row r="693" spans="2:4" x14ac:dyDescent="0.25">
      <c r="B693" s="72">
        <v>676</v>
      </c>
      <c r="C693" s="73">
        <v>1186.42</v>
      </c>
      <c r="D693" s="74">
        <v>7.2562866462053451E-3</v>
      </c>
    </row>
    <row r="694" spans="2:4" x14ac:dyDescent="0.25">
      <c r="B694" s="72">
        <v>677</v>
      </c>
      <c r="C694" s="73">
        <v>1190.01</v>
      </c>
      <c r="D694" s="74">
        <v>8.4382504132032785E-3</v>
      </c>
    </row>
    <row r="695" spans="2:4" x14ac:dyDescent="0.25">
      <c r="B695" s="72">
        <v>678</v>
      </c>
      <c r="C695" s="73">
        <v>1170.72</v>
      </c>
      <c r="D695" s="74">
        <v>7.9380999112465545E-3</v>
      </c>
    </row>
    <row r="696" spans="2:4" x14ac:dyDescent="0.25">
      <c r="B696" s="72">
        <v>679</v>
      </c>
      <c r="C696" s="73">
        <v>1171.3599999999999</v>
      </c>
      <c r="D696" s="74">
        <v>1.0808218464599968E-2</v>
      </c>
    </row>
    <row r="697" spans="2:4" x14ac:dyDescent="0.25">
      <c r="B697" s="72">
        <v>680</v>
      </c>
      <c r="C697" s="73">
        <v>1166.01</v>
      </c>
      <c r="D697" s="74">
        <v>9.6825210489397233E-3</v>
      </c>
    </row>
    <row r="698" spans="2:4" x14ac:dyDescent="0.25">
      <c r="B698" s="72">
        <v>681</v>
      </c>
      <c r="C698" s="73">
        <v>1171.8</v>
      </c>
      <c r="D698" s="74">
        <v>9.0528585649326532E-3</v>
      </c>
    </row>
    <row r="699" spans="2:4" x14ac:dyDescent="0.25">
      <c r="B699" s="72">
        <v>682</v>
      </c>
      <c r="C699" s="73">
        <v>1174.94</v>
      </c>
      <c r="D699" s="74">
        <v>8.6200022974150352E-3</v>
      </c>
    </row>
    <row r="700" spans="2:4" x14ac:dyDescent="0.25">
      <c r="B700" s="72">
        <v>683</v>
      </c>
      <c r="C700" s="73">
        <v>1187.3900000000001</v>
      </c>
      <c r="D700" s="74">
        <v>8.0489971387984315E-3</v>
      </c>
    </row>
    <row r="701" spans="2:4" x14ac:dyDescent="0.25">
      <c r="B701" s="72">
        <v>684</v>
      </c>
      <c r="C701" s="73">
        <v>1177.92</v>
      </c>
      <c r="D701" s="74">
        <v>9.055262109791351E-3</v>
      </c>
    </row>
    <row r="702" spans="2:4" x14ac:dyDescent="0.25">
      <c r="B702" s="72">
        <v>685</v>
      </c>
      <c r="C702" s="73">
        <v>1177.8900000000001</v>
      </c>
      <c r="D702" s="74">
        <v>9.1375704865418027E-3</v>
      </c>
    </row>
    <row r="703" spans="2:4" x14ac:dyDescent="0.25">
      <c r="B703" s="72">
        <v>686</v>
      </c>
      <c r="C703" s="73">
        <v>1175.33</v>
      </c>
      <c r="D703" s="74">
        <v>8.3507193044427136E-3</v>
      </c>
    </row>
    <row r="704" spans="2:4" x14ac:dyDescent="0.25">
      <c r="B704" s="72">
        <v>687</v>
      </c>
      <c r="C704" s="73">
        <v>1177.0899999999999</v>
      </c>
      <c r="D704" s="74">
        <v>7.8064332847570181E-3</v>
      </c>
    </row>
    <row r="705" spans="2:4" x14ac:dyDescent="0.25">
      <c r="B705" s="72">
        <v>688</v>
      </c>
      <c r="C705" s="73">
        <v>1162.58</v>
      </c>
      <c r="D705" s="74">
        <v>7.351398100687005E-3</v>
      </c>
    </row>
    <row r="706" spans="2:4" x14ac:dyDescent="0.25">
      <c r="B706" s="72">
        <v>689</v>
      </c>
      <c r="C706" s="73">
        <v>1120.3699999999999</v>
      </c>
      <c r="D706" s="74">
        <v>9.1743319663456311E-3</v>
      </c>
    </row>
    <row r="707" spans="2:4" x14ac:dyDescent="0.25">
      <c r="B707" s="72">
        <v>690</v>
      </c>
      <c r="C707" s="73">
        <v>1131.27</v>
      </c>
      <c r="D707" s="74">
        <v>1.9664784968485029E-2</v>
      </c>
    </row>
    <row r="708" spans="2:4" x14ac:dyDescent="0.25">
      <c r="B708" s="72">
        <v>691</v>
      </c>
      <c r="C708" s="73">
        <v>1136.75</v>
      </c>
      <c r="D708" s="74">
        <v>1.7587825967610552E-2</v>
      </c>
    </row>
    <row r="709" spans="2:4" x14ac:dyDescent="0.25">
      <c r="B709" s="72">
        <v>692</v>
      </c>
      <c r="C709" s="73">
        <v>1151.3699999999999</v>
      </c>
      <c r="D709" s="74">
        <v>1.5409068981916676E-2</v>
      </c>
    </row>
    <row r="710" spans="2:4" x14ac:dyDescent="0.25">
      <c r="B710" s="72">
        <v>693</v>
      </c>
      <c r="C710" s="73">
        <v>1156.4100000000001</v>
      </c>
      <c r="D710" s="74">
        <v>1.4770179238319463E-2</v>
      </c>
    </row>
    <row r="711" spans="2:4" x14ac:dyDescent="0.25">
      <c r="B711" s="72">
        <v>694</v>
      </c>
      <c r="C711" s="73">
        <v>1163.03</v>
      </c>
      <c r="D711" s="74">
        <v>1.3073903077384857E-2</v>
      </c>
    </row>
    <row r="712" spans="2:4" x14ac:dyDescent="0.25">
      <c r="B712" s="72">
        <v>695</v>
      </c>
      <c r="C712" s="73">
        <v>1172.3399999999999</v>
      </c>
      <c r="D712" s="74">
        <v>1.1836752971153029E-2</v>
      </c>
    </row>
    <row r="713" spans="2:4" x14ac:dyDescent="0.25">
      <c r="B713" s="72">
        <v>696</v>
      </c>
      <c r="C713" s="73">
        <v>1213.69</v>
      </c>
      <c r="D713" s="74">
        <v>1.1186178469860204E-2</v>
      </c>
    </row>
    <row r="714" spans="2:4" x14ac:dyDescent="0.25">
      <c r="B714" s="72">
        <v>697</v>
      </c>
      <c r="C714" s="73">
        <v>1213.3900000000001</v>
      </c>
      <c r="D714" s="74">
        <v>1.9434346518130589E-2</v>
      </c>
    </row>
    <row r="715" spans="2:4" x14ac:dyDescent="0.25">
      <c r="B715" s="72">
        <v>698</v>
      </c>
      <c r="C715" s="73">
        <v>1220.06</v>
      </c>
      <c r="D715" s="74">
        <v>1.6768411880295538E-2</v>
      </c>
    </row>
    <row r="716" spans="2:4" x14ac:dyDescent="0.25">
      <c r="B716" s="72">
        <v>699</v>
      </c>
      <c r="C716" s="73">
        <v>1207.21</v>
      </c>
      <c r="D716" s="74">
        <v>1.4790459838827777E-2</v>
      </c>
    </row>
    <row r="717" spans="2:4" x14ac:dyDescent="0.25">
      <c r="B717" s="72">
        <v>700</v>
      </c>
      <c r="C717" s="73">
        <v>1209.8699999999999</v>
      </c>
      <c r="D717" s="74">
        <v>1.3888293863222143E-2</v>
      </c>
    </row>
    <row r="718" spans="2:4" x14ac:dyDescent="0.25">
      <c r="B718" s="72">
        <v>701</v>
      </c>
      <c r="C718" s="73">
        <v>1230.73</v>
      </c>
      <c r="D718" s="74">
        <v>1.2225795826109845E-2</v>
      </c>
    </row>
    <row r="719" spans="2:4" x14ac:dyDescent="0.25">
      <c r="B719" s="72">
        <v>702</v>
      </c>
      <c r="C719" s="73">
        <v>1234.56</v>
      </c>
      <c r="D719" s="74">
        <v>1.3592945346764857E-2</v>
      </c>
    </row>
    <row r="720" spans="2:4" x14ac:dyDescent="0.25">
      <c r="B720" s="72">
        <v>703</v>
      </c>
      <c r="C720" s="73">
        <v>1230.81</v>
      </c>
      <c r="D720" s="74">
        <v>1.2031208666697272E-2</v>
      </c>
    </row>
    <row r="721" spans="2:4" x14ac:dyDescent="0.25">
      <c r="B721" s="72">
        <v>704</v>
      </c>
      <c r="C721" s="73">
        <v>1239.74</v>
      </c>
      <c r="D721" s="74">
        <v>1.0765579727363814E-2</v>
      </c>
    </row>
    <row r="722" spans="2:4" x14ac:dyDescent="0.25">
      <c r="B722" s="72">
        <v>705</v>
      </c>
      <c r="C722" s="73">
        <v>1247.94</v>
      </c>
      <c r="D722" s="74">
        <v>1.0252515716883527E-2</v>
      </c>
    </row>
    <row r="723" spans="2:4" x14ac:dyDescent="0.25">
      <c r="B723" s="72">
        <v>706</v>
      </c>
      <c r="C723" s="73">
        <v>1270.6099999999999</v>
      </c>
      <c r="D723" s="74">
        <v>9.7636028882345204E-3</v>
      </c>
    </row>
    <row r="724" spans="2:4" x14ac:dyDescent="0.25">
      <c r="B724" s="72">
        <v>707</v>
      </c>
      <c r="C724" s="73">
        <v>1263.6500000000001</v>
      </c>
      <c r="D724" s="74">
        <v>1.2378809569864467E-2</v>
      </c>
    </row>
    <row r="725" spans="2:4" x14ac:dyDescent="0.25">
      <c r="B725" s="72">
        <v>708</v>
      </c>
      <c r="C725" s="73">
        <v>1263.04</v>
      </c>
      <c r="D725" s="74">
        <v>1.1262120589490882E-2</v>
      </c>
    </row>
    <row r="726" spans="2:4" x14ac:dyDescent="0.25">
      <c r="B726" s="72">
        <v>709</v>
      </c>
      <c r="C726" s="73">
        <v>1261.74</v>
      </c>
      <c r="D726" s="74">
        <v>1.0046666089795014E-2</v>
      </c>
    </row>
    <row r="727" spans="2:4" x14ac:dyDescent="0.25">
      <c r="B727" s="72">
        <v>710</v>
      </c>
      <c r="C727" s="73">
        <v>1258</v>
      </c>
      <c r="D727" s="74">
        <v>9.0836964648410342E-3</v>
      </c>
    </row>
    <row r="728" spans="2:4" x14ac:dyDescent="0.25">
      <c r="B728" s="72">
        <v>711</v>
      </c>
      <c r="C728" s="73">
        <v>1285.1199999999999</v>
      </c>
      <c r="D728" s="74">
        <v>8.4301857421816249E-3</v>
      </c>
    </row>
    <row r="729" spans="2:4" x14ac:dyDescent="0.25">
      <c r="B729" s="72">
        <v>712</v>
      </c>
      <c r="C729" s="73">
        <v>1288.49</v>
      </c>
      <c r="D729" s="74">
        <v>1.2886861134863333E-2</v>
      </c>
    </row>
    <row r="730" spans="2:4" x14ac:dyDescent="0.25">
      <c r="B730" s="72">
        <v>713</v>
      </c>
      <c r="C730" s="73">
        <v>1298.1300000000001</v>
      </c>
      <c r="D730" s="74">
        <v>1.1430929129239509E-2</v>
      </c>
    </row>
    <row r="731" spans="2:4" x14ac:dyDescent="0.25">
      <c r="B731" s="72">
        <v>714</v>
      </c>
      <c r="C731" s="73">
        <v>1341.23</v>
      </c>
      <c r="D731" s="74">
        <v>1.0793087181887888E-2</v>
      </c>
    </row>
    <row r="732" spans="2:4" x14ac:dyDescent="0.25">
      <c r="B732" s="72">
        <v>715</v>
      </c>
      <c r="C732" s="73">
        <v>1363.74</v>
      </c>
      <c r="D732" s="74">
        <v>1.844743024330036E-2</v>
      </c>
    </row>
    <row r="733" spans="2:4" x14ac:dyDescent="0.25">
      <c r="B733" s="72">
        <v>716</v>
      </c>
      <c r="C733" s="73">
        <v>1383.59</v>
      </c>
      <c r="D733" s="74">
        <v>1.7843711458333217E-2</v>
      </c>
    </row>
    <row r="734" spans="2:4" x14ac:dyDescent="0.25">
      <c r="B734" s="72">
        <v>717</v>
      </c>
      <c r="C734" s="73">
        <v>1368.49</v>
      </c>
      <c r="D734" s="74">
        <v>1.6937296990454032E-2</v>
      </c>
    </row>
    <row r="735" spans="2:4" x14ac:dyDescent="0.25">
      <c r="B735" s="72">
        <v>718</v>
      </c>
      <c r="C735" s="73">
        <v>1377.67</v>
      </c>
      <c r="D735" s="74">
        <v>1.5612805207651818E-2</v>
      </c>
    </row>
    <row r="736" spans="2:4" x14ac:dyDescent="0.25">
      <c r="B736" s="72">
        <v>719</v>
      </c>
      <c r="C736" s="73">
        <v>1389.31</v>
      </c>
      <c r="D736" s="74">
        <v>1.3973349577931435E-2</v>
      </c>
    </row>
    <row r="737" spans="2:4" x14ac:dyDescent="0.25">
      <c r="B737" s="72">
        <v>720</v>
      </c>
      <c r="C737" s="73">
        <v>1408.02</v>
      </c>
      <c r="D737" s="74">
        <v>1.2900863507853296E-2</v>
      </c>
    </row>
    <row r="738" spans="2:4" x14ac:dyDescent="0.25">
      <c r="B738" s="72">
        <v>721</v>
      </c>
      <c r="C738" s="73">
        <v>1421.47</v>
      </c>
      <c r="D738" s="74">
        <v>1.3067025548207628E-2</v>
      </c>
    </row>
    <row r="739" spans="2:4" x14ac:dyDescent="0.25">
      <c r="B739" s="72">
        <v>722</v>
      </c>
      <c r="C739" s="73">
        <v>1443.59</v>
      </c>
      <c r="D739" s="74">
        <v>1.2383628891529891E-2</v>
      </c>
    </row>
    <row r="740" spans="2:4" x14ac:dyDescent="0.25">
      <c r="B740" s="72">
        <v>723</v>
      </c>
      <c r="C740" s="73">
        <v>1426.47</v>
      </c>
      <c r="D740" s="74">
        <v>1.3233071400962495E-2</v>
      </c>
    </row>
    <row r="741" spans="2:4" x14ac:dyDescent="0.25">
      <c r="B741" s="72">
        <v>724</v>
      </c>
      <c r="C741" s="73">
        <v>1377.38</v>
      </c>
      <c r="D741" s="74">
        <v>1.2981241656283249E-2</v>
      </c>
    </row>
    <row r="742" spans="2:4" x14ac:dyDescent="0.25">
      <c r="B742" s="72">
        <v>725</v>
      </c>
      <c r="C742" s="73">
        <v>1400.91</v>
      </c>
      <c r="D742" s="74">
        <v>2.0362073779450349E-2</v>
      </c>
    </row>
    <row r="743" spans="2:4" x14ac:dyDescent="0.25">
      <c r="B743" s="72">
        <v>726</v>
      </c>
      <c r="C743" s="73">
        <v>1416.62</v>
      </c>
      <c r="D743" s="74">
        <v>1.9341471752023224E-2</v>
      </c>
    </row>
    <row r="744" spans="2:4" x14ac:dyDescent="0.25">
      <c r="B744" s="72">
        <v>727</v>
      </c>
      <c r="C744" s="73">
        <v>1422.21</v>
      </c>
      <c r="D744" s="74">
        <v>1.753151689266997E-2</v>
      </c>
    </row>
    <row r="745" spans="2:4" x14ac:dyDescent="0.25">
      <c r="B745" s="72">
        <v>728</v>
      </c>
      <c r="C745" s="73">
        <v>1431.05</v>
      </c>
      <c r="D745" s="74">
        <v>1.5303708416865165E-2</v>
      </c>
    </row>
    <row r="746" spans="2:4" x14ac:dyDescent="0.25">
      <c r="B746" s="72">
        <v>729</v>
      </c>
      <c r="C746" s="73">
        <v>1450.72</v>
      </c>
      <c r="D746" s="74">
        <v>1.3672171258619106E-2</v>
      </c>
    </row>
    <row r="747" spans="2:4" x14ac:dyDescent="0.25">
      <c r="B747" s="72">
        <v>730</v>
      </c>
      <c r="C747" s="73">
        <v>1437.89</v>
      </c>
      <c r="D747" s="74">
        <v>1.3681833225151607E-2</v>
      </c>
    </row>
    <row r="748" spans="2:4" x14ac:dyDescent="0.25">
      <c r="B748" s="72">
        <v>731</v>
      </c>
      <c r="C748" s="73">
        <v>1418.01</v>
      </c>
      <c r="D748" s="74">
        <v>1.2748263958390951E-2</v>
      </c>
    </row>
    <row r="749" spans="2:4" x14ac:dyDescent="0.25">
      <c r="B749" s="72">
        <v>732</v>
      </c>
      <c r="C749" s="73">
        <v>1431.73</v>
      </c>
      <c r="D749" s="74">
        <v>1.3091114701283109E-2</v>
      </c>
    </row>
    <row r="750" spans="2:4" x14ac:dyDescent="0.25">
      <c r="B750" s="72">
        <v>733</v>
      </c>
      <c r="C750" s="73">
        <v>1436.03</v>
      </c>
      <c r="D750" s="74">
        <v>1.2423649271127882E-2</v>
      </c>
    </row>
    <row r="751" spans="2:4" x14ac:dyDescent="0.25">
      <c r="B751" s="72">
        <v>734</v>
      </c>
      <c r="C751" s="73">
        <v>1435.74</v>
      </c>
      <c r="D751" s="74">
        <v>1.1078552055346021E-2</v>
      </c>
    </row>
    <row r="752" spans="2:4" x14ac:dyDescent="0.25">
      <c r="B752" s="72">
        <v>735</v>
      </c>
      <c r="C752" s="73">
        <v>1453.12</v>
      </c>
      <c r="D752" s="74">
        <v>9.8966510099013048E-3</v>
      </c>
    </row>
    <row r="753" spans="2:4" x14ac:dyDescent="0.25">
      <c r="B753" s="72">
        <v>736</v>
      </c>
      <c r="C753" s="73">
        <v>1461.73</v>
      </c>
      <c r="D753" s="74">
        <v>1.0659282468456073E-2</v>
      </c>
    </row>
    <row r="754" spans="2:4" x14ac:dyDescent="0.25">
      <c r="B754" s="72">
        <v>737</v>
      </c>
      <c r="C754" s="73">
        <v>1456.03</v>
      </c>
      <c r="D754" s="74">
        <v>9.9729765308823812E-3</v>
      </c>
    </row>
    <row r="755" spans="2:4" x14ac:dyDescent="0.25">
      <c r="B755" s="72">
        <v>738</v>
      </c>
      <c r="C755" s="73">
        <v>1467.12</v>
      </c>
      <c r="D755" s="74">
        <v>9.2054514137964085E-3</v>
      </c>
    </row>
    <row r="756" spans="2:4" x14ac:dyDescent="0.25">
      <c r="B756" s="72">
        <v>739</v>
      </c>
      <c r="C756" s="73">
        <v>1452.58</v>
      </c>
      <c r="D756" s="74">
        <v>9.1625103489138809E-3</v>
      </c>
    </row>
    <row r="757" spans="2:4" x14ac:dyDescent="0.25">
      <c r="B757" s="72">
        <v>740</v>
      </c>
      <c r="C757" s="73">
        <v>1454.5</v>
      </c>
      <c r="D757" s="74">
        <v>9.6445491332121866E-3</v>
      </c>
    </row>
    <row r="758" spans="2:4" x14ac:dyDescent="0.25">
      <c r="B758" s="72">
        <v>741</v>
      </c>
      <c r="C758" s="73">
        <v>1459.41</v>
      </c>
      <c r="D758" s="74">
        <v>8.7739021465922402E-3</v>
      </c>
    </row>
    <row r="759" spans="2:4" x14ac:dyDescent="0.25">
      <c r="B759" s="72">
        <v>742</v>
      </c>
      <c r="C759" s="73">
        <v>1459.85</v>
      </c>
      <c r="D759" s="74">
        <v>8.226852227541161E-3</v>
      </c>
    </row>
    <row r="760" spans="2:4" x14ac:dyDescent="0.25">
      <c r="B760" s="72">
        <v>743</v>
      </c>
      <c r="C760" s="73">
        <v>1446.23</v>
      </c>
      <c r="D760" s="74">
        <v>7.6413549122323491E-3</v>
      </c>
    </row>
    <row r="761" spans="2:4" x14ac:dyDescent="0.25">
      <c r="B761" s="72">
        <v>744</v>
      </c>
      <c r="C761" s="73">
        <v>1418.98</v>
      </c>
      <c r="D761" s="74">
        <v>8.4866636577614514E-3</v>
      </c>
    </row>
    <row r="762" spans="2:4" x14ac:dyDescent="0.25">
      <c r="B762" s="72">
        <v>745</v>
      </c>
      <c r="C762" s="73">
        <v>1397.65</v>
      </c>
      <c r="D762" s="74">
        <v>1.2050584141111702E-2</v>
      </c>
    </row>
    <row r="763" spans="2:4" x14ac:dyDescent="0.25">
      <c r="B763" s="72">
        <v>746</v>
      </c>
      <c r="C763" s="73">
        <v>1402.25</v>
      </c>
      <c r="D763" s="74">
        <v>1.2929601145340596E-2</v>
      </c>
    </row>
    <row r="764" spans="2:4" x14ac:dyDescent="0.25">
      <c r="B764" s="72">
        <v>747</v>
      </c>
      <c r="C764" s="73">
        <v>1374.85</v>
      </c>
      <c r="D764" s="74">
        <v>1.1505232883442884E-2</v>
      </c>
    </row>
    <row r="765" spans="2:4" x14ac:dyDescent="0.25">
      <c r="B765" s="72">
        <v>748</v>
      </c>
      <c r="C765" s="73">
        <v>1367.2</v>
      </c>
      <c r="D765" s="74">
        <v>1.3963072636437044E-2</v>
      </c>
    </row>
    <row r="766" spans="2:4" x14ac:dyDescent="0.25">
      <c r="B766" s="72">
        <v>749</v>
      </c>
      <c r="C766" s="73">
        <v>1348.12</v>
      </c>
      <c r="D766" s="74">
        <v>1.2531965509328608E-2</v>
      </c>
    </row>
    <row r="767" spans="2:4" x14ac:dyDescent="0.25">
      <c r="B767" s="72">
        <v>750</v>
      </c>
      <c r="C767" s="73">
        <v>1357.16</v>
      </c>
      <c r="D767" s="74">
        <v>1.2973014492491974E-2</v>
      </c>
    </row>
    <row r="768" spans="2:4" x14ac:dyDescent="0.25">
      <c r="B768" s="72">
        <v>751</v>
      </c>
      <c r="C768" s="73">
        <v>1368.3</v>
      </c>
      <c r="D768" s="74">
        <v>1.187500512834015E-2</v>
      </c>
    </row>
    <row r="769" spans="2:4" x14ac:dyDescent="0.25">
      <c r="B769" s="72">
        <v>752</v>
      </c>
      <c r="C769" s="73">
        <v>1359.03</v>
      </c>
      <c r="D769" s="74">
        <v>1.1248831726709907E-2</v>
      </c>
    </row>
    <row r="770" spans="2:4" x14ac:dyDescent="0.25">
      <c r="B770" s="72">
        <v>753</v>
      </c>
      <c r="C770" s="73">
        <v>1359.63</v>
      </c>
      <c r="D770" s="74">
        <v>1.0552709974749904E-2</v>
      </c>
    </row>
    <row r="771" spans="2:4" x14ac:dyDescent="0.25">
      <c r="B771" s="72">
        <v>754</v>
      </c>
      <c r="C771" s="73">
        <v>1370.46</v>
      </c>
      <c r="D771" s="74">
        <v>9.476537577261657E-3</v>
      </c>
    </row>
    <row r="772" spans="2:4" x14ac:dyDescent="0.25">
      <c r="B772" s="72">
        <v>755</v>
      </c>
      <c r="C772" s="73">
        <v>1383.38</v>
      </c>
      <c r="D772" s="74">
        <v>9.4251961664037643E-3</v>
      </c>
    </row>
    <row r="773" spans="2:4" x14ac:dyDescent="0.25">
      <c r="B773" s="72">
        <v>756</v>
      </c>
      <c r="C773" s="73">
        <v>1380.29</v>
      </c>
      <c r="D773" s="74">
        <v>9.6925320836853315E-3</v>
      </c>
    </row>
    <row r="774" spans="2:4" x14ac:dyDescent="0.25">
      <c r="B774" s="72">
        <v>757</v>
      </c>
      <c r="C774" s="73">
        <v>1374.2</v>
      </c>
      <c r="D774" s="74">
        <v>8.8544625957825661E-3</v>
      </c>
    </row>
    <row r="775" spans="2:4" x14ac:dyDescent="0.25">
      <c r="B775" s="72">
        <v>758</v>
      </c>
      <c r="C775" s="73">
        <v>1367.79</v>
      </c>
      <c r="D775" s="74">
        <v>8.4022731673569408E-3</v>
      </c>
    </row>
    <row r="776" spans="2:4" x14ac:dyDescent="0.25">
      <c r="B776" s="72">
        <v>759</v>
      </c>
      <c r="C776" s="73">
        <v>1365.95</v>
      </c>
      <c r="D776" s="74">
        <v>8.0946885930072987E-3</v>
      </c>
    </row>
    <row r="777" spans="2:4" x14ac:dyDescent="0.25">
      <c r="B777" s="72">
        <v>760</v>
      </c>
      <c r="C777" s="73">
        <v>1369.39</v>
      </c>
      <c r="D777" s="74">
        <v>7.5656025651921806E-3</v>
      </c>
    </row>
    <row r="778" spans="2:4" x14ac:dyDescent="0.25">
      <c r="B778" s="72">
        <v>761</v>
      </c>
      <c r="C778" s="73">
        <v>1363.17</v>
      </c>
      <c r="D778" s="74">
        <v>7.2338306147992446E-3</v>
      </c>
    </row>
    <row r="779" spans="2:4" x14ac:dyDescent="0.25">
      <c r="B779" s="72">
        <v>762</v>
      </c>
      <c r="C779" s="73">
        <v>1366.29</v>
      </c>
      <c r="D779" s="74">
        <v>7.2202150566578272E-3</v>
      </c>
    </row>
    <row r="780" spans="2:4" x14ac:dyDescent="0.25">
      <c r="B780" s="72">
        <v>763</v>
      </c>
      <c r="C780" s="73">
        <v>1353.68</v>
      </c>
      <c r="D780" s="74">
        <v>6.9572762667853326E-3</v>
      </c>
    </row>
    <row r="781" spans="2:4" x14ac:dyDescent="0.25">
      <c r="B781" s="72">
        <v>764</v>
      </c>
      <c r="C781" s="73">
        <v>1352.57</v>
      </c>
      <c r="D781" s="74">
        <v>8.0255447438629442E-3</v>
      </c>
    </row>
    <row r="782" spans="2:4" x14ac:dyDescent="0.25">
      <c r="B782" s="72">
        <v>765</v>
      </c>
      <c r="C782" s="73">
        <v>1352.21</v>
      </c>
      <c r="D782" s="74">
        <v>7.4949119293554103E-3</v>
      </c>
    </row>
    <row r="783" spans="2:4" x14ac:dyDescent="0.25">
      <c r="B783" s="72">
        <v>766</v>
      </c>
      <c r="C783" s="73">
        <v>1355.24</v>
      </c>
      <c r="D783" s="74">
        <v>7.0792429029040774E-3</v>
      </c>
    </row>
    <row r="784" spans="2:4" x14ac:dyDescent="0.25">
      <c r="B784" s="72">
        <v>767</v>
      </c>
      <c r="C784" s="73">
        <v>1370.75</v>
      </c>
      <c r="D784" s="74">
        <v>6.8487106465445419E-3</v>
      </c>
    </row>
    <row r="785" spans="2:4" x14ac:dyDescent="0.25">
      <c r="B785" s="72">
        <v>768</v>
      </c>
      <c r="C785" s="73">
        <v>1335.79</v>
      </c>
      <c r="D785" s="74">
        <v>8.5675063901021614E-3</v>
      </c>
    </row>
    <row r="786" spans="2:4" x14ac:dyDescent="0.25">
      <c r="B786" s="72">
        <v>769</v>
      </c>
      <c r="C786" s="73">
        <v>1359.48</v>
      </c>
      <c r="D786" s="74">
        <v>1.4728468288968675E-2</v>
      </c>
    </row>
    <row r="787" spans="2:4" x14ac:dyDescent="0.25">
      <c r="B787" s="72">
        <v>770</v>
      </c>
      <c r="C787" s="73">
        <v>1355.7</v>
      </c>
      <c r="D787" s="74">
        <v>1.5399279116891318E-2</v>
      </c>
    </row>
    <row r="788" spans="2:4" x14ac:dyDescent="0.25">
      <c r="B788" s="72">
        <v>771</v>
      </c>
      <c r="C788" s="73">
        <v>1350.04</v>
      </c>
      <c r="D788" s="74">
        <v>1.3488747325205198E-2</v>
      </c>
    </row>
    <row r="789" spans="2:4" x14ac:dyDescent="0.25">
      <c r="B789" s="72">
        <v>772</v>
      </c>
      <c r="C789" s="73">
        <v>1347.22</v>
      </c>
      <c r="D789" s="74">
        <v>1.2022406030431568E-2</v>
      </c>
    </row>
    <row r="790" spans="2:4" x14ac:dyDescent="0.25">
      <c r="B790" s="72">
        <v>773</v>
      </c>
      <c r="C790" s="73">
        <v>1337.12</v>
      </c>
      <c r="D790" s="74">
        <v>1.0705876513585757E-2</v>
      </c>
    </row>
    <row r="791" spans="2:4" x14ac:dyDescent="0.25">
      <c r="B791" s="72">
        <v>774</v>
      </c>
      <c r="C791" s="73">
        <v>1344.72</v>
      </c>
      <c r="D791" s="74">
        <v>1.0256865353964039E-2</v>
      </c>
    </row>
    <row r="792" spans="2:4" x14ac:dyDescent="0.25">
      <c r="B792" s="72">
        <v>775</v>
      </c>
      <c r="C792" s="73">
        <v>1336.98</v>
      </c>
      <c r="D792" s="74">
        <v>9.6316436798659071E-3</v>
      </c>
    </row>
    <row r="793" spans="2:4" x14ac:dyDescent="0.25">
      <c r="B793" s="72">
        <v>776</v>
      </c>
      <c r="C793" s="73">
        <v>1341.73</v>
      </c>
      <c r="D793" s="74">
        <v>9.1711126281971249E-3</v>
      </c>
    </row>
    <row r="794" spans="2:4" x14ac:dyDescent="0.25">
      <c r="B794" s="72">
        <v>777</v>
      </c>
      <c r="C794" s="73">
        <v>1347.47</v>
      </c>
      <c r="D794" s="74">
        <v>8.5490416620007462E-3</v>
      </c>
    </row>
    <row r="795" spans="2:4" x14ac:dyDescent="0.25">
      <c r="B795" s="72">
        <v>778</v>
      </c>
      <c r="C795" s="73">
        <v>1350.35</v>
      </c>
      <c r="D795" s="74">
        <v>8.1529513459488757E-3</v>
      </c>
    </row>
    <row r="796" spans="2:4" x14ac:dyDescent="0.25">
      <c r="B796" s="72">
        <v>779</v>
      </c>
      <c r="C796" s="73">
        <v>1353.68</v>
      </c>
      <c r="D796" s="74">
        <v>7.652068915931909E-3</v>
      </c>
    </row>
    <row r="797" spans="2:4" x14ac:dyDescent="0.25">
      <c r="B797" s="72">
        <v>780</v>
      </c>
      <c r="C797" s="73">
        <v>1356.98</v>
      </c>
      <c r="D797" s="74">
        <v>7.294776714359282E-3</v>
      </c>
    </row>
    <row r="798" spans="2:4" x14ac:dyDescent="0.25">
      <c r="B798" s="72">
        <v>781</v>
      </c>
      <c r="C798" s="73">
        <v>1350.14</v>
      </c>
      <c r="D798" s="74">
        <v>7.0245202848818944E-3</v>
      </c>
    </row>
    <row r="799" spans="2:4" x14ac:dyDescent="0.25">
      <c r="B799" s="72">
        <v>782</v>
      </c>
      <c r="C799" s="73">
        <v>1343.56</v>
      </c>
      <c r="D799" s="74">
        <v>7.1484221824493167E-3</v>
      </c>
    </row>
    <row r="800" spans="2:4" x14ac:dyDescent="0.25">
      <c r="B800" s="72">
        <v>783</v>
      </c>
      <c r="C800" s="73">
        <v>1325.59</v>
      </c>
      <c r="D800" s="74">
        <v>7.2094309043717704E-3</v>
      </c>
    </row>
    <row r="801" spans="2:4" x14ac:dyDescent="0.25">
      <c r="B801" s="72">
        <v>784</v>
      </c>
      <c r="C801" s="73">
        <v>1324.54</v>
      </c>
      <c r="D801" s="74">
        <v>9.4359488005434158E-3</v>
      </c>
    </row>
    <row r="802" spans="2:4" x14ac:dyDescent="0.25">
      <c r="B802" s="72">
        <v>785</v>
      </c>
      <c r="C802" s="73">
        <v>1319.82</v>
      </c>
      <c r="D802" s="74">
        <v>8.594327945416572E-3</v>
      </c>
    </row>
    <row r="803" spans="2:4" x14ac:dyDescent="0.25">
      <c r="B803" s="72">
        <v>786</v>
      </c>
      <c r="C803" s="73">
        <v>1325.33</v>
      </c>
      <c r="D803" s="74">
        <v>8.1092872535156405E-3</v>
      </c>
    </row>
    <row r="804" spans="2:4" x14ac:dyDescent="0.25">
      <c r="B804" s="72">
        <v>787</v>
      </c>
      <c r="C804" s="73">
        <v>1320.11</v>
      </c>
      <c r="D804" s="74">
        <v>7.8105880875206542E-3</v>
      </c>
    </row>
    <row r="805" spans="2:4" x14ac:dyDescent="0.25">
      <c r="B805" s="72">
        <v>788</v>
      </c>
      <c r="C805" s="73">
        <v>1314.46</v>
      </c>
      <c r="D805" s="74">
        <v>7.5614422290103296E-3</v>
      </c>
    </row>
    <row r="806" spans="2:4" x14ac:dyDescent="0.25">
      <c r="B806" s="72">
        <v>789</v>
      </c>
      <c r="C806" s="73">
        <v>1320.83</v>
      </c>
      <c r="D806" s="74">
        <v>7.4213273087731391E-3</v>
      </c>
    </row>
    <row r="807" spans="2:4" x14ac:dyDescent="0.25">
      <c r="B807" s="72">
        <v>790</v>
      </c>
      <c r="C807" s="73">
        <v>1327.32</v>
      </c>
      <c r="D807" s="74">
        <v>7.3971968057888601E-3</v>
      </c>
    </row>
    <row r="808" spans="2:4" x14ac:dyDescent="0.25">
      <c r="B808" s="72">
        <v>791</v>
      </c>
      <c r="C808" s="73">
        <v>1316.81</v>
      </c>
      <c r="D808" s="74">
        <v>7.3900491652539963E-3</v>
      </c>
    </row>
    <row r="809" spans="2:4" x14ac:dyDescent="0.25">
      <c r="B809" s="72">
        <v>792</v>
      </c>
      <c r="C809" s="73">
        <v>1323.97</v>
      </c>
      <c r="D809" s="74">
        <v>7.9750468359460949E-3</v>
      </c>
    </row>
    <row r="810" spans="2:4" x14ac:dyDescent="0.25">
      <c r="B810" s="72">
        <v>793</v>
      </c>
      <c r="C810" s="73">
        <v>1324.35</v>
      </c>
      <c r="D810" s="74">
        <v>7.8893325732005554E-3</v>
      </c>
    </row>
    <row r="811" spans="2:4" x14ac:dyDescent="0.25">
      <c r="B811" s="72">
        <v>794</v>
      </c>
      <c r="C811" s="73">
        <v>1335.89</v>
      </c>
      <c r="D811" s="74">
        <v>7.380997159150352E-3</v>
      </c>
    </row>
    <row r="812" spans="2:4" x14ac:dyDescent="0.25">
      <c r="B812" s="72">
        <v>795</v>
      </c>
      <c r="C812" s="73">
        <v>1325.93</v>
      </c>
      <c r="D812" s="74">
        <v>8.1424325082980874E-3</v>
      </c>
    </row>
    <row r="813" spans="2:4" x14ac:dyDescent="0.25">
      <c r="B813" s="72">
        <v>796</v>
      </c>
      <c r="C813" s="73">
        <v>1322.11</v>
      </c>
      <c r="D813" s="74">
        <v>8.3866253315847787E-3</v>
      </c>
    </row>
    <row r="814" spans="2:4" x14ac:dyDescent="0.25">
      <c r="B814" s="72">
        <v>797</v>
      </c>
      <c r="C814" s="73">
        <v>1317.76</v>
      </c>
      <c r="D814" s="74">
        <v>7.8868925388655142E-3</v>
      </c>
    </row>
    <row r="815" spans="2:4" x14ac:dyDescent="0.25">
      <c r="B815" s="72">
        <v>798</v>
      </c>
      <c r="C815" s="73">
        <v>1312.55</v>
      </c>
      <c r="D815" s="74">
        <v>7.546232329190483E-3</v>
      </c>
    </row>
    <row r="816" spans="2:4" x14ac:dyDescent="0.25">
      <c r="B816" s="72">
        <v>799</v>
      </c>
      <c r="C816" s="73">
        <v>1320.96</v>
      </c>
      <c r="D816" s="74">
        <v>7.367868309071361E-3</v>
      </c>
    </row>
    <row r="817" spans="2:4" x14ac:dyDescent="0.25">
      <c r="B817" s="72">
        <v>800</v>
      </c>
      <c r="C817" s="73">
        <v>1321.8</v>
      </c>
      <c r="D817" s="74">
        <v>7.627688308820082E-3</v>
      </c>
    </row>
    <row r="818" spans="2:4" x14ac:dyDescent="0.25">
      <c r="B818" s="72">
        <v>801</v>
      </c>
      <c r="C818" s="73">
        <v>1317.08</v>
      </c>
      <c r="D818" s="74">
        <v>7.1858071590458249E-3</v>
      </c>
    </row>
    <row r="819" spans="2:4" x14ac:dyDescent="0.25">
      <c r="B819" s="72">
        <v>802</v>
      </c>
      <c r="C819" s="73">
        <v>1312.62</v>
      </c>
      <c r="D819" s="74">
        <v>7.0568562313532398E-3</v>
      </c>
    </row>
    <row r="820" spans="2:4" x14ac:dyDescent="0.25">
      <c r="B820" s="72">
        <v>803</v>
      </c>
      <c r="C820" s="73">
        <v>1311.39</v>
      </c>
      <c r="D820" s="74">
        <v>6.9412215698956984E-3</v>
      </c>
    </row>
    <row r="821" spans="2:4" x14ac:dyDescent="0.25">
      <c r="B821" s="72">
        <v>804</v>
      </c>
      <c r="C821" s="73">
        <v>1305.1400000000001</v>
      </c>
      <c r="D821" s="74">
        <v>6.6751957532199448E-3</v>
      </c>
    </row>
    <row r="822" spans="2:4" x14ac:dyDescent="0.25">
      <c r="B822" s="72">
        <v>805</v>
      </c>
      <c r="C822" s="73">
        <v>1296.07</v>
      </c>
      <c r="D822" s="74">
        <v>6.8580431132711757E-3</v>
      </c>
    </row>
    <row r="823" spans="2:4" x14ac:dyDescent="0.25">
      <c r="B823" s="72">
        <v>806</v>
      </c>
      <c r="C823" s="73">
        <v>1282.21</v>
      </c>
      <c r="D823" s="74">
        <v>7.4015803049882643E-3</v>
      </c>
    </row>
    <row r="824" spans="2:4" x14ac:dyDescent="0.25">
      <c r="B824" s="72">
        <v>807</v>
      </c>
      <c r="C824" s="73">
        <v>1286.57</v>
      </c>
      <c r="D824" s="74">
        <v>8.7090835443967961E-3</v>
      </c>
    </row>
    <row r="825" spans="2:4" x14ac:dyDescent="0.25">
      <c r="B825" s="72">
        <v>808</v>
      </c>
      <c r="C825" s="73">
        <v>1293.1500000000001</v>
      </c>
      <c r="D825" s="74">
        <v>8.1795561778678378E-3</v>
      </c>
    </row>
    <row r="826" spans="2:4" x14ac:dyDescent="0.25">
      <c r="B826" s="72">
        <v>809</v>
      </c>
      <c r="C826" s="73">
        <v>1286.1600000000001</v>
      </c>
      <c r="D826" s="74">
        <v>7.9895814422494219E-3</v>
      </c>
    </row>
    <row r="827" spans="2:4" x14ac:dyDescent="0.25">
      <c r="B827" s="72">
        <v>810</v>
      </c>
      <c r="C827" s="73">
        <v>1278</v>
      </c>
      <c r="D827" s="74">
        <v>7.8994834911128315E-3</v>
      </c>
    </row>
    <row r="828" spans="2:4" x14ac:dyDescent="0.25">
      <c r="B828" s="72">
        <v>811</v>
      </c>
      <c r="C828" s="73">
        <v>1250.6500000000001</v>
      </c>
      <c r="D828" s="74">
        <v>7.9968070791876979E-3</v>
      </c>
    </row>
    <row r="829" spans="2:4" x14ac:dyDescent="0.25">
      <c r="B829" s="72">
        <v>812</v>
      </c>
      <c r="C829" s="73">
        <v>1216.6199999999999</v>
      </c>
      <c r="D829" s="74">
        <v>1.2805351980501653E-2</v>
      </c>
    </row>
    <row r="830" spans="2:4" x14ac:dyDescent="0.25">
      <c r="B830" s="72">
        <v>813</v>
      </c>
      <c r="C830" s="73">
        <v>1217.67</v>
      </c>
      <c r="D830" s="74">
        <v>1.742628607529547E-2</v>
      </c>
    </row>
    <row r="831" spans="2:4" x14ac:dyDescent="0.25">
      <c r="B831" s="72">
        <v>814</v>
      </c>
      <c r="C831" s="73">
        <v>1240.04</v>
      </c>
      <c r="D831" s="74">
        <v>1.5104405483465214E-2</v>
      </c>
    </row>
    <row r="832" spans="2:4" x14ac:dyDescent="0.25">
      <c r="B832" s="72">
        <v>815</v>
      </c>
      <c r="C832" s="73">
        <v>1266.56</v>
      </c>
      <c r="D832" s="74">
        <v>1.5823191580398865E-2</v>
      </c>
    </row>
    <row r="833" spans="2:4" x14ac:dyDescent="0.25">
      <c r="B833" s="72">
        <v>816</v>
      </c>
      <c r="C833" s="73">
        <v>1281.93</v>
      </c>
      <c r="D833" s="74">
        <v>1.7125428244198413E-2</v>
      </c>
    </row>
    <row r="834" spans="2:4" x14ac:dyDescent="0.25">
      <c r="B834" s="72">
        <v>817</v>
      </c>
      <c r="C834" s="73">
        <v>1311.73</v>
      </c>
      <c r="D834" s="74">
        <v>1.5942634231606516E-2</v>
      </c>
    </row>
    <row r="835" spans="2:4" x14ac:dyDescent="0.25">
      <c r="B835" s="72">
        <v>818</v>
      </c>
      <c r="C835" s="73">
        <v>1292.1400000000001</v>
      </c>
      <c r="D835" s="74">
        <v>1.7736642370627165E-2</v>
      </c>
    </row>
    <row r="836" spans="2:4" x14ac:dyDescent="0.25">
      <c r="B836" s="72">
        <v>819</v>
      </c>
      <c r="C836" s="73">
        <v>1285.33</v>
      </c>
      <c r="D836" s="74">
        <v>1.6976618011066646E-2</v>
      </c>
    </row>
    <row r="837" spans="2:4" x14ac:dyDescent="0.25">
      <c r="B837" s="72">
        <v>820</v>
      </c>
      <c r="C837" s="73">
        <v>1262.29</v>
      </c>
      <c r="D837" s="74">
        <v>1.4943712302356839E-2</v>
      </c>
    </row>
    <row r="838" spans="2:4" x14ac:dyDescent="0.25">
      <c r="B838" s="72">
        <v>821</v>
      </c>
      <c r="C838" s="73">
        <v>1289.75</v>
      </c>
      <c r="D838" s="74">
        <v>1.5681999624644755E-2</v>
      </c>
    </row>
    <row r="839" spans="2:4" x14ac:dyDescent="0.25">
      <c r="B839" s="72">
        <v>822</v>
      </c>
      <c r="C839" s="73">
        <v>1268.1400000000001</v>
      </c>
      <c r="D839" s="74">
        <v>1.7135880567007471E-2</v>
      </c>
    </row>
    <row r="840" spans="2:4" x14ac:dyDescent="0.25">
      <c r="B840" s="72">
        <v>823</v>
      </c>
      <c r="C840" s="73">
        <v>1265.6400000000001</v>
      </c>
      <c r="D840" s="74">
        <v>1.6935890857412223E-2</v>
      </c>
    </row>
    <row r="841" spans="2:4" x14ac:dyDescent="0.25">
      <c r="B841" s="72">
        <v>824</v>
      </c>
      <c r="C841" s="73">
        <v>1254.6199999999999</v>
      </c>
      <c r="D841" s="74">
        <v>1.4722826566656948E-2</v>
      </c>
    </row>
    <row r="842" spans="2:4" x14ac:dyDescent="0.25">
      <c r="B842" s="72">
        <v>825</v>
      </c>
      <c r="C842" s="73">
        <v>1244.08</v>
      </c>
      <c r="D842" s="74">
        <v>1.3535342302407785E-2</v>
      </c>
    </row>
    <row r="843" spans="2:4" x14ac:dyDescent="0.25">
      <c r="B843" s="72">
        <v>826</v>
      </c>
      <c r="C843" s="73">
        <v>1227.68</v>
      </c>
      <c r="D843" s="74">
        <v>1.2564325000126199E-2</v>
      </c>
    </row>
    <row r="844" spans="2:4" x14ac:dyDescent="0.25">
      <c r="B844" s="72">
        <v>827</v>
      </c>
      <c r="C844" s="73">
        <v>1203.8</v>
      </c>
      <c r="D844" s="74">
        <v>1.2803416115099785E-2</v>
      </c>
    </row>
    <row r="845" spans="2:4" x14ac:dyDescent="0.25">
      <c r="B845" s="72">
        <v>828</v>
      </c>
      <c r="C845" s="73">
        <v>1190.78</v>
      </c>
      <c r="D845" s="74">
        <v>1.4724882818648243E-2</v>
      </c>
    </row>
    <row r="846" spans="2:4" x14ac:dyDescent="0.25">
      <c r="B846" s="72">
        <v>829</v>
      </c>
      <c r="C846" s="73">
        <v>1182.18</v>
      </c>
      <c r="D846" s="74">
        <v>1.3889448532829892E-2</v>
      </c>
    </row>
    <row r="847" spans="2:4" x14ac:dyDescent="0.25">
      <c r="B847" s="72">
        <v>830</v>
      </c>
      <c r="C847" s="73">
        <v>1206.6300000000001</v>
      </c>
      <c r="D847" s="74">
        <v>1.2670021591273969E-2</v>
      </c>
    </row>
    <row r="848" spans="2:4" x14ac:dyDescent="0.25">
      <c r="B848" s="72">
        <v>831</v>
      </c>
      <c r="C848" s="73">
        <v>1200.9000000000001</v>
      </c>
      <c r="D848" s="74">
        <v>1.4901926869287124E-2</v>
      </c>
    </row>
    <row r="849" spans="2:4" x14ac:dyDescent="0.25">
      <c r="B849" s="72">
        <v>832</v>
      </c>
      <c r="C849" s="73">
        <v>1223.18</v>
      </c>
      <c r="D849" s="74">
        <v>1.3212298927454106E-2</v>
      </c>
    </row>
    <row r="850" spans="2:4" x14ac:dyDescent="0.25">
      <c r="B850" s="72">
        <v>833</v>
      </c>
      <c r="C850" s="73">
        <v>1247.98</v>
      </c>
      <c r="D850" s="74">
        <v>1.4607464824218225E-2</v>
      </c>
    </row>
    <row r="851" spans="2:4" x14ac:dyDescent="0.25">
      <c r="B851" s="72">
        <v>834</v>
      </c>
      <c r="C851" s="73">
        <v>1258.26</v>
      </c>
      <c r="D851" s="74">
        <v>1.6009538391018392E-2</v>
      </c>
    </row>
    <row r="852" spans="2:4" x14ac:dyDescent="0.25">
      <c r="B852" s="72">
        <v>835</v>
      </c>
      <c r="C852" s="73">
        <v>1245.44</v>
      </c>
      <c r="D852" s="74">
        <v>1.4474119223993174E-2</v>
      </c>
    </row>
    <row r="853" spans="2:4" x14ac:dyDescent="0.25">
      <c r="B853" s="72">
        <v>836</v>
      </c>
      <c r="C853" s="73">
        <v>1258.6400000000001</v>
      </c>
      <c r="D853" s="74">
        <v>1.3585219653582621E-2</v>
      </c>
    </row>
    <row r="854" spans="2:4" x14ac:dyDescent="0.25">
      <c r="B854" s="72">
        <v>837</v>
      </c>
      <c r="C854" s="73">
        <v>1255.31</v>
      </c>
      <c r="D854" s="74">
        <v>1.2964776755625625E-2</v>
      </c>
    </row>
    <row r="855" spans="2:4" x14ac:dyDescent="0.25">
      <c r="B855" s="72">
        <v>838</v>
      </c>
      <c r="C855" s="73">
        <v>1260.21</v>
      </c>
      <c r="D855" s="74">
        <v>1.1495681174804706E-2</v>
      </c>
    </row>
    <row r="856" spans="2:4" x14ac:dyDescent="0.25">
      <c r="B856" s="72">
        <v>839</v>
      </c>
      <c r="C856" s="73">
        <v>1261.6099999999999</v>
      </c>
      <c r="D856" s="74">
        <v>1.0402572197948148E-2</v>
      </c>
    </row>
    <row r="857" spans="2:4" x14ac:dyDescent="0.25">
      <c r="B857" s="72">
        <v>840</v>
      </c>
      <c r="C857" s="73">
        <v>1252.27</v>
      </c>
      <c r="D857" s="74">
        <v>9.3693055291151125E-3</v>
      </c>
    </row>
    <row r="858" spans="2:4" x14ac:dyDescent="0.25">
      <c r="B858" s="72">
        <v>841</v>
      </c>
      <c r="C858" s="73">
        <v>1250.78</v>
      </c>
      <c r="D858" s="74">
        <v>9.2516709597722686E-3</v>
      </c>
    </row>
    <row r="859" spans="2:4" x14ac:dyDescent="0.25">
      <c r="B859" s="72">
        <v>842</v>
      </c>
      <c r="C859" s="73">
        <v>1248.79</v>
      </c>
      <c r="D859" s="74">
        <v>8.4599213732454888E-3</v>
      </c>
    </row>
    <row r="860" spans="2:4" x14ac:dyDescent="0.25">
      <c r="B860" s="72">
        <v>843</v>
      </c>
      <c r="C860" s="73">
        <v>1257.29</v>
      </c>
      <c r="D860" s="74">
        <v>7.8581785340608046E-3</v>
      </c>
    </row>
    <row r="861" spans="2:4" x14ac:dyDescent="0.25">
      <c r="B861" s="72">
        <v>844</v>
      </c>
      <c r="C861" s="73">
        <v>1246.44</v>
      </c>
      <c r="D861" s="74">
        <v>8.0470798389796708E-3</v>
      </c>
    </row>
    <row r="862" spans="2:4" x14ac:dyDescent="0.25">
      <c r="B862" s="72">
        <v>845</v>
      </c>
      <c r="C862" s="73">
        <v>1242.7</v>
      </c>
      <c r="D862" s="74">
        <v>8.5819013656213035E-3</v>
      </c>
    </row>
    <row r="863" spans="2:4" x14ac:dyDescent="0.25">
      <c r="B863" s="72">
        <v>846</v>
      </c>
      <c r="C863" s="73">
        <v>1246.96</v>
      </c>
      <c r="D863" s="74">
        <v>8.0466040285838876E-3</v>
      </c>
    </row>
    <row r="864" spans="2:4" x14ac:dyDescent="0.25">
      <c r="B864" s="72">
        <v>847</v>
      </c>
      <c r="C864" s="73">
        <v>1278.81</v>
      </c>
      <c r="D864" s="74">
        <v>7.6792682360404462E-3</v>
      </c>
    </row>
    <row r="865" spans="2:4" x14ac:dyDescent="0.25">
      <c r="B865" s="72">
        <v>848</v>
      </c>
      <c r="C865" s="73">
        <v>1284.2</v>
      </c>
      <c r="D865" s="74">
        <v>1.4117548623925688E-2</v>
      </c>
    </row>
    <row r="866" spans="2:4" x14ac:dyDescent="0.25">
      <c r="B866" s="72">
        <v>849</v>
      </c>
      <c r="C866" s="73">
        <v>1270.8800000000001</v>
      </c>
      <c r="D866" s="74">
        <v>1.2532230221800349E-2</v>
      </c>
    </row>
    <row r="867" spans="2:4" x14ac:dyDescent="0.25">
      <c r="B867" s="72">
        <v>850</v>
      </c>
      <c r="C867" s="73">
        <v>1257</v>
      </c>
      <c r="D867" s="74">
        <v>1.2155481600529806E-2</v>
      </c>
    </row>
    <row r="868" spans="2:4" x14ac:dyDescent="0.25">
      <c r="B868" s="72">
        <v>851</v>
      </c>
      <c r="C868" s="73">
        <v>1248.83</v>
      </c>
      <c r="D868" s="74">
        <v>1.1992580373284191E-2</v>
      </c>
    </row>
    <row r="869" spans="2:4" x14ac:dyDescent="0.25">
      <c r="B869" s="72">
        <v>852</v>
      </c>
      <c r="C869" s="73">
        <v>1260.42</v>
      </c>
      <c r="D869" s="74">
        <v>1.1087313617527846E-2</v>
      </c>
    </row>
    <row r="870" spans="2:4" x14ac:dyDescent="0.25">
      <c r="B870" s="72">
        <v>853</v>
      </c>
      <c r="C870" s="73">
        <v>1289.3800000000001</v>
      </c>
      <c r="D870" s="74">
        <v>1.0854532929071065E-2</v>
      </c>
    </row>
    <row r="871" spans="2:4" x14ac:dyDescent="0.25">
      <c r="B871" s="72">
        <v>854</v>
      </c>
      <c r="C871" s="73">
        <v>1272.05</v>
      </c>
      <c r="D871" s="74">
        <v>1.4622337607774425E-2</v>
      </c>
    </row>
    <row r="872" spans="2:4" x14ac:dyDescent="0.25">
      <c r="B872" s="72">
        <v>855</v>
      </c>
      <c r="C872" s="73">
        <v>1286.43</v>
      </c>
      <c r="D872" s="74">
        <v>1.43443303410783E-2</v>
      </c>
    </row>
    <row r="873" spans="2:4" x14ac:dyDescent="0.25">
      <c r="B873" s="72">
        <v>856</v>
      </c>
      <c r="C873" s="73">
        <v>1284.04</v>
      </c>
      <c r="D873" s="74">
        <v>1.3669023445466489E-2</v>
      </c>
    </row>
    <row r="874" spans="2:4" x14ac:dyDescent="0.25">
      <c r="B874" s="72">
        <v>857</v>
      </c>
      <c r="C874" s="73">
        <v>1293.02</v>
      </c>
      <c r="D874" s="74">
        <v>1.2033566710155695E-2</v>
      </c>
    </row>
    <row r="875" spans="2:4" x14ac:dyDescent="0.25">
      <c r="B875" s="72">
        <v>858</v>
      </c>
      <c r="C875" s="73">
        <v>1298.44</v>
      </c>
      <c r="D875" s="74">
        <v>1.1181945653805191E-2</v>
      </c>
    </row>
    <row r="876" spans="2:4" x14ac:dyDescent="0.25">
      <c r="B876" s="72">
        <v>859</v>
      </c>
      <c r="C876" s="73">
        <v>1293.76</v>
      </c>
      <c r="D876" s="74">
        <v>1.0180233707600083E-2</v>
      </c>
    </row>
    <row r="877" spans="2:4" x14ac:dyDescent="0.25">
      <c r="B877" s="72">
        <v>860</v>
      </c>
      <c r="C877" s="73">
        <v>1284.44</v>
      </c>
      <c r="D877" s="74">
        <v>9.3395251048503866E-3</v>
      </c>
    </row>
    <row r="878" spans="2:4" x14ac:dyDescent="0.25">
      <c r="B878" s="72">
        <v>861</v>
      </c>
      <c r="C878" s="73">
        <v>1273.21</v>
      </c>
      <c r="D878" s="74">
        <v>9.1930123676854051E-3</v>
      </c>
    </row>
    <row r="879" spans="2:4" x14ac:dyDescent="0.25">
      <c r="B879" s="72">
        <v>862</v>
      </c>
      <c r="C879" s="73">
        <v>1272.49</v>
      </c>
      <c r="D879" s="74">
        <v>9.3972895013884981E-3</v>
      </c>
    </row>
    <row r="880" spans="2:4" x14ac:dyDescent="0.25">
      <c r="B880" s="72">
        <v>863</v>
      </c>
      <c r="C880" s="73">
        <v>1238.1199999999999</v>
      </c>
      <c r="D880" s="74">
        <v>8.5596709537838871E-3</v>
      </c>
    </row>
    <row r="881" spans="2:4" x14ac:dyDescent="0.25">
      <c r="B881" s="72">
        <v>864</v>
      </c>
      <c r="C881" s="73">
        <v>1250.71</v>
      </c>
      <c r="D881" s="74">
        <v>1.5358169368977822E-2</v>
      </c>
    </row>
    <row r="882" spans="2:4" x14ac:dyDescent="0.25">
      <c r="B882" s="72">
        <v>865</v>
      </c>
      <c r="C882" s="73">
        <v>1251.8699999999999</v>
      </c>
      <c r="D882" s="74">
        <v>1.4245326753641921E-2</v>
      </c>
    </row>
    <row r="883" spans="2:4" x14ac:dyDescent="0.25">
      <c r="B883" s="72">
        <v>866</v>
      </c>
      <c r="C883" s="73">
        <v>1254.24</v>
      </c>
      <c r="D883" s="74">
        <v>1.2480653762852033E-2</v>
      </c>
    </row>
    <row r="884" spans="2:4" x14ac:dyDescent="0.25">
      <c r="B884" s="72">
        <v>867</v>
      </c>
      <c r="C884" s="73">
        <v>1256.31</v>
      </c>
      <c r="D884" s="74">
        <v>1.1068033706488038E-2</v>
      </c>
    </row>
    <row r="885" spans="2:4" x14ac:dyDescent="0.25">
      <c r="B885" s="72">
        <v>868</v>
      </c>
      <c r="C885" s="73">
        <v>1249.6099999999999</v>
      </c>
      <c r="D885" s="74">
        <v>9.9194807144439359E-3</v>
      </c>
    </row>
    <row r="886" spans="2:4" x14ac:dyDescent="0.25">
      <c r="B886" s="72">
        <v>869</v>
      </c>
      <c r="C886" s="73">
        <v>1243.1300000000001</v>
      </c>
      <c r="D886" s="74">
        <v>9.3305817978164059E-3</v>
      </c>
    </row>
    <row r="887" spans="2:4" x14ac:dyDescent="0.25">
      <c r="B887" s="72">
        <v>870</v>
      </c>
      <c r="C887" s="73">
        <v>1245.8599999999999</v>
      </c>
      <c r="D887" s="74">
        <v>8.8628958832825608E-3</v>
      </c>
    </row>
    <row r="888" spans="2:4" x14ac:dyDescent="0.25">
      <c r="B888" s="72">
        <v>871</v>
      </c>
      <c r="C888" s="73">
        <v>1236.73</v>
      </c>
      <c r="D888" s="74">
        <v>8.2033279538894117E-3</v>
      </c>
    </row>
    <row r="889" spans="2:4" x14ac:dyDescent="0.25">
      <c r="B889" s="72">
        <v>872</v>
      </c>
      <c r="C889" s="73">
        <v>1236.03</v>
      </c>
      <c r="D889" s="74">
        <v>8.4029765179518771E-3</v>
      </c>
    </row>
    <row r="890" spans="2:4" x14ac:dyDescent="0.25">
      <c r="B890" s="72">
        <v>873</v>
      </c>
      <c r="C890" s="73">
        <v>1235.53</v>
      </c>
      <c r="D890" s="74">
        <v>7.7812833250068261E-3</v>
      </c>
    </row>
    <row r="891" spans="2:4" x14ac:dyDescent="0.25">
      <c r="B891" s="72">
        <v>874</v>
      </c>
      <c r="C891" s="73">
        <v>1240.8399999999999</v>
      </c>
      <c r="D891" s="74">
        <v>7.2993900847961035E-3</v>
      </c>
    </row>
    <row r="892" spans="2:4" x14ac:dyDescent="0.25">
      <c r="B892" s="72">
        <v>875</v>
      </c>
      <c r="C892" s="73">
        <v>1227.3499999999999</v>
      </c>
      <c r="D892" s="74">
        <v>7.2302289355300094E-3</v>
      </c>
    </row>
    <row r="893" spans="2:4" x14ac:dyDescent="0.25">
      <c r="B893" s="72">
        <v>876</v>
      </c>
      <c r="C893" s="73">
        <v>1226.5899999999999</v>
      </c>
      <c r="D893" s="74">
        <v>8.657257547609291E-3</v>
      </c>
    </row>
    <row r="894" spans="2:4" x14ac:dyDescent="0.25">
      <c r="B894" s="72">
        <v>877</v>
      </c>
      <c r="C894" s="73">
        <v>1229.44</v>
      </c>
      <c r="D894" s="74">
        <v>7.9800141600965043E-3</v>
      </c>
    </row>
    <row r="895" spans="2:4" x14ac:dyDescent="0.25">
      <c r="B895" s="72">
        <v>878</v>
      </c>
      <c r="C895" s="73">
        <v>1236.31</v>
      </c>
      <c r="D895" s="74">
        <v>7.5326367668911848E-3</v>
      </c>
    </row>
    <row r="896" spans="2:4" x14ac:dyDescent="0.25">
      <c r="B896" s="72">
        <v>879</v>
      </c>
      <c r="C896" s="73">
        <v>1246.69</v>
      </c>
      <c r="D896" s="74">
        <v>7.5955142152542687E-3</v>
      </c>
    </row>
    <row r="897" spans="2:4" x14ac:dyDescent="0.25">
      <c r="B897" s="72">
        <v>880</v>
      </c>
      <c r="C897" s="73">
        <v>1258.53</v>
      </c>
      <c r="D897" s="74">
        <v>8.2076810295904461E-3</v>
      </c>
    </row>
    <row r="898" spans="2:4" x14ac:dyDescent="0.25">
      <c r="B898" s="72">
        <v>881</v>
      </c>
      <c r="C898" s="73">
        <v>1268.79</v>
      </c>
      <c r="D898" s="74">
        <v>8.8779139955327928E-3</v>
      </c>
    </row>
    <row r="899" spans="2:4" x14ac:dyDescent="0.25">
      <c r="B899" s="72">
        <v>882</v>
      </c>
      <c r="C899" s="73">
        <v>1301.69</v>
      </c>
      <c r="D899" s="74">
        <v>9.0347653630846476E-3</v>
      </c>
    </row>
    <row r="900" spans="2:4" x14ac:dyDescent="0.25">
      <c r="B900" s="72">
        <v>883</v>
      </c>
      <c r="C900" s="73">
        <v>1325.93</v>
      </c>
      <c r="D900" s="74">
        <v>1.4833632613458776E-2</v>
      </c>
    </row>
    <row r="901" spans="2:4" x14ac:dyDescent="0.25">
      <c r="B901" s="72">
        <v>884</v>
      </c>
      <c r="C901" s="73">
        <v>1329.67</v>
      </c>
      <c r="D901" s="74">
        <v>1.5704653636008276E-2</v>
      </c>
    </row>
    <row r="902" spans="2:4" x14ac:dyDescent="0.25">
      <c r="B902" s="72">
        <v>885</v>
      </c>
      <c r="C902" s="73">
        <v>1326.91</v>
      </c>
      <c r="D902" s="74">
        <v>1.3740974582398134E-2</v>
      </c>
    </row>
    <row r="903" spans="2:4" x14ac:dyDescent="0.25">
      <c r="B903" s="72">
        <v>886</v>
      </c>
      <c r="C903" s="73">
        <v>1334.48</v>
      </c>
      <c r="D903" s="74">
        <v>1.2100534943174002E-2</v>
      </c>
    </row>
    <row r="904" spans="2:4" x14ac:dyDescent="0.25">
      <c r="B904" s="72">
        <v>887</v>
      </c>
      <c r="C904" s="73">
        <v>1328.29</v>
      </c>
      <c r="D904" s="74">
        <v>1.1065577726762151E-2</v>
      </c>
    </row>
    <row r="905" spans="2:4" x14ac:dyDescent="0.25">
      <c r="B905" s="72">
        <v>888</v>
      </c>
      <c r="C905" s="73">
        <v>1329.79</v>
      </c>
      <c r="D905" s="74">
        <v>1.0135564026042144E-2</v>
      </c>
    </row>
    <row r="906" spans="2:4" x14ac:dyDescent="0.25">
      <c r="B906" s="72">
        <v>889</v>
      </c>
      <c r="C906" s="73">
        <v>1313.99</v>
      </c>
      <c r="D906" s="74">
        <v>9.1570908304223937E-3</v>
      </c>
    </row>
    <row r="907" spans="2:4" x14ac:dyDescent="0.25">
      <c r="B907" s="72">
        <v>890</v>
      </c>
      <c r="C907" s="73">
        <v>1325.51</v>
      </c>
      <c r="D907" s="74">
        <v>1.0151359910140378E-2</v>
      </c>
    </row>
    <row r="908" spans="2:4" x14ac:dyDescent="0.25">
      <c r="B908" s="72">
        <v>891</v>
      </c>
      <c r="C908" s="73">
        <v>1322.57</v>
      </c>
      <c r="D908" s="74">
        <v>1.0070707442544184E-2</v>
      </c>
    </row>
    <row r="909" spans="2:4" x14ac:dyDescent="0.25">
      <c r="B909" s="72">
        <v>892</v>
      </c>
      <c r="C909" s="73">
        <v>1319.96</v>
      </c>
      <c r="D909" s="74">
        <v>9.15186541392282E-3</v>
      </c>
    </row>
    <row r="910" spans="2:4" x14ac:dyDescent="0.25">
      <c r="B910" s="72">
        <v>893</v>
      </c>
      <c r="C910" s="73">
        <v>1321.27</v>
      </c>
      <c r="D910" s="74">
        <v>8.4157706137203223E-3</v>
      </c>
    </row>
    <row r="911" spans="2:4" x14ac:dyDescent="0.25">
      <c r="B911" s="72">
        <v>894</v>
      </c>
      <c r="C911" s="73">
        <v>1331.9</v>
      </c>
      <c r="D911" s="74">
        <v>7.8010596591446225E-3</v>
      </c>
    </row>
    <row r="912" spans="2:4" x14ac:dyDescent="0.25">
      <c r="B912" s="72">
        <v>895</v>
      </c>
      <c r="C912" s="73">
        <v>1327.47</v>
      </c>
      <c r="D912" s="74">
        <v>8.2657488524969028E-3</v>
      </c>
    </row>
    <row r="913" spans="2:4" x14ac:dyDescent="0.25">
      <c r="B913" s="72">
        <v>896</v>
      </c>
      <c r="C913" s="73">
        <v>1327.09</v>
      </c>
      <c r="D913" s="74">
        <v>7.8357347163204305E-3</v>
      </c>
    </row>
    <row r="914" spans="2:4" x14ac:dyDescent="0.25">
      <c r="B914" s="72">
        <v>897</v>
      </c>
      <c r="C914" s="73">
        <v>1320.98</v>
      </c>
      <c r="D914" s="74">
        <v>7.339844325221322E-3</v>
      </c>
    </row>
    <row r="915" spans="2:4" x14ac:dyDescent="0.25">
      <c r="B915" s="72">
        <v>898</v>
      </c>
      <c r="C915" s="73">
        <v>1320.39</v>
      </c>
      <c r="D915" s="74">
        <v>7.3057335268629925E-3</v>
      </c>
    </row>
    <row r="916" spans="2:4" x14ac:dyDescent="0.25">
      <c r="B916" s="72">
        <v>899</v>
      </c>
      <c r="C916" s="73">
        <v>1322.78</v>
      </c>
      <c r="D916" s="74">
        <v>6.9378109583981534E-3</v>
      </c>
    </row>
    <row r="917" spans="2:4" x14ac:dyDescent="0.25">
      <c r="B917" s="72">
        <v>900</v>
      </c>
      <c r="C917" s="73">
        <v>1320.52</v>
      </c>
      <c r="D917" s="74">
        <v>6.7139863961144554E-3</v>
      </c>
    </row>
    <row r="918" spans="2:4" x14ac:dyDescent="0.25">
      <c r="B918" s="72">
        <v>901</v>
      </c>
      <c r="C918" s="73">
        <v>1312.43</v>
      </c>
      <c r="D918" s="74">
        <v>6.5422849355787141E-3</v>
      </c>
    </row>
    <row r="919" spans="2:4" x14ac:dyDescent="0.25">
      <c r="B919" s="72">
        <v>902</v>
      </c>
      <c r="C919" s="73">
        <v>1310.22</v>
      </c>
      <c r="D919" s="74">
        <v>7.0162309427372121E-3</v>
      </c>
    </row>
    <row r="920" spans="2:4" x14ac:dyDescent="0.25">
      <c r="B920" s="72">
        <v>903</v>
      </c>
      <c r="C920" s="73">
        <v>1322.14</v>
      </c>
      <c r="D920" s="74">
        <v>6.7649465400721268E-3</v>
      </c>
    </row>
    <row r="921" spans="2:4" x14ac:dyDescent="0.25">
      <c r="B921" s="72">
        <v>904</v>
      </c>
      <c r="C921" s="73">
        <v>1323.37</v>
      </c>
      <c r="D921" s="74">
        <v>7.8484413138190882E-3</v>
      </c>
    </row>
    <row r="922" spans="2:4" x14ac:dyDescent="0.25">
      <c r="B922" s="72">
        <v>905</v>
      </c>
      <c r="C922" s="73">
        <v>1321.85</v>
      </c>
      <c r="D922" s="74">
        <v>7.3619056694427419E-3</v>
      </c>
    </row>
    <row r="923" spans="2:4" x14ac:dyDescent="0.25">
      <c r="B923" s="72">
        <v>906</v>
      </c>
      <c r="C923" s="73">
        <v>1306.6199999999999</v>
      </c>
      <c r="D923" s="74">
        <v>6.9989126969442197E-3</v>
      </c>
    </row>
    <row r="924" spans="2:4" x14ac:dyDescent="0.25">
      <c r="B924" s="72">
        <v>907</v>
      </c>
      <c r="C924" s="73">
        <v>1301.46</v>
      </c>
      <c r="D924" s="74">
        <v>8.7182857740261289E-3</v>
      </c>
    </row>
    <row r="925" spans="2:4" x14ac:dyDescent="0.25">
      <c r="B925" s="72">
        <v>908</v>
      </c>
      <c r="C925" s="73">
        <v>1310.25</v>
      </c>
      <c r="D925" s="74">
        <v>8.2448154946528594E-3</v>
      </c>
    </row>
    <row r="926" spans="2:4" x14ac:dyDescent="0.25">
      <c r="B926" s="72">
        <v>909</v>
      </c>
      <c r="C926" s="73">
        <v>1312.22</v>
      </c>
      <c r="D926" s="74">
        <v>8.3106216777785805E-3</v>
      </c>
    </row>
    <row r="927" spans="2:4" x14ac:dyDescent="0.25">
      <c r="B927" s="72">
        <v>910</v>
      </c>
      <c r="C927" s="73">
        <v>1309.3800000000001</v>
      </c>
      <c r="D927" s="74">
        <v>7.7386810401468952E-3</v>
      </c>
    </row>
    <row r="928" spans="2:4" x14ac:dyDescent="0.25">
      <c r="B928" s="72">
        <v>911</v>
      </c>
      <c r="C928" s="73">
        <v>1345.4</v>
      </c>
      <c r="D928" s="74">
        <v>7.3385469039373898E-3</v>
      </c>
    </row>
    <row r="929" spans="2:4" x14ac:dyDescent="0.25">
      <c r="B929" s="72">
        <v>912</v>
      </c>
      <c r="C929" s="73">
        <v>1350.53</v>
      </c>
      <c r="D929" s="74">
        <v>1.4793397122173296E-2</v>
      </c>
    </row>
    <row r="930" spans="2:4" x14ac:dyDescent="0.25">
      <c r="B930" s="72">
        <v>913</v>
      </c>
      <c r="C930" s="73">
        <v>1360.41</v>
      </c>
      <c r="D930" s="74">
        <v>1.3052092429307771E-2</v>
      </c>
    </row>
    <row r="931" spans="2:4" x14ac:dyDescent="0.25">
      <c r="B931" s="72">
        <v>914</v>
      </c>
      <c r="C931" s="73">
        <v>1361.95</v>
      </c>
      <c r="D931" s="74">
        <v>1.2018872462451534E-2</v>
      </c>
    </row>
    <row r="932" spans="2:4" x14ac:dyDescent="0.25">
      <c r="B932" s="72">
        <v>915</v>
      </c>
      <c r="C932" s="73">
        <v>1370.25</v>
      </c>
      <c r="D932" s="74">
        <v>1.0669544767407628E-2</v>
      </c>
    </row>
    <row r="933" spans="2:4" x14ac:dyDescent="0.25">
      <c r="B933" s="72">
        <v>916</v>
      </c>
      <c r="C933" s="73">
        <v>1381.76</v>
      </c>
      <c r="D933" s="74">
        <v>1.0004171539704131E-2</v>
      </c>
    </row>
    <row r="934" spans="2:4" x14ac:dyDescent="0.25">
      <c r="B934" s="72">
        <v>917</v>
      </c>
      <c r="C934" s="73">
        <v>1383.22</v>
      </c>
      <c r="D934" s="74">
        <v>9.8917529394132297E-3</v>
      </c>
    </row>
    <row r="935" spans="2:4" x14ac:dyDescent="0.25">
      <c r="B935" s="72">
        <v>918</v>
      </c>
      <c r="C935" s="73">
        <v>1381.86</v>
      </c>
      <c r="D935" s="74">
        <v>8.9613869355209819E-3</v>
      </c>
    </row>
    <row r="936" spans="2:4" x14ac:dyDescent="0.25">
      <c r="B936" s="72">
        <v>919</v>
      </c>
      <c r="C936" s="73">
        <v>1393.5</v>
      </c>
      <c r="D936" s="74">
        <v>8.2259729906205246E-3</v>
      </c>
    </row>
    <row r="937" spans="2:4" x14ac:dyDescent="0.25">
      <c r="B937" s="72">
        <v>920</v>
      </c>
      <c r="C937" s="73">
        <v>1401</v>
      </c>
      <c r="D937" s="74">
        <v>8.6394558292672199E-3</v>
      </c>
    </row>
    <row r="938" spans="2:4" x14ac:dyDescent="0.25">
      <c r="B938" s="72">
        <v>921</v>
      </c>
      <c r="C938" s="73">
        <v>1406.25</v>
      </c>
      <c r="D938" s="74">
        <v>8.3688473546809587E-3</v>
      </c>
    </row>
    <row r="939" spans="2:4" x14ac:dyDescent="0.25">
      <c r="B939" s="72">
        <v>922</v>
      </c>
      <c r="C939" s="73">
        <v>1386.45</v>
      </c>
      <c r="D939" s="74">
        <v>7.9561336258680022E-3</v>
      </c>
    </row>
    <row r="940" spans="2:4" x14ac:dyDescent="0.25">
      <c r="B940" s="72">
        <v>923</v>
      </c>
      <c r="C940" s="73">
        <v>1394.22</v>
      </c>
      <c r="D940" s="74">
        <v>1.0087054463536492E-2</v>
      </c>
    </row>
    <row r="941" spans="2:4" x14ac:dyDescent="0.25">
      <c r="B941" s="72">
        <v>924</v>
      </c>
      <c r="C941" s="73">
        <v>1416.68</v>
      </c>
      <c r="D941" s="74">
        <v>9.4910285579964983E-3</v>
      </c>
    </row>
    <row r="942" spans="2:4" x14ac:dyDescent="0.25">
      <c r="B942" s="72">
        <v>925</v>
      </c>
      <c r="C942" s="73">
        <v>1426.2</v>
      </c>
      <c r="D942" s="74">
        <v>1.1556955648526816E-2</v>
      </c>
    </row>
    <row r="943" spans="2:4" x14ac:dyDescent="0.25">
      <c r="B943" s="72">
        <v>926</v>
      </c>
      <c r="C943" s="73">
        <v>1416.49</v>
      </c>
      <c r="D943" s="74">
        <v>1.0774793250702122E-2</v>
      </c>
    </row>
    <row r="944" spans="2:4" x14ac:dyDescent="0.25">
      <c r="B944" s="72">
        <v>927</v>
      </c>
      <c r="C944" s="73">
        <v>1414.1</v>
      </c>
      <c r="D944" s="74">
        <v>1.0196227083420818E-2</v>
      </c>
    </row>
    <row r="945" spans="2:4" x14ac:dyDescent="0.25">
      <c r="B945" s="72">
        <v>928</v>
      </c>
      <c r="C945" s="73">
        <v>1410.2</v>
      </c>
      <c r="D945" s="74">
        <v>9.2251733804147636E-3</v>
      </c>
    </row>
    <row r="946" spans="2:4" x14ac:dyDescent="0.25">
      <c r="B946" s="72">
        <v>929</v>
      </c>
      <c r="C946" s="73">
        <v>1399.64</v>
      </c>
      <c r="D946" s="74">
        <v>8.5238110024206584E-3</v>
      </c>
    </row>
    <row r="947" spans="2:4" x14ac:dyDescent="0.25">
      <c r="B947" s="72">
        <v>930</v>
      </c>
      <c r="C947" s="73">
        <v>1402.04</v>
      </c>
      <c r="D947" s="74">
        <v>8.6612605758339227E-3</v>
      </c>
    </row>
    <row r="948" spans="2:4" x14ac:dyDescent="0.25">
      <c r="B948" s="72">
        <v>931</v>
      </c>
      <c r="C948" s="73">
        <v>1413.32</v>
      </c>
      <c r="D948" s="74">
        <v>8.0200296986437311E-3</v>
      </c>
    </row>
    <row r="949" spans="2:4" x14ac:dyDescent="0.25">
      <c r="B949" s="72">
        <v>932</v>
      </c>
      <c r="C949" s="73">
        <v>1404.09</v>
      </c>
      <c r="D949" s="74">
        <v>8.4150338670660185E-3</v>
      </c>
    </row>
    <row r="950" spans="2:4" x14ac:dyDescent="0.25">
      <c r="B950" s="72">
        <v>933</v>
      </c>
      <c r="C950" s="73">
        <v>1407.92</v>
      </c>
      <c r="D950" s="74">
        <v>8.3996376881811455E-3</v>
      </c>
    </row>
    <row r="951" spans="2:4" x14ac:dyDescent="0.25">
      <c r="B951" s="72">
        <v>934</v>
      </c>
      <c r="C951" s="73">
        <v>1394.04</v>
      </c>
      <c r="D951" s="74">
        <v>7.8835856467004313E-3</v>
      </c>
    </row>
    <row r="952" spans="2:4" x14ac:dyDescent="0.25">
      <c r="B952" s="72">
        <v>935</v>
      </c>
      <c r="C952" s="73">
        <v>1390.5</v>
      </c>
      <c r="D952" s="74">
        <v>8.7811256170515425E-3</v>
      </c>
    </row>
    <row r="953" spans="2:4" x14ac:dyDescent="0.25">
      <c r="B953" s="72">
        <v>936</v>
      </c>
      <c r="C953" s="73">
        <v>1404.52</v>
      </c>
      <c r="D953" s="74">
        <v>8.1633425207221794E-3</v>
      </c>
    </row>
    <row r="954" spans="2:4" x14ac:dyDescent="0.25">
      <c r="B954" s="72">
        <v>937</v>
      </c>
      <c r="C954" s="73">
        <v>1392.19</v>
      </c>
      <c r="D954" s="74">
        <v>8.9950083332259352E-3</v>
      </c>
    </row>
    <row r="955" spans="2:4" x14ac:dyDescent="0.25">
      <c r="B955" s="72">
        <v>938</v>
      </c>
      <c r="C955" s="73">
        <v>1388.56</v>
      </c>
      <c r="D955" s="74">
        <v>9.2664738610342464E-3</v>
      </c>
    </row>
    <row r="956" spans="2:4" x14ac:dyDescent="0.25">
      <c r="B956" s="72">
        <v>939</v>
      </c>
      <c r="C956" s="73">
        <v>1394.23</v>
      </c>
      <c r="D956" s="74">
        <v>8.5449729826843103E-3</v>
      </c>
    </row>
    <row r="957" spans="2:4" x14ac:dyDescent="0.25">
      <c r="B957" s="72">
        <v>940</v>
      </c>
      <c r="C957" s="73">
        <v>1384.59</v>
      </c>
      <c r="D957" s="74">
        <v>8.126886961515839E-3</v>
      </c>
    </row>
    <row r="958" spans="2:4" x14ac:dyDescent="0.25">
      <c r="B958" s="72">
        <v>941</v>
      </c>
      <c r="C958" s="73">
        <v>1365.65</v>
      </c>
      <c r="D958" s="74">
        <v>8.2664133817620198E-3</v>
      </c>
    </row>
    <row r="959" spans="2:4" x14ac:dyDescent="0.25">
      <c r="B959" s="72">
        <v>942</v>
      </c>
      <c r="C959" s="73">
        <v>1365.84</v>
      </c>
      <c r="D959" s="74">
        <v>1.0135911050576764E-2</v>
      </c>
    </row>
    <row r="960" spans="2:4" x14ac:dyDescent="0.25">
      <c r="B960" s="72">
        <v>943</v>
      </c>
      <c r="C960" s="73">
        <v>1356.48</v>
      </c>
      <c r="D960" s="74">
        <v>9.141503698604397E-3</v>
      </c>
    </row>
    <row r="961" spans="2:4" x14ac:dyDescent="0.25">
      <c r="B961" s="72">
        <v>944</v>
      </c>
      <c r="C961" s="73">
        <v>1333.47</v>
      </c>
      <c r="D961" s="74">
        <v>8.9848739474355597E-3</v>
      </c>
    </row>
    <row r="962" spans="2:4" x14ac:dyDescent="0.25">
      <c r="B962" s="72">
        <v>945</v>
      </c>
      <c r="C962" s="73">
        <v>1330.57</v>
      </c>
      <c r="D962" s="74">
        <v>1.1639413831612953E-2</v>
      </c>
    </row>
    <row r="963" spans="2:4" x14ac:dyDescent="0.25">
      <c r="B963" s="72">
        <v>946</v>
      </c>
      <c r="C963" s="73">
        <v>1337.52</v>
      </c>
      <c r="D963" s="74">
        <v>1.0401349983322561E-2</v>
      </c>
    </row>
    <row r="964" spans="2:4" x14ac:dyDescent="0.25">
      <c r="B964" s="72">
        <v>947</v>
      </c>
      <c r="C964" s="73">
        <v>1298.6400000000001</v>
      </c>
      <c r="D964" s="74">
        <v>9.6830137705821041E-3</v>
      </c>
    </row>
    <row r="965" spans="2:4" x14ac:dyDescent="0.25">
      <c r="B965" s="72">
        <v>948</v>
      </c>
      <c r="C965" s="73">
        <v>1312.18</v>
      </c>
      <c r="D965" s="74">
        <v>1.6687697279021942E-2</v>
      </c>
    </row>
    <row r="966" spans="2:4" x14ac:dyDescent="0.25">
      <c r="B966" s="72">
        <v>949</v>
      </c>
      <c r="C966" s="73">
        <v>1316.43</v>
      </c>
      <c r="D966" s="74">
        <v>1.5321812368230913E-2</v>
      </c>
    </row>
    <row r="967" spans="2:4" x14ac:dyDescent="0.25">
      <c r="B967" s="72">
        <v>950</v>
      </c>
      <c r="C967" s="73">
        <v>1330.18</v>
      </c>
      <c r="D967" s="74">
        <v>1.34484812596625E-2</v>
      </c>
    </row>
    <row r="968" spans="2:4" x14ac:dyDescent="0.25">
      <c r="B968" s="72">
        <v>951</v>
      </c>
      <c r="C968" s="73">
        <v>1338.85</v>
      </c>
      <c r="D968" s="74">
        <v>1.2833232202858903E-2</v>
      </c>
    </row>
    <row r="969" spans="2:4" x14ac:dyDescent="0.25">
      <c r="B969" s="72">
        <v>952</v>
      </c>
      <c r="C969" s="73">
        <v>1318.31</v>
      </c>
      <c r="D969" s="74">
        <v>1.1741148925706235E-2</v>
      </c>
    </row>
    <row r="970" spans="2:4" x14ac:dyDescent="0.25">
      <c r="B970" s="72">
        <v>953</v>
      </c>
      <c r="C970" s="73">
        <v>1347.45</v>
      </c>
      <c r="D970" s="74">
        <v>1.281055134792101E-2</v>
      </c>
    </row>
    <row r="971" spans="2:4" x14ac:dyDescent="0.25">
      <c r="B971" s="72">
        <v>954</v>
      </c>
      <c r="C971" s="73">
        <v>1373.84</v>
      </c>
      <c r="D971" s="74">
        <v>1.5436267345948914E-2</v>
      </c>
    </row>
    <row r="972" spans="2:4" x14ac:dyDescent="0.25">
      <c r="B972" s="72">
        <v>955</v>
      </c>
      <c r="C972" s="73">
        <v>1418.24</v>
      </c>
      <c r="D972" s="74">
        <v>1.6371407827275822E-2</v>
      </c>
    </row>
    <row r="973" spans="2:4" x14ac:dyDescent="0.25">
      <c r="B973" s="72">
        <v>956</v>
      </c>
      <c r="C973" s="73">
        <v>1440.89</v>
      </c>
      <c r="D973" s="74">
        <v>2.089134047461411E-2</v>
      </c>
    </row>
    <row r="974" spans="2:4" x14ac:dyDescent="0.25">
      <c r="B974" s="72">
        <v>957</v>
      </c>
      <c r="C974" s="73">
        <v>1431.94</v>
      </c>
      <c r="D974" s="74">
        <v>1.9531529608910324E-2</v>
      </c>
    </row>
    <row r="975" spans="2:4" x14ac:dyDescent="0.25">
      <c r="B975" s="72">
        <v>958</v>
      </c>
      <c r="C975" s="73">
        <v>1430.66</v>
      </c>
      <c r="D975" s="74">
        <v>1.711345891540229E-2</v>
      </c>
    </row>
    <row r="976" spans="2:4" x14ac:dyDescent="0.25">
      <c r="B976" s="72">
        <v>959</v>
      </c>
      <c r="C976" s="73">
        <v>1409.94</v>
      </c>
      <c r="D976" s="74">
        <v>1.4845562742355472E-2</v>
      </c>
    </row>
    <row r="977" spans="2:4" x14ac:dyDescent="0.25">
      <c r="B977" s="72">
        <v>960</v>
      </c>
      <c r="C977" s="73">
        <v>1399.15</v>
      </c>
      <c r="D977" s="74">
        <v>1.4743309257135554E-2</v>
      </c>
    </row>
    <row r="978" spans="2:4" x14ac:dyDescent="0.25">
      <c r="B978" s="72">
        <v>961</v>
      </c>
      <c r="C978" s="73">
        <v>1389.16</v>
      </c>
      <c r="D978" s="74">
        <v>1.3401444756694246E-2</v>
      </c>
    </row>
    <row r="979" spans="2:4" x14ac:dyDescent="0.25">
      <c r="B979" s="72">
        <v>962</v>
      </c>
      <c r="C979" s="73">
        <v>1353.91</v>
      </c>
      <c r="D979" s="74">
        <v>1.2275273753593966E-2</v>
      </c>
    </row>
    <row r="980" spans="2:4" x14ac:dyDescent="0.25">
      <c r="B980" s="72">
        <v>963</v>
      </c>
      <c r="C980" s="73">
        <v>1358.8</v>
      </c>
      <c r="D980" s="74">
        <v>1.6458586635301191E-2</v>
      </c>
    </row>
    <row r="981" spans="2:4" x14ac:dyDescent="0.25">
      <c r="B981" s="72">
        <v>964</v>
      </c>
      <c r="C981" s="73">
        <v>1375.2</v>
      </c>
      <c r="D981" s="74">
        <v>1.4401844650704685E-2</v>
      </c>
    </row>
    <row r="982" spans="2:4" x14ac:dyDescent="0.25">
      <c r="B982" s="72">
        <v>965</v>
      </c>
      <c r="C982" s="73">
        <v>1407.88</v>
      </c>
      <c r="D982" s="74">
        <v>1.385986594189279E-2</v>
      </c>
    </row>
    <row r="983" spans="2:4" x14ac:dyDescent="0.25">
      <c r="B983" s="72">
        <v>966</v>
      </c>
      <c r="C983" s="73">
        <v>1395</v>
      </c>
      <c r="D983" s="74">
        <v>1.6595697700710781E-2</v>
      </c>
    </row>
    <row r="984" spans="2:4" x14ac:dyDescent="0.25">
      <c r="B984" s="72">
        <v>967</v>
      </c>
      <c r="C984" s="73">
        <v>1380.89</v>
      </c>
      <c r="D984" s="74">
        <v>1.5073420622703103E-2</v>
      </c>
    </row>
    <row r="985" spans="2:4" x14ac:dyDescent="0.25">
      <c r="B985" s="72">
        <v>968</v>
      </c>
      <c r="C985" s="73">
        <v>1378.82</v>
      </c>
      <c r="D985" s="74">
        <v>1.4033223570830739E-2</v>
      </c>
    </row>
    <row r="986" spans="2:4" x14ac:dyDescent="0.25">
      <c r="B986" s="72">
        <v>969</v>
      </c>
      <c r="C986" s="73">
        <v>1394.49</v>
      </c>
      <c r="D986" s="74">
        <v>1.2319823727819054E-2</v>
      </c>
    </row>
    <row r="987" spans="2:4" x14ac:dyDescent="0.25">
      <c r="B987" s="72">
        <v>970</v>
      </c>
      <c r="C987" s="73">
        <v>1395.46</v>
      </c>
      <c r="D987" s="74">
        <v>1.2180219591605486E-2</v>
      </c>
    </row>
    <row r="988" spans="2:4" x14ac:dyDescent="0.25">
      <c r="B988" s="72">
        <v>971</v>
      </c>
      <c r="C988" s="73">
        <v>1401.66</v>
      </c>
      <c r="D988" s="74">
        <v>1.0791704569172233E-2</v>
      </c>
    </row>
    <row r="989" spans="2:4" x14ac:dyDescent="0.25">
      <c r="B989" s="72">
        <v>972</v>
      </c>
      <c r="C989" s="73">
        <v>1404.62</v>
      </c>
      <c r="D989" s="74">
        <v>9.8981474877694476E-3</v>
      </c>
    </row>
    <row r="990" spans="2:4" x14ac:dyDescent="0.25">
      <c r="B990" s="72">
        <v>973</v>
      </c>
      <c r="C990" s="73">
        <v>1408.2</v>
      </c>
      <c r="D990" s="74">
        <v>9.0093893949603748E-3</v>
      </c>
    </row>
    <row r="991" spans="2:4" x14ac:dyDescent="0.25">
      <c r="B991" s="72">
        <v>974</v>
      </c>
      <c r="C991" s="73">
        <v>1415.79</v>
      </c>
      <c r="D991" s="74">
        <v>8.3403842777670725E-3</v>
      </c>
    </row>
    <row r="992" spans="2:4" x14ac:dyDescent="0.25">
      <c r="B992" s="72">
        <v>975</v>
      </c>
      <c r="C992" s="73">
        <v>1410.97</v>
      </c>
      <c r="D992" s="74">
        <v>8.1490603144347053E-3</v>
      </c>
    </row>
    <row r="993" spans="2:4" x14ac:dyDescent="0.25">
      <c r="B993" s="72">
        <v>976</v>
      </c>
      <c r="C993" s="73">
        <v>1415.06</v>
      </c>
      <c r="D993" s="74">
        <v>7.7553132512060644E-3</v>
      </c>
    </row>
    <row r="994" spans="2:4" x14ac:dyDescent="0.25">
      <c r="B994" s="72">
        <v>977</v>
      </c>
      <c r="C994" s="73">
        <v>1423.88</v>
      </c>
      <c r="D994" s="74">
        <v>7.4089097061971016E-3</v>
      </c>
    </row>
    <row r="995" spans="2:4" x14ac:dyDescent="0.25">
      <c r="B995" s="72">
        <v>978</v>
      </c>
      <c r="C995" s="73">
        <v>1402.4</v>
      </c>
      <c r="D995" s="74">
        <v>7.6231289404099711E-3</v>
      </c>
    </row>
    <row r="996" spans="2:4" x14ac:dyDescent="0.25">
      <c r="B996" s="72">
        <v>979</v>
      </c>
      <c r="C996" s="73">
        <v>1381.74</v>
      </c>
      <c r="D996" s="74">
        <v>1.0244883600644808E-2</v>
      </c>
    </row>
    <row r="997" spans="2:4" x14ac:dyDescent="0.25">
      <c r="B997" s="72">
        <v>980</v>
      </c>
      <c r="C997" s="73">
        <v>1394.22</v>
      </c>
      <c r="D997" s="74">
        <v>1.1667406299062147E-2</v>
      </c>
    </row>
    <row r="998" spans="2:4" x14ac:dyDescent="0.25">
      <c r="B998" s="72">
        <v>981</v>
      </c>
      <c r="C998" s="73">
        <v>1422.57</v>
      </c>
      <c r="D998" s="74">
        <v>1.1236906537007756E-2</v>
      </c>
    </row>
    <row r="999" spans="2:4" x14ac:dyDescent="0.25">
      <c r="B999" s="72">
        <v>982</v>
      </c>
      <c r="C999" s="73">
        <v>1450.75</v>
      </c>
      <c r="D999" s="74">
        <v>1.3936982128061841E-2</v>
      </c>
    </row>
    <row r="1000" spans="2:4" x14ac:dyDescent="0.25">
      <c r="B1000" s="72">
        <v>983</v>
      </c>
      <c r="C1000" s="73">
        <v>1466.67</v>
      </c>
      <c r="D1000" s="74">
        <v>1.5438826032797923E-2</v>
      </c>
    </row>
    <row r="1001" spans="2:4" x14ac:dyDescent="0.25">
      <c r="B1001" s="72">
        <v>984</v>
      </c>
      <c r="C1001" s="73">
        <v>1431.84</v>
      </c>
      <c r="D1001" s="74">
        <v>1.4442681055193312E-2</v>
      </c>
    </row>
    <row r="1002" spans="2:4" x14ac:dyDescent="0.25">
      <c r="B1002" s="72">
        <v>985</v>
      </c>
      <c r="C1002" s="73">
        <v>1522.21</v>
      </c>
      <c r="D1002" s="74">
        <v>1.7126041167125294E-2</v>
      </c>
    </row>
    <row r="1003" spans="2:4" x14ac:dyDescent="0.25">
      <c r="B1003" s="72">
        <v>986</v>
      </c>
      <c r="C1003" s="73">
        <v>1585.23</v>
      </c>
      <c r="D1003" s="74">
        <v>3.2973923314702766E-2</v>
      </c>
    </row>
    <row r="1004" spans="2:4" x14ac:dyDescent="0.25">
      <c r="B1004" s="72">
        <v>987</v>
      </c>
      <c r="C1004" s="73">
        <v>1582.84</v>
      </c>
      <c r="D1004" s="74">
        <v>3.4233226322703765E-2</v>
      </c>
    </row>
    <row r="1005" spans="2:4" x14ac:dyDescent="0.25">
      <c r="B1005" s="72">
        <v>988</v>
      </c>
      <c r="C1005" s="73">
        <v>1547.47</v>
      </c>
      <c r="D1005" s="74">
        <v>2.9197135411249252E-2</v>
      </c>
    </row>
    <row r="1006" spans="2:4" x14ac:dyDescent="0.25">
      <c r="B1006" s="72">
        <v>989</v>
      </c>
      <c r="C1006" s="73">
        <v>1523.56</v>
      </c>
      <c r="D1006" s="74">
        <v>2.7213147037604093E-2</v>
      </c>
    </row>
    <row r="1007" spans="2:4" x14ac:dyDescent="0.25">
      <c r="B1007" s="72">
        <v>990</v>
      </c>
      <c r="C1007" s="73">
        <v>1522.12</v>
      </c>
      <c r="D1007" s="74">
        <v>2.4455072711507684E-2</v>
      </c>
    </row>
    <row r="1008" spans="2:4" x14ac:dyDescent="0.25">
      <c r="B1008" s="72">
        <v>991</v>
      </c>
      <c r="C1008" s="73">
        <v>1527.48</v>
      </c>
      <c r="D1008" s="74">
        <v>2.0969877092191568E-2</v>
      </c>
    </row>
    <row r="1009" spans="2:4" x14ac:dyDescent="0.25">
      <c r="B1009" s="72">
        <v>992</v>
      </c>
      <c r="C1009" s="73">
        <v>1522.26</v>
      </c>
      <c r="D1009" s="74">
        <v>1.8127668095115637E-2</v>
      </c>
    </row>
    <row r="1010" spans="2:4" x14ac:dyDescent="0.25">
      <c r="B1010" s="72">
        <v>993</v>
      </c>
      <c r="C1010" s="73">
        <v>1520.63</v>
      </c>
      <c r="D1010" s="74">
        <v>1.57671766716013E-2</v>
      </c>
    </row>
    <row r="1011" spans="2:4" x14ac:dyDescent="0.25">
      <c r="B1011" s="72">
        <v>994</v>
      </c>
      <c r="C1011" s="73">
        <v>1529.85</v>
      </c>
      <c r="D1011" s="74">
        <v>1.3735292779349033E-2</v>
      </c>
    </row>
    <row r="1012" spans="2:4" x14ac:dyDescent="0.25">
      <c r="B1012" s="72">
        <v>995</v>
      </c>
      <c r="C1012" s="73">
        <v>1536.92</v>
      </c>
      <c r="D1012" s="74">
        <v>1.2400294775544106E-2</v>
      </c>
    </row>
    <row r="1013" spans="2:4" x14ac:dyDescent="0.25">
      <c r="B1013" s="72">
        <v>996</v>
      </c>
      <c r="C1013" s="73">
        <v>1538.02</v>
      </c>
      <c r="D1013" s="74">
        <v>1.1187309250574446E-2</v>
      </c>
    </row>
    <row r="1014" spans="2:4" x14ac:dyDescent="0.25">
      <c r="B1014" s="72">
        <v>997</v>
      </c>
      <c r="C1014" s="73">
        <v>1529.53</v>
      </c>
      <c r="D1014" s="74">
        <v>9.9896455174206585E-3</v>
      </c>
    </row>
    <row r="1015" spans="2:4" x14ac:dyDescent="0.25">
      <c r="B1015" s="72">
        <v>998</v>
      </c>
      <c r="C1015" s="73">
        <v>1516.27</v>
      </c>
      <c r="D1015" s="74">
        <v>9.4094192341214328E-3</v>
      </c>
    </row>
    <row r="1016" spans="2:4" x14ac:dyDescent="0.25">
      <c r="B1016" s="72">
        <v>999</v>
      </c>
      <c r="C1016" s="73">
        <v>1522.41</v>
      </c>
      <c r="D1016" s="74">
        <v>9.5342010794220115E-3</v>
      </c>
    </row>
    <row r="1017" spans="2:4" x14ac:dyDescent="0.25">
      <c r="B1017" s="72">
        <v>1000</v>
      </c>
      <c r="C1017" s="73">
        <v>1533.51</v>
      </c>
      <c r="D1017" s="74">
        <v>8.8789493889637888E-3</v>
      </c>
    </row>
    <row r="1018" spans="2:4" x14ac:dyDescent="0.25">
      <c r="B1018" s="72">
        <v>1001</v>
      </c>
      <c r="C1018" s="73">
        <v>1523.73</v>
      </c>
      <c r="D1018" s="74">
        <v>8.8655318064351975E-3</v>
      </c>
    </row>
    <row r="1019" spans="2:4" x14ac:dyDescent="0.25">
      <c r="B1019" s="72">
        <v>1002</v>
      </c>
      <c r="C1019" s="73">
        <v>1508.71</v>
      </c>
      <c r="D1019" s="74">
        <v>8.6998041413691458E-3</v>
      </c>
    </row>
    <row r="1020" spans="2:4" x14ac:dyDescent="0.25">
      <c r="B1020" s="72">
        <v>1003</v>
      </c>
      <c r="C1020" s="73">
        <v>1475.28</v>
      </c>
      <c r="D1020" s="74">
        <v>9.3182943041534832E-3</v>
      </c>
    </row>
    <row r="1021" spans="2:4" x14ac:dyDescent="0.25">
      <c r="B1021" s="72">
        <v>1004</v>
      </c>
      <c r="C1021" s="73">
        <v>1492.8</v>
      </c>
      <c r="D1021" s="74">
        <v>1.3722661519056368E-2</v>
      </c>
    </row>
    <row r="1022" spans="2:4" x14ac:dyDescent="0.25">
      <c r="B1022" s="72">
        <v>1005</v>
      </c>
      <c r="C1022" s="73">
        <v>1480.77</v>
      </c>
      <c r="D1022" s="74">
        <v>1.331591205860592E-2</v>
      </c>
    </row>
    <row r="1023" spans="2:4" x14ac:dyDescent="0.25">
      <c r="B1023" s="72">
        <v>1006</v>
      </c>
      <c r="C1023" s="73">
        <v>1487.19</v>
      </c>
      <c r="D1023" s="74">
        <v>1.2341313947129047E-2</v>
      </c>
    </row>
    <row r="1024" spans="2:4" x14ac:dyDescent="0.25">
      <c r="B1024" s="72">
        <v>1007</v>
      </c>
      <c r="C1024" s="73">
        <v>1502.69</v>
      </c>
      <c r="D1024" s="74">
        <v>1.1113900594017458E-2</v>
      </c>
    </row>
    <row r="1025" spans="2:4" x14ac:dyDescent="0.25">
      <c r="B1025" s="72">
        <v>1008</v>
      </c>
      <c r="C1025" s="73">
        <v>1503</v>
      </c>
      <c r="D1025" s="74">
        <v>1.1107387079965956E-2</v>
      </c>
    </row>
    <row r="1026" spans="2:4" x14ac:dyDescent="0.25">
      <c r="B1026" s="72">
        <v>1009</v>
      </c>
      <c r="C1026" s="73">
        <v>1493.88</v>
      </c>
      <c r="D1026" s="74">
        <v>9.9198721399776542E-3</v>
      </c>
    </row>
    <row r="1027" spans="2:4" x14ac:dyDescent="0.25">
      <c r="B1027" s="72">
        <v>1010</v>
      </c>
      <c r="C1027" s="73">
        <v>1495.04</v>
      </c>
      <c r="D1027" s="74">
        <v>9.4350686303514147E-3</v>
      </c>
    </row>
    <row r="1028" spans="2:4" x14ac:dyDescent="0.25">
      <c r="B1028" s="72">
        <v>1011</v>
      </c>
      <c r="C1028" s="73">
        <v>1492.49</v>
      </c>
      <c r="D1028" s="74">
        <v>8.5932910337239571E-3</v>
      </c>
    </row>
    <row r="1029" spans="2:4" x14ac:dyDescent="0.25">
      <c r="B1029" s="72">
        <v>1012</v>
      </c>
      <c r="C1029" s="73">
        <v>1510.2</v>
      </c>
      <c r="D1029" s="74">
        <v>7.9670042783696847E-3</v>
      </c>
    </row>
    <row r="1030" spans="2:4" x14ac:dyDescent="0.25">
      <c r="B1030" s="72">
        <v>1013</v>
      </c>
      <c r="C1030" s="73">
        <v>1509.55</v>
      </c>
      <c r="D1030" s="74">
        <v>9.3565074952561104E-3</v>
      </c>
    </row>
    <row r="1031" spans="2:4" x14ac:dyDescent="0.25">
      <c r="B1031" s="72">
        <v>1014</v>
      </c>
      <c r="C1031" s="73">
        <v>1516.24</v>
      </c>
      <c r="D1031" s="74">
        <v>8.5256765981016822E-3</v>
      </c>
    </row>
    <row r="1032" spans="2:4" x14ac:dyDescent="0.25">
      <c r="B1032" s="72">
        <v>1015</v>
      </c>
      <c r="C1032" s="73">
        <v>1527.75</v>
      </c>
      <c r="D1032" s="74">
        <v>8.1542449609894995E-3</v>
      </c>
    </row>
    <row r="1033" spans="2:4" x14ac:dyDescent="0.25">
      <c r="B1033" s="72">
        <v>1016</v>
      </c>
      <c r="C1033" s="73">
        <v>1538.57</v>
      </c>
      <c r="D1033" s="74">
        <v>8.4112026493553416E-3</v>
      </c>
    </row>
    <row r="1034" spans="2:4" x14ac:dyDescent="0.25">
      <c r="B1034" s="72">
        <v>1017</v>
      </c>
      <c r="C1034" s="73">
        <v>1530.3</v>
      </c>
      <c r="D1034" s="74">
        <v>8.4910883692636482E-3</v>
      </c>
    </row>
    <row r="1035" spans="2:4" x14ac:dyDescent="0.25">
      <c r="B1035" s="72">
        <v>1018</v>
      </c>
      <c r="C1035" s="73">
        <v>1534.45</v>
      </c>
      <c r="D1035" s="74">
        <v>8.2622993706309156E-3</v>
      </c>
    </row>
    <row r="1036" spans="2:4" x14ac:dyDescent="0.25">
      <c r="B1036" s="72">
        <v>1019</v>
      </c>
      <c r="C1036" s="73">
        <v>1542.13</v>
      </c>
      <c r="D1036" s="74">
        <v>7.7773066100793459E-3</v>
      </c>
    </row>
    <row r="1037" spans="2:4" x14ac:dyDescent="0.25">
      <c r="B1037" s="72">
        <v>1020</v>
      </c>
      <c r="C1037" s="73">
        <v>1538.27</v>
      </c>
      <c r="D1037" s="74">
        <v>7.6789634358880119E-3</v>
      </c>
    </row>
    <row r="1038" spans="2:4" x14ac:dyDescent="0.25">
      <c r="B1038" s="72">
        <v>1021</v>
      </c>
      <c r="C1038" s="73">
        <v>1535.28</v>
      </c>
      <c r="D1038" s="74">
        <v>7.318451800839924E-3</v>
      </c>
    </row>
    <row r="1039" spans="2:4" x14ac:dyDescent="0.25">
      <c r="B1039" s="72">
        <v>1022</v>
      </c>
      <c r="C1039" s="73">
        <v>1537.52</v>
      </c>
      <c r="D1039" s="74">
        <v>7.0069007331444487E-3</v>
      </c>
    </row>
    <row r="1040" spans="2:4" x14ac:dyDescent="0.25">
      <c r="B1040" s="72">
        <v>1023</v>
      </c>
      <c r="C1040" s="73">
        <v>1543.26</v>
      </c>
      <c r="D1040" s="74">
        <v>6.7457468037875265E-3</v>
      </c>
    </row>
    <row r="1041" spans="2:4" x14ac:dyDescent="0.25">
      <c r="B1041" s="72">
        <v>1024</v>
      </c>
      <c r="C1041" s="73">
        <v>1548.46</v>
      </c>
      <c r="D1041" s="74">
        <v>6.7561210020801619E-3</v>
      </c>
    </row>
    <row r="1042" spans="2:4" x14ac:dyDescent="0.25">
      <c r="B1042" s="72">
        <v>1025</v>
      </c>
      <c r="C1042" s="73">
        <v>1517.85</v>
      </c>
      <c r="D1042" s="74">
        <v>6.7194562752956053E-3</v>
      </c>
    </row>
    <row r="1043" spans="2:4" x14ac:dyDescent="0.25">
      <c r="B1043" s="72">
        <v>1026</v>
      </c>
      <c r="C1043" s="73">
        <v>1522.19</v>
      </c>
      <c r="D1043" s="74">
        <v>1.1594058142071487E-2</v>
      </c>
    </row>
    <row r="1044" spans="2:4" x14ac:dyDescent="0.25">
      <c r="B1044" s="72">
        <v>1027</v>
      </c>
      <c r="C1044" s="73">
        <v>1528.12</v>
      </c>
      <c r="D1044" s="74">
        <v>1.0402902474436142E-2</v>
      </c>
    </row>
    <row r="1045" spans="2:4" x14ac:dyDescent="0.25">
      <c r="B1045" s="72">
        <v>1028</v>
      </c>
      <c r="C1045" s="73">
        <v>1542.97</v>
      </c>
      <c r="D1045" s="74">
        <v>9.5394822295371464E-3</v>
      </c>
    </row>
    <row r="1046" spans="2:4" x14ac:dyDescent="0.25">
      <c r="B1046" s="72">
        <v>1029</v>
      </c>
      <c r="C1046" s="73">
        <v>1539.7</v>
      </c>
      <c r="D1046" s="74">
        <v>9.8372139418149117E-3</v>
      </c>
    </row>
    <row r="1047" spans="2:4" x14ac:dyDescent="0.25">
      <c r="B1047" s="72">
        <v>1030</v>
      </c>
      <c r="C1047" s="73">
        <v>1555.86</v>
      </c>
      <c r="D1047" s="74">
        <v>8.9619528343513298E-3</v>
      </c>
    </row>
    <row r="1048" spans="2:4" x14ac:dyDescent="0.25">
      <c r="B1048" s="72">
        <v>1031</v>
      </c>
      <c r="C1048" s="73">
        <v>1587.4</v>
      </c>
      <c r="D1048" s="74">
        <v>9.6267800993055236E-3</v>
      </c>
    </row>
    <row r="1049" spans="2:4" x14ac:dyDescent="0.25">
      <c r="B1049" s="72">
        <v>1032</v>
      </c>
      <c r="C1049" s="73">
        <v>1593.5</v>
      </c>
      <c r="D1049" s="74">
        <v>1.3020370065681526E-2</v>
      </c>
    </row>
    <row r="1050" spans="2:4" x14ac:dyDescent="0.25">
      <c r="B1050" s="72">
        <v>1033</v>
      </c>
      <c r="C1050" s="73">
        <v>1606.88</v>
      </c>
      <c r="D1050" s="74">
        <v>1.161760543973684E-2</v>
      </c>
    </row>
    <row r="1051" spans="2:4" x14ac:dyDescent="0.25">
      <c r="B1051" s="72">
        <v>1034</v>
      </c>
      <c r="C1051" s="73">
        <v>1598.58</v>
      </c>
      <c r="D1051" s="74">
        <v>1.1086252886908456E-2</v>
      </c>
    </row>
    <row r="1052" spans="2:4" x14ac:dyDescent="0.25">
      <c r="B1052" s="72">
        <v>1035</v>
      </c>
      <c r="C1052" s="73">
        <v>1599.18</v>
      </c>
      <c r="D1052" s="74">
        <v>1.0210910001479912E-2</v>
      </c>
    </row>
    <row r="1053" spans="2:4" x14ac:dyDescent="0.25">
      <c r="B1053" s="72">
        <v>1036</v>
      </c>
      <c r="C1053" s="73">
        <v>1601.35</v>
      </c>
      <c r="D1053" s="74">
        <v>9.2028189982929168E-3</v>
      </c>
    </row>
    <row r="1054" spans="2:4" x14ac:dyDescent="0.25">
      <c r="B1054" s="72">
        <v>1037</v>
      </c>
      <c r="C1054" s="73">
        <v>1616.08</v>
      </c>
      <c r="D1054" s="74">
        <v>8.4273290004563371E-3</v>
      </c>
    </row>
    <row r="1055" spans="2:4" x14ac:dyDescent="0.25">
      <c r="B1055" s="72">
        <v>1038</v>
      </c>
      <c r="C1055" s="73">
        <v>1626.89</v>
      </c>
      <c r="D1055" s="74">
        <v>8.9537220391791416E-3</v>
      </c>
    </row>
    <row r="1056" spans="2:4" x14ac:dyDescent="0.25">
      <c r="B1056" s="72">
        <v>1039</v>
      </c>
      <c r="C1056" s="73">
        <v>1618.39</v>
      </c>
      <c r="D1056" s="74">
        <v>8.8107091342440134E-3</v>
      </c>
    </row>
    <row r="1057" spans="2:4" x14ac:dyDescent="0.25">
      <c r="B1057" s="72">
        <v>1040</v>
      </c>
      <c r="C1057" s="73">
        <v>1633.95</v>
      </c>
      <c r="D1057" s="74">
        <v>8.4774947232370435E-3</v>
      </c>
    </row>
    <row r="1058" spans="2:4" x14ac:dyDescent="0.25">
      <c r="B1058" s="72">
        <v>1041</v>
      </c>
      <c r="C1058" s="73">
        <v>1626.1</v>
      </c>
      <c r="D1058" s="74">
        <v>9.0864905557614291E-3</v>
      </c>
    </row>
    <row r="1059" spans="2:4" x14ac:dyDescent="0.25">
      <c r="B1059" s="72">
        <v>1042</v>
      </c>
      <c r="C1059" s="73">
        <v>1628.85</v>
      </c>
      <c r="D1059" s="74">
        <v>8.627403668528013E-3</v>
      </c>
    </row>
    <row r="1060" spans="2:4" x14ac:dyDescent="0.25">
      <c r="B1060" s="72">
        <v>1043</v>
      </c>
      <c r="C1060" s="73">
        <v>1625.53</v>
      </c>
      <c r="D1060" s="74">
        <v>7.9926020317808624E-3</v>
      </c>
    </row>
    <row r="1061" spans="2:4" x14ac:dyDescent="0.25">
      <c r="B1061" s="72">
        <v>1044</v>
      </c>
      <c r="C1061" s="73">
        <v>1630.89</v>
      </c>
      <c r="D1061" s="74">
        <v>7.5234336138208808E-3</v>
      </c>
    </row>
    <row r="1062" spans="2:4" x14ac:dyDescent="0.25">
      <c r="B1062" s="72">
        <v>1045</v>
      </c>
      <c r="C1062" s="73">
        <v>1626.17</v>
      </c>
      <c r="D1062" s="74">
        <v>7.2742540465443274E-3</v>
      </c>
    </row>
    <row r="1063" spans="2:4" x14ac:dyDescent="0.25">
      <c r="B1063" s="72">
        <v>1046</v>
      </c>
      <c r="C1063" s="73">
        <v>1615.12</v>
      </c>
      <c r="D1063" s="74">
        <v>7.0498926459616413E-3</v>
      </c>
    </row>
    <row r="1064" spans="2:4" x14ac:dyDescent="0.25">
      <c r="B1064" s="72">
        <v>1047</v>
      </c>
      <c r="C1064" s="73">
        <v>1603.8</v>
      </c>
      <c r="D1064" s="74">
        <v>7.4969990720748685E-3</v>
      </c>
    </row>
    <row r="1065" spans="2:4" x14ac:dyDescent="0.25">
      <c r="B1065" s="72">
        <v>1048</v>
      </c>
      <c r="C1065" s="73">
        <v>1603.6</v>
      </c>
      <c r="D1065" s="74">
        <v>7.8465794658652346E-3</v>
      </c>
    </row>
    <row r="1066" spans="2:4" x14ac:dyDescent="0.25">
      <c r="B1066" s="72">
        <v>1049</v>
      </c>
      <c r="C1066" s="73">
        <v>1635.71</v>
      </c>
      <c r="D1066" s="74">
        <v>7.3471199131579191E-3</v>
      </c>
    </row>
    <row r="1067" spans="2:4" x14ac:dyDescent="0.25">
      <c r="B1067" s="72">
        <v>1050</v>
      </c>
      <c r="C1067" s="73">
        <v>1616.87</v>
      </c>
      <c r="D1067" s="74">
        <v>1.1810026161323884E-2</v>
      </c>
    </row>
    <row r="1068" spans="2:4" x14ac:dyDescent="0.25">
      <c r="B1068" s="72">
        <v>1051</v>
      </c>
      <c r="C1068" s="73">
        <v>1614.75</v>
      </c>
      <c r="D1068" s="74">
        <v>1.1875250247272678E-2</v>
      </c>
    </row>
    <row r="1069" spans="2:4" x14ac:dyDescent="0.25">
      <c r="B1069" s="72">
        <v>1052</v>
      </c>
      <c r="C1069" s="73">
        <v>1576.06</v>
      </c>
      <c r="D1069" s="74">
        <v>1.0558175043299995E-2</v>
      </c>
    </row>
    <row r="1070" spans="2:4" x14ac:dyDescent="0.25">
      <c r="B1070" s="72">
        <v>1053</v>
      </c>
      <c r="C1070" s="73">
        <v>1575.37</v>
      </c>
      <c r="D1070" s="74">
        <v>1.5031356802123688E-2</v>
      </c>
    </row>
    <row r="1071" spans="2:4" x14ac:dyDescent="0.25">
      <c r="B1071" s="72">
        <v>1054</v>
      </c>
      <c r="C1071" s="73">
        <v>1586.26</v>
      </c>
      <c r="D1071" s="74">
        <v>1.3120612257358064E-2</v>
      </c>
    </row>
    <row r="1072" spans="2:4" x14ac:dyDescent="0.25">
      <c r="B1072" s="72">
        <v>1055</v>
      </c>
      <c r="C1072" s="73">
        <v>1592.99</v>
      </c>
      <c r="D1072" s="74">
        <v>1.2017877432816057E-2</v>
      </c>
    </row>
    <row r="1073" spans="2:4" x14ac:dyDescent="0.25">
      <c r="B1073" s="72">
        <v>1056</v>
      </c>
      <c r="C1073" s="73">
        <v>1562.46</v>
      </c>
      <c r="D1073" s="74">
        <v>1.0847738507804686E-2</v>
      </c>
    </row>
    <row r="1074" spans="2:4" x14ac:dyDescent="0.25">
      <c r="B1074" s="72">
        <v>1057</v>
      </c>
      <c r="C1074" s="73">
        <v>1582.67</v>
      </c>
      <c r="D1074" s="74">
        <v>1.3451709485030886E-2</v>
      </c>
    </row>
    <row r="1075" spans="2:4" x14ac:dyDescent="0.25">
      <c r="B1075" s="72">
        <v>1058</v>
      </c>
      <c r="C1075" s="73">
        <v>1593.36</v>
      </c>
      <c r="D1075" s="74">
        <v>1.3341303396908375E-2</v>
      </c>
    </row>
    <row r="1076" spans="2:4" x14ac:dyDescent="0.25">
      <c r="B1076" s="72">
        <v>1059</v>
      </c>
      <c r="C1076" s="73">
        <v>1613.72</v>
      </c>
      <c r="D1076" s="74">
        <v>1.2170905657831584E-2</v>
      </c>
    </row>
    <row r="1077" spans="2:4" x14ac:dyDescent="0.25">
      <c r="B1077" s="72">
        <v>1060</v>
      </c>
      <c r="C1077" s="73">
        <v>1581.65</v>
      </c>
      <c r="D1077" s="74">
        <v>1.2389140646272237E-2</v>
      </c>
    </row>
    <row r="1078" spans="2:4" x14ac:dyDescent="0.25">
      <c r="B1078" s="72">
        <v>1061</v>
      </c>
      <c r="C1078" s="73">
        <v>1556.15</v>
      </c>
      <c r="D1078" s="74">
        <v>1.4604036440545561E-2</v>
      </c>
    </row>
    <row r="1079" spans="2:4" x14ac:dyDescent="0.25">
      <c r="B1079" s="72">
        <v>1062</v>
      </c>
      <c r="C1079" s="73">
        <v>1511.39</v>
      </c>
      <c r="D1079" s="74">
        <v>1.4971194432046673E-2</v>
      </c>
    </row>
    <row r="1080" spans="2:4" x14ac:dyDescent="0.25">
      <c r="B1080" s="72">
        <v>1063</v>
      </c>
      <c r="C1080" s="73">
        <v>1511.73</v>
      </c>
      <c r="D1080" s="74">
        <v>1.9180853944170375E-2</v>
      </c>
    </row>
    <row r="1081" spans="2:4" x14ac:dyDescent="0.25">
      <c r="B1081" s="72">
        <v>1064</v>
      </c>
      <c r="C1081" s="73">
        <v>1509</v>
      </c>
      <c r="D1081" s="74">
        <v>1.6557246207565615E-2</v>
      </c>
    </row>
    <row r="1082" spans="2:4" x14ac:dyDescent="0.25">
      <c r="B1082" s="72">
        <v>1065</v>
      </c>
      <c r="C1082" s="73">
        <v>1505.8</v>
      </c>
      <c r="D1082" s="74">
        <v>1.4404943580311276E-2</v>
      </c>
    </row>
    <row r="1083" spans="2:4" x14ac:dyDescent="0.25">
      <c r="B1083" s="72">
        <v>1066</v>
      </c>
      <c r="C1083" s="73">
        <v>1512.12</v>
      </c>
      <c r="D1083" s="74">
        <v>1.2645045187399324E-2</v>
      </c>
    </row>
    <row r="1084" spans="2:4" x14ac:dyDescent="0.25">
      <c r="B1084" s="72">
        <v>1067</v>
      </c>
      <c r="C1084" s="73">
        <v>1517.19</v>
      </c>
      <c r="D1084" s="74">
        <v>1.1344654353269886E-2</v>
      </c>
    </row>
    <row r="1085" spans="2:4" x14ac:dyDescent="0.25">
      <c r="B1085" s="72">
        <v>1068</v>
      </c>
      <c r="C1085" s="73">
        <v>1506.32</v>
      </c>
      <c r="D1085" s="74">
        <v>1.0237925733703399E-2</v>
      </c>
    </row>
    <row r="1086" spans="2:4" x14ac:dyDescent="0.25">
      <c r="B1086" s="72">
        <v>1069</v>
      </c>
      <c r="C1086" s="73">
        <v>1465.19</v>
      </c>
      <c r="D1086" s="74">
        <v>9.8498619763391377E-3</v>
      </c>
    </row>
    <row r="1087" spans="2:4" x14ac:dyDescent="0.25">
      <c r="B1087" s="72">
        <v>1070</v>
      </c>
      <c r="C1087" s="73">
        <v>1411.11</v>
      </c>
      <c r="D1087" s="74">
        <v>1.6025162815658529E-2</v>
      </c>
    </row>
    <row r="1088" spans="2:4" x14ac:dyDescent="0.25">
      <c r="B1088" s="72">
        <v>1071</v>
      </c>
      <c r="C1088" s="73">
        <v>1459.25</v>
      </c>
      <c r="D1088" s="74">
        <v>2.2837927537222726E-2</v>
      </c>
    </row>
    <row r="1089" spans="2:4" x14ac:dyDescent="0.25">
      <c r="B1089" s="72">
        <v>1072</v>
      </c>
      <c r="C1089" s="73">
        <v>1482.8</v>
      </c>
      <c r="D1089" s="74">
        <v>2.5396132749469974E-2</v>
      </c>
    </row>
    <row r="1090" spans="2:4" x14ac:dyDescent="0.25">
      <c r="B1090" s="72">
        <v>1073</v>
      </c>
      <c r="C1090" s="73">
        <v>1482.77</v>
      </c>
      <c r="D1090" s="74">
        <v>2.3077093631824502E-2</v>
      </c>
    </row>
    <row r="1091" spans="2:4" x14ac:dyDescent="0.25">
      <c r="B1091" s="72">
        <v>1074</v>
      </c>
      <c r="C1091" s="73">
        <v>1491.48</v>
      </c>
      <c r="D1091" s="74">
        <v>1.9810537124879124E-2</v>
      </c>
    </row>
    <row r="1092" spans="2:4" x14ac:dyDescent="0.25">
      <c r="B1092" s="72">
        <v>1075</v>
      </c>
      <c r="C1092" s="73">
        <v>1508.62</v>
      </c>
      <c r="D1092" s="74">
        <v>1.7312232819722745E-2</v>
      </c>
    </row>
    <row r="1093" spans="2:4" x14ac:dyDescent="0.25">
      <c r="B1093" s="72">
        <v>1076</v>
      </c>
      <c r="C1093" s="73">
        <v>1532.31</v>
      </c>
      <c r="D1093" s="74">
        <v>1.59792137836746E-2</v>
      </c>
    </row>
    <row r="1094" spans="2:4" x14ac:dyDescent="0.25">
      <c r="B1094" s="72">
        <v>1077</v>
      </c>
      <c r="C1094" s="73">
        <v>1603.23</v>
      </c>
      <c r="D1094" s="74">
        <v>1.579260802646585E-2</v>
      </c>
    </row>
    <row r="1095" spans="2:4" x14ac:dyDescent="0.25">
      <c r="B1095" s="72">
        <v>1078</v>
      </c>
      <c r="C1095" s="73">
        <v>1604.54</v>
      </c>
      <c r="D1095" s="74">
        <v>2.5741829580446778E-2</v>
      </c>
    </row>
    <row r="1096" spans="2:4" x14ac:dyDescent="0.25">
      <c r="B1096" s="72">
        <v>1079</v>
      </c>
      <c r="C1096" s="73">
        <v>1610.21</v>
      </c>
      <c r="D1096" s="74">
        <v>2.2047739989199584E-2</v>
      </c>
    </row>
    <row r="1097" spans="2:4" x14ac:dyDescent="0.25">
      <c r="B1097" s="72">
        <v>1080</v>
      </c>
      <c r="C1097" s="73">
        <v>1614.09</v>
      </c>
      <c r="D1097" s="74">
        <v>1.9025112358231316E-2</v>
      </c>
    </row>
    <row r="1098" spans="2:4" x14ac:dyDescent="0.25">
      <c r="B1098" s="72">
        <v>1081</v>
      </c>
      <c r="C1098" s="73">
        <v>1608.21</v>
      </c>
      <c r="D1098" s="74">
        <v>1.6467991973150558E-2</v>
      </c>
    </row>
    <row r="1099" spans="2:4" x14ac:dyDescent="0.25">
      <c r="B1099" s="72">
        <v>1082</v>
      </c>
      <c r="C1099" s="73">
        <v>1587.07</v>
      </c>
      <c r="D1099" s="74">
        <v>1.4412150646769858E-2</v>
      </c>
    </row>
    <row r="1100" spans="2:4" x14ac:dyDescent="0.25">
      <c r="B1100" s="72">
        <v>1083</v>
      </c>
      <c r="C1100" s="73">
        <v>1560.76</v>
      </c>
      <c r="D1100" s="74">
        <v>1.4125126207687872E-2</v>
      </c>
    </row>
    <row r="1101" spans="2:4" x14ac:dyDescent="0.25">
      <c r="B1101" s="72">
        <v>1084</v>
      </c>
      <c r="C1101" s="73">
        <v>1526.79</v>
      </c>
      <c r="D1101" s="74">
        <v>1.4757377287925862E-2</v>
      </c>
    </row>
    <row r="1102" spans="2:4" x14ac:dyDescent="0.25">
      <c r="B1102" s="72">
        <v>1085</v>
      </c>
      <c r="C1102" s="73">
        <v>1530.73</v>
      </c>
      <c r="D1102" s="74">
        <v>1.6682072796619738E-2</v>
      </c>
    </row>
    <row r="1103" spans="2:4" x14ac:dyDescent="0.25">
      <c r="B1103" s="72">
        <v>1086</v>
      </c>
      <c r="C1103" s="73">
        <v>1484.58</v>
      </c>
      <c r="D1103" s="74">
        <v>1.4534966729234978E-2</v>
      </c>
    </row>
    <row r="1104" spans="2:4" x14ac:dyDescent="0.25">
      <c r="B1104" s="72">
        <v>1087</v>
      </c>
      <c r="C1104" s="73">
        <v>1501.18</v>
      </c>
      <c r="D1104" s="74">
        <v>1.9452791367077223E-2</v>
      </c>
    </row>
    <row r="1105" spans="2:4" x14ac:dyDescent="0.25">
      <c r="B1105" s="72">
        <v>1088</v>
      </c>
      <c r="C1105" s="73">
        <v>1463.55</v>
      </c>
      <c r="D1105" s="74">
        <v>1.7615105219496566E-2</v>
      </c>
    </row>
    <row r="1106" spans="2:4" x14ac:dyDescent="0.25">
      <c r="B1106" s="72">
        <v>1089</v>
      </c>
      <c r="C1106" s="73">
        <v>1473.19</v>
      </c>
      <c r="D1106" s="74">
        <v>1.9541106246735655E-2</v>
      </c>
    </row>
    <row r="1107" spans="2:4" x14ac:dyDescent="0.25">
      <c r="B1107" s="72">
        <v>1090</v>
      </c>
      <c r="C1107" s="73">
        <v>1454.02</v>
      </c>
      <c r="D1107" s="74">
        <v>1.7150197671435212E-2</v>
      </c>
    </row>
    <row r="1108" spans="2:4" x14ac:dyDescent="0.25">
      <c r="B1108" s="72">
        <v>1091</v>
      </c>
      <c r="C1108" s="73">
        <v>1398.42</v>
      </c>
      <c r="D1108" s="74">
        <v>1.6149553886225361E-2</v>
      </c>
    </row>
    <row r="1109" spans="2:4" x14ac:dyDescent="0.25">
      <c r="B1109" s="72">
        <v>1092</v>
      </c>
      <c r="C1109" s="73">
        <v>1372.2</v>
      </c>
      <c r="D1109" s="74">
        <v>2.3429067299830773E-2</v>
      </c>
    </row>
    <row r="1110" spans="2:4" x14ac:dyDescent="0.25">
      <c r="B1110" s="72">
        <v>1093</v>
      </c>
      <c r="C1110" s="73">
        <v>1338.83</v>
      </c>
      <c r="D1110" s="74">
        <v>2.2070820298165171E-2</v>
      </c>
    </row>
    <row r="1111" spans="2:4" x14ac:dyDescent="0.25">
      <c r="B1111" s="72">
        <v>1094</v>
      </c>
      <c r="C1111" s="73">
        <v>1365.96</v>
      </c>
      <c r="D1111" s="74">
        <v>2.2361976144492601E-2</v>
      </c>
    </row>
    <row r="1112" spans="2:4" x14ac:dyDescent="0.25">
      <c r="B1112" s="72">
        <v>1095</v>
      </c>
      <c r="C1112" s="73">
        <v>1381.09</v>
      </c>
      <c r="D1112" s="74">
        <v>2.1499589628094642E-2</v>
      </c>
    </row>
    <row r="1113" spans="2:4" x14ac:dyDescent="0.25">
      <c r="B1113" s="72">
        <v>1096</v>
      </c>
      <c r="C1113" s="73">
        <v>1346.88</v>
      </c>
      <c r="D1113" s="74">
        <v>1.9235355864219664E-2</v>
      </c>
    </row>
    <row r="1114" spans="2:4" x14ac:dyDescent="0.25">
      <c r="B1114" s="72">
        <v>1097</v>
      </c>
      <c r="C1114" s="73">
        <v>1322.88</v>
      </c>
      <c r="D1114" s="74">
        <v>2.0523434052061102E-2</v>
      </c>
    </row>
    <row r="1115" spans="2:4" x14ac:dyDescent="0.25">
      <c r="B1115" s="72">
        <v>1098</v>
      </c>
      <c r="C1115" s="73">
        <v>1357.98</v>
      </c>
      <c r="D1115" s="74">
        <v>1.9678492288601541E-2</v>
      </c>
    </row>
    <row r="1116" spans="2:4" x14ac:dyDescent="0.25">
      <c r="B1116" s="72">
        <v>1099</v>
      </c>
      <c r="C1116" s="73">
        <v>1333.69</v>
      </c>
      <c r="D1116" s="74">
        <v>2.1135563800237539E-2</v>
      </c>
    </row>
    <row r="1117" spans="2:4" x14ac:dyDescent="0.25">
      <c r="B1117" s="72">
        <v>1100</v>
      </c>
      <c r="C1117" s="73">
        <v>1336.49</v>
      </c>
      <c r="D1117" s="74">
        <v>2.0153063846667596E-2</v>
      </c>
    </row>
    <row r="1118" spans="2:4" x14ac:dyDescent="0.25">
      <c r="B1118" s="72">
        <v>1101</v>
      </c>
      <c r="C1118" s="73">
        <v>1350.26</v>
      </c>
      <c r="D1118" s="74">
        <v>1.739629059869113E-2</v>
      </c>
    </row>
    <row r="1119" spans="2:4" x14ac:dyDescent="0.25">
      <c r="B1119" s="72">
        <v>1102</v>
      </c>
      <c r="C1119" s="73">
        <v>1354.92</v>
      </c>
      <c r="D1119" s="74">
        <v>1.5859797198707323E-2</v>
      </c>
    </row>
    <row r="1120" spans="2:4" x14ac:dyDescent="0.25">
      <c r="B1120" s="72">
        <v>1103</v>
      </c>
      <c r="C1120" s="73">
        <v>1344.65</v>
      </c>
      <c r="D1120" s="74">
        <v>1.3901240400194291E-2</v>
      </c>
    </row>
    <row r="1121" spans="2:4" x14ac:dyDescent="0.25">
      <c r="B1121" s="72">
        <v>1104</v>
      </c>
      <c r="C1121" s="73">
        <v>1347.88</v>
      </c>
      <c r="D1121" s="74">
        <v>1.2728063319080721E-2</v>
      </c>
    </row>
    <row r="1122" spans="2:4" x14ac:dyDescent="0.25">
      <c r="B1122" s="72">
        <v>1105</v>
      </c>
      <c r="C1122" s="73">
        <v>1319.29</v>
      </c>
      <c r="D1122" s="74">
        <v>1.1291050788183534E-2</v>
      </c>
    </row>
    <row r="1123" spans="2:4" x14ac:dyDescent="0.25">
      <c r="B1123" s="72">
        <v>1106</v>
      </c>
      <c r="C1123" s="73">
        <v>1272.51</v>
      </c>
      <c r="D1123" s="74">
        <v>1.4412154580472942E-2</v>
      </c>
    </row>
    <row r="1124" spans="2:4" x14ac:dyDescent="0.25">
      <c r="B1124" s="72">
        <v>1107</v>
      </c>
      <c r="C1124" s="73">
        <v>1274.19</v>
      </c>
      <c r="D1124" s="74">
        <v>2.1461640278691487E-2</v>
      </c>
    </row>
    <row r="1125" spans="2:4" x14ac:dyDescent="0.25">
      <c r="B1125" s="72">
        <v>1108</v>
      </c>
      <c r="C1125" s="73">
        <v>1281.71</v>
      </c>
      <c r="D1125" s="74">
        <v>1.8470293440085012E-2</v>
      </c>
    </row>
    <row r="1126" spans="2:4" x14ac:dyDescent="0.25">
      <c r="B1126" s="72">
        <v>1109</v>
      </c>
      <c r="C1126" s="73">
        <v>1303.01</v>
      </c>
      <c r="D1126" s="74">
        <v>1.6214695823187835E-2</v>
      </c>
    </row>
    <row r="1127" spans="2:4" x14ac:dyDescent="0.25">
      <c r="B1127" s="72">
        <v>1110</v>
      </c>
      <c r="C1127" s="73">
        <v>1291.55</v>
      </c>
      <c r="D1127" s="74">
        <v>1.6172131039132849E-2</v>
      </c>
    </row>
    <row r="1128" spans="2:4" x14ac:dyDescent="0.25">
      <c r="B1128" s="72">
        <v>1111</v>
      </c>
      <c r="C1128" s="73">
        <v>1259.8</v>
      </c>
      <c r="D1128" s="74">
        <v>1.4688283911700118E-2</v>
      </c>
    </row>
    <row r="1129" spans="2:4" x14ac:dyDescent="0.25">
      <c r="B1129" s="72">
        <v>1112</v>
      </c>
      <c r="C1129" s="73">
        <v>1289.8900000000001</v>
      </c>
      <c r="D1129" s="74">
        <v>1.755370002871082E-2</v>
      </c>
    </row>
    <row r="1130" spans="2:4" x14ac:dyDescent="0.25">
      <c r="B1130" s="72">
        <v>1113</v>
      </c>
      <c r="C1130" s="73">
        <v>1294.82</v>
      </c>
      <c r="D1130" s="74">
        <v>1.8976193336920136E-2</v>
      </c>
    </row>
    <row r="1131" spans="2:4" x14ac:dyDescent="0.25">
      <c r="B1131" s="72">
        <v>1114</v>
      </c>
      <c r="C1131" s="73">
        <v>1300.17</v>
      </c>
      <c r="D1131" s="74">
        <v>1.6488959674224226E-2</v>
      </c>
    </row>
    <row r="1132" spans="2:4" x14ac:dyDescent="0.25">
      <c r="B1132" s="72">
        <v>1115</v>
      </c>
      <c r="C1132" s="73">
        <v>1320.2</v>
      </c>
      <c r="D1132" s="74">
        <v>1.4458866944638904E-2</v>
      </c>
    </row>
    <row r="1133" spans="2:4" x14ac:dyDescent="0.25">
      <c r="B1133" s="72">
        <v>1116</v>
      </c>
      <c r="C1133" s="73">
        <v>1295.96</v>
      </c>
      <c r="D1133" s="74">
        <v>1.4630692392038378E-2</v>
      </c>
    </row>
    <row r="1134" spans="2:4" x14ac:dyDescent="0.25">
      <c r="B1134" s="72">
        <v>1117</v>
      </c>
      <c r="C1134" s="73">
        <v>1272.0999999999999</v>
      </c>
      <c r="D1134" s="74">
        <v>1.558943732841513E-2</v>
      </c>
    </row>
    <row r="1135" spans="2:4" x14ac:dyDescent="0.25">
      <c r="B1135" s="72">
        <v>1118</v>
      </c>
      <c r="C1135" s="73">
        <v>1281.28</v>
      </c>
      <c r="D1135" s="74">
        <v>1.6257062234881336E-2</v>
      </c>
    </row>
    <row r="1136" spans="2:4" x14ac:dyDescent="0.25">
      <c r="B1136" s="72">
        <v>1119</v>
      </c>
      <c r="C1136" s="73">
        <v>1279.2</v>
      </c>
      <c r="D1136" s="74">
        <v>1.4547551601118831E-2</v>
      </c>
    </row>
    <row r="1137" spans="2:4" x14ac:dyDescent="0.25">
      <c r="B1137" s="72">
        <v>1120</v>
      </c>
      <c r="C1137" s="73">
        <v>1281.45</v>
      </c>
      <c r="D1137" s="74">
        <v>1.2744898996799136E-2</v>
      </c>
    </row>
    <row r="1138" spans="2:4" x14ac:dyDescent="0.25">
      <c r="B1138" s="72">
        <v>1121</v>
      </c>
      <c r="C1138" s="73">
        <v>1300.0899999999999</v>
      </c>
      <c r="D1138" s="74">
        <v>1.12773521523597E-2</v>
      </c>
    </row>
    <row r="1139" spans="2:4" x14ac:dyDescent="0.25">
      <c r="B1139" s="72">
        <v>1122</v>
      </c>
      <c r="C1139" s="73">
        <v>1333.07</v>
      </c>
      <c r="D1139" s="74">
        <v>1.222235413877123E-2</v>
      </c>
    </row>
    <row r="1140" spans="2:4" x14ac:dyDescent="0.25">
      <c r="B1140" s="72">
        <v>1123</v>
      </c>
      <c r="C1140" s="73">
        <v>1322.08</v>
      </c>
      <c r="D1140" s="74">
        <v>1.619574655214261E-2</v>
      </c>
    </row>
    <row r="1141" spans="2:4" x14ac:dyDescent="0.25">
      <c r="B1141" s="72">
        <v>1124</v>
      </c>
      <c r="C1141" s="73">
        <v>1314.08</v>
      </c>
      <c r="D1141" s="74">
        <v>1.463198219202398E-2</v>
      </c>
    </row>
    <row r="1142" spans="2:4" x14ac:dyDescent="0.25">
      <c r="B1142" s="72">
        <v>1125</v>
      </c>
      <c r="C1142" s="73">
        <v>1324.48</v>
      </c>
      <c r="D1142" s="74">
        <v>1.311931555559962E-2</v>
      </c>
    </row>
    <row r="1143" spans="2:4" x14ac:dyDescent="0.25">
      <c r="B1143" s="72">
        <v>1126</v>
      </c>
      <c r="C1143" s="73">
        <v>1330.82</v>
      </c>
      <c r="D1143" s="74">
        <v>1.2157444740039217E-2</v>
      </c>
    </row>
    <row r="1144" spans="2:4" x14ac:dyDescent="0.25">
      <c r="B1144" s="72">
        <v>1127</v>
      </c>
      <c r="C1144" s="73">
        <v>1321.38</v>
      </c>
      <c r="D1144" s="74">
        <v>1.1010333713584739E-2</v>
      </c>
    </row>
    <row r="1145" spans="2:4" x14ac:dyDescent="0.25">
      <c r="B1145" s="72">
        <v>1128</v>
      </c>
      <c r="C1145" s="73">
        <v>1323.22</v>
      </c>
      <c r="D1145" s="74">
        <v>1.0420047391374523E-2</v>
      </c>
    </row>
    <row r="1146" spans="2:4" x14ac:dyDescent="0.25">
      <c r="B1146" s="72">
        <v>1129</v>
      </c>
      <c r="C1146" s="73">
        <v>1324.12</v>
      </c>
      <c r="D1146" s="74">
        <v>9.3919214406171219E-3</v>
      </c>
    </row>
    <row r="1147" spans="2:4" x14ac:dyDescent="0.25">
      <c r="B1147" s="72">
        <v>1130</v>
      </c>
      <c r="C1147" s="73">
        <v>1307.78</v>
      </c>
      <c r="D1147" s="74">
        <v>8.5573603232801596E-3</v>
      </c>
    </row>
    <row r="1148" spans="2:4" x14ac:dyDescent="0.25">
      <c r="B1148" s="72">
        <v>1131</v>
      </c>
      <c r="C1148" s="73">
        <v>1293.27</v>
      </c>
      <c r="D1148" s="74">
        <v>9.9011811996161606E-3</v>
      </c>
    </row>
    <row r="1149" spans="2:4" x14ac:dyDescent="0.25">
      <c r="B1149" s="72">
        <v>1132</v>
      </c>
      <c r="C1149" s="73">
        <v>1289.54</v>
      </c>
      <c r="D1149" s="74">
        <v>1.0439693882841031E-2</v>
      </c>
    </row>
    <row r="1150" spans="2:4" x14ac:dyDescent="0.25">
      <c r="B1150" s="72">
        <v>1133</v>
      </c>
      <c r="C1150" s="73">
        <v>1291.98</v>
      </c>
      <c r="D1150" s="74">
        <v>9.4860461024551309E-3</v>
      </c>
    </row>
    <row r="1151" spans="2:4" x14ac:dyDescent="0.25">
      <c r="B1151" s="72">
        <v>1134</v>
      </c>
      <c r="C1151" s="73">
        <v>1304.3599999999999</v>
      </c>
      <c r="D1151" s="74">
        <v>8.6732528909597185E-3</v>
      </c>
    </row>
    <row r="1152" spans="2:4" x14ac:dyDescent="0.25">
      <c r="B1152" s="72">
        <v>1135</v>
      </c>
      <c r="C1152" s="73">
        <v>1298.8399999999999</v>
      </c>
      <c r="D1152" s="74">
        <v>9.210630904125194E-3</v>
      </c>
    </row>
    <row r="1153" spans="2:4" x14ac:dyDescent="0.25">
      <c r="B1153" s="72">
        <v>1136</v>
      </c>
      <c r="C1153" s="73">
        <v>1289.8599999999999</v>
      </c>
      <c r="D1153" s="74">
        <v>8.6521418925596446E-3</v>
      </c>
    </row>
    <row r="1154" spans="2:4" x14ac:dyDescent="0.25">
      <c r="B1154" s="72">
        <v>1137</v>
      </c>
      <c r="C1154" s="73">
        <v>1270.29</v>
      </c>
      <c r="D1154" s="74">
        <v>8.6409649124478613E-3</v>
      </c>
    </row>
    <row r="1155" spans="2:4" x14ac:dyDescent="0.25">
      <c r="B1155" s="72">
        <v>1138</v>
      </c>
      <c r="C1155" s="73">
        <v>1228.33</v>
      </c>
      <c r="D1155" s="74">
        <v>1.0838602154771396E-2</v>
      </c>
    </row>
    <row r="1156" spans="2:4" x14ac:dyDescent="0.25">
      <c r="B1156" s="72">
        <v>1139</v>
      </c>
      <c r="C1156" s="73">
        <v>1224</v>
      </c>
      <c r="D1156" s="74">
        <v>1.8847603941452823E-2</v>
      </c>
    </row>
    <row r="1157" spans="2:4" x14ac:dyDescent="0.25">
      <c r="B1157" s="72">
        <v>1140</v>
      </c>
      <c r="C1157" s="73">
        <v>1232.9100000000001</v>
      </c>
      <c r="D1157" s="74">
        <v>1.6367914523349465E-2</v>
      </c>
    </row>
    <row r="1158" spans="2:4" x14ac:dyDescent="0.25">
      <c r="B1158" s="72">
        <v>1141</v>
      </c>
      <c r="C1158" s="73">
        <v>1236.74</v>
      </c>
      <c r="D1158" s="74">
        <v>1.4643749335309793E-2</v>
      </c>
    </row>
    <row r="1159" spans="2:4" x14ac:dyDescent="0.25">
      <c r="B1159" s="72">
        <v>1142</v>
      </c>
      <c r="C1159" s="73">
        <v>1227.08</v>
      </c>
      <c r="D1159" s="74">
        <v>1.2886654520590495E-2</v>
      </c>
    </row>
    <row r="1160" spans="2:4" x14ac:dyDescent="0.25">
      <c r="B1160" s="72">
        <v>1143</v>
      </c>
      <c r="C1160" s="73">
        <v>1210.3</v>
      </c>
      <c r="D1160" s="74">
        <v>1.1970953048879735E-2</v>
      </c>
    </row>
    <row r="1161" spans="2:4" x14ac:dyDescent="0.25">
      <c r="B1161" s="72">
        <v>1144</v>
      </c>
      <c r="C1161" s="73">
        <v>1202.96</v>
      </c>
      <c r="D1161" s="74">
        <v>1.251346845428572E-2</v>
      </c>
    </row>
    <row r="1162" spans="2:4" x14ac:dyDescent="0.25">
      <c r="B1162" s="72">
        <v>1145</v>
      </c>
      <c r="C1162" s="73">
        <v>1222.51</v>
      </c>
      <c r="D1162" s="74">
        <v>1.1437901288759865E-2</v>
      </c>
    </row>
    <row r="1163" spans="2:4" x14ac:dyDescent="0.25">
      <c r="B1163" s="72">
        <v>1146</v>
      </c>
      <c r="C1163" s="73">
        <v>1235.54</v>
      </c>
      <c r="D1163" s="74">
        <v>1.2801782052529369E-2</v>
      </c>
    </row>
    <row r="1164" spans="2:4" x14ac:dyDescent="0.25">
      <c r="B1164" s="72">
        <v>1147</v>
      </c>
      <c r="C1164" s="73">
        <v>1228.0899999999999</v>
      </c>
      <c r="D1164" s="74">
        <v>1.2390235138811517E-2</v>
      </c>
    </row>
    <row r="1165" spans="2:4" x14ac:dyDescent="0.25">
      <c r="B1165" s="72">
        <v>1148</v>
      </c>
      <c r="C1165" s="73">
        <v>1218.76</v>
      </c>
      <c r="D1165" s="74">
        <v>1.1336735334679059E-2</v>
      </c>
    </row>
    <row r="1166" spans="2:4" x14ac:dyDescent="0.25">
      <c r="B1166" s="72">
        <v>1149</v>
      </c>
      <c r="C1166" s="73">
        <v>1213.7</v>
      </c>
      <c r="D1166" s="74">
        <v>1.074946723403165E-2</v>
      </c>
    </row>
    <row r="1167" spans="2:4" x14ac:dyDescent="0.25">
      <c r="B1167" s="72">
        <v>1150</v>
      </c>
      <c r="C1167" s="73">
        <v>1209.58</v>
      </c>
      <c r="D1167" s="74">
        <v>9.8375358235933841E-3</v>
      </c>
    </row>
    <row r="1168" spans="2:4" x14ac:dyDescent="0.25">
      <c r="B1168" s="72">
        <v>1151</v>
      </c>
      <c r="C1168" s="73">
        <v>1205.45</v>
      </c>
      <c r="D1168" s="74">
        <v>9.0529084918503384E-3</v>
      </c>
    </row>
    <row r="1169" spans="2:4" x14ac:dyDescent="0.25">
      <c r="B1169" s="72">
        <v>1152</v>
      </c>
      <c r="C1169" s="73">
        <v>1194.83</v>
      </c>
      <c r="D1169" s="74">
        <v>8.4459746930847061E-3</v>
      </c>
    </row>
    <row r="1170" spans="2:4" x14ac:dyDescent="0.25">
      <c r="B1170" s="72">
        <v>1153</v>
      </c>
      <c r="C1170" s="73">
        <v>1197.75</v>
      </c>
      <c r="D1170" s="74">
        <v>8.894629081442007E-3</v>
      </c>
    </row>
    <row r="1171" spans="2:4" x14ac:dyDescent="0.25">
      <c r="B1171" s="72">
        <v>1154</v>
      </c>
      <c r="C1171" s="73">
        <v>1201.6099999999999</v>
      </c>
      <c r="D1171" s="74">
        <v>8.2440695858141001E-3</v>
      </c>
    </row>
    <row r="1172" spans="2:4" x14ac:dyDescent="0.25">
      <c r="B1172" s="72">
        <v>1155</v>
      </c>
      <c r="C1172" s="73">
        <v>1157.27</v>
      </c>
      <c r="D1172" s="74">
        <v>7.8082400010161075E-3</v>
      </c>
    </row>
    <row r="1173" spans="2:4" x14ac:dyDescent="0.25">
      <c r="B1173" s="72">
        <v>1156</v>
      </c>
      <c r="C1173" s="73">
        <v>1112.8399999999999</v>
      </c>
      <c r="D1173" s="74">
        <v>1.9510489228450809E-2</v>
      </c>
    </row>
    <row r="1174" spans="2:4" x14ac:dyDescent="0.25">
      <c r="B1174" s="72">
        <v>1157</v>
      </c>
      <c r="C1174" s="73">
        <v>1123.81</v>
      </c>
      <c r="D1174" s="74">
        <v>2.5257392640425137E-2</v>
      </c>
    </row>
    <row r="1175" spans="2:4" x14ac:dyDescent="0.25">
      <c r="B1175" s="72">
        <v>1158</v>
      </c>
      <c r="C1175" s="73">
        <v>1130.3499999999999</v>
      </c>
      <c r="D1175" s="74">
        <v>2.2146310723060517E-2</v>
      </c>
    </row>
    <row r="1176" spans="2:4" x14ac:dyDescent="0.25">
      <c r="B1176" s="72">
        <v>1159</v>
      </c>
      <c r="C1176" s="73">
        <v>1135.78</v>
      </c>
      <c r="D1176" s="74">
        <v>1.9235318903022169E-2</v>
      </c>
    </row>
    <row r="1177" spans="2:4" x14ac:dyDescent="0.25">
      <c r="B1177" s="72">
        <v>1160</v>
      </c>
      <c r="C1177" s="73">
        <v>1128.24</v>
      </c>
      <c r="D1177" s="74">
        <v>1.6761525044751233E-2</v>
      </c>
    </row>
    <row r="1178" spans="2:4" x14ac:dyDescent="0.25">
      <c r="B1178" s="72">
        <v>1161</v>
      </c>
      <c r="C1178" s="73">
        <v>1156.7</v>
      </c>
      <c r="D1178" s="74">
        <v>1.4896439756195175E-2</v>
      </c>
    </row>
    <row r="1179" spans="2:4" x14ac:dyDescent="0.25">
      <c r="B1179" s="72">
        <v>1162</v>
      </c>
      <c r="C1179" s="73">
        <v>1197.44</v>
      </c>
      <c r="D1179" s="74">
        <v>1.7686533188117051E-2</v>
      </c>
    </row>
    <row r="1180" spans="2:4" x14ac:dyDescent="0.25">
      <c r="B1180" s="72">
        <v>1163</v>
      </c>
      <c r="C1180" s="73">
        <v>1215.3599999999999</v>
      </c>
      <c r="D1180" s="74">
        <v>2.2622870326911678E-2</v>
      </c>
    </row>
    <row r="1181" spans="2:4" x14ac:dyDescent="0.25">
      <c r="B1181" s="72">
        <v>1164</v>
      </c>
      <c r="C1181" s="73">
        <v>1218.1500000000001</v>
      </c>
      <c r="D1181" s="74">
        <v>2.0702596276240933E-2</v>
      </c>
    </row>
    <row r="1182" spans="2:4" x14ac:dyDescent="0.25">
      <c r="B1182" s="72">
        <v>1165</v>
      </c>
      <c r="C1182" s="73">
        <v>1209.0999999999999</v>
      </c>
      <c r="D1182" s="74">
        <v>1.785959026585927E-2</v>
      </c>
    </row>
    <row r="1183" spans="2:4" x14ac:dyDescent="0.25">
      <c r="B1183" s="72">
        <v>1166</v>
      </c>
      <c r="C1183" s="73">
        <v>1198.83</v>
      </c>
      <c r="D1183" s="74">
        <v>1.5869035848823133E-2</v>
      </c>
    </row>
    <row r="1184" spans="2:4" x14ac:dyDescent="0.25">
      <c r="B1184" s="72">
        <v>1167</v>
      </c>
      <c r="C1184" s="73">
        <v>1180.9000000000001</v>
      </c>
      <c r="D1184" s="74">
        <v>1.4406455332356268E-2</v>
      </c>
    </row>
    <row r="1185" spans="2:4" x14ac:dyDescent="0.25">
      <c r="B1185" s="72">
        <v>1168</v>
      </c>
      <c r="C1185" s="73">
        <v>1176.6400000000001</v>
      </c>
      <c r="D1185" s="74">
        <v>1.4540686313960991E-2</v>
      </c>
    </row>
    <row r="1186" spans="2:4" x14ac:dyDescent="0.25">
      <c r="B1186" s="72">
        <v>1169</v>
      </c>
      <c r="C1186" s="73">
        <v>1177.6500000000001</v>
      </c>
      <c r="D1186" s="74">
        <v>1.2833561526068127E-2</v>
      </c>
    </row>
    <row r="1187" spans="2:4" x14ac:dyDescent="0.25">
      <c r="B1187" s="72">
        <v>1170</v>
      </c>
      <c r="C1187" s="73">
        <v>1168.32</v>
      </c>
      <c r="D1187" s="74">
        <v>1.1325379530904171E-2</v>
      </c>
    </row>
    <row r="1188" spans="2:4" x14ac:dyDescent="0.25">
      <c r="B1188" s="72">
        <v>1171</v>
      </c>
      <c r="C1188" s="73">
        <v>1188.74</v>
      </c>
      <c r="D1188" s="74">
        <v>1.0795758140555804E-2</v>
      </c>
    </row>
    <row r="1189" spans="2:4" x14ac:dyDescent="0.25">
      <c r="B1189" s="72">
        <v>1172</v>
      </c>
      <c r="C1189" s="73">
        <v>1197.4000000000001</v>
      </c>
      <c r="D1189" s="74">
        <v>1.2765598793074777E-2</v>
      </c>
    </row>
    <row r="1190" spans="2:4" x14ac:dyDescent="0.25">
      <c r="B1190" s="72">
        <v>1173</v>
      </c>
      <c r="C1190" s="73">
        <v>1222.6300000000001</v>
      </c>
      <c r="D1190" s="74">
        <v>1.1791321293382569E-2</v>
      </c>
    </row>
    <row r="1191" spans="2:4" x14ac:dyDescent="0.25">
      <c r="B1191" s="72">
        <v>1174</v>
      </c>
      <c r="C1191" s="73">
        <v>1231.6400000000001</v>
      </c>
      <c r="D1191" s="74">
        <v>1.4500321433087852E-2</v>
      </c>
    </row>
    <row r="1192" spans="2:4" x14ac:dyDescent="0.25">
      <c r="B1192" s="72">
        <v>1175</v>
      </c>
      <c r="C1192" s="73">
        <v>1195.68</v>
      </c>
      <c r="D1192" s="74">
        <v>1.3164735462137476E-2</v>
      </c>
    </row>
    <row r="1193" spans="2:4" x14ac:dyDescent="0.25">
      <c r="B1193" s="72">
        <v>1176</v>
      </c>
      <c r="C1193" s="73">
        <v>1209.1199999999999</v>
      </c>
      <c r="D1193" s="74">
        <v>1.8369935889968565E-2</v>
      </c>
    </row>
    <row r="1194" spans="2:4" x14ac:dyDescent="0.25">
      <c r="B1194" s="72">
        <v>1177</v>
      </c>
      <c r="C1194" s="73">
        <v>1202</v>
      </c>
      <c r="D1194" s="74">
        <v>1.6767768340904616E-2</v>
      </c>
    </row>
    <row r="1195" spans="2:4" x14ac:dyDescent="0.25">
      <c r="B1195" s="72">
        <v>1178</v>
      </c>
      <c r="C1195" s="73">
        <v>1211.76</v>
      </c>
      <c r="D1195" s="74">
        <v>1.4827663378635569E-2</v>
      </c>
    </row>
    <row r="1196" spans="2:4" x14ac:dyDescent="0.25">
      <c r="B1196" s="72">
        <v>1179</v>
      </c>
      <c r="C1196" s="73">
        <v>1219.69</v>
      </c>
      <c r="D1196" s="74">
        <v>1.3522883638435557E-2</v>
      </c>
    </row>
    <row r="1197" spans="2:4" x14ac:dyDescent="0.25">
      <c r="B1197" s="72">
        <v>1180</v>
      </c>
      <c r="C1197" s="73">
        <v>1231.52</v>
      </c>
      <c r="D1197" s="74">
        <v>1.2288048919458804E-2</v>
      </c>
    </row>
    <row r="1198" spans="2:4" x14ac:dyDescent="0.25">
      <c r="B1198" s="72">
        <v>1181</v>
      </c>
      <c r="C1198" s="73">
        <v>1254.3900000000001</v>
      </c>
      <c r="D1198" s="74">
        <v>1.1823887552259904E-2</v>
      </c>
    </row>
    <row r="1199" spans="2:4" x14ac:dyDescent="0.25">
      <c r="B1199" s="72">
        <v>1182</v>
      </c>
      <c r="C1199" s="73">
        <v>1245.0999999999999</v>
      </c>
      <c r="D1199" s="74">
        <v>1.3731185378253911E-2</v>
      </c>
    </row>
    <row r="1200" spans="2:4" x14ac:dyDescent="0.25">
      <c r="B1200" s="72">
        <v>1183</v>
      </c>
      <c r="C1200" s="73">
        <v>1215.51</v>
      </c>
      <c r="D1200" s="74">
        <v>1.2570483682014962E-2</v>
      </c>
    </row>
    <row r="1201" spans="2:4" x14ac:dyDescent="0.25">
      <c r="B1201" s="72">
        <v>1184</v>
      </c>
      <c r="C1201" s="73">
        <v>1244.24</v>
      </c>
      <c r="D1201" s="74">
        <v>1.603604353508635E-2</v>
      </c>
    </row>
    <row r="1202" spans="2:4" x14ac:dyDescent="0.25">
      <c r="B1202" s="72">
        <v>1185</v>
      </c>
      <c r="C1202" s="73">
        <v>1252.67</v>
      </c>
      <c r="D1202" s="74">
        <v>1.7911481644748959E-2</v>
      </c>
    </row>
    <row r="1203" spans="2:4" x14ac:dyDescent="0.25">
      <c r="B1203" s="72">
        <v>1186</v>
      </c>
      <c r="C1203" s="73">
        <v>1249.55</v>
      </c>
      <c r="D1203" s="74">
        <v>1.5838035353141346E-2</v>
      </c>
    </row>
    <row r="1204" spans="2:4" x14ac:dyDescent="0.25">
      <c r="B1204" s="72">
        <v>1187</v>
      </c>
      <c r="C1204" s="73">
        <v>1278.26</v>
      </c>
      <c r="D1204" s="74">
        <v>1.3836227152633994E-2</v>
      </c>
    </row>
    <row r="1205" spans="2:4" x14ac:dyDescent="0.25">
      <c r="B1205" s="72">
        <v>1188</v>
      </c>
      <c r="C1205" s="73">
        <v>1266.56</v>
      </c>
      <c r="D1205" s="74">
        <v>1.6331542637690634E-2</v>
      </c>
    </row>
    <row r="1206" spans="2:4" x14ac:dyDescent="0.25">
      <c r="B1206" s="72">
        <v>1189</v>
      </c>
      <c r="C1206" s="73">
        <v>1285.29</v>
      </c>
      <c r="D1206" s="74">
        <v>1.4865284741861755E-2</v>
      </c>
    </row>
    <row r="1207" spans="2:4" x14ac:dyDescent="0.25">
      <c r="B1207" s="72">
        <v>1190</v>
      </c>
      <c r="C1207" s="73">
        <v>1279</v>
      </c>
      <c r="D1207" s="74">
        <v>1.4778469303705443E-2</v>
      </c>
    </row>
    <row r="1208" spans="2:4" x14ac:dyDescent="0.25">
      <c r="B1208" s="72">
        <v>1191</v>
      </c>
      <c r="C1208" s="73">
        <v>1295.81</v>
      </c>
      <c r="D1208" s="74">
        <v>1.3124690614362991E-2</v>
      </c>
    </row>
    <row r="1209" spans="2:4" x14ac:dyDescent="0.25">
      <c r="B1209" s="72">
        <v>1192</v>
      </c>
      <c r="C1209" s="73">
        <v>1282.68</v>
      </c>
      <c r="D1209" s="74">
        <v>1.3152090589633524E-2</v>
      </c>
    </row>
    <row r="1210" spans="2:4" x14ac:dyDescent="0.25">
      <c r="B1210" s="72">
        <v>1193</v>
      </c>
      <c r="C1210" s="73">
        <v>1231.54</v>
      </c>
      <c r="D1210" s="74">
        <v>1.2571518522522532E-2</v>
      </c>
    </row>
    <row r="1211" spans="2:4" x14ac:dyDescent="0.25">
      <c r="B1211" s="72">
        <v>1194</v>
      </c>
      <c r="C1211" s="73">
        <v>1255.82</v>
      </c>
      <c r="D1211" s="74">
        <v>2.2502361914573107E-2</v>
      </c>
    </row>
    <row r="1212" spans="2:4" x14ac:dyDescent="0.25">
      <c r="B1212" s="72">
        <v>1195</v>
      </c>
      <c r="C1212" s="73">
        <v>1266</v>
      </c>
      <c r="D1212" s="74">
        <v>2.1490237549354571E-2</v>
      </c>
    </row>
    <row r="1213" spans="2:4" x14ac:dyDescent="0.25">
      <c r="B1213" s="72">
        <v>1196</v>
      </c>
      <c r="C1213" s="73">
        <v>1267.93</v>
      </c>
      <c r="D1213" s="74">
        <v>1.8886893430910202E-2</v>
      </c>
    </row>
    <row r="1214" spans="2:4" x14ac:dyDescent="0.25">
      <c r="B1214" s="72">
        <v>1197</v>
      </c>
      <c r="C1214" s="73">
        <v>1266.25</v>
      </c>
      <c r="D1214" s="74">
        <v>1.6328669964876728E-2</v>
      </c>
    </row>
    <row r="1215" spans="2:4" x14ac:dyDescent="0.25">
      <c r="B1215" s="72">
        <v>1198</v>
      </c>
      <c r="C1215" s="73">
        <v>1240.99</v>
      </c>
      <c r="D1215" s="74">
        <v>1.4203908002390825E-2</v>
      </c>
    </row>
    <row r="1216" spans="2:4" x14ac:dyDescent="0.25">
      <c r="B1216" s="72">
        <v>1199</v>
      </c>
      <c r="C1216" s="73">
        <v>1248.3599999999999</v>
      </c>
      <c r="D1216" s="74">
        <v>1.5769474903231415E-2</v>
      </c>
    </row>
    <row r="1217" spans="2:4" x14ac:dyDescent="0.25">
      <c r="B1217" s="72">
        <v>1200</v>
      </c>
      <c r="C1217" s="73">
        <v>1242.6300000000001</v>
      </c>
      <c r="D1217" s="74">
        <v>1.401990667203935E-2</v>
      </c>
    </row>
    <row r="1218" spans="2:4" x14ac:dyDescent="0.25">
      <c r="B1218" s="72">
        <v>1201</v>
      </c>
      <c r="C1218" s="73">
        <v>1235.45</v>
      </c>
      <c r="D1218" s="74">
        <v>1.2485448754982436E-2</v>
      </c>
    </row>
    <row r="1219" spans="2:4" x14ac:dyDescent="0.25">
      <c r="B1219" s="72">
        <v>1202</v>
      </c>
      <c r="C1219" s="73">
        <v>1240.93</v>
      </c>
      <c r="D1219" s="74">
        <v>1.1381121437138188E-2</v>
      </c>
    </row>
    <row r="1220" spans="2:4" x14ac:dyDescent="0.25">
      <c r="B1220" s="72">
        <v>1203</v>
      </c>
      <c r="C1220" s="73">
        <v>1217.68</v>
      </c>
      <c r="D1220" s="74">
        <v>1.0361014662634392E-2</v>
      </c>
    </row>
    <row r="1221" spans="2:4" x14ac:dyDescent="0.25">
      <c r="B1221" s="72">
        <v>1204</v>
      </c>
      <c r="C1221" s="73">
        <v>1236.5899999999999</v>
      </c>
      <c r="D1221" s="74">
        <v>1.3025186423814691E-2</v>
      </c>
    </row>
    <row r="1222" spans="2:4" x14ac:dyDescent="0.25">
      <c r="B1222" s="72">
        <v>1205</v>
      </c>
      <c r="C1222" s="73">
        <v>1229.6500000000001</v>
      </c>
      <c r="D1222" s="74">
        <v>1.3660367068321404E-2</v>
      </c>
    </row>
    <row r="1223" spans="2:4" x14ac:dyDescent="0.25">
      <c r="B1223" s="72">
        <v>1206</v>
      </c>
      <c r="C1223" s="73">
        <v>1236.18</v>
      </c>
      <c r="D1223" s="74">
        <v>1.2294954904247892E-2</v>
      </c>
    </row>
    <row r="1224" spans="2:4" x14ac:dyDescent="0.25">
      <c r="B1224" s="72">
        <v>1207</v>
      </c>
      <c r="C1224" s="73">
        <v>1228.71</v>
      </c>
      <c r="D1224" s="74">
        <v>1.1173999138196812E-2</v>
      </c>
    </row>
    <row r="1225" spans="2:4" x14ac:dyDescent="0.25">
      <c r="B1225" s="72">
        <v>1208</v>
      </c>
      <c r="C1225" s="73">
        <v>1229.69</v>
      </c>
      <c r="D1225" s="74">
        <v>1.0390456658120977E-2</v>
      </c>
    </row>
    <row r="1226" spans="2:4" x14ac:dyDescent="0.25">
      <c r="B1226" s="72">
        <v>1209</v>
      </c>
      <c r="C1226" s="73">
        <v>1230.3699999999999</v>
      </c>
      <c r="D1226" s="74">
        <v>9.3522543254879898E-3</v>
      </c>
    </row>
    <row r="1227" spans="2:4" x14ac:dyDescent="0.25">
      <c r="B1227" s="72">
        <v>1210</v>
      </c>
      <c r="C1227" s="73">
        <v>1222.46</v>
      </c>
      <c r="D1227" s="74">
        <v>8.5239551559330995E-3</v>
      </c>
    </row>
    <row r="1228" spans="2:4" x14ac:dyDescent="0.25">
      <c r="B1228" s="72">
        <v>1211</v>
      </c>
      <c r="C1228" s="73">
        <v>1211.5899999999999</v>
      </c>
      <c r="D1228" s="74">
        <v>8.4600066350694822E-3</v>
      </c>
    </row>
    <row r="1229" spans="2:4" x14ac:dyDescent="0.25">
      <c r="B1229" s="72">
        <v>1212</v>
      </c>
      <c r="C1229" s="73">
        <v>1215.44</v>
      </c>
      <c r="D1229" s="74">
        <v>8.9232822727203943E-3</v>
      </c>
    </row>
    <row r="1230" spans="2:4" x14ac:dyDescent="0.25">
      <c r="B1230" s="72">
        <v>1213</v>
      </c>
      <c r="C1230" s="73">
        <v>1227.6199999999999</v>
      </c>
      <c r="D1230" s="74">
        <v>8.3235844755032325E-3</v>
      </c>
    </row>
    <row r="1231" spans="2:4" x14ac:dyDescent="0.25">
      <c r="B1231" s="72">
        <v>1214</v>
      </c>
      <c r="C1231" s="73">
        <v>1249.8399999999999</v>
      </c>
      <c r="D1231" s="74">
        <v>9.0844008704211842E-3</v>
      </c>
    </row>
    <row r="1232" spans="2:4" x14ac:dyDescent="0.25">
      <c r="B1232" s="72">
        <v>1215</v>
      </c>
      <c r="C1232" s="73">
        <v>1227.57</v>
      </c>
      <c r="D1232" s="74">
        <v>1.1979012123747081E-2</v>
      </c>
    </row>
    <row r="1233" spans="2:4" x14ac:dyDescent="0.25">
      <c r="B1233" s="72">
        <v>1216</v>
      </c>
      <c r="C1233" s="73">
        <v>1252.68</v>
      </c>
      <c r="D1233" s="74">
        <v>1.3698639034651901E-2</v>
      </c>
    </row>
    <row r="1234" spans="2:4" x14ac:dyDescent="0.25">
      <c r="B1234" s="72">
        <v>1217</v>
      </c>
      <c r="C1234" s="73">
        <v>1247.56</v>
      </c>
      <c r="D1234" s="74">
        <v>1.5474607706923063E-2</v>
      </c>
    </row>
    <row r="1235" spans="2:4" x14ac:dyDescent="0.25">
      <c r="B1235" s="72">
        <v>1218</v>
      </c>
      <c r="C1235" s="73">
        <v>1260.55</v>
      </c>
      <c r="D1235" s="74">
        <v>1.3627370776452152E-2</v>
      </c>
    </row>
    <row r="1236" spans="2:4" x14ac:dyDescent="0.25">
      <c r="B1236" s="72">
        <v>1219</v>
      </c>
      <c r="C1236" s="73">
        <v>1266.52</v>
      </c>
      <c r="D1236" s="74">
        <v>1.2962172534068773E-2</v>
      </c>
    </row>
    <row r="1237" spans="2:4" x14ac:dyDescent="0.25">
      <c r="B1237" s="72">
        <v>1220</v>
      </c>
      <c r="C1237" s="73">
        <v>1286.07</v>
      </c>
      <c r="D1237" s="74">
        <v>1.1646625241814495E-2</v>
      </c>
    </row>
    <row r="1238" spans="2:4" x14ac:dyDescent="0.25">
      <c r="B1238" s="72">
        <v>1221</v>
      </c>
      <c r="C1238" s="73">
        <v>1283.8699999999999</v>
      </c>
      <c r="D1238" s="74">
        <v>1.2708566241210613E-2</v>
      </c>
    </row>
    <row r="1239" spans="2:4" x14ac:dyDescent="0.25">
      <c r="B1239" s="72">
        <v>1222</v>
      </c>
      <c r="C1239" s="73">
        <v>1269.56</v>
      </c>
      <c r="D1239" s="74">
        <v>1.1246231025059377E-2</v>
      </c>
    </row>
    <row r="1240" spans="2:4" x14ac:dyDescent="0.25">
      <c r="B1240" s="72">
        <v>1223</v>
      </c>
      <c r="C1240" s="73">
        <v>1291.8</v>
      </c>
      <c r="D1240" s="74">
        <v>1.1388386997101575E-2</v>
      </c>
    </row>
    <row r="1241" spans="2:4" x14ac:dyDescent="0.25">
      <c r="B1241" s="72">
        <v>1224</v>
      </c>
      <c r="C1241" s="73">
        <v>1318.74</v>
      </c>
      <c r="D1241" s="74">
        <v>1.3142403446574835E-2</v>
      </c>
    </row>
    <row r="1242" spans="2:4" x14ac:dyDescent="0.25">
      <c r="B1242" s="72">
        <v>1225</v>
      </c>
      <c r="C1242" s="73">
        <v>1326.74</v>
      </c>
      <c r="D1242" s="74">
        <v>1.5245914398338207E-2</v>
      </c>
    </row>
    <row r="1243" spans="2:4" x14ac:dyDescent="0.25">
      <c r="B1243" s="72">
        <v>1226</v>
      </c>
      <c r="C1243" s="73">
        <v>1334.69</v>
      </c>
      <c r="D1243" s="74">
        <v>1.3610253969769209E-2</v>
      </c>
    </row>
    <row r="1244" spans="2:4" x14ac:dyDescent="0.25">
      <c r="B1244" s="72">
        <v>1227</v>
      </c>
      <c r="C1244" s="73">
        <v>1342.91</v>
      </c>
      <c r="D1244" s="74">
        <v>1.2292815684074053E-2</v>
      </c>
    </row>
    <row r="1245" spans="2:4" x14ac:dyDescent="0.25">
      <c r="B1245" s="72">
        <v>1228</v>
      </c>
      <c r="C1245" s="73">
        <v>1336.65</v>
      </c>
      <c r="D1245" s="74">
        <v>1.1271755239462083E-2</v>
      </c>
    </row>
    <row r="1246" spans="2:4" x14ac:dyDescent="0.25">
      <c r="B1246" s="72">
        <v>1229</v>
      </c>
      <c r="C1246" s="73">
        <v>1337.44</v>
      </c>
      <c r="D1246" s="74">
        <v>1.0299966582528743E-2</v>
      </c>
    </row>
    <row r="1247" spans="2:4" x14ac:dyDescent="0.25">
      <c r="B1247" s="72">
        <v>1230</v>
      </c>
      <c r="C1247" s="73">
        <v>1335.15</v>
      </c>
      <c r="D1247" s="74">
        <v>9.2764656011597203E-3</v>
      </c>
    </row>
    <row r="1248" spans="2:4" x14ac:dyDescent="0.25">
      <c r="B1248" s="72">
        <v>1231</v>
      </c>
      <c r="C1248" s="73">
        <v>1333.86</v>
      </c>
      <c r="D1248" s="74">
        <v>8.5001173826328158E-3</v>
      </c>
    </row>
    <row r="1249" spans="2:4" x14ac:dyDescent="0.25">
      <c r="B1249" s="72">
        <v>1232</v>
      </c>
      <c r="C1249" s="73">
        <v>1337.89</v>
      </c>
      <c r="D1249" s="74">
        <v>7.8657775217910366E-3</v>
      </c>
    </row>
    <row r="1250" spans="2:4" x14ac:dyDescent="0.25">
      <c r="B1250" s="72"/>
      <c r="C1250" s="73"/>
      <c r="D1250" s="74">
        <v>8.5732836044082987E-3</v>
      </c>
    </row>
    <row r="1251" spans="2:4" x14ac:dyDescent="0.25">
      <c r="B1251" s="72"/>
      <c r="C1251" s="73"/>
      <c r="D1251" s="74">
        <v>9.0476421803713566E-3</v>
      </c>
    </row>
    <row r="1252" spans="2:4" x14ac:dyDescent="0.25">
      <c r="B1252" s="72"/>
      <c r="C1252" s="73"/>
      <c r="D1252" s="74">
        <v>9.3737353232888239E-3</v>
      </c>
    </row>
    <row r="1253" spans="2:4" x14ac:dyDescent="0.25">
      <c r="B1253" s="72"/>
      <c r="C1253" s="73"/>
      <c r="D1253" s="74">
        <v>9.6012506176172373E-3</v>
      </c>
    </row>
    <row r="1254" spans="2:4" x14ac:dyDescent="0.25">
      <c r="B1254" s="72"/>
      <c r="C1254" s="73"/>
      <c r="D1254" s="74">
        <v>9.761484240185192E-3</v>
      </c>
    </row>
    <row r="1255" spans="2:4" x14ac:dyDescent="0.25">
      <c r="B1255" s="72"/>
      <c r="C1255" s="73"/>
      <c r="D1255" s="74"/>
    </row>
    <row r="1256" spans="2:4" x14ac:dyDescent="0.25">
      <c r="B1256" s="72"/>
      <c r="C1256" s="73"/>
      <c r="D1256" s="74"/>
    </row>
    <row r="1257" spans="2:4" x14ac:dyDescent="0.25">
      <c r="B1257" s="72"/>
      <c r="C1257" s="73"/>
      <c r="D1257" s="74"/>
    </row>
    <row r="1258" spans="2:4" x14ac:dyDescent="0.25">
      <c r="B1258" s="72"/>
      <c r="C1258" s="73"/>
      <c r="D1258" s="74"/>
    </row>
    <row r="1259" spans="2:4" x14ac:dyDescent="0.25">
      <c r="B1259" s="72"/>
      <c r="C1259" s="73"/>
      <c r="D1259" s="74"/>
    </row>
    <row r="1260" spans="2:4" x14ac:dyDescent="0.25">
      <c r="B1260" s="72"/>
      <c r="C1260" s="73"/>
      <c r="D1260" s="74"/>
    </row>
    <row r="1261" spans="2:4" x14ac:dyDescent="0.25">
      <c r="B1261" s="72"/>
      <c r="C1261" s="73"/>
      <c r="D1261" s="74"/>
    </row>
    <row r="1262" spans="2:4" x14ac:dyDescent="0.25">
      <c r="B1262" s="72"/>
      <c r="C1262" s="73"/>
      <c r="D1262" s="74"/>
    </row>
    <row r="1263" spans="2:4" x14ac:dyDescent="0.25">
      <c r="B1263" s="72"/>
      <c r="C1263" s="73"/>
      <c r="D1263" s="74"/>
    </row>
    <row r="1264" spans="2:4" x14ac:dyDescent="0.25">
      <c r="B1264" s="72"/>
      <c r="C1264" s="73"/>
      <c r="D1264" s="74"/>
    </row>
    <row r="1265" spans="2:4" x14ac:dyDescent="0.25">
      <c r="B1265" s="72"/>
      <c r="C1265" s="73"/>
      <c r="D1265" s="74"/>
    </row>
    <row r="1266" spans="2:4" x14ac:dyDescent="0.25">
      <c r="B1266" s="72"/>
      <c r="C1266" s="73"/>
      <c r="D1266" s="74"/>
    </row>
    <row r="1267" spans="2:4" x14ac:dyDescent="0.25">
      <c r="B1267" s="72"/>
      <c r="C1267" s="73"/>
      <c r="D1267" s="74"/>
    </row>
    <row r="1268" spans="2:4" x14ac:dyDescent="0.25">
      <c r="B1268" s="72"/>
      <c r="C1268" s="73"/>
      <c r="D1268" s="74"/>
    </row>
    <row r="1269" spans="2:4" x14ac:dyDescent="0.25">
      <c r="B1269" s="72"/>
      <c r="C1269" s="73"/>
      <c r="D1269" s="74"/>
    </row>
    <row r="1270" spans="2:4" x14ac:dyDescent="0.25">
      <c r="B1270" s="72"/>
      <c r="C1270" s="73"/>
      <c r="D1270" s="74"/>
    </row>
    <row r="1271" spans="2:4" x14ac:dyDescent="0.25">
      <c r="B1271" s="72"/>
      <c r="C1271" s="73"/>
      <c r="D1271" s="74"/>
    </row>
    <row r="1272" spans="2:4" x14ac:dyDescent="0.25">
      <c r="B1272" s="72"/>
      <c r="C1272" s="73"/>
      <c r="D1272" s="74"/>
    </row>
    <row r="1273" spans="2:4" x14ac:dyDescent="0.25">
      <c r="B1273" s="72"/>
      <c r="C1273" s="73"/>
      <c r="D1273" s="74"/>
    </row>
    <row r="1274" spans="2:4" x14ac:dyDescent="0.25">
      <c r="B1274" s="72"/>
      <c r="C1274" s="73"/>
      <c r="D1274" s="74"/>
    </row>
    <row r="1275" spans="2:4" x14ac:dyDescent="0.25">
      <c r="B1275" s="72"/>
      <c r="C1275" s="73"/>
      <c r="D1275" s="74"/>
    </row>
    <row r="1276" spans="2:4" x14ac:dyDescent="0.25">
      <c r="B1276" s="72"/>
      <c r="C1276" s="73"/>
      <c r="D1276" s="74"/>
    </row>
    <row r="1277" spans="2:4" x14ac:dyDescent="0.25">
      <c r="B1277" s="72"/>
      <c r="C1277" s="73"/>
      <c r="D1277" s="74"/>
    </row>
    <row r="1278" spans="2:4" x14ac:dyDescent="0.25">
      <c r="B1278" s="72"/>
      <c r="C1278" s="73"/>
      <c r="D1278" s="74"/>
    </row>
    <row r="1279" spans="2:4" x14ac:dyDescent="0.25">
      <c r="B1279" s="72"/>
      <c r="C1279" s="73"/>
      <c r="D1279" s="74"/>
    </row>
    <row r="1280" spans="2:4" x14ac:dyDescent="0.25">
      <c r="B1280" s="72"/>
      <c r="C1280" s="73"/>
      <c r="D1280" s="74"/>
    </row>
    <row r="1281" spans="2:4" x14ac:dyDescent="0.25">
      <c r="B1281" s="72"/>
      <c r="C1281" s="73"/>
      <c r="D1281" s="74"/>
    </row>
    <row r="1282" spans="2:4" x14ac:dyDescent="0.25">
      <c r="B1282" s="72"/>
      <c r="C1282" s="73"/>
      <c r="D1282" s="74"/>
    </row>
    <row r="1283" spans="2:4" x14ac:dyDescent="0.25">
      <c r="B1283" s="72"/>
      <c r="C1283" s="73"/>
      <c r="D1283" s="74"/>
    </row>
    <row r="1284" spans="2:4" x14ac:dyDescent="0.25">
      <c r="B1284" s="72"/>
      <c r="C1284" s="73"/>
      <c r="D1284" s="74"/>
    </row>
    <row r="1285" spans="2:4" x14ac:dyDescent="0.25">
      <c r="B1285" s="72"/>
      <c r="C1285" s="73"/>
      <c r="D1285" s="74"/>
    </row>
    <row r="1286" spans="2:4" x14ac:dyDescent="0.25">
      <c r="B1286" s="72"/>
      <c r="C1286" s="73"/>
      <c r="D1286" s="74"/>
    </row>
    <row r="1287" spans="2:4" x14ac:dyDescent="0.25">
      <c r="B1287" s="72"/>
      <c r="C1287" s="73"/>
      <c r="D1287" s="74"/>
    </row>
    <row r="1288" spans="2:4" x14ac:dyDescent="0.25">
      <c r="B1288" s="72"/>
      <c r="C1288" s="73"/>
      <c r="D1288" s="74"/>
    </row>
    <row r="1289" spans="2:4" x14ac:dyDescent="0.25">
      <c r="B1289" s="72"/>
      <c r="C1289" s="73"/>
      <c r="D1289" s="74"/>
    </row>
    <row r="1290" spans="2:4" x14ac:dyDescent="0.25">
      <c r="B1290" s="72"/>
      <c r="C1290" s="73"/>
      <c r="D1290" s="74"/>
    </row>
    <row r="1291" spans="2:4" x14ac:dyDescent="0.25">
      <c r="B1291" s="72"/>
      <c r="C1291" s="73"/>
      <c r="D1291" s="74"/>
    </row>
    <row r="1292" spans="2:4" x14ac:dyDescent="0.25">
      <c r="B1292" s="72"/>
      <c r="C1292" s="73"/>
      <c r="D1292" s="74"/>
    </row>
    <row r="1293" spans="2:4" x14ac:dyDescent="0.25">
      <c r="B1293" s="72"/>
      <c r="C1293" s="73"/>
      <c r="D1293" s="74"/>
    </row>
    <row r="1294" spans="2:4" x14ac:dyDescent="0.25">
      <c r="B1294" s="72"/>
      <c r="C1294" s="73"/>
      <c r="D1294" s="74"/>
    </row>
    <row r="1295" spans="2:4" x14ac:dyDescent="0.25">
      <c r="B1295" s="72"/>
      <c r="C1295" s="73"/>
      <c r="D1295" s="74"/>
    </row>
    <row r="1296" spans="2:4" x14ac:dyDescent="0.25">
      <c r="B1296" s="72"/>
      <c r="C1296" s="73"/>
      <c r="D1296" s="74"/>
    </row>
    <row r="1297" spans="2:4" x14ac:dyDescent="0.25">
      <c r="B1297" s="72"/>
      <c r="C1297" s="73"/>
      <c r="D1297" s="74"/>
    </row>
    <row r="1298" spans="2:4" x14ac:dyDescent="0.25">
      <c r="B1298" s="72"/>
      <c r="C1298" s="73"/>
      <c r="D1298" s="74"/>
    </row>
    <row r="1299" spans="2:4" x14ac:dyDescent="0.25">
      <c r="B1299" s="72"/>
      <c r="C1299" s="73"/>
      <c r="D1299" s="74"/>
    </row>
    <row r="1300" spans="2:4" x14ac:dyDescent="0.25">
      <c r="B1300" s="72"/>
      <c r="C1300" s="73"/>
      <c r="D1300" s="74"/>
    </row>
    <row r="1301" spans="2:4" x14ac:dyDescent="0.25">
      <c r="B1301" s="72"/>
      <c r="C1301" s="73"/>
      <c r="D1301" s="74"/>
    </row>
    <row r="1302" spans="2:4" x14ac:dyDescent="0.25">
      <c r="B1302" s="72"/>
      <c r="C1302" s="73"/>
      <c r="D1302" s="74"/>
    </row>
    <row r="1303" spans="2:4" x14ac:dyDescent="0.25">
      <c r="B1303" s="72"/>
      <c r="C1303" s="73"/>
      <c r="D1303" s="74"/>
    </row>
    <row r="1304" spans="2:4" x14ac:dyDescent="0.25">
      <c r="B1304" s="72"/>
      <c r="C1304" s="73"/>
      <c r="D1304" s="74"/>
    </row>
    <row r="1305" spans="2:4" x14ac:dyDescent="0.25">
      <c r="B1305" s="72"/>
      <c r="C1305" s="73"/>
      <c r="D1305" s="74"/>
    </row>
    <row r="1306" spans="2:4" x14ac:dyDescent="0.25">
      <c r="B1306" s="72"/>
      <c r="C1306" s="73"/>
      <c r="D1306" s="74"/>
    </row>
    <row r="1307" spans="2:4" x14ac:dyDescent="0.25">
      <c r="B1307" s="72"/>
      <c r="C1307" s="73"/>
      <c r="D1307" s="74"/>
    </row>
    <row r="1308" spans="2:4" x14ac:dyDescent="0.25">
      <c r="B1308" s="72"/>
      <c r="C1308" s="73"/>
      <c r="D1308" s="74"/>
    </row>
    <row r="1309" spans="2:4" x14ac:dyDescent="0.25">
      <c r="B1309" s="72"/>
      <c r="C1309" s="73"/>
      <c r="D1309" s="74"/>
    </row>
    <row r="1310" spans="2:4" x14ac:dyDescent="0.25">
      <c r="B1310" s="72"/>
      <c r="C1310" s="73"/>
      <c r="D1310" s="74"/>
    </row>
    <row r="1311" spans="2:4" x14ac:dyDescent="0.25">
      <c r="B1311" s="72"/>
      <c r="C1311" s="73"/>
      <c r="D1311" s="74"/>
    </row>
    <row r="1312" spans="2:4" x14ac:dyDescent="0.25">
      <c r="B1312" s="72"/>
      <c r="C1312" s="73"/>
      <c r="D1312" s="74"/>
    </row>
    <row r="1313" spans="2:4" x14ac:dyDescent="0.25">
      <c r="B1313" s="72"/>
      <c r="C1313" s="73"/>
      <c r="D1313" s="74"/>
    </row>
    <row r="1314" spans="2:4" x14ac:dyDescent="0.25">
      <c r="B1314" s="72"/>
      <c r="C1314" s="73"/>
      <c r="D1314" s="74"/>
    </row>
    <row r="1315" spans="2:4" x14ac:dyDescent="0.25">
      <c r="B1315" s="72"/>
      <c r="C1315" s="73"/>
      <c r="D1315" s="74"/>
    </row>
    <row r="1316" spans="2:4" x14ac:dyDescent="0.25">
      <c r="B1316" s="72"/>
      <c r="C1316" s="73"/>
      <c r="D1316" s="74"/>
    </row>
    <row r="1317" spans="2:4" x14ac:dyDescent="0.25">
      <c r="B1317" s="72"/>
      <c r="C1317" s="73"/>
      <c r="D1317" s="74"/>
    </row>
    <row r="1318" spans="2:4" x14ac:dyDescent="0.25">
      <c r="B1318" s="72"/>
      <c r="C1318" s="73"/>
      <c r="D1318" s="74"/>
    </row>
    <row r="1319" spans="2:4" x14ac:dyDescent="0.25">
      <c r="B1319" s="72"/>
      <c r="C1319" s="73"/>
      <c r="D1319" s="74"/>
    </row>
    <row r="1320" spans="2:4" x14ac:dyDescent="0.25">
      <c r="B1320" s="72"/>
      <c r="C1320" s="73"/>
      <c r="D1320" s="74"/>
    </row>
    <row r="1321" spans="2:4" x14ac:dyDescent="0.25">
      <c r="B1321" s="72"/>
      <c r="C1321" s="73"/>
      <c r="D1321" s="74"/>
    </row>
    <row r="1322" spans="2:4" x14ac:dyDescent="0.25">
      <c r="B1322" s="72"/>
      <c r="C1322" s="73"/>
      <c r="D1322" s="74"/>
    </row>
    <row r="1323" spans="2:4" x14ac:dyDescent="0.25">
      <c r="B1323" s="72"/>
      <c r="C1323" s="73"/>
      <c r="D1323" s="74"/>
    </row>
    <row r="1324" spans="2:4" x14ac:dyDescent="0.25">
      <c r="B1324" s="72"/>
      <c r="C1324" s="73"/>
      <c r="D1324" s="74"/>
    </row>
    <row r="1325" spans="2:4" x14ac:dyDescent="0.25">
      <c r="B1325" s="72"/>
      <c r="C1325" s="73"/>
      <c r="D1325" s="74"/>
    </row>
    <row r="1326" spans="2:4" x14ac:dyDescent="0.25">
      <c r="B1326" s="72"/>
      <c r="C1326" s="73"/>
      <c r="D1326" s="74"/>
    </row>
    <row r="1327" spans="2:4" x14ac:dyDescent="0.25">
      <c r="B1327" s="72"/>
      <c r="C1327" s="73"/>
      <c r="D1327" s="74"/>
    </row>
    <row r="1328" spans="2:4" x14ac:dyDescent="0.25">
      <c r="B1328" s="72"/>
      <c r="C1328" s="73"/>
      <c r="D1328" s="74"/>
    </row>
    <row r="1329" spans="2:4" x14ac:dyDescent="0.25">
      <c r="B1329" s="72"/>
      <c r="C1329" s="73"/>
      <c r="D1329" s="74"/>
    </row>
    <row r="1330" spans="2:4" x14ac:dyDescent="0.25">
      <c r="B1330" s="72"/>
      <c r="C1330" s="73"/>
      <c r="D1330" s="74"/>
    </row>
    <row r="1331" spans="2:4" x14ac:dyDescent="0.25">
      <c r="B1331" s="72"/>
      <c r="C1331" s="73"/>
      <c r="D1331" s="74"/>
    </row>
    <row r="1332" spans="2:4" x14ac:dyDescent="0.25">
      <c r="B1332" s="72"/>
      <c r="C1332" s="73"/>
      <c r="D1332" s="74"/>
    </row>
    <row r="1333" spans="2:4" x14ac:dyDescent="0.25">
      <c r="B1333" s="72"/>
      <c r="C1333" s="73"/>
      <c r="D1333" s="74"/>
    </row>
    <row r="1334" spans="2:4" x14ac:dyDescent="0.25">
      <c r="B1334" s="72"/>
      <c r="C1334" s="73"/>
      <c r="D1334" s="74"/>
    </row>
    <row r="1335" spans="2:4" x14ac:dyDescent="0.25">
      <c r="B1335" s="72"/>
      <c r="C1335" s="73"/>
      <c r="D1335" s="74"/>
    </row>
    <row r="1336" spans="2:4" x14ac:dyDescent="0.25">
      <c r="B1336" s="72"/>
      <c r="C1336" s="73"/>
      <c r="D1336" s="74"/>
    </row>
    <row r="1337" spans="2:4" x14ac:dyDescent="0.25">
      <c r="B1337" s="72"/>
      <c r="C1337" s="73"/>
      <c r="D1337" s="74"/>
    </row>
    <row r="1338" spans="2:4" x14ac:dyDescent="0.25">
      <c r="B1338" s="72"/>
      <c r="C1338" s="73"/>
      <c r="D1338" s="74"/>
    </row>
    <row r="1339" spans="2:4" x14ac:dyDescent="0.25">
      <c r="B1339" s="72"/>
      <c r="C1339" s="73"/>
      <c r="D1339" s="74"/>
    </row>
    <row r="1340" spans="2:4" x14ac:dyDescent="0.25">
      <c r="B1340" s="72"/>
      <c r="C1340" s="73"/>
      <c r="D1340" s="74"/>
    </row>
    <row r="1341" spans="2:4" x14ac:dyDescent="0.25">
      <c r="B1341" s="72"/>
      <c r="C1341" s="73"/>
      <c r="D1341" s="74"/>
    </row>
    <row r="1342" spans="2:4" x14ac:dyDescent="0.25">
      <c r="B1342" s="72"/>
      <c r="C1342" s="73"/>
      <c r="D1342" s="74"/>
    </row>
    <row r="1343" spans="2:4" x14ac:dyDescent="0.25">
      <c r="B1343" s="72"/>
      <c r="C1343" s="73"/>
      <c r="D1343" s="74"/>
    </row>
    <row r="1344" spans="2:4" x14ac:dyDescent="0.25">
      <c r="B1344" s="72"/>
      <c r="C1344" s="73"/>
      <c r="D1344" s="74"/>
    </row>
    <row r="1345" spans="2:4" x14ac:dyDescent="0.25">
      <c r="B1345" s="72"/>
      <c r="C1345" s="73"/>
      <c r="D1345" s="74"/>
    </row>
    <row r="1346" spans="2:4" x14ac:dyDescent="0.25">
      <c r="B1346" s="72"/>
      <c r="C1346" s="73"/>
      <c r="D1346" s="74"/>
    </row>
    <row r="1347" spans="2:4" x14ac:dyDescent="0.25">
      <c r="B1347" s="72"/>
      <c r="C1347" s="73"/>
      <c r="D1347" s="74"/>
    </row>
    <row r="1348" spans="2:4" x14ac:dyDescent="0.25">
      <c r="B1348" s="72"/>
      <c r="C1348" s="73"/>
      <c r="D1348" s="74"/>
    </row>
    <row r="1349" spans="2:4" x14ac:dyDescent="0.25">
      <c r="B1349" s="72"/>
      <c r="C1349" s="73"/>
      <c r="D1349" s="74"/>
    </row>
    <row r="1350" spans="2:4" x14ac:dyDescent="0.25">
      <c r="B1350" s="72"/>
      <c r="C1350" s="73"/>
      <c r="D1350" s="74"/>
    </row>
    <row r="1351" spans="2:4" x14ac:dyDescent="0.25">
      <c r="B1351" s="72"/>
      <c r="C1351" s="73"/>
      <c r="D1351" s="74"/>
    </row>
    <row r="1352" spans="2:4" x14ac:dyDescent="0.25">
      <c r="B1352" s="72"/>
      <c r="C1352" s="73"/>
      <c r="D1352" s="74"/>
    </row>
    <row r="1353" spans="2:4" x14ac:dyDescent="0.25">
      <c r="B1353" s="72"/>
      <c r="C1353" s="73"/>
      <c r="D1353" s="74"/>
    </row>
    <row r="1354" spans="2:4" x14ac:dyDescent="0.25">
      <c r="B1354" s="72"/>
      <c r="C1354" s="73"/>
      <c r="D1354" s="74"/>
    </row>
    <row r="1355" spans="2:4" x14ac:dyDescent="0.25">
      <c r="B1355" s="72"/>
      <c r="C1355" s="73"/>
      <c r="D1355" s="74"/>
    </row>
    <row r="1356" spans="2:4" x14ac:dyDescent="0.25">
      <c r="B1356" s="72"/>
      <c r="C1356" s="73"/>
      <c r="D1356" s="74"/>
    </row>
    <row r="1357" spans="2:4" x14ac:dyDescent="0.25">
      <c r="B1357" s="72"/>
      <c r="C1357" s="73"/>
      <c r="D1357" s="74"/>
    </row>
    <row r="1358" spans="2:4" x14ac:dyDescent="0.25">
      <c r="B1358" s="72"/>
      <c r="C1358" s="73"/>
      <c r="D1358" s="74"/>
    </row>
    <row r="1359" spans="2:4" x14ac:dyDescent="0.25">
      <c r="B1359" s="72"/>
      <c r="C1359" s="73"/>
      <c r="D1359" s="74"/>
    </row>
    <row r="1360" spans="2:4" x14ac:dyDescent="0.25">
      <c r="B1360" s="72"/>
      <c r="C1360" s="73"/>
      <c r="D1360" s="74"/>
    </row>
    <row r="1361" spans="2:4" x14ac:dyDescent="0.25">
      <c r="B1361" s="72"/>
      <c r="C1361" s="73"/>
      <c r="D1361" s="74"/>
    </row>
    <row r="1362" spans="2:4" x14ac:dyDescent="0.25">
      <c r="B1362" s="72"/>
      <c r="C1362" s="73"/>
      <c r="D1362" s="74"/>
    </row>
    <row r="1363" spans="2:4" x14ac:dyDescent="0.25">
      <c r="B1363" s="72"/>
      <c r="C1363" s="73"/>
      <c r="D1363" s="74"/>
    </row>
    <row r="1364" spans="2:4" x14ac:dyDescent="0.25">
      <c r="B1364" s="72"/>
      <c r="C1364" s="73"/>
      <c r="D1364" s="74"/>
    </row>
    <row r="1365" spans="2:4" x14ac:dyDescent="0.25">
      <c r="B1365" s="72"/>
      <c r="C1365" s="73"/>
      <c r="D1365" s="74"/>
    </row>
    <row r="1366" spans="2:4" x14ac:dyDescent="0.25">
      <c r="B1366" s="72"/>
      <c r="C1366" s="73"/>
      <c r="D1366" s="74"/>
    </row>
    <row r="1367" spans="2:4" x14ac:dyDescent="0.25">
      <c r="B1367" s="72"/>
      <c r="C1367" s="73"/>
      <c r="D1367" s="74"/>
    </row>
    <row r="1368" spans="2:4" x14ac:dyDescent="0.25">
      <c r="B1368" s="72"/>
      <c r="C1368" s="73"/>
      <c r="D1368" s="74"/>
    </row>
    <row r="1369" spans="2:4" x14ac:dyDescent="0.25">
      <c r="B1369" s="72"/>
      <c r="C1369" s="73"/>
      <c r="D1369" s="74"/>
    </row>
    <row r="1370" spans="2:4" x14ac:dyDescent="0.25">
      <c r="B1370" s="72"/>
      <c r="C1370" s="73"/>
      <c r="D1370" s="74"/>
    </row>
    <row r="1371" spans="2:4" x14ac:dyDescent="0.25">
      <c r="B1371" s="72"/>
      <c r="C1371" s="73"/>
      <c r="D1371" s="74"/>
    </row>
    <row r="1372" spans="2:4" x14ac:dyDescent="0.25">
      <c r="B1372" s="72"/>
      <c r="C1372" s="73"/>
      <c r="D1372" s="74"/>
    </row>
    <row r="1373" spans="2:4" x14ac:dyDescent="0.25">
      <c r="B1373" s="72"/>
      <c r="C1373" s="73"/>
      <c r="D1373" s="74"/>
    </row>
    <row r="1374" spans="2:4" x14ac:dyDescent="0.25">
      <c r="B1374" s="72"/>
      <c r="C1374" s="73"/>
      <c r="D1374" s="74"/>
    </row>
    <row r="1375" spans="2:4" x14ac:dyDescent="0.25">
      <c r="B1375" s="72"/>
      <c r="C1375" s="73"/>
      <c r="D1375" s="74"/>
    </row>
    <row r="1376" spans="2:4" x14ac:dyDescent="0.25">
      <c r="B1376" s="72"/>
      <c r="C1376" s="73"/>
      <c r="D1376" s="74"/>
    </row>
    <row r="1377" spans="2:4" x14ac:dyDescent="0.25">
      <c r="B1377" s="72"/>
      <c r="C1377" s="73"/>
      <c r="D1377" s="74"/>
    </row>
    <row r="1378" spans="2:4" x14ac:dyDescent="0.25">
      <c r="B1378" s="72"/>
      <c r="C1378" s="73"/>
      <c r="D1378" s="74"/>
    </row>
    <row r="1379" spans="2:4" x14ac:dyDescent="0.25">
      <c r="B1379" s="72"/>
      <c r="C1379" s="73"/>
      <c r="D1379" s="74"/>
    </row>
    <row r="1380" spans="2:4" x14ac:dyDescent="0.25">
      <c r="B1380" s="72"/>
      <c r="C1380" s="73"/>
      <c r="D1380" s="74"/>
    </row>
    <row r="1381" spans="2:4" x14ac:dyDescent="0.25">
      <c r="B1381" s="72"/>
      <c r="C1381" s="73"/>
      <c r="D1381" s="74"/>
    </row>
    <row r="1382" spans="2:4" x14ac:dyDescent="0.25">
      <c r="B1382" s="72"/>
      <c r="C1382" s="73"/>
      <c r="D1382" s="74"/>
    </row>
    <row r="1383" spans="2:4" x14ac:dyDescent="0.25">
      <c r="B1383" s="72"/>
      <c r="C1383" s="73"/>
      <c r="D1383" s="74"/>
    </row>
    <row r="1384" spans="2:4" x14ac:dyDescent="0.25">
      <c r="B1384" s="72"/>
      <c r="C1384" s="73"/>
      <c r="D1384" s="74"/>
    </row>
    <row r="1385" spans="2:4" x14ac:dyDescent="0.25">
      <c r="B1385" s="72"/>
      <c r="C1385" s="73"/>
      <c r="D1385" s="74"/>
    </row>
    <row r="1386" spans="2:4" x14ac:dyDescent="0.25">
      <c r="B1386" s="72"/>
      <c r="C1386" s="73"/>
      <c r="D1386" s="74"/>
    </row>
    <row r="1387" spans="2:4" x14ac:dyDescent="0.25">
      <c r="B1387" s="72"/>
      <c r="C1387" s="73"/>
      <c r="D1387" s="74"/>
    </row>
    <row r="1388" spans="2:4" x14ac:dyDescent="0.25">
      <c r="B1388" s="72"/>
      <c r="C1388" s="73"/>
      <c r="D1388" s="74"/>
    </row>
    <row r="1389" spans="2:4" x14ac:dyDescent="0.25">
      <c r="B1389" s="72"/>
      <c r="C1389" s="73"/>
      <c r="D1389" s="74"/>
    </row>
    <row r="1390" spans="2:4" x14ac:dyDescent="0.25">
      <c r="B1390" s="72"/>
      <c r="C1390" s="73"/>
      <c r="D1390" s="74"/>
    </row>
    <row r="1391" spans="2:4" x14ac:dyDescent="0.25">
      <c r="B1391" s="72"/>
      <c r="C1391" s="73"/>
      <c r="D1391" s="74"/>
    </row>
    <row r="1392" spans="2:4" x14ac:dyDescent="0.25">
      <c r="B1392" s="72"/>
      <c r="C1392" s="73"/>
      <c r="D1392" s="74"/>
    </row>
    <row r="1393" spans="2:4" x14ac:dyDescent="0.25">
      <c r="B1393" s="72"/>
      <c r="C1393" s="73"/>
      <c r="D1393" s="74"/>
    </row>
    <row r="1394" spans="2:4" x14ac:dyDescent="0.25">
      <c r="B1394" s="72"/>
      <c r="C1394" s="73"/>
      <c r="D1394" s="74"/>
    </row>
    <row r="1395" spans="2:4" x14ac:dyDescent="0.25">
      <c r="B1395" s="72"/>
      <c r="C1395" s="73"/>
      <c r="D1395" s="74"/>
    </row>
    <row r="1396" spans="2:4" x14ac:dyDescent="0.25">
      <c r="B1396" s="72"/>
      <c r="C1396" s="73"/>
      <c r="D1396" s="74"/>
    </row>
    <row r="1397" spans="2:4" x14ac:dyDescent="0.25">
      <c r="B1397" s="72"/>
      <c r="C1397" s="73"/>
      <c r="D1397" s="74"/>
    </row>
    <row r="1398" spans="2:4" x14ac:dyDescent="0.25">
      <c r="B1398" s="72"/>
      <c r="C1398" s="73"/>
      <c r="D1398" s="74"/>
    </row>
    <row r="1399" spans="2:4" x14ac:dyDescent="0.25">
      <c r="B1399" s="72"/>
      <c r="C1399" s="73"/>
      <c r="D1399" s="74"/>
    </row>
    <row r="1400" spans="2:4" x14ac:dyDescent="0.25">
      <c r="B1400" s="72"/>
      <c r="C1400" s="73"/>
      <c r="D1400" s="74"/>
    </row>
    <row r="1401" spans="2:4" x14ac:dyDescent="0.25">
      <c r="B1401" s="72"/>
      <c r="C1401" s="73"/>
      <c r="D1401" s="74"/>
    </row>
    <row r="1402" spans="2:4" x14ac:dyDescent="0.25">
      <c r="B1402" s="72"/>
      <c r="C1402" s="73"/>
      <c r="D1402" s="74"/>
    </row>
    <row r="1403" spans="2:4" x14ac:dyDescent="0.25">
      <c r="B1403" s="72"/>
      <c r="C1403" s="73"/>
      <c r="D1403" s="74"/>
    </row>
    <row r="1404" spans="2:4" x14ac:dyDescent="0.25">
      <c r="B1404" s="72"/>
      <c r="C1404" s="73"/>
      <c r="D1404" s="74"/>
    </row>
    <row r="1405" spans="2:4" x14ac:dyDescent="0.25">
      <c r="B1405" s="72"/>
      <c r="C1405" s="73"/>
      <c r="D1405" s="74"/>
    </row>
    <row r="1406" spans="2:4" x14ac:dyDescent="0.25">
      <c r="B1406" s="72"/>
      <c r="C1406" s="73"/>
      <c r="D1406" s="74"/>
    </row>
    <row r="1407" spans="2:4" x14ac:dyDescent="0.25">
      <c r="B1407" s="72"/>
      <c r="C1407" s="73"/>
      <c r="D1407" s="74"/>
    </row>
    <row r="1408" spans="2:4" x14ac:dyDescent="0.25">
      <c r="B1408" s="72"/>
      <c r="C1408" s="73"/>
      <c r="D1408" s="74"/>
    </row>
    <row r="1409" spans="2:4" x14ac:dyDescent="0.25">
      <c r="B1409" s="72"/>
      <c r="C1409" s="73"/>
      <c r="D1409" s="74"/>
    </row>
    <row r="1410" spans="2:4" x14ac:dyDescent="0.25">
      <c r="B1410" s="72"/>
      <c r="C1410" s="73"/>
      <c r="D1410" s="74"/>
    </row>
    <row r="1411" spans="2:4" x14ac:dyDescent="0.25">
      <c r="B1411" s="72"/>
      <c r="C1411" s="73"/>
      <c r="D1411" s="74"/>
    </row>
    <row r="1412" spans="2:4" x14ac:dyDescent="0.25">
      <c r="B1412" s="72"/>
      <c r="C1412" s="73"/>
      <c r="D1412" s="74"/>
    </row>
    <row r="1413" spans="2:4" x14ac:dyDescent="0.25">
      <c r="B1413" s="72"/>
      <c r="C1413" s="73"/>
      <c r="D1413" s="74"/>
    </row>
    <row r="1414" spans="2:4" x14ac:dyDescent="0.25">
      <c r="B1414" s="72"/>
      <c r="C1414" s="73"/>
      <c r="D1414" s="74"/>
    </row>
    <row r="1415" spans="2:4" x14ac:dyDescent="0.25">
      <c r="B1415" s="72"/>
      <c r="C1415" s="73"/>
      <c r="D1415" s="74"/>
    </row>
    <row r="1416" spans="2:4" x14ac:dyDescent="0.25">
      <c r="B1416" s="72"/>
      <c r="C1416" s="73"/>
      <c r="D1416" s="74"/>
    </row>
    <row r="1417" spans="2:4" x14ac:dyDescent="0.25">
      <c r="B1417" s="72"/>
      <c r="C1417" s="73"/>
      <c r="D1417" s="74"/>
    </row>
    <row r="1418" spans="2:4" x14ac:dyDescent="0.25">
      <c r="B1418" s="72"/>
      <c r="C1418" s="73"/>
      <c r="D1418" s="74"/>
    </row>
    <row r="1419" spans="2:4" x14ac:dyDescent="0.25">
      <c r="B1419" s="72"/>
      <c r="C1419" s="73"/>
      <c r="D1419" s="74"/>
    </row>
    <row r="1420" spans="2:4" x14ac:dyDescent="0.25">
      <c r="B1420" s="72"/>
      <c r="C1420" s="73"/>
      <c r="D1420" s="74"/>
    </row>
    <row r="1421" spans="2:4" x14ac:dyDescent="0.25">
      <c r="B1421" s="72"/>
      <c r="C1421" s="73"/>
      <c r="D1421" s="74"/>
    </row>
    <row r="1422" spans="2:4" x14ac:dyDescent="0.25">
      <c r="B1422" s="72"/>
      <c r="C1422" s="73"/>
      <c r="D1422" s="74"/>
    </row>
    <row r="1423" spans="2:4" x14ac:dyDescent="0.25">
      <c r="B1423" s="72"/>
      <c r="C1423" s="73"/>
      <c r="D1423" s="74"/>
    </row>
    <row r="1424" spans="2:4" x14ac:dyDescent="0.25">
      <c r="B1424" s="72"/>
      <c r="C1424" s="73"/>
      <c r="D1424" s="74"/>
    </row>
    <row r="1425" spans="2:4" x14ac:dyDescent="0.25">
      <c r="B1425" s="72"/>
      <c r="C1425" s="73"/>
      <c r="D1425" s="74"/>
    </row>
    <row r="1426" spans="2:4" x14ac:dyDescent="0.25">
      <c r="B1426" s="72"/>
      <c r="C1426" s="73"/>
      <c r="D1426" s="74"/>
    </row>
    <row r="1427" spans="2:4" x14ac:dyDescent="0.25">
      <c r="B1427" s="72"/>
      <c r="C1427" s="73"/>
      <c r="D1427" s="74"/>
    </row>
    <row r="1428" spans="2:4" x14ac:dyDescent="0.25">
      <c r="B1428" s="72"/>
      <c r="C1428" s="73"/>
      <c r="D1428" s="74"/>
    </row>
    <row r="1429" spans="2:4" x14ac:dyDescent="0.25">
      <c r="B1429" s="72"/>
      <c r="C1429" s="73"/>
      <c r="D1429" s="74"/>
    </row>
    <row r="1430" spans="2:4" x14ac:dyDescent="0.25">
      <c r="B1430" s="72"/>
      <c r="C1430" s="73"/>
      <c r="D1430" s="74"/>
    </row>
    <row r="1431" spans="2:4" x14ac:dyDescent="0.25">
      <c r="B1431" s="72"/>
      <c r="C1431" s="73"/>
      <c r="D1431" s="74"/>
    </row>
    <row r="1432" spans="2:4" x14ac:dyDescent="0.25">
      <c r="B1432" s="72"/>
      <c r="C1432" s="73"/>
      <c r="D1432" s="74"/>
    </row>
    <row r="1433" spans="2:4" x14ac:dyDescent="0.25">
      <c r="B1433" s="72"/>
      <c r="C1433" s="73"/>
      <c r="D1433" s="74"/>
    </row>
    <row r="1434" spans="2:4" x14ac:dyDescent="0.25">
      <c r="B1434" s="72"/>
      <c r="C1434" s="73"/>
      <c r="D1434" s="74"/>
    </row>
    <row r="1435" spans="2:4" x14ac:dyDescent="0.25">
      <c r="B1435" s="72"/>
      <c r="C1435" s="73"/>
      <c r="D1435" s="74"/>
    </row>
    <row r="1436" spans="2:4" x14ac:dyDescent="0.25">
      <c r="B1436" s="72"/>
      <c r="C1436" s="73"/>
      <c r="D1436" s="74"/>
    </row>
    <row r="1437" spans="2:4" x14ac:dyDescent="0.25">
      <c r="B1437" s="72"/>
      <c r="C1437" s="73"/>
      <c r="D1437" s="74"/>
    </row>
    <row r="1438" spans="2:4" x14ac:dyDescent="0.25">
      <c r="B1438" s="72"/>
      <c r="C1438" s="73"/>
      <c r="D1438" s="74"/>
    </row>
    <row r="1439" spans="2:4" x14ac:dyDescent="0.25">
      <c r="B1439" s="72"/>
      <c r="C1439" s="73"/>
      <c r="D1439" s="74"/>
    </row>
    <row r="1440" spans="2:4" x14ac:dyDescent="0.25">
      <c r="B1440" s="72"/>
      <c r="C1440" s="73"/>
      <c r="D1440" s="74"/>
    </row>
    <row r="1441" spans="2:4" x14ac:dyDescent="0.25">
      <c r="B1441" s="72"/>
      <c r="C1441" s="73"/>
      <c r="D1441" s="74"/>
    </row>
    <row r="1442" spans="2:4" x14ac:dyDescent="0.25">
      <c r="B1442" s="72"/>
      <c r="C1442" s="73"/>
      <c r="D1442" s="74"/>
    </row>
    <row r="1443" spans="2:4" x14ac:dyDescent="0.25">
      <c r="B1443" s="72"/>
      <c r="C1443" s="73"/>
      <c r="D1443" s="74"/>
    </row>
    <row r="1444" spans="2:4" x14ac:dyDescent="0.25">
      <c r="B1444" s="72"/>
      <c r="C1444" s="73"/>
      <c r="D1444" s="74"/>
    </row>
    <row r="1445" spans="2:4" x14ac:dyDescent="0.25">
      <c r="B1445" s="72"/>
      <c r="C1445" s="73"/>
      <c r="D1445" s="74"/>
    </row>
    <row r="1446" spans="2:4" x14ac:dyDescent="0.25">
      <c r="B1446" s="72"/>
      <c r="C1446" s="73"/>
      <c r="D1446" s="74"/>
    </row>
    <row r="1447" spans="2:4" x14ac:dyDescent="0.25">
      <c r="B1447" s="72"/>
      <c r="C1447" s="73"/>
      <c r="D1447" s="74"/>
    </row>
    <row r="1448" spans="2:4" x14ac:dyDescent="0.25">
      <c r="B1448" s="72"/>
      <c r="C1448" s="73"/>
      <c r="D1448" s="74"/>
    </row>
    <row r="1449" spans="2:4" x14ac:dyDescent="0.25">
      <c r="B1449" s="72"/>
      <c r="C1449" s="73"/>
      <c r="D1449" s="74"/>
    </row>
    <row r="1450" spans="2:4" x14ac:dyDescent="0.25">
      <c r="B1450" s="72"/>
      <c r="C1450" s="73"/>
      <c r="D1450" s="74"/>
    </row>
    <row r="1451" spans="2:4" x14ac:dyDescent="0.25">
      <c r="B1451" s="72"/>
      <c r="C1451" s="73"/>
      <c r="D1451" s="74"/>
    </row>
    <row r="1452" spans="2:4" x14ac:dyDescent="0.25">
      <c r="B1452" s="72"/>
      <c r="C1452" s="73"/>
      <c r="D1452" s="74"/>
    </row>
    <row r="1453" spans="2:4" x14ac:dyDescent="0.25">
      <c r="B1453" s="72"/>
      <c r="C1453" s="73"/>
      <c r="D1453" s="74"/>
    </row>
    <row r="1454" spans="2:4" x14ac:dyDescent="0.25">
      <c r="B1454" s="72"/>
      <c r="C1454" s="73"/>
      <c r="D1454" s="74"/>
    </row>
    <row r="1455" spans="2:4" x14ac:dyDescent="0.25">
      <c r="B1455" s="72"/>
      <c r="C1455" s="73"/>
      <c r="D1455" s="74"/>
    </row>
    <row r="1456" spans="2:4" x14ac:dyDescent="0.25">
      <c r="B1456" s="72"/>
      <c r="C1456" s="73"/>
      <c r="D1456" s="74"/>
    </row>
    <row r="1457" spans="2:4" x14ac:dyDescent="0.25">
      <c r="B1457" s="72"/>
      <c r="C1457" s="73"/>
      <c r="D1457" s="74"/>
    </row>
    <row r="1458" spans="2:4" x14ac:dyDescent="0.25">
      <c r="B1458" s="72"/>
      <c r="C1458" s="73"/>
      <c r="D1458" s="74"/>
    </row>
    <row r="1459" spans="2:4" x14ac:dyDescent="0.25">
      <c r="B1459" s="72"/>
      <c r="C1459" s="73"/>
      <c r="D1459" s="74"/>
    </row>
    <row r="1460" spans="2:4" x14ac:dyDescent="0.25">
      <c r="B1460" s="72"/>
      <c r="C1460" s="73"/>
      <c r="D1460" s="74"/>
    </row>
    <row r="1461" spans="2:4" x14ac:dyDescent="0.25">
      <c r="B1461" s="72"/>
      <c r="C1461" s="73"/>
      <c r="D1461" s="74"/>
    </row>
    <row r="1462" spans="2:4" x14ac:dyDescent="0.25">
      <c r="B1462" s="72"/>
      <c r="C1462" s="73"/>
      <c r="D1462" s="74"/>
    </row>
    <row r="1463" spans="2:4" x14ac:dyDescent="0.25">
      <c r="B1463" s="72"/>
      <c r="C1463" s="73"/>
      <c r="D1463" s="74"/>
    </row>
    <row r="1464" spans="2:4" x14ac:dyDescent="0.25">
      <c r="B1464" s="72"/>
      <c r="C1464" s="73"/>
      <c r="D1464" s="74"/>
    </row>
    <row r="1465" spans="2:4" x14ac:dyDescent="0.25">
      <c r="B1465" s="72"/>
      <c r="C1465" s="73"/>
      <c r="D1465" s="74"/>
    </row>
    <row r="1466" spans="2:4" x14ac:dyDescent="0.25">
      <c r="B1466" s="72"/>
      <c r="C1466" s="73"/>
      <c r="D1466" s="74"/>
    </row>
    <row r="1467" spans="2:4" x14ac:dyDescent="0.25">
      <c r="B1467" s="72"/>
      <c r="C1467" s="73"/>
      <c r="D1467" s="74"/>
    </row>
    <row r="1468" spans="2:4" x14ac:dyDescent="0.25">
      <c r="B1468" s="72"/>
      <c r="C1468" s="73"/>
      <c r="D1468" s="74"/>
    </row>
    <row r="1469" spans="2:4" x14ac:dyDescent="0.25">
      <c r="B1469" s="72"/>
      <c r="C1469" s="73"/>
      <c r="D1469" s="74"/>
    </row>
    <row r="1470" spans="2:4" x14ac:dyDescent="0.25">
      <c r="B1470" s="72"/>
      <c r="C1470" s="73"/>
      <c r="D1470" s="74"/>
    </row>
    <row r="1471" spans="2:4" x14ac:dyDescent="0.25">
      <c r="B1471" s="72"/>
      <c r="C1471" s="73"/>
      <c r="D1471" s="74"/>
    </row>
    <row r="1472" spans="2:4" x14ac:dyDescent="0.25">
      <c r="B1472" s="72"/>
      <c r="C1472" s="73"/>
      <c r="D1472" s="74"/>
    </row>
    <row r="1473" spans="2:4" x14ac:dyDescent="0.25">
      <c r="B1473" s="72"/>
      <c r="C1473" s="73"/>
      <c r="D1473" s="74"/>
    </row>
    <row r="1474" spans="2:4" x14ac:dyDescent="0.25">
      <c r="B1474" s="72"/>
      <c r="C1474" s="73"/>
      <c r="D1474" s="74"/>
    </row>
    <row r="1475" spans="2:4" x14ac:dyDescent="0.25">
      <c r="B1475" s="72"/>
      <c r="C1475" s="73"/>
      <c r="D1475" s="74"/>
    </row>
    <row r="1476" spans="2:4" x14ac:dyDescent="0.25">
      <c r="B1476" s="72"/>
      <c r="C1476" s="73"/>
      <c r="D1476" s="74"/>
    </row>
    <row r="1477" spans="2:4" x14ac:dyDescent="0.25">
      <c r="B1477" s="72"/>
      <c r="C1477" s="73"/>
      <c r="D1477" s="74"/>
    </row>
    <row r="1478" spans="2:4" x14ac:dyDescent="0.25">
      <c r="B1478" s="72"/>
      <c r="C1478" s="73"/>
      <c r="D1478" s="74"/>
    </row>
    <row r="1479" spans="2:4" x14ac:dyDescent="0.25">
      <c r="B1479" s="72"/>
      <c r="C1479" s="73"/>
      <c r="D1479" s="74"/>
    </row>
    <row r="1480" spans="2:4" x14ac:dyDescent="0.25">
      <c r="B1480" s="72"/>
      <c r="C1480" s="73"/>
      <c r="D1480" s="74"/>
    </row>
    <row r="1481" spans="2:4" x14ac:dyDescent="0.25">
      <c r="B1481" s="72"/>
      <c r="C1481" s="73"/>
      <c r="D1481" s="74"/>
    </row>
    <row r="1482" spans="2:4" x14ac:dyDescent="0.25">
      <c r="B1482" s="72"/>
      <c r="C1482" s="73"/>
      <c r="D1482" s="74"/>
    </row>
    <row r="1483" spans="2:4" x14ac:dyDescent="0.25">
      <c r="B1483" s="72"/>
      <c r="C1483" s="73"/>
      <c r="D1483" s="74"/>
    </row>
    <row r="1484" spans="2:4" x14ac:dyDescent="0.25">
      <c r="B1484" s="72"/>
      <c r="C1484" s="73"/>
      <c r="D1484" s="74"/>
    </row>
    <row r="1485" spans="2:4" x14ac:dyDescent="0.25">
      <c r="B1485" s="72"/>
      <c r="C1485" s="73"/>
      <c r="D1485" s="74"/>
    </row>
    <row r="1486" spans="2:4" x14ac:dyDescent="0.25">
      <c r="B1486" s="72"/>
      <c r="C1486" s="73"/>
      <c r="D1486" s="74"/>
    </row>
    <row r="1487" spans="2:4" x14ac:dyDescent="0.25">
      <c r="B1487" s="72"/>
      <c r="C1487" s="73"/>
      <c r="D1487" s="74"/>
    </row>
    <row r="1488" spans="2:4" x14ac:dyDescent="0.25">
      <c r="B1488" s="72"/>
      <c r="C1488" s="73"/>
      <c r="D1488" s="74"/>
    </row>
    <row r="1489" spans="2:4" x14ac:dyDescent="0.25">
      <c r="B1489" s="72"/>
      <c r="C1489" s="73"/>
      <c r="D1489" s="74"/>
    </row>
    <row r="1490" spans="2:4" x14ac:dyDescent="0.25">
      <c r="B1490" s="72"/>
      <c r="C1490" s="73"/>
      <c r="D1490" s="74"/>
    </row>
    <row r="1491" spans="2:4" x14ac:dyDescent="0.25">
      <c r="B1491" s="72"/>
      <c r="C1491" s="73"/>
      <c r="D1491" s="74"/>
    </row>
    <row r="1492" spans="2:4" x14ac:dyDescent="0.25">
      <c r="B1492" s="72"/>
      <c r="C1492" s="73"/>
      <c r="D1492" s="74"/>
    </row>
    <row r="1493" spans="2:4" x14ac:dyDescent="0.25">
      <c r="B1493" s="72"/>
      <c r="C1493" s="73"/>
      <c r="D1493" s="74"/>
    </row>
    <row r="1494" spans="2:4" x14ac:dyDescent="0.25">
      <c r="B1494" s="72"/>
      <c r="C1494" s="73"/>
      <c r="D1494" s="74"/>
    </row>
    <row r="1495" spans="2:4" x14ac:dyDescent="0.25">
      <c r="B1495" s="72"/>
      <c r="C1495" s="73"/>
      <c r="D1495" s="74"/>
    </row>
    <row r="1496" spans="2:4" x14ac:dyDescent="0.25">
      <c r="B1496" s="72"/>
      <c r="C1496" s="73"/>
      <c r="D1496" s="74"/>
    </row>
    <row r="1497" spans="2:4" x14ac:dyDescent="0.25">
      <c r="B1497" s="72"/>
      <c r="C1497" s="73"/>
      <c r="D1497" s="74"/>
    </row>
    <row r="1498" spans="2:4" x14ac:dyDescent="0.25">
      <c r="B1498" s="72"/>
      <c r="C1498" s="73"/>
      <c r="D1498" s="74"/>
    </row>
    <row r="1499" spans="2:4" x14ac:dyDescent="0.25">
      <c r="B1499" s="72"/>
      <c r="C1499" s="73"/>
      <c r="D1499" s="74"/>
    </row>
    <row r="1500" spans="2:4" x14ac:dyDescent="0.25">
      <c r="B1500" s="72"/>
      <c r="C1500" s="73"/>
      <c r="D1500" s="74"/>
    </row>
    <row r="1501" spans="2:4" x14ac:dyDescent="0.25">
      <c r="B1501" s="72"/>
      <c r="C1501" s="73"/>
      <c r="D1501" s="74"/>
    </row>
    <row r="1502" spans="2:4" x14ac:dyDescent="0.25">
      <c r="B1502" s="72"/>
      <c r="C1502" s="73"/>
      <c r="D1502" s="74"/>
    </row>
    <row r="1503" spans="2:4" x14ac:dyDescent="0.25">
      <c r="B1503" s="72"/>
      <c r="C1503" s="73"/>
      <c r="D1503" s="74"/>
    </row>
    <row r="1504" spans="2:4" x14ac:dyDescent="0.25">
      <c r="B1504" s="72"/>
      <c r="C1504" s="73"/>
      <c r="D1504" s="74"/>
    </row>
    <row r="1505" spans="2:4" x14ac:dyDescent="0.25">
      <c r="B1505" s="72"/>
      <c r="C1505" s="73"/>
      <c r="D1505" s="74"/>
    </row>
    <row r="1506" spans="2:4" x14ac:dyDescent="0.25">
      <c r="B1506" s="72"/>
      <c r="C1506" s="73"/>
      <c r="D1506" s="74"/>
    </row>
    <row r="1507" spans="2:4" x14ac:dyDescent="0.25">
      <c r="B1507" s="72"/>
      <c r="C1507" s="73"/>
      <c r="D1507" s="74"/>
    </row>
    <row r="1508" spans="2:4" x14ac:dyDescent="0.25">
      <c r="B1508" s="72"/>
      <c r="C1508" s="73"/>
      <c r="D1508" s="74"/>
    </row>
    <row r="1509" spans="2:4" x14ac:dyDescent="0.25">
      <c r="B1509" s="72"/>
      <c r="C1509" s="73"/>
      <c r="D1509" s="74"/>
    </row>
    <row r="1510" spans="2:4" x14ac:dyDescent="0.25">
      <c r="B1510" s="72"/>
      <c r="C1510" s="73"/>
      <c r="D1510" s="74"/>
    </row>
    <row r="1511" spans="2:4" x14ac:dyDescent="0.25">
      <c r="B1511" s="72"/>
      <c r="C1511" s="73"/>
      <c r="D1511" s="74"/>
    </row>
    <row r="1512" spans="2:4" x14ac:dyDescent="0.25">
      <c r="B1512" s="72"/>
      <c r="C1512" s="73"/>
      <c r="D1512" s="74"/>
    </row>
    <row r="1513" spans="2:4" x14ac:dyDescent="0.25">
      <c r="B1513" s="72"/>
      <c r="C1513" s="73"/>
      <c r="D1513" s="74"/>
    </row>
    <row r="1514" spans="2:4" x14ac:dyDescent="0.25">
      <c r="B1514" s="72"/>
      <c r="C1514" s="73"/>
      <c r="D1514" s="74"/>
    </row>
    <row r="1515" spans="2:4" x14ac:dyDescent="0.25">
      <c r="B1515" s="72"/>
      <c r="C1515" s="73"/>
      <c r="D1515" s="74"/>
    </row>
    <row r="1516" spans="2:4" x14ac:dyDescent="0.25">
      <c r="B1516" s="72"/>
      <c r="C1516" s="73"/>
      <c r="D1516" s="74"/>
    </row>
    <row r="1517" spans="2:4" x14ac:dyDescent="0.25">
      <c r="B1517" s="72"/>
      <c r="C1517" s="73"/>
      <c r="D1517" s="74"/>
    </row>
    <row r="1518" spans="2:4" x14ac:dyDescent="0.25">
      <c r="B1518" s="72"/>
      <c r="C1518" s="73"/>
      <c r="D1518" s="74"/>
    </row>
    <row r="1519" spans="2:4" x14ac:dyDescent="0.25">
      <c r="B1519" s="72"/>
      <c r="C1519" s="73"/>
      <c r="D1519" s="74"/>
    </row>
    <row r="1520" spans="2:4" x14ac:dyDescent="0.25">
      <c r="B1520" s="72"/>
      <c r="C1520" s="73"/>
      <c r="D1520" s="74"/>
    </row>
    <row r="1521" spans="2:4" x14ac:dyDescent="0.25">
      <c r="B1521" s="72"/>
      <c r="C1521" s="73"/>
      <c r="D1521" s="74"/>
    </row>
    <row r="1522" spans="2:4" x14ac:dyDescent="0.25">
      <c r="B1522" s="72"/>
      <c r="C1522" s="73"/>
      <c r="D1522" s="74"/>
    </row>
    <row r="1523" spans="2:4" x14ac:dyDescent="0.25">
      <c r="B1523" s="72"/>
      <c r="C1523" s="73"/>
      <c r="D1523" s="74"/>
    </row>
    <row r="1524" spans="2:4" x14ac:dyDescent="0.25">
      <c r="B1524" s="72"/>
      <c r="C1524" s="73"/>
      <c r="D1524" s="74"/>
    </row>
    <row r="1525" spans="2:4" x14ac:dyDescent="0.25">
      <c r="B1525" s="72"/>
      <c r="C1525" s="73"/>
      <c r="D1525" s="74"/>
    </row>
    <row r="1526" spans="2:4" x14ac:dyDescent="0.25">
      <c r="B1526" s="72"/>
      <c r="C1526" s="73"/>
      <c r="D1526" s="74"/>
    </row>
    <row r="1527" spans="2:4" x14ac:dyDescent="0.25">
      <c r="B1527" s="72"/>
      <c r="C1527" s="73"/>
      <c r="D1527" s="74"/>
    </row>
    <row r="1528" spans="2:4" x14ac:dyDescent="0.25">
      <c r="B1528" s="72"/>
      <c r="C1528" s="73"/>
      <c r="D1528" s="74"/>
    </row>
    <row r="1529" spans="2:4" x14ac:dyDescent="0.25">
      <c r="B1529" s="72"/>
      <c r="C1529" s="73"/>
      <c r="D1529" s="74"/>
    </row>
    <row r="1530" spans="2:4" x14ac:dyDescent="0.25">
      <c r="B1530" s="72"/>
      <c r="C1530" s="73"/>
      <c r="D1530" s="74"/>
    </row>
    <row r="1531" spans="2:4" x14ac:dyDescent="0.25">
      <c r="B1531" s="72"/>
      <c r="C1531" s="73"/>
      <c r="D1531" s="74"/>
    </row>
    <row r="1532" spans="2:4" x14ac:dyDescent="0.25">
      <c r="B1532" s="72"/>
      <c r="C1532" s="73"/>
      <c r="D1532" s="74"/>
    </row>
    <row r="1533" spans="2:4" x14ac:dyDescent="0.25">
      <c r="B1533" s="72"/>
      <c r="C1533" s="73"/>
      <c r="D1533" s="74"/>
    </row>
    <row r="1534" spans="2:4" x14ac:dyDescent="0.25">
      <c r="B1534" s="72"/>
      <c r="C1534" s="73"/>
      <c r="D1534" s="74"/>
    </row>
    <row r="1535" spans="2:4" x14ac:dyDescent="0.25">
      <c r="B1535" s="72"/>
      <c r="C1535" s="73"/>
      <c r="D1535" s="74"/>
    </row>
    <row r="1536" spans="2:4" x14ac:dyDescent="0.25">
      <c r="B1536" s="72"/>
      <c r="C1536" s="73"/>
      <c r="D1536" s="74"/>
    </row>
    <row r="1537" spans="2:4" x14ac:dyDescent="0.25">
      <c r="B1537" s="72"/>
      <c r="C1537" s="73"/>
      <c r="D1537" s="74"/>
    </row>
    <row r="1538" spans="2:4" x14ac:dyDescent="0.25">
      <c r="B1538" s="72"/>
      <c r="C1538" s="73"/>
      <c r="D1538" s="74"/>
    </row>
    <row r="1539" spans="2:4" x14ac:dyDescent="0.25">
      <c r="B1539" s="72"/>
      <c r="C1539" s="73"/>
      <c r="D1539" s="74"/>
    </row>
    <row r="1540" spans="2:4" x14ac:dyDescent="0.25">
      <c r="B1540" s="72"/>
      <c r="C1540" s="73"/>
      <c r="D1540" s="74"/>
    </row>
    <row r="1541" spans="2:4" x14ac:dyDescent="0.25">
      <c r="B1541" s="72"/>
      <c r="C1541" s="73"/>
      <c r="D1541" s="74"/>
    </row>
    <row r="1542" spans="2:4" x14ac:dyDescent="0.25">
      <c r="B1542" s="72"/>
      <c r="C1542" s="73"/>
      <c r="D1542" s="74"/>
    </row>
    <row r="1543" spans="2:4" x14ac:dyDescent="0.25">
      <c r="B1543" s="72"/>
      <c r="C1543" s="73"/>
      <c r="D1543" s="74"/>
    </row>
    <row r="1544" spans="2:4" x14ac:dyDescent="0.25">
      <c r="B1544" s="72"/>
      <c r="C1544" s="73"/>
      <c r="D1544" s="74"/>
    </row>
    <row r="1545" spans="2:4" x14ac:dyDescent="0.25">
      <c r="B1545" s="72"/>
      <c r="C1545" s="73"/>
      <c r="D1545" s="74"/>
    </row>
    <row r="1546" spans="2:4" x14ac:dyDescent="0.25">
      <c r="B1546" s="72"/>
      <c r="C1546" s="73"/>
      <c r="D1546" s="74"/>
    </row>
    <row r="1547" spans="2:4" x14ac:dyDescent="0.25">
      <c r="B1547" s="72"/>
      <c r="C1547" s="73"/>
      <c r="D1547" s="74"/>
    </row>
    <row r="1548" spans="2:4" x14ac:dyDescent="0.25">
      <c r="B1548" s="72"/>
      <c r="C1548" s="73"/>
      <c r="D1548" s="74"/>
    </row>
    <row r="1549" spans="2:4" x14ac:dyDescent="0.25">
      <c r="B1549" s="72"/>
      <c r="C1549" s="73"/>
      <c r="D1549" s="74"/>
    </row>
    <row r="1550" spans="2:4" x14ac:dyDescent="0.25">
      <c r="B1550" s="72"/>
      <c r="C1550" s="73"/>
      <c r="D1550" s="74"/>
    </row>
    <row r="1551" spans="2:4" x14ac:dyDescent="0.25">
      <c r="B1551" s="72"/>
      <c r="C1551" s="73"/>
      <c r="D1551" s="74"/>
    </row>
    <row r="1552" spans="2:4" x14ac:dyDescent="0.25">
      <c r="B1552" s="72"/>
      <c r="C1552" s="73"/>
      <c r="D1552" s="74"/>
    </row>
    <row r="1553" spans="2:4" x14ac:dyDescent="0.25">
      <c r="B1553" s="72"/>
      <c r="C1553" s="73"/>
      <c r="D1553" s="74"/>
    </row>
    <row r="1554" spans="2:4" x14ac:dyDescent="0.25">
      <c r="B1554" s="72"/>
      <c r="C1554" s="73"/>
      <c r="D1554" s="74"/>
    </row>
    <row r="1555" spans="2:4" x14ac:dyDescent="0.25">
      <c r="B1555" s="72"/>
      <c r="C1555" s="73"/>
      <c r="D1555" s="74"/>
    </row>
    <row r="1556" spans="2:4" x14ac:dyDescent="0.25">
      <c r="B1556" s="72"/>
      <c r="C1556" s="73"/>
      <c r="D1556" s="74"/>
    </row>
    <row r="1557" spans="2:4" x14ac:dyDescent="0.25">
      <c r="B1557" s="72"/>
      <c r="C1557" s="73"/>
      <c r="D1557" s="74"/>
    </row>
    <row r="1558" spans="2:4" x14ac:dyDescent="0.25">
      <c r="B1558" s="72"/>
      <c r="C1558" s="73"/>
      <c r="D1558" s="74"/>
    </row>
    <row r="1559" spans="2:4" x14ac:dyDescent="0.25">
      <c r="B1559" s="72"/>
      <c r="C1559" s="73"/>
      <c r="D1559" s="74"/>
    </row>
    <row r="1560" spans="2:4" x14ac:dyDescent="0.25">
      <c r="B1560" s="72"/>
      <c r="C1560" s="73"/>
      <c r="D1560" s="74"/>
    </row>
    <row r="1561" spans="2:4" x14ac:dyDescent="0.25">
      <c r="B1561" s="72"/>
      <c r="C1561" s="73"/>
      <c r="D1561" s="74"/>
    </row>
    <row r="1562" spans="2:4" x14ac:dyDescent="0.25">
      <c r="B1562" s="72"/>
      <c r="C1562" s="73"/>
      <c r="D1562" s="74"/>
    </row>
    <row r="1563" spans="2:4" x14ac:dyDescent="0.25">
      <c r="B1563" s="72"/>
      <c r="C1563" s="73"/>
      <c r="D1563" s="74"/>
    </row>
    <row r="1564" spans="2:4" x14ac:dyDescent="0.25">
      <c r="B1564" s="72"/>
      <c r="C1564" s="73"/>
      <c r="D1564" s="74"/>
    </row>
    <row r="1565" spans="2:4" x14ac:dyDescent="0.25">
      <c r="B1565" s="72"/>
      <c r="C1565" s="73"/>
      <c r="D1565" s="74"/>
    </row>
    <row r="1566" spans="2:4" x14ac:dyDescent="0.25">
      <c r="B1566" s="72"/>
      <c r="C1566" s="73"/>
      <c r="D1566" s="74"/>
    </row>
    <row r="1567" spans="2:4" x14ac:dyDescent="0.25">
      <c r="B1567" s="72"/>
      <c r="C1567" s="73"/>
      <c r="D1567" s="74"/>
    </row>
    <row r="1568" spans="2:4" x14ac:dyDescent="0.25">
      <c r="B1568" s="72"/>
      <c r="C1568" s="73"/>
      <c r="D1568" s="74"/>
    </row>
    <row r="1569" spans="2:4" x14ac:dyDescent="0.25">
      <c r="B1569" s="72"/>
      <c r="C1569" s="73"/>
      <c r="D1569" s="74"/>
    </row>
    <row r="1570" spans="2:4" x14ac:dyDescent="0.25">
      <c r="B1570" s="72"/>
      <c r="C1570" s="73"/>
      <c r="D1570" s="74"/>
    </row>
    <row r="1571" spans="2:4" x14ac:dyDescent="0.25">
      <c r="B1571" s="72"/>
      <c r="C1571" s="73"/>
      <c r="D1571" s="74"/>
    </row>
    <row r="1572" spans="2:4" x14ac:dyDescent="0.25">
      <c r="B1572" s="72"/>
      <c r="C1572" s="73"/>
      <c r="D1572" s="74"/>
    </row>
    <row r="1573" spans="2:4" x14ac:dyDescent="0.25">
      <c r="B1573" s="72"/>
      <c r="C1573" s="73"/>
      <c r="D1573" s="74"/>
    </row>
    <row r="1574" spans="2:4" x14ac:dyDescent="0.25">
      <c r="B1574" s="72"/>
      <c r="C1574" s="73"/>
      <c r="D1574" s="74"/>
    </row>
    <row r="1575" spans="2:4" x14ac:dyDescent="0.25">
      <c r="B1575" s="72"/>
      <c r="C1575" s="73"/>
      <c r="D1575" s="74"/>
    </row>
    <row r="1576" spans="2:4" x14ac:dyDescent="0.25">
      <c r="B1576" s="72"/>
      <c r="C1576" s="73"/>
      <c r="D1576" s="74"/>
    </row>
    <row r="1577" spans="2:4" x14ac:dyDescent="0.25">
      <c r="B1577" s="72"/>
      <c r="C1577" s="73"/>
      <c r="D1577" s="74"/>
    </row>
    <row r="1578" spans="2:4" x14ac:dyDescent="0.25">
      <c r="B1578" s="72"/>
      <c r="C1578" s="73"/>
      <c r="D1578" s="74"/>
    </row>
    <row r="1579" spans="2:4" x14ac:dyDescent="0.25">
      <c r="B1579" s="72"/>
      <c r="C1579" s="73"/>
      <c r="D1579" s="74"/>
    </row>
    <row r="1580" spans="2:4" x14ac:dyDescent="0.25">
      <c r="B1580" s="72"/>
      <c r="C1580" s="73"/>
      <c r="D1580" s="74"/>
    </row>
    <row r="1581" spans="2:4" x14ac:dyDescent="0.25">
      <c r="B1581" s="72"/>
      <c r="C1581" s="73"/>
      <c r="D1581" s="74"/>
    </row>
    <row r="1582" spans="2:4" x14ac:dyDescent="0.25">
      <c r="B1582" s="72"/>
      <c r="C1582" s="73"/>
      <c r="D1582" s="74"/>
    </row>
    <row r="1583" spans="2:4" x14ac:dyDescent="0.25">
      <c r="B1583" s="72"/>
      <c r="C1583" s="73"/>
      <c r="D1583" s="74"/>
    </row>
    <row r="1584" spans="2:4" x14ac:dyDescent="0.25">
      <c r="B1584" s="72"/>
      <c r="C1584" s="73"/>
      <c r="D1584" s="74"/>
    </row>
    <row r="1585" spans="2:4" x14ac:dyDescent="0.25">
      <c r="B1585" s="72"/>
      <c r="C1585" s="73"/>
      <c r="D1585" s="74"/>
    </row>
    <row r="1586" spans="2:4" x14ac:dyDescent="0.25">
      <c r="B1586" s="72"/>
      <c r="C1586" s="73"/>
      <c r="D1586" s="74"/>
    </row>
    <row r="1587" spans="2:4" x14ac:dyDescent="0.25">
      <c r="B1587" s="72"/>
      <c r="C1587" s="73"/>
      <c r="D1587" s="74"/>
    </row>
    <row r="1588" spans="2:4" x14ac:dyDescent="0.25">
      <c r="B1588" s="72"/>
      <c r="C1588" s="73"/>
      <c r="D1588" s="74"/>
    </row>
    <row r="1589" spans="2:4" x14ac:dyDescent="0.25">
      <c r="B1589" s="72"/>
      <c r="C1589" s="73"/>
      <c r="D1589" s="74"/>
    </row>
    <row r="1590" spans="2:4" x14ac:dyDescent="0.25">
      <c r="B1590" s="72"/>
      <c r="C1590" s="73"/>
      <c r="D1590" s="74"/>
    </row>
    <row r="1591" spans="2:4" x14ac:dyDescent="0.25">
      <c r="B1591" s="72"/>
      <c r="C1591" s="73"/>
      <c r="D1591" s="74"/>
    </row>
    <row r="1592" spans="2:4" x14ac:dyDescent="0.25">
      <c r="B1592" s="72"/>
      <c r="C1592" s="73"/>
      <c r="D1592" s="74"/>
    </row>
    <row r="1593" spans="2:4" x14ac:dyDescent="0.25">
      <c r="B1593" s="72"/>
      <c r="C1593" s="73"/>
      <c r="D1593" s="74"/>
    </row>
    <row r="1594" spans="2:4" x14ac:dyDescent="0.25">
      <c r="B1594" s="72"/>
      <c r="C1594" s="73"/>
      <c r="D1594" s="74"/>
    </row>
    <row r="1595" spans="2:4" x14ac:dyDescent="0.25">
      <c r="B1595" s="72"/>
      <c r="C1595" s="73"/>
      <c r="D1595" s="74"/>
    </row>
    <row r="1596" spans="2:4" x14ac:dyDescent="0.25">
      <c r="B1596" s="72"/>
      <c r="C1596" s="73"/>
      <c r="D1596" s="74"/>
    </row>
    <row r="1597" spans="2:4" x14ac:dyDescent="0.25">
      <c r="B1597" s="72"/>
      <c r="C1597" s="73"/>
      <c r="D1597" s="74"/>
    </row>
    <row r="1598" spans="2:4" x14ac:dyDescent="0.25">
      <c r="B1598" s="72"/>
      <c r="C1598" s="73"/>
      <c r="D1598" s="74"/>
    </row>
    <row r="1599" spans="2:4" x14ac:dyDescent="0.25">
      <c r="B1599" s="72"/>
      <c r="C1599" s="73"/>
      <c r="D1599" s="74"/>
    </row>
    <row r="1600" spans="2:4" x14ac:dyDescent="0.25">
      <c r="B1600" s="72"/>
      <c r="C1600" s="73"/>
      <c r="D1600" s="74"/>
    </row>
    <row r="1601" spans="2:4" x14ac:dyDescent="0.25">
      <c r="B1601" s="72"/>
      <c r="C1601" s="73"/>
      <c r="D1601" s="74"/>
    </row>
    <row r="1602" spans="2:4" x14ac:dyDescent="0.25">
      <c r="B1602" s="72"/>
      <c r="C1602" s="73"/>
      <c r="D1602" s="74"/>
    </row>
    <row r="1603" spans="2:4" x14ac:dyDescent="0.25">
      <c r="B1603" s="72"/>
      <c r="C1603" s="73"/>
      <c r="D1603" s="74"/>
    </row>
    <row r="1604" spans="2:4" x14ac:dyDescent="0.25">
      <c r="B1604" s="72"/>
      <c r="C1604" s="73"/>
      <c r="D1604" s="74"/>
    </row>
    <row r="1605" spans="2:4" x14ac:dyDescent="0.25">
      <c r="B1605" s="72"/>
      <c r="C1605" s="73"/>
      <c r="D1605" s="74"/>
    </row>
    <row r="1606" spans="2:4" x14ac:dyDescent="0.25">
      <c r="B1606" s="72"/>
      <c r="C1606" s="73"/>
      <c r="D1606" s="74"/>
    </row>
    <row r="1607" spans="2:4" x14ac:dyDescent="0.25">
      <c r="B1607" s="72"/>
      <c r="C1607" s="73"/>
      <c r="D1607" s="74"/>
    </row>
    <row r="1608" spans="2:4" x14ac:dyDescent="0.25">
      <c r="B1608" s="72"/>
      <c r="C1608" s="73"/>
      <c r="D1608" s="74"/>
    </row>
    <row r="1609" spans="2:4" x14ac:dyDescent="0.25">
      <c r="B1609" s="72"/>
      <c r="C1609" s="73"/>
      <c r="D1609" s="74"/>
    </row>
    <row r="1610" spans="2:4" x14ac:dyDescent="0.25">
      <c r="B1610" s="72"/>
      <c r="C1610" s="73"/>
      <c r="D1610" s="74"/>
    </row>
    <row r="1611" spans="2:4" x14ac:dyDescent="0.25">
      <c r="B1611" s="72"/>
      <c r="C1611" s="73"/>
      <c r="D1611" s="74"/>
    </row>
    <row r="1612" spans="2:4" x14ac:dyDescent="0.25">
      <c r="B1612" s="72"/>
      <c r="C1612" s="73"/>
      <c r="D1612" s="74"/>
    </row>
    <row r="1613" spans="2:4" x14ac:dyDescent="0.25">
      <c r="B1613" s="72"/>
      <c r="C1613" s="73"/>
      <c r="D1613" s="74"/>
    </row>
    <row r="1614" spans="2:4" x14ac:dyDescent="0.25">
      <c r="B1614" s="72"/>
      <c r="C1614" s="73"/>
      <c r="D1614" s="74"/>
    </row>
    <row r="1615" spans="2:4" x14ac:dyDescent="0.25">
      <c r="B1615" s="72"/>
      <c r="C1615" s="73"/>
      <c r="D1615" s="74"/>
    </row>
    <row r="1616" spans="2:4" x14ac:dyDescent="0.25">
      <c r="B1616" s="72"/>
      <c r="C1616" s="73"/>
      <c r="D1616" s="74"/>
    </row>
    <row r="1617" spans="2:4" x14ac:dyDescent="0.25">
      <c r="B1617" s="72"/>
      <c r="C1617" s="73"/>
      <c r="D1617" s="74"/>
    </row>
    <row r="1618" spans="2:4" x14ac:dyDescent="0.25">
      <c r="B1618" s="72"/>
      <c r="C1618" s="73"/>
      <c r="D1618" s="74"/>
    </row>
    <row r="1619" spans="2:4" x14ac:dyDescent="0.25">
      <c r="B1619" s="72"/>
      <c r="C1619" s="73"/>
      <c r="D1619" s="74"/>
    </row>
    <row r="1620" spans="2:4" x14ac:dyDescent="0.25">
      <c r="B1620" s="72"/>
      <c r="C1620" s="73"/>
      <c r="D1620" s="74"/>
    </row>
    <row r="1621" spans="2:4" x14ac:dyDescent="0.25">
      <c r="B1621" s="72"/>
      <c r="C1621" s="73"/>
      <c r="D1621" s="74"/>
    </row>
    <row r="1622" spans="2:4" x14ac:dyDescent="0.25">
      <c r="B1622" s="72"/>
      <c r="C1622" s="73"/>
      <c r="D1622" s="74"/>
    </row>
    <row r="1623" spans="2:4" x14ac:dyDescent="0.25">
      <c r="B1623" s="72"/>
      <c r="C1623" s="73"/>
      <c r="D1623" s="74"/>
    </row>
    <row r="1624" spans="2:4" x14ac:dyDescent="0.25">
      <c r="B1624" s="72"/>
      <c r="C1624" s="73"/>
      <c r="D1624" s="74"/>
    </row>
    <row r="1625" spans="2:4" x14ac:dyDescent="0.25">
      <c r="B1625" s="72"/>
      <c r="C1625" s="73"/>
      <c r="D1625" s="74"/>
    </row>
    <row r="1626" spans="2:4" x14ac:dyDescent="0.25">
      <c r="B1626" s="72"/>
      <c r="C1626" s="73"/>
      <c r="D1626" s="74"/>
    </row>
    <row r="1627" spans="2:4" x14ac:dyDescent="0.25">
      <c r="B1627" s="72"/>
      <c r="C1627" s="73"/>
      <c r="D1627" s="74"/>
    </row>
    <row r="1628" spans="2:4" x14ac:dyDescent="0.25">
      <c r="B1628" s="72"/>
      <c r="C1628" s="73"/>
      <c r="D1628" s="74"/>
    </row>
    <row r="1629" spans="2:4" x14ac:dyDescent="0.25">
      <c r="B1629" s="72"/>
      <c r="C1629" s="73"/>
      <c r="D1629" s="74"/>
    </row>
    <row r="1630" spans="2:4" x14ac:dyDescent="0.25">
      <c r="B1630" s="72"/>
      <c r="C1630" s="73"/>
      <c r="D1630" s="74"/>
    </row>
    <row r="1631" spans="2:4" x14ac:dyDescent="0.25">
      <c r="B1631" s="72"/>
      <c r="C1631" s="73"/>
      <c r="D1631" s="74"/>
    </row>
    <row r="1632" spans="2:4" x14ac:dyDescent="0.25">
      <c r="B1632" s="72"/>
      <c r="C1632" s="73"/>
      <c r="D1632" s="74"/>
    </row>
    <row r="1633" spans="2:4" x14ac:dyDescent="0.25">
      <c r="B1633" s="72"/>
      <c r="C1633" s="73"/>
      <c r="D1633" s="74"/>
    </row>
    <row r="1634" spans="2:4" x14ac:dyDescent="0.25">
      <c r="B1634" s="72"/>
      <c r="C1634" s="73"/>
      <c r="D1634" s="74"/>
    </row>
    <row r="1635" spans="2:4" x14ac:dyDescent="0.25">
      <c r="B1635" s="72"/>
      <c r="C1635" s="73"/>
      <c r="D1635" s="74"/>
    </row>
    <row r="1636" spans="2:4" x14ac:dyDescent="0.25">
      <c r="B1636" s="72"/>
      <c r="C1636" s="73"/>
      <c r="D1636" s="74"/>
    </row>
    <row r="1637" spans="2:4" x14ac:dyDescent="0.25">
      <c r="B1637" s="72"/>
      <c r="C1637" s="73"/>
      <c r="D1637" s="74"/>
    </row>
    <row r="1638" spans="2:4" x14ac:dyDescent="0.25">
      <c r="B1638" s="72"/>
      <c r="C1638" s="73"/>
      <c r="D1638" s="74"/>
    </row>
    <row r="1639" spans="2:4" x14ac:dyDescent="0.25">
      <c r="B1639" s="72"/>
      <c r="C1639" s="73"/>
      <c r="D1639" s="74"/>
    </row>
    <row r="1640" spans="2:4" x14ac:dyDescent="0.25">
      <c r="B1640" s="72"/>
      <c r="C1640" s="73"/>
      <c r="D1640" s="74"/>
    </row>
    <row r="1641" spans="2:4" x14ac:dyDescent="0.25">
      <c r="B1641" s="72"/>
      <c r="C1641" s="73"/>
      <c r="D1641" s="74"/>
    </row>
    <row r="1642" spans="2:4" x14ac:dyDescent="0.25">
      <c r="B1642" s="72"/>
      <c r="C1642" s="73"/>
      <c r="D1642" s="74"/>
    </row>
    <row r="1643" spans="2:4" x14ac:dyDescent="0.25">
      <c r="B1643" s="72"/>
      <c r="C1643" s="73"/>
      <c r="D1643" s="74"/>
    </row>
    <row r="1644" spans="2:4" x14ac:dyDescent="0.25">
      <c r="B1644" s="72"/>
      <c r="C1644" s="73"/>
      <c r="D1644" s="74"/>
    </row>
    <row r="1645" spans="2:4" x14ac:dyDescent="0.25">
      <c r="B1645" s="72"/>
      <c r="C1645" s="73"/>
      <c r="D1645" s="74"/>
    </row>
    <row r="1646" spans="2:4" x14ac:dyDescent="0.25">
      <c r="B1646" s="72"/>
      <c r="C1646" s="73"/>
      <c r="D1646" s="74"/>
    </row>
    <row r="1647" spans="2:4" x14ac:dyDescent="0.25">
      <c r="B1647" s="72"/>
      <c r="C1647" s="73"/>
      <c r="D1647" s="74"/>
    </row>
    <row r="1648" spans="2:4" x14ac:dyDescent="0.25">
      <c r="B1648" s="72"/>
      <c r="C1648" s="73"/>
      <c r="D1648" s="74"/>
    </row>
    <row r="1649" spans="2:4" x14ac:dyDescent="0.25">
      <c r="B1649" s="72"/>
      <c r="C1649" s="73"/>
      <c r="D1649" s="74"/>
    </row>
    <row r="1650" spans="2:4" x14ac:dyDescent="0.25">
      <c r="B1650" s="72"/>
      <c r="C1650" s="73"/>
      <c r="D1650" s="74"/>
    </row>
    <row r="1651" spans="2:4" x14ac:dyDescent="0.25">
      <c r="B1651" s="72"/>
      <c r="C1651" s="73"/>
      <c r="D1651" s="74"/>
    </row>
    <row r="1652" spans="2:4" x14ac:dyDescent="0.25">
      <c r="B1652" s="72"/>
      <c r="C1652" s="73"/>
      <c r="D1652" s="74"/>
    </row>
    <row r="1653" spans="2:4" x14ac:dyDescent="0.25">
      <c r="B1653" s="72"/>
      <c r="C1653" s="73"/>
      <c r="D1653" s="74"/>
    </row>
    <row r="1654" spans="2:4" x14ac:dyDescent="0.25">
      <c r="B1654" s="72"/>
      <c r="C1654" s="73"/>
      <c r="D1654" s="74"/>
    </row>
    <row r="1655" spans="2:4" x14ac:dyDescent="0.25">
      <c r="B1655" s="72"/>
      <c r="C1655" s="73"/>
      <c r="D1655" s="74"/>
    </row>
    <row r="1656" spans="2:4" x14ac:dyDescent="0.25">
      <c r="B1656" s="72"/>
      <c r="C1656" s="73"/>
      <c r="D1656" s="74"/>
    </row>
    <row r="1657" spans="2:4" x14ac:dyDescent="0.25">
      <c r="B1657" s="72"/>
      <c r="C1657" s="73"/>
      <c r="D1657" s="74"/>
    </row>
    <row r="1658" spans="2:4" x14ac:dyDescent="0.25">
      <c r="B1658" s="72"/>
      <c r="C1658" s="73"/>
      <c r="D1658" s="74"/>
    </row>
    <row r="1659" spans="2:4" x14ac:dyDescent="0.25">
      <c r="B1659" s="72"/>
      <c r="C1659" s="73"/>
      <c r="D1659" s="74"/>
    </row>
    <row r="1660" spans="2:4" x14ac:dyDescent="0.25">
      <c r="B1660" s="72"/>
      <c r="C1660" s="73"/>
      <c r="D1660" s="74"/>
    </row>
    <row r="1661" spans="2:4" x14ac:dyDescent="0.25">
      <c r="B1661" s="72"/>
      <c r="C1661" s="73"/>
      <c r="D1661" s="74"/>
    </row>
    <row r="1662" spans="2:4" x14ac:dyDescent="0.25">
      <c r="B1662" s="72"/>
      <c r="C1662" s="73"/>
      <c r="D1662" s="74"/>
    </row>
    <row r="1663" spans="2:4" x14ac:dyDescent="0.25">
      <c r="B1663" s="72"/>
      <c r="C1663" s="73"/>
      <c r="D1663" s="74"/>
    </row>
    <row r="1664" spans="2:4" x14ac:dyDescent="0.25">
      <c r="B1664" s="72"/>
      <c r="C1664" s="73"/>
      <c r="D1664" s="74"/>
    </row>
    <row r="1665" spans="2:4" x14ac:dyDescent="0.25">
      <c r="B1665" s="72"/>
      <c r="C1665" s="73"/>
      <c r="D1665" s="74"/>
    </row>
    <row r="1666" spans="2:4" x14ac:dyDescent="0.25">
      <c r="B1666" s="72"/>
      <c r="C1666" s="73"/>
      <c r="D1666" s="74"/>
    </row>
    <row r="1667" spans="2:4" x14ac:dyDescent="0.25">
      <c r="B1667" s="72"/>
      <c r="C1667" s="73"/>
      <c r="D1667" s="74"/>
    </row>
    <row r="1668" spans="2:4" x14ac:dyDescent="0.25">
      <c r="B1668" s="72"/>
      <c r="C1668" s="73"/>
      <c r="D1668" s="74"/>
    </row>
    <row r="1669" spans="2:4" x14ac:dyDescent="0.25">
      <c r="B1669" s="72"/>
      <c r="C1669" s="73"/>
      <c r="D1669" s="74"/>
    </row>
    <row r="1670" spans="2:4" x14ac:dyDescent="0.25">
      <c r="B1670" s="72"/>
      <c r="C1670" s="73"/>
      <c r="D1670" s="74"/>
    </row>
    <row r="1671" spans="2:4" x14ac:dyDescent="0.25">
      <c r="B1671" s="72"/>
      <c r="C1671" s="73"/>
      <c r="D1671" s="74"/>
    </row>
    <row r="1672" spans="2:4" x14ac:dyDescent="0.25">
      <c r="B1672" s="72"/>
      <c r="C1672" s="73"/>
      <c r="D1672" s="74"/>
    </row>
    <row r="1673" spans="2:4" x14ac:dyDescent="0.25">
      <c r="B1673" s="72"/>
      <c r="C1673" s="73"/>
      <c r="D1673" s="74"/>
    </row>
    <row r="1674" spans="2:4" x14ac:dyDescent="0.25">
      <c r="B1674" s="72"/>
      <c r="C1674" s="73"/>
      <c r="D1674" s="74"/>
    </row>
    <row r="1675" spans="2:4" x14ac:dyDescent="0.25">
      <c r="B1675" s="72"/>
      <c r="C1675" s="73"/>
      <c r="D1675" s="74"/>
    </row>
    <row r="1676" spans="2:4" x14ac:dyDescent="0.25">
      <c r="B1676" s="72"/>
      <c r="C1676" s="73"/>
      <c r="D1676" s="74"/>
    </row>
    <row r="1677" spans="2:4" x14ac:dyDescent="0.25">
      <c r="B1677" s="72"/>
      <c r="C1677" s="73"/>
      <c r="D1677" s="74"/>
    </row>
    <row r="1678" spans="2:4" x14ac:dyDescent="0.25">
      <c r="B1678" s="72"/>
      <c r="C1678" s="73"/>
      <c r="D1678" s="74"/>
    </row>
    <row r="1679" spans="2:4" x14ac:dyDescent="0.25">
      <c r="B1679" s="72"/>
      <c r="C1679" s="73"/>
      <c r="D1679" s="74"/>
    </row>
    <row r="1680" spans="2:4" x14ac:dyDescent="0.25">
      <c r="B1680" s="72"/>
      <c r="C1680" s="73"/>
      <c r="D1680" s="74"/>
    </row>
    <row r="1681" spans="2:4" x14ac:dyDescent="0.25">
      <c r="B1681" s="72"/>
      <c r="C1681" s="73"/>
      <c r="D1681" s="74"/>
    </row>
    <row r="1682" spans="2:4" x14ac:dyDescent="0.25">
      <c r="B1682" s="72"/>
      <c r="C1682" s="73"/>
      <c r="D1682" s="74"/>
    </row>
    <row r="1683" spans="2:4" x14ac:dyDescent="0.25">
      <c r="B1683" s="72"/>
      <c r="C1683" s="73"/>
      <c r="D1683" s="74"/>
    </row>
    <row r="1684" spans="2:4" x14ac:dyDescent="0.25">
      <c r="B1684" s="72"/>
      <c r="C1684" s="73"/>
      <c r="D1684" s="74"/>
    </row>
    <row r="1685" spans="2:4" x14ac:dyDescent="0.25">
      <c r="B1685" s="72"/>
      <c r="C1685" s="73"/>
      <c r="D1685" s="74"/>
    </row>
    <row r="1686" spans="2:4" x14ac:dyDescent="0.25">
      <c r="B1686" s="72"/>
      <c r="C1686" s="73"/>
      <c r="D1686" s="74"/>
    </row>
    <row r="1687" spans="2:4" x14ac:dyDescent="0.25">
      <c r="B1687" s="72"/>
      <c r="C1687" s="73"/>
      <c r="D1687" s="74"/>
    </row>
    <row r="1688" spans="2:4" x14ac:dyDescent="0.25">
      <c r="B1688" s="72"/>
      <c r="C1688" s="73"/>
      <c r="D1688" s="74"/>
    </row>
    <row r="1689" spans="2:4" x14ac:dyDescent="0.25">
      <c r="B1689" s="72"/>
      <c r="C1689" s="73"/>
      <c r="D1689" s="74"/>
    </row>
    <row r="1690" spans="2:4" x14ac:dyDescent="0.25">
      <c r="B1690" s="72"/>
      <c r="C1690" s="73"/>
      <c r="D1690" s="74"/>
    </row>
    <row r="1691" spans="2:4" x14ac:dyDescent="0.25">
      <c r="B1691" s="72"/>
      <c r="C1691" s="73"/>
      <c r="D1691" s="74"/>
    </row>
    <row r="1692" spans="2:4" x14ac:dyDescent="0.25">
      <c r="B1692" s="72"/>
      <c r="C1692" s="73"/>
      <c r="D1692" s="74"/>
    </row>
    <row r="1693" spans="2:4" x14ac:dyDescent="0.25">
      <c r="B1693" s="72"/>
      <c r="C1693" s="73"/>
      <c r="D1693" s="74"/>
    </row>
    <row r="1694" spans="2:4" x14ac:dyDescent="0.25">
      <c r="B1694" s="72"/>
      <c r="C1694" s="73"/>
      <c r="D1694" s="74"/>
    </row>
    <row r="1695" spans="2:4" x14ac:dyDescent="0.25">
      <c r="B1695" s="72"/>
      <c r="C1695" s="73"/>
      <c r="D1695" s="74"/>
    </row>
    <row r="1696" spans="2:4" x14ac:dyDescent="0.25">
      <c r="B1696" s="72"/>
      <c r="C1696" s="73"/>
      <c r="D1696" s="74"/>
    </row>
    <row r="1697" spans="2:4" x14ac:dyDescent="0.25">
      <c r="B1697" s="72"/>
      <c r="C1697" s="73"/>
      <c r="D1697" s="74"/>
    </row>
    <row r="1698" spans="2:4" x14ac:dyDescent="0.25">
      <c r="B1698" s="72"/>
      <c r="C1698" s="73"/>
      <c r="D1698" s="74"/>
    </row>
    <row r="1699" spans="2:4" x14ac:dyDescent="0.25">
      <c r="B1699" s="72"/>
      <c r="C1699" s="73"/>
      <c r="D1699" s="74"/>
    </row>
    <row r="1700" spans="2:4" x14ac:dyDescent="0.25">
      <c r="B1700" s="72"/>
      <c r="C1700" s="73"/>
      <c r="D1700" s="74"/>
    </row>
    <row r="1701" spans="2:4" x14ac:dyDescent="0.25">
      <c r="B1701" s="72"/>
      <c r="C1701" s="73"/>
      <c r="D1701" s="74"/>
    </row>
    <row r="1702" spans="2:4" x14ac:dyDescent="0.25">
      <c r="B1702" s="72"/>
      <c r="C1702" s="73"/>
      <c r="D1702" s="74"/>
    </row>
    <row r="1703" spans="2:4" x14ac:dyDescent="0.25">
      <c r="B1703" s="72"/>
      <c r="C1703" s="73"/>
      <c r="D1703" s="74"/>
    </row>
    <row r="1704" spans="2:4" x14ac:dyDescent="0.25">
      <c r="B1704" s="72"/>
      <c r="C1704" s="73"/>
      <c r="D1704" s="74"/>
    </row>
    <row r="1705" spans="2:4" x14ac:dyDescent="0.25">
      <c r="B1705" s="72"/>
      <c r="C1705" s="73"/>
      <c r="D1705" s="74"/>
    </row>
    <row r="1706" spans="2:4" x14ac:dyDescent="0.25">
      <c r="B1706" s="72"/>
      <c r="C1706" s="73"/>
      <c r="D1706" s="74"/>
    </row>
    <row r="1707" spans="2:4" x14ac:dyDescent="0.25">
      <c r="B1707" s="72"/>
      <c r="C1707" s="73"/>
      <c r="D1707" s="74"/>
    </row>
    <row r="1708" spans="2:4" x14ac:dyDescent="0.25">
      <c r="B1708" s="72"/>
      <c r="C1708" s="73"/>
      <c r="D1708" s="74"/>
    </row>
    <row r="1709" spans="2:4" x14ac:dyDescent="0.25">
      <c r="B1709" s="72"/>
      <c r="C1709" s="73"/>
      <c r="D1709" s="74"/>
    </row>
    <row r="1710" spans="2:4" x14ac:dyDescent="0.25">
      <c r="B1710" s="72"/>
      <c r="C1710" s="73"/>
      <c r="D1710" s="74"/>
    </row>
    <row r="1711" spans="2:4" x14ac:dyDescent="0.25">
      <c r="B1711" s="72"/>
      <c r="C1711" s="73"/>
      <c r="D1711" s="74"/>
    </row>
    <row r="1712" spans="2:4" x14ac:dyDescent="0.25">
      <c r="B1712" s="72"/>
      <c r="C1712" s="73"/>
      <c r="D1712" s="74"/>
    </row>
    <row r="1713" spans="2:4" x14ac:dyDescent="0.25">
      <c r="B1713" s="72"/>
      <c r="C1713" s="73"/>
      <c r="D1713" s="74"/>
    </row>
    <row r="1714" spans="2:4" x14ac:dyDescent="0.25">
      <c r="B1714" s="72"/>
      <c r="C1714" s="73"/>
      <c r="D1714" s="74"/>
    </row>
    <row r="1715" spans="2:4" x14ac:dyDescent="0.25">
      <c r="B1715" s="72"/>
      <c r="C1715" s="73"/>
      <c r="D1715" s="74"/>
    </row>
    <row r="1716" spans="2:4" x14ac:dyDescent="0.25">
      <c r="B1716" s="72"/>
      <c r="C1716" s="73"/>
      <c r="D1716" s="74"/>
    </row>
    <row r="1717" spans="2:4" x14ac:dyDescent="0.25">
      <c r="B1717" s="72"/>
      <c r="C1717" s="73"/>
      <c r="D1717" s="74"/>
    </row>
    <row r="1718" spans="2:4" x14ac:dyDescent="0.25">
      <c r="B1718" s="72"/>
      <c r="C1718" s="73"/>
      <c r="D1718" s="74"/>
    </row>
    <row r="1719" spans="2:4" x14ac:dyDescent="0.25">
      <c r="B1719" s="72"/>
      <c r="C1719" s="73"/>
      <c r="D1719" s="74"/>
    </row>
    <row r="1720" spans="2:4" x14ac:dyDescent="0.25">
      <c r="B1720" s="72"/>
      <c r="C1720" s="73"/>
      <c r="D1720" s="74"/>
    </row>
    <row r="1721" spans="2:4" x14ac:dyDescent="0.25">
      <c r="B1721" s="72"/>
      <c r="C1721" s="73"/>
      <c r="D1721" s="74"/>
    </row>
    <row r="1722" spans="2:4" x14ac:dyDescent="0.25">
      <c r="B1722" s="72"/>
      <c r="C1722" s="73"/>
      <c r="D1722" s="74"/>
    </row>
    <row r="1723" spans="2:4" x14ac:dyDescent="0.25">
      <c r="B1723" s="72"/>
      <c r="C1723" s="73"/>
      <c r="D1723" s="74"/>
    </row>
    <row r="1724" spans="2:4" x14ac:dyDescent="0.25">
      <c r="B1724" s="72"/>
      <c r="C1724" s="73"/>
      <c r="D1724" s="74"/>
    </row>
    <row r="1725" spans="2:4" x14ac:dyDescent="0.25">
      <c r="B1725" s="72"/>
      <c r="C1725" s="73"/>
      <c r="D1725" s="74"/>
    </row>
    <row r="1726" spans="2:4" x14ac:dyDescent="0.25">
      <c r="B1726" s="72"/>
      <c r="C1726" s="73"/>
      <c r="D1726" s="74"/>
    </row>
    <row r="1727" spans="2:4" x14ac:dyDescent="0.25">
      <c r="B1727" s="72"/>
      <c r="C1727" s="73"/>
      <c r="D1727" s="74"/>
    </row>
    <row r="1728" spans="2:4" x14ac:dyDescent="0.25">
      <c r="B1728" s="72"/>
      <c r="C1728" s="73"/>
      <c r="D1728" s="74"/>
    </row>
    <row r="1729" spans="2:4" x14ac:dyDescent="0.25">
      <c r="B1729" s="72"/>
      <c r="C1729" s="73"/>
      <c r="D1729" s="74"/>
    </row>
    <row r="1730" spans="2:4" x14ac:dyDescent="0.25">
      <c r="B1730" s="72"/>
      <c r="C1730" s="73"/>
      <c r="D1730" s="74"/>
    </row>
    <row r="1731" spans="2:4" x14ac:dyDescent="0.25">
      <c r="B1731" s="72"/>
      <c r="C1731" s="73"/>
      <c r="D1731" s="74"/>
    </row>
    <row r="1732" spans="2:4" x14ac:dyDescent="0.25">
      <c r="B1732" s="72"/>
      <c r="C1732" s="73"/>
      <c r="D1732" s="74"/>
    </row>
    <row r="1733" spans="2:4" x14ac:dyDescent="0.25">
      <c r="B1733" s="72"/>
      <c r="C1733" s="73"/>
      <c r="D1733" s="74"/>
    </row>
    <row r="1734" spans="2:4" x14ac:dyDescent="0.25">
      <c r="B1734" s="72"/>
      <c r="C1734" s="73"/>
      <c r="D1734" s="74"/>
    </row>
    <row r="1735" spans="2:4" x14ac:dyDescent="0.25">
      <c r="B1735" s="72"/>
      <c r="C1735" s="73"/>
      <c r="D1735" s="74"/>
    </row>
    <row r="1736" spans="2:4" x14ac:dyDescent="0.25">
      <c r="B1736" s="72"/>
      <c r="C1736" s="73"/>
      <c r="D1736" s="74"/>
    </row>
    <row r="1737" spans="2:4" x14ac:dyDescent="0.25">
      <c r="B1737" s="72"/>
      <c r="C1737" s="73"/>
      <c r="D1737" s="74"/>
    </row>
    <row r="1738" spans="2:4" x14ac:dyDescent="0.25">
      <c r="B1738" s="72"/>
      <c r="C1738" s="73"/>
      <c r="D1738" s="74"/>
    </row>
    <row r="1739" spans="2:4" x14ac:dyDescent="0.25">
      <c r="B1739" s="72"/>
      <c r="C1739" s="73"/>
      <c r="D1739" s="74"/>
    </row>
    <row r="1740" spans="2:4" x14ac:dyDescent="0.25">
      <c r="B1740" s="72"/>
      <c r="C1740" s="73"/>
      <c r="D1740" s="74"/>
    </row>
    <row r="1741" spans="2:4" x14ac:dyDescent="0.25">
      <c r="B1741" s="72"/>
      <c r="C1741" s="73"/>
      <c r="D1741" s="74"/>
    </row>
    <row r="1742" spans="2:4" x14ac:dyDescent="0.25">
      <c r="B1742" s="72"/>
      <c r="C1742" s="73"/>
      <c r="D1742" s="74"/>
    </row>
    <row r="1743" spans="2:4" x14ac:dyDescent="0.25">
      <c r="B1743" s="72"/>
      <c r="C1743" s="73"/>
      <c r="D1743" s="74"/>
    </row>
    <row r="1744" spans="2:4" x14ac:dyDescent="0.25">
      <c r="B1744" s="72"/>
      <c r="C1744" s="73"/>
      <c r="D1744" s="74"/>
    </row>
    <row r="1745" spans="2:4" x14ac:dyDescent="0.25">
      <c r="B1745" s="72"/>
      <c r="C1745" s="73"/>
      <c r="D1745" s="74"/>
    </row>
    <row r="1746" spans="2:4" x14ac:dyDescent="0.25">
      <c r="B1746" s="72"/>
      <c r="C1746" s="73"/>
      <c r="D1746" s="74"/>
    </row>
    <row r="1747" spans="2:4" x14ac:dyDescent="0.25">
      <c r="B1747" s="72"/>
      <c r="C1747" s="73"/>
      <c r="D1747" s="74"/>
    </row>
    <row r="1748" spans="2:4" x14ac:dyDescent="0.25">
      <c r="B1748" s="72"/>
      <c r="C1748" s="73"/>
      <c r="D1748" s="74"/>
    </row>
    <row r="1749" spans="2:4" x14ac:dyDescent="0.25">
      <c r="B1749" s="72"/>
      <c r="C1749" s="73"/>
      <c r="D1749" s="74"/>
    </row>
    <row r="1750" spans="2:4" x14ac:dyDescent="0.25">
      <c r="B1750" s="72"/>
      <c r="C1750" s="73"/>
      <c r="D1750" s="74"/>
    </row>
    <row r="1751" spans="2:4" x14ac:dyDescent="0.25">
      <c r="B1751" s="72"/>
      <c r="C1751" s="73"/>
      <c r="D1751" s="74"/>
    </row>
    <row r="1752" spans="2:4" x14ac:dyDescent="0.25">
      <c r="B1752" s="72"/>
      <c r="C1752" s="73"/>
      <c r="D1752" s="74"/>
    </row>
    <row r="1753" spans="2:4" x14ac:dyDescent="0.25">
      <c r="B1753" s="72"/>
      <c r="C1753" s="73"/>
      <c r="D1753" s="74"/>
    </row>
    <row r="1754" spans="2:4" x14ac:dyDescent="0.25">
      <c r="B1754" s="72"/>
      <c r="C1754" s="73"/>
      <c r="D1754" s="74"/>
    </row>
    <row r="1755" spans="2:4" x14ac:dyDescent="0.25">
      <c r="B1755" s="72"/>
      <c r="C1755" s="73"/>
      <c r="D1755" s="74"/>
    </row>
    <row r="1756" spans="2:4" x14ac:dyDescent="0.25">
      <c r="B1756" s="72"/>
      <c r="C1756" s="73"/>
      <c r="D1756" s="74"/>
    </row>
    <row r="1757" spans="2:4" x14ac:dyDescent="0.25">
      <c r="B1757" s="72"/>
      <c r="C1757" s="73"/>
      <c r="D1757" s="74"/>
    </row>
    <row r="1758" spans="2:4" x14ac:dyDescent="0.25">
      <c r="B1758" s="72"/>
      <c r="C1758" s="73"/>
      <c r="D1758" s="74"/>
    </row>
    <row r="1759" spans="2:4" x14ac:dyDescent="0.25">
      <c r="B1759" s="72"/>
      <c r="C1759" s="73"/>
      <c r="D1759" s="74"/>
    </row>
    <row r="1760" spans="2:4" x14ac:dyDescent="0.25">
      <c r="B1760" s="72"/>
      <c r="C1760" s="73"/>
      <c r="D1760" s="74"/>
    </row>
    <row r="1761" spans="2:4" x14ac:dyDescent="0.25">
      <c r="B1761" s="72"/>
      <c r="C1761" s="73"/>
      <c r="D1761" s="74"/>
    </row>
    <row r="1762" spans="2:4" x14ac:dyDescent="0.25">
      <c r="B1762" s="72"/>
      <c r="C1762" s="73"/>
      <c r="D1762" s="74"/>
    </row>
    <row r="1763" spans="2:4" x14ac:dyDescent="0.25">
      <c r="B1763" s="72"/>
      <c r="C1763" s="73"/>
      <c r="D1763" s="74"/>
    </row>
    <row r="1764" spans="2:4" x14ac:dyDescent="0.25">
      <c r="B1764" s="72"/>
      <c r="C1764" s="73"/>
      <c r="D1764" s="74"/>
    </row>
    <row r="1765" spans="2:4" x14ac:dyDescent="0.25">
      <c r="B1765" s="72"/>
      <c r="C1765" s="73"/>
      <c r="D1765" s="74"/>
    </row>
    <row r="1766" spans="2:4" x14ac:dyDescent="0.25">
      <c r="B1766" s="72"/>
      <c r="C1766" s="73"/>
      <c r="D1766" s="74"/>
    </row>
    <row r="1767" spans="2:4" x14ac:dyDescent="0.25">
      <c r="B1767" s="72"/>
      <c r="C1767" s="73"/>
      <c r="D1767" s="74"/>
    </row>
    <row r="1768" spans="2:4" x14ac:dyDescent="0.25">
      <c r="B1768" s="72"/>
      <c r="C1768" s="73"/>
      <c r="D1768" s="74"/>
    </row>
    <row r="1769" spans="2:4" x14ac:dyDescent="0.25">
      <c r="B1769" s="72"/>
      <c r="C1769" s="73"/>
      <c r="D1769" s="74"/>
    </row>
    <row r="1770" spans="2:4" x14ac:dyDescent="0.25">
      <c r="B1770" s="72"/>
      <c r="C1770" s="73"/>
      <c r="D1770" s="74"/>
    </row>
    <row r="1771" spans="2:4" x14ac:dyDescent="0.25">
      <c r="B1771" s="72"/>
      <c r="C1771" s="73"/>
      <c r="D1771" s="74"/>
    </row>
    <row r="1772" spans="2:4" x14ac:dyDescent="0.25">
      <c r="B1772" s="72"/>
      <c r="C1772" s="73"/>
      <c r="D1772" s="74"/>
    </row>
    <row r="1773" spans="2:4" x14ac:dyDescent="0.25">
      <c r="B1773" s="72"/>
      <c r="C1773" s="73"/>
      <c r="D1773" s="74"/>
    </row>
    <row r="1774" spans="2:4" x14ac:dyDescent="0.25">
      <c r="B1774" s="72"/>
      <c r="C1774" s="73"/>
      <c r="D1774" s="74"/>
    </row>
    <row r="1775" spans="2:4" x14ac:dyDescent="0.25">
      <c r="B1775" s="72"/>
      <c r="C1775" s="73"/>
      <c r="D1775" s="74"/>
    </row>
    <row r="1776" spans="2:4" x14ac:dyDescent="0.25">
      <c r="B1776" s="72"/>
      <c r="C1776" s="73"/>
      <c r="D1776" s="74"/>
    </row>
    <row r="1777" spans="2:4" x14ac:dyDescent="0.25">
      <c r="B1777" s="72"/>
      <c r="C1777" s="73"/>
      <c r="D1777" s="74"/>
    </row>
    <row r="1778" spans="2:4" x14ac:dyDescent="0.25">
      <c r="B1778" s="72"/>
      <c r="C1778" s="73"/>
      <c r="D1778" s="74"/>
    </row>
    <row r="1779" spans="2:4" x14ac:dyDescent="0.25">
      <c r="B1779" s="72"/>
      <c r="C1779" s="73"/>
      <c r="D1779" s="74"/>
    </row>
    <row r="1780" spans="2:4" x14ac:dyDescent="0.25">
      <c r="B1780" s="72"/>
      <c r="C1780" s="73"/>
      <c r="D1780" s="74"/>
    </row>
    <row r="1781" spans="2:4" x14ac:dyDescent="0.25">
      <c r="B1781" s="72"/>
      <c r="C1781" s="73"/>
      <c r="D1781" s="74"/>
    </row>
    <row r="1782" spans="2:4" x14ac:dyDescent="0.25">
      <c r="B1782" s="72"/>
      <c r="C1782" s="73"/>
      <c r="D1782" s="74"/>
    </row>
    <row r="1783" spans="2:4" x14ac:dyDescent="0.25">
      <c r="B1783" s="72"/>
      <c r="C1783" s="73"/>
      <c r="D1783" s="74"/>
    </row>
    <row r="1784" spans="2:4" x14ac:dyDescent="0.25">
      <c r="B1784" s="72"/>
      <c r="C1784" s="73"/>
      <c r="D1784" s="74"/>
    </row>
    <row r="1785" spans="2:4" x14ac:dyDescent="0.25">
      <c r="B1785" s="72"/>
      <c r="C1785" s="73"/>
      <c r="D1785" s="74"/>
    </row>
    <row r="1786" spans="2:4" x14ac:dyDescent="0.25">
      <c r="B1786" s="72"/>
      <c r="C1786" s="73"/>
      <c r="D1786" s="74"/>
    </row>
    <row r="1787" spans="2:4" x14ac:dyDescent="0.25">
      <c r="B1787" s="72"/>
      <c r="C1787" s="73"/>
      <c r="D1787" s="74"/>
    </row>
    <row r="1788" spans="2:4" x14ac:dyDescent="0.25">
      <c r="B1788" s="72"/>
      <c r="C1788" s="73"/>
      <c r="D1788" s="74"/>
    </row>
    <row r="1789" spans="2:4" x14ac:dyDescent="0.25">
      <c r="B1789" s="72"/>
      <c r="C1789" s="73"/>
      <c r="D1789" s="74"/>
    </row>
    <row r="1790" spans="2:4" x14ac:dyDescent="0.25">
      <c r="B1790" s="72"/>
      <c r="C1790" s="73"/>
      <c r="D1790" s="74"/>
    </row>
    <row r="1791" spans="2:4" x14ac:dyDescent="0.25">
      <c r="B1791" s="72"/>
      <c r="C1791" s="73"/>
      <c r="D1791" s="74"/>
    </row>
    <row r="1792" spans="2:4" x14ac:dyDescent="0.25">
      <c r="B1792" s="72"/>
      <c r="C1792" s="73"/>
      <c r="D1792" s="74"/>
    </row>
    <row r="1793" spans="2:4" x14ac:dyDescent="0.25">
      <c r="B1793" s="72"/>
      <c r="C1793" s="73"/>
      <c r="D1793" s="74"/>
    </row>
    <row r="1794" spans="2:4" x14ac:dyDescent="0.25">
      <c r="B1794" s="72"/>
      <c r="C1794" s="73"/>
      <c r="D1794" s="74"/>
    </row>
    <row r="1795" spans="2:4" x14ac:dyDescent="0.25">
      <c r="B1795" s="72"/>
      <c r="C1795" s="73"/>
      <c r="D1795" s="74"/>
    </row>
    <row r="1796" spans="2:4" x14ac:dyDescent="0.25">
      <c r="B1796" s="72"/>
      <c r="C1796" s="73"/>
      <c r="D1796" s="74"/>
    </row>
    <row r="1797" spans="2:4" x14ac:dyDescent="0.25">
      <c r="B1797" s="72"/>
      <c r="C1797" s="73"/>
      <c r="D1797" s="74"/>
    </row>
    <row r="1798" spans="2:4" x14ac:dyDescent="0.25">
      <c r="B1798" s="72"/>
      <c r="C1798" s="73"/>
      <c r="D1798" s="74"/>
    </row>
    <row r="1799" spans="2:4" x14ac:dyDescent="0.25">
      <c r="B1799" s="72"/>
      <c r="C1799" s="73"/>
      <c r="D1799" s="74"/>
    </row>
    <row r="1800" spans="2:4" x14ac:dyDescent="0.25">
      <c r="B1800" s="72"/>
      <c r="C1800" s="73"/>
      <c r="D1800" s="74"/>
    </row>
    <row r="1801" spans="2:4" x14ac:dyDescent="0.25">
      <c r="B1801" s="72"/>
      <c r="C1801" s="73"/>
      <c r="D1801" s="74"/>
    </row>
    <row r="1802" spans="2:4" x14ac:dyDescent="0.25">
      <c r="B1802" s="72"/>
      <c r="C1802" s="73"/>
      <c r="D1802" s="74"/>
    </row>
    <row r="1803" spans="2:4" x14ac:dyDescent="0.25">
      <c r="B1803" s="72"/>
      <c r="C1803" s="73"/>
      <c r="D1803" s="74"/>
    </row>
    <row r="1804" spans="2:4" x14ac:dyDescent="0.25">
      <c r="B1804" s="72"/>
      <c r="C1804" s="73"/>
      <c r="D1804" s="74"/>
    </row>
    <row r="1805" spans="2:4" x14ac:dyDescent="0.25">
      <c r="B1805" s="72"/>
      <c r="C1805" s="73"/>
      <c r="D1805" s="74"/>
    </row>
    <row r="1806" spans="2:4" x14ac:dyDescent="0.25">
      <c r="B1806" s="72"/>
      <c r="C1806" s="73"/>
      <c r="D1806" s="74"/>
    </row>
    <row r="1807" spans="2:4" x14ac:dyDescent="0.25">
      <c r="B1807" s="72"/>
      <c r="C1807" s="73"/>
      <c r="D1807" s="74"/>
    </row>
    <row r="1808" spans="2:4" x14ac:dyDescent="0.25">
      <c r="B1808" s="72"/>
      <c r="C1808" s="73"/>
      <c r="D1808" s="74"/>
    </row>
    <row r="1809" spans="2:4" x14ac:dyDescent="0.25">
      <c r="B1809" s="72"/>
      <c r="C1809" s="73"/>
      <c r="D1809" s="74"/>
    </row>
    <row r="1810" spans="2:4" x14ac:dyDescent="0.25">
      <c r="B1810" s="72"/>
      <c r="C1810" s="73"/>
      <c r="D1810" s="74"/>
    </row>
    <row r="1811" spans="2:4" x14ac:dyDescent="0.25">
      <c r="B1811" s="72"/>
      <c r="C1811" s="73"/>
      <c r="D1811" s="74"/>
    </row>
    <row r="1812" spans="2:4" x14ac:dyDescent="0.25">
      <c r="B1812" s="72"/>
      <c r="C1812" s="73"/>
      <c r="D1812" s="74"/>
    </row>
    <row r="1813" spans="2:4" x14ac:dyDescent="0.25">
      <c r="B1813" s="72"/>
      <c r="C1813" s="73"/>
      <c r="D1813" s="74"/>
    </row>
    <row r="1814" spans="2:4" x14ac:dyDescent="0.25">
      <c r="B1814" s="72"/>
      <c r="C1814" s="73"/>
      <c r="D1814" s="74"/>
    </row>
    <row r="1815" spans="2:4" x14ac:dyDescent="0.25">
      <c r="B1815" s="72"/>
      <c r="C1815" s="73"/>
      <c r="D1815" s="74"/>
    </row>
    <row r="1816" spans="2:4" x14ac:dyDescent="0.25">
      <c r="B1816" s="72"/>
      <c r="C1816" s="73"/>
      <c r="D1816" s="74"/>
    </row>
    <row r="1817" spans="2:4" x14ac:dyDescent="0.25">
      <c r="B1817" s="72"/>
      <c r="C1817" s="73"/>
      <c r="D1817" s="74"/>
    </row>
    <row r="1818" spans="2:4" x14ac:dyDescent="0.25">
      <c r="B1818" s="72"/>
      <c r="C1818" s="73"/>
      <c r="D1818" s="74"/>
    </row>
    <row r="1819" spans="2:4" x14ac:dyDescent="0.25">
      <c r="B1819" s="72"/>
      <c r="C1819" s="73"/>
      <c r="D1819" s="74"/>
    </row>
    <row r="1820" spans="2:4" x14ac:dyDescent="0.25">
      <c r="B1820" s="72"/>
      <c r="C1820" s="73"/>
      <c r="D1820" s="74"/>
    </row>
    <row r="1821" spans="2:4" x14ac:dyDescent="0.25">
      <c r="B1821" s="72"/>
      <c r="C1821" s="73"/>
      <c r="D1821" s="74"/>
    </row>
    <row r="1822" spans="2:4" x14ac:dyDescent="0.25">
      <c r="B1822" s="72"/>
      <c r="C1822" s="73"/>
      <c r="D1822" s="74"/>
    </row>
    <row r="1823" spans="2:4" x14ac:dyDescent="0.25">
      <c r="B1823" s="72"/>
      <c r="C1823" s="73"/>
      <c r="D1823" s="74"/>
    </row>
    <row r="1824" spans="2:4" x14ac:dyDescent="0.25">
      <c r="B1824" s="72"/>
      <c r="C1824" s="73"/>
      <c r="D1824" s="74"/>
    </row>
    <row r="1825" spans="2:4" x14ac:dyDescent="0.25">
      <c r="B1825" s="72"/>
      <c r="C1825" s="73"/>
      <c r="D1825" s="74"/>
    </row>
    <row r="1826" spans="2:4" x14ac:dyDescent="0.25">
      <c r="B1826" s="72"/>
      <c r="C1826" s="73"/>
      <c r="D1826" s="74"/>
    </row>
    <row r="1827" spans="2:4" x14ac:dyDescent="0.25">
      <c r="B1827" s="72"/>
      <c r="C1827" s="73"/>
      <c r="D1827" s="74"/>
    </row>
    <row r="1828" spans="2:4" x14ac:dyDescent="0.25">
      <c r="B1828" s="72"/>
      <c r="C1828" s="73"/>
      <c r="D1828" s="74"/>
    </row>
    <row r="1829" spans="2:4" x14ac:dyDescent="0.25">
      <c r="B1829" s="72"/>
      <c r="C1829" s="73"/>
      <c r="D1829" s="74"/>
    </row>
    <row r="1830" spans="2:4" x14ac:dyDescent="0.25">
      <c r="B1830" s="72"/>
      <c r="C1830" s="73"/>
      <c r="D1830" s="74"/>
    </row>
    <row r="1831" spans="2:4" x14ac:dyDescent="0.25">
      <c r="B1831" s="72"/>
      <c r="C1831" s="73"/>
      <c r="D1831" s="74"/>
    </row>
    <row r="1832" spans="2:4" x14ac:dyDescent="0.25">
      <c r="B1832" s="72"/>
      <c r="C1832" s="73"/>
      <c r="D1832" s="74"/>
    </row>
    <row r="1833" spans="2:4" x14ac:dyDescent="0.25">
      <c r="B1833" s="72"/>
      <c r="C1833" s="73"/>
      <c r="D1833" s="74"/>
    </row>
    <row r="1834" spans="2:4" x14ac:dyDescent="0.25">
      <c r="B1834" s="72"/>
      <c r="C1834" s="73"/>
      <c r="D1834" s="74"/>
    </row>
    <row r="1835" spans="2:4" x14ac:dyDescent="0.25">
      <c r="B1835" s="72"/>
      <c r="C1835" s="73"/>
      <c r="D1835" s="74"/>
    </row>
    <row r="1836" spans="2:4" x14ac:dyDescent="0.25">
      <c r="B1836" s="72"/>
      <c r="C1836" s="73"/>
      <c r="D1836" s="74"/>
    </row>
    <row r="1837" spans="2:4" x14ac:dyDescent="0.25">
      <c r="B1837" s="72"/>
      <c r="C1837" s="73"/>
      <c r="D1837" s="74"/>
    </row>
    <row r="1838" spans="2:4" x14ac:dyDescent="0.25">
      <c r="B1838" s="72"/>
      <c r="C1838" s="73"/>
      <c r="D1838" s="74"/>
    </row>
    <row r="1839" spans="2:4" x14ac:dyDescent="0.25">
      <c r="B1839" s="72"/>
      <c r="C1839" s="73"/>
      <c r="D1839" s="74"/>
    </row>
    <row r="1840" spans="2:4" x14ac:dyDescent="0.25">
      <c r="B1840" s="72"/>
      <c r="C1840" s="73"/>
      <c r="D1840" s="74"/>
    </row>
    <row r="1841" spans="2:4" x14ac:dyDescent="0.25">
      <c r="B1841" s="72"/>
      <c r="C1841" s="73"/>
      <c r="D1841" s="74"/>
    </row>
    <row r="1842" spans="2:4" x14ac:dyDescent="0.25">
      <c r="B1842" s="72"/>
      <c r="C1842" s="73"/>
      <c r="D1842" s="74"/>
    </row>
    <row r="1843" spans="2:4" x14ac:dyDescent="0.25">
      <c r="B1843" s="72"/>
      <c r="C1843" s="73"/>
      <c r="D1843" s="74"/>
    </row>
    <row r="1844" spans="2:4" x14ac:dyDescent="0.25">
      <c r="B1844" s="72"/>
      <c r="C1844" s="73"/>
      <c r="D1844" s="74"/>
    </row>
    <row r="1845" spans="2:4" x14ac:dyDescent="0.25">
      <c r="B1845" s="72"/>
      <c r="C1845" s="73"/>
      <c r="D1845" s="74"/>
    </row>
    <row r="1846" spans="2:4" x14ac:dyDescent="0.25">
      <c r="B1846" s="72"/>
      <c r="C1846" s="73"/>
      <c r="D1846" s="74"/>
    </row>
    <row r="1847" spans="2:4" x14ac:dyDescent="0.25">
      <c r="B1847" s="72"/>
      <c r="C1847" s="73"/>
      <c r="D1847" s="74"/>
    </row>
    <row r="1848" spans="2:4" x14ac:dyDescent="0.25">
      <c r="B1848" s="72"/>
      <c r="C1848" s="73"/>
      <c r="D1848" s="74"/>
    </row>
    <row r="1849" spans="2:4" x14ac:dyDescent="0.25">
      <c r="B1849" s="72"/>
      <c r="C1849" s="73"/>
      <c r="D1849" s="74"/>
    </row>
    <row r="1850" spans="2:4" x14ac:dyDescent="0.25">
      <c r="B1850" s="72"/>
      <c r="C1850" s="73"/>
      <c r="D1850" s="74"/>
    </row>
    <row r="1851" spans="2:4" x14ac:dyDescent="0.25">
      <c r="B1851" s="72"/>
      <c r="C1851" s="73"/>
      <c r="D1851" s="74"/>
    </row>
    <row r="1852" spans="2:4" x14ac:dyDescent="0.25">
      <c r="B1852" s="72"/>
      <c r="C1852" s="73"/>
      <c r="D1852" s="74"/>
    </row>
    <row r="1853" spans="2:4" x14ac:dyDescent="0.25">
      <c r="B1853" s="72"/>
      <c r="C1853" s="73"/>
      <c r="D1853" s="74"/>
    </row>
    <row r="1854" spans="2:4" x14ac:dyDescent="0.25">
      <c r="B1854" s="72"/>
      <c r="C1854" s="73"/>
      <c r="D1854" s="74"/>
    </row>
    <row r="1855" spans="2:4" x14ac:dyDescent="0.25">
      <c r="B1855" s="72"/>
      <c r="C1855" s="73"/>
      <c r="D1855" s="74"/>
    </row>
    <row r="1856" spans="2:4" x14ac:dyDescent="0.25">
      <c r="B1856" s="72"/>
      <c r="C1856" s="73"/>
      <c r="D1856" s="74"/>
    </row>
    <row r="1857" spans="2:4" x14ac:dyDescent="0.25">
      <c r="B1857" s="72"/>
      <c r="C1857" s="73"/>
      <c r="D1857" s="74"/>
    </row>
    <row r="1858" spans="2:4" x14ac:dyDescent="0.25">
      <c r="B1858" s="72"/>
      <c r="C1858" s="73"/>
      <c r="D1858" s="74"/>
    </row>
    <row r="1859" spans="2:4" x14ac:dyDescent="0.25">
      <c r="B1859" s="72"/>
      <c r="C1859" s="73"/>
      <c r="D1859" s="74"/>
    </row>
    <row r="1860" spans="2:4" x14ac:dyDescent="0.25">
      <c r="B1860" s="72"/>
      <c r="C1860" s="73"/>
      <c r="D1860" s="74"/>
    </row>
    <row r="1861" spans="2:4" x14ac:dyDescent="0.25">
      <c r="B1861" s="72"/>
      <c r="C1861" s="73"/>
      <c r="D1861" s="74"/>
    </row>
    <row r="1862" spans="2:4" x14ac:dyDescent="0.25">
      <c r="B1862" s="72"/>
      <c r="C1862" s="73"/>
      <c r="D1862" s="74"/>
    </row>
    <row r="1863" spans="2:4" x14ac:dyDescent="0.25">
      <c r="B1863" s="72"/>
      <c r="C1863" s="73"/>
      <c r="D1863" s="74"/>
    </row>
    <row r="1864" spans="2:4" x14ac:dyDescent="0.25">
      <c r="B1864" s="72"/>
      <c r="C1864" s="73"/>
      <c r="D1864" s="74"/>
    </row>
    <row r="1865" spans="2:4" x14ac:dyDescent="0.25">
      <c r="B1865" s="72"/>
      <c r="C1865" s="73"/>
      <c r="D1865" s="74"/>
    </row>
    <row r="1866" spans="2:4" x14ac:dyDescent="0.25">
      <c r="B1866" s="72"/>
      <c r="C1866" s="73"/>
      <c r="D1866" s="74"/>
    </row>
    <row r="1867" spans="2:4" x14ac:dyDescent="0.25">
      <c r="B1867" s="72"/>
      <c r="C1867" s="73"/>
      <c r="D1867" s="74"/>
    </row>
    <row r="1868" spans="2:4" x14ac:dyDescent="0.25">
      <c r="B1868" s="72"/>
      <c r="C1868" s="73"/>
      <c r="D1868" s="74"/>
    </row>
    <row r="1869" spans="2:4" x14ac:dyDescent="0.25">
      <c r="B1869" s="72"/>
      <c r="C1869" s="73"/>
      <c r="D1869" s="74"/>
    </row>
    <row r="1870" spans="2:4" x14ac:dyDescent="0.25">
      <c r="B1870" s="72"/>
      <c r="C1870" s="73"/>
      <c r="D1870" s="74"/>
    </row>
    <row r="1871" spans="2:4" x14ac:dyDescent="0.25">
      <c r="B1871" s="72"/>
      <c r="C1871" s="73"/>
      <c r="D1871" s="74"/>
    </row>
    <row r="1872" spans="2:4" x14ac:dyDescent="0.25">
      <c r="B1872" s="72"/>
      <c r="C1872" s="73"/>
      <c r="D1872" s="74"/>
    </row>
    <row r="1873" spans="2:4" x14ac:dyDescent="0.25">
      <c r="B1873" s="72"/>
      <c r="C1873" s="73"/>
      <c r="D1873" s="74"/>
    </row>
    <row r="1874" spans="2:4" x14ac:dyDescent="0.25">
      <c r="B1874" s="72"/>
      <c r="C1874" s="73"/>
      <c r="D1874" s="74"/>
    </row>
    <row r="1875" spans="2:4" x14ac:dyDescent="0.25">
      <c r="B1875" s="72"/>
      <c r="C1875" s="73"/>
      <c r="D1875" s="74"/>
    </row>
    <row r="1876" spans="2:4" x14ac:dyDescent="0.25">
      <c r="B1876" s="72"/>
      <c r="C1876" s="73"/>
      <c r="D1876" s="74"/>
    </row>
    <row r="1877" spans="2:4" x14ac:dyDescent="0.25">
      <c r="B1877" s="72"/>
      <c r="C1877" s="73"/>
      <c r="D1877" s="74"/>
    </row>
    <row r="1878" spans="2:4" x14ac:dyDescent="0.25">
      <c r="B1878" s="72"/>
      <c r="C1878" s="73"/>
      <c r="D1878" s="74"/>
    </row>
    <row r="1879" spans="2:4" x14ac:dyDescent="0.25">
      <c r="B1879" s="72"/>
      <c r="C1879" s="73"/>
      <c r="D1879" s="74"/>
    </row>
    <row r="1880" spans="2:4" x14ac:dyDescent="0.25">
      <c r="B1880" s="72"/>
      <c r="C1880" s="73"/>
      <c r="D1880" s="74"/>
    </row>
    <row r="1881" spans="2:4" x14ac:dyDescent="0.25">
      <c r="B1881" s="72"/>
      <c r="C1881" s="73"/>
      <c r="D1881" s="74"/>
    </row>
    <row r="1882" spans="2:4" x14ac:dyDescent="0.25">
      <c r="B1882" s="72"/>
      <c r="C1882" s="73"/>
      <c r="D1882" s="74"/>
    </row>
    <row r="1883" spans="2:4" x14ac:dyDescent="0.25">
      <c r="B1883" s="72"/>
      <c r="C1883" s="73"/>
      <c r="D1883" s="74"/>
    </row>
    <row r="1884" spans="2:4" x14ac:dyDescent="0.25">
      <c r="B1884" s="72"/>
      <c r="C1884" s="73"/>
      <c r="D1884" s="74"/>
    </row>
    <row r="1885" spans="2:4" x14ac:dyDescent="0.25">
      <c r="B1885" s="72"/>
      <c r="C1885" s="73"/>
      <c r="D1885" s="74"/>
    </row>
    <row r="1886" spans="2:4" x14ac:dyDescent="0.25">
      <c r="B1886" s="72"/>
      <c r="C1886" s="73"/>
      <c r="D1886" s="74"/>
    </row>
    <row r="1887" spans="2:4" x14ac:dyDescent="0.25">
      <c r="B1887" s="72"/>
      <c r="C1887" s="73"/>
      <c r="D1887" s="74"/>
    </row>
    <row r="1888" spans="2:4" x14ac:dyDescent="0.25">
      <c r="B1888" s="72"/>
      <c r="C1888" s="73"/>
      <c r="D1888" s="74"/>
    </row>
    <row r="1889" spans="2:4" x14ac:dyDescent="0.25">
      <c r="B1889" s="72"/>
      <c r="C1889" s="73"/>
      <c r="D1889" s="74"/>
    </row>
    <row r="1890" spans="2:4" x14ac:dyDescent="0.25">
      <c r="B1890" s="72"/>
      <c r="C1890" s="73"/>
      <c r="D1890" s="74"/>
    </row>
    <row r="1891" spans="2:4" x14ac:dyDescent="0.25">
      <c r="B1891" s="72"/>
      <c r="C1891" s="73"/>
      <c r="D1891" s="74"/>
    </row>
    <row r="1892" spans="2:4" x14ac:dyDescent="0.25">
      <c r="B1892" s="72"/>
      <c r="C1892" s="73"/>
      <c r="D1892" s="74"/>
    </row>
    <row r="1893" spans="2:4" x14ac:dyDescent="0.25">
      <c r="B1893" s="72"/>
      <c r="C1893" s="73"/>
      <c r="D1893" s="74"/>
    </row>
    <row r="1894" spans="2:4" x14ac:dyDescent="0.25">
      <c r="B1894" s="72"/>
      <c r="C1894" s="73"/>
      <c r="D1894" s="74"/>
    </row>
    <row r="1895" spans="2:4" x14ac:dyDescent="0.25">
      <c r="B1895" s="72"/>
      <c r="C1895" s="73"/>
      <c r="D1895" s="74"/>
    </row>
    <row r="1896" spans="2:4" x14ac:dyDescent="0.25">
      <c r="B1896" s="72"/>
      <c r="C1896" s="73"/>
      <c r="D1896" s="74"/>
    </row>
    <row r="1897" spans="2:4" x14ac:dyDescent="0.25">
      <c r="B1897" s="72"/>
      <c r="C1897" s="73"/>
      <c r="D1897" s="74"/>
    </row>
    <row r="1898" spans="2:4" x14ac:dyDescent="0.25">
      <c r="B1898" s="72"/>
      <c r="C1898" s="73"/>
      <c r="D1898" s="74"/>
    </row>
    <row r="1899" spans="2:4" x14ac:dyDescent="0.25">
      <c r="B1899" s="72"/>
      <c r="C1899" s="73"/>
      <c r="D1899" s="74"/>
    </row>
    <row r="1900" spans="2:4" x14ac:dyDescent="0.25">
      <c r="B1900" s="72"/>
      <c r="C1900" s="73"/>
      <c r="D1900" s="74"/>
    </row>
    <row r="1901" spans="2:4" x14ac:dyDescent="0.25">
      <c r="B1901" s="72"/>
      <c r="C1901" s="73"/>
      <c r="D1901" s="74"/>
    </row>
    <row r="1902" spans="2:4" x14ac:dyDescent="0.25">
      <c r="B1902" s="72"/>
      <c r="C1902" s="73"/>
      <c r="D1902" s="74"/>
    </row>
    <row r="1903" spans="2:4" x14ac:dyDescent="0.25">
      <c r="B1903" s="72"/>
      <c r="C1903" s="73"/>
      <c r="D1903" s="74"/>
    </row>
    <row r="1904" spans="2:4" x14ac:dyDescent="0.25">
      <c r="B1904" s="72"/>
      <c r="C1904" s="73"/>
      <c r="D1904" s="74"/>
    </row>
    <row r="1905" spans="2:4" x14ac:dyDescent="0.25">
      <c r="B1905" s="72"/>
      <c r="C1905" s="73"/>
      <c r="D1905" s="74"/>
    </row>
    <row r="1906" spans="2:4" x14ac:dyDescent="0.25">
      <c r="B1906" s="72"/>
      <c r="C1906" s="73"/>
      <c r="D1906" s="74"/>
    </row>
    <row r="1907" spans="2:4" x14ac:dyDescent="0.25">
      <c r="B1907" s="72"/>
      <c r="C1907" s="73"/>
      <c r="D1907" s="74"/>
    </row>
    <row r="1908" spans="2:4" x14ac:dyDescent="0.25">
      <c r="B1908" s="72"/>
      <c r="C1908" s="73"/>
      <c r="D1908" s="74"/>
    </row>
    <row r="1909" spans="2:4" x14ac:dyDescent="0.25">
      <c r="B1909" s="72"/>
      <c r="C1909" s="73"/>
      <c r="D1909" s="74"/>
    </row>
    <row r="1910" spans="2:4" x14ac:dyDescent="0.25">
      <c r="B1910" s="72"/>
      <c r="C1910" s="73"/>
      <c r="D1910" s="74"/>
    </row>
    <row r="1911" spans="2:4" x14ac:dyDescent="0.25">
      <c r="B1911" s="72"/>
      <c r="C1911" s="73"/>
      <c r="D1911" s="74"/>
    </row>
    <row r="1912" spans="2:4" x14ac:dyDescent="0.25">
      <c r="B1912" s="72"/>
      <c r="C1912" s="73"/>
      <c r="D1912" s="74"/>
    </row>
    <row r="1913" spans="2:4" x14ac:dyDescent="0.25">
      <c r="B1913" s="72"/>
      <c r="C1913" s="73"/>
      <c r="D1913" s="74"/>
    </row>
    <row r="1914" spans="2:4" x14ac:dyDescent="0.25">
      <c r="B1914" s="72"/>
      <c r="C1914" s="73"/>
      <c r="D1914" s="74"/>
    </row>
    <row r="1915" spans="2:4" x14ac:dyDescent="0.25">
      <c r="B1915" s="72"/>
      <c r="C1915" s="73"/>
      <c r="D1915" s="74"/>
    </row>
    <row r="1916" spans="2:4" x14ac:dyDescent="0.25">
      <c r="B1916" s="72"/>
      <c r="C1916" s="73"/>
      <c r="D1916" s="74"/>
    </row>
    <row r="1917" spans="2:4" x14ac:dyDescent="0.25">
      <c r="B1917" s="72"/>
      <c r="C1917" s="73"/>
      <c r="D1917" s="74"/>
    </row>
    <row r="1918" spans="2:4" x14ac:dyDescent="0.25">
      <c r="B1918" s="72"/>
      <c r="C1918" s="73"/>
      <c r="D1918" s="74"/>
    </row>
    <row r="1919" spans="2:4" x14ac:dyDescent="0.25">
      <c r="B1919" s="72"/>
      <c r="C1919" s="73"/>
      <c r="D1919" s="74"/>
    </row>
    <row r="1920" spans="2:4" x14ac:dyDescent="0.25">
      <c r="B1920" s="72"/>
      <c r="C1920" s="73"/>
      <c r="D1920" s="74"/>
    </row>
    <row r="1921" spans="2:4" x14ac:dyDescent="0.25">
      <c r="B1921" s="72"/>
      <c r="C1921" s="73"/>
      <c r="D1921" s="74"/>
    </row>
    <row r="1922" spans="2:4" x14ac:dyDescent="0.25">
      <c r="B1922" s="72"/>
      <c r="C1922" s="73"/>
      <c r="D1922" s="74"/>
    </row>
    <row r="1923" spans="2:4" x14ac:dyDescent="0.25">
      <c r="B1923" s="72"/>
      <c r="C1923" s="73"/>
      <c r="D1923" s="74"/>
    </row>
    <row r="1924" spans="2:4" x14ac:dyDescent="0.25">
      <c r="B1924" s="72"/>
      <c r="C1924" s="73"/>
      <c r="D1924" s="74"/>
    </row>
    <row r="1925" spans="2:4" x14ac:dyDescent="0.25">
      <c r="B1925" s="72"/>
      <c r="C1925" s="73"/>
      <c r="D1925" s="74"/>
    </row>
    <row r="1926" spans="2:4" x14ac:dyDescent="0.25">
      <c r="B1926" s="72"/>
      <c r="C1926" s="73"/>
      <c r="D1926" s="74"/>
    </row>
    <row r="1927" spans="2:4" x14ac:dyDescent="0.25">
      <c r="B1927" s="72"/>
      <c r="C1927" s="73"/>
      <c r="D1927" s="74"/>
    </row>
    <row r="1928" spans="2:4" x14ac:dyDescent="0.25">
      <c r="B1928" s="72"/>
      <c r="C1928" s="73"/>
      <c r="D1928" s="74"/>
    </row>
    <row r="1929" spans="2:4" x14ac:dyDescent="0.25">
      <c r="B1929" s="72"/>
      <c r="C1929" s="73"/>
      <c r="D1929" s="74"/>
    </row>
    <row r="1930" spans="2:4" x14ac:dyDescent="0.25">
      <c r="B1930" s="72"/>
      <c r="C1930" s="73"/>
      <c r="D1930" s="74"/>
    </row>
    <row r="1931" spans="2:4" x14ac:dyDescent="0.25">
      <c r="B1931" s="72"/>
      <c r="C1931" s="73"/>
      <c r="D1931" s="74"/>
    </row>
    <row r="1932" spans="2:4" x14ac:dyDescent="0.25">
      <c r="B1932" s="72"/>
      <c r="C1932" s="73"/>
      <c r="D1932" s="74"/>
    </row>
    <row r="1933" spans="2:4" x14ac:dyDescent="0.25">
      <c r="B1933" s="72"/>
      <c r="C1933" s="73"/>
      <c r="D1933" s="74"/>
    </row>
    <row r="1934" spans="2:4" x14ac:dyDescent="0.25">
      <c r="B1934" s="72"/>
      <c r="C1934" s="73"/>
      <c r="D1934" s="74"/>
    </row>
    <row r="1935" spans="2:4" x14ac:dyDescent="0.25">
      <c r="B1935" s="72"/>
      <c r="C1935" s="73"/>
      <c r="D1935" s="74"/>
    </row>
    <row r="1936" spans="2:4" x14ac:dyDescent="0.25">
      <c r="B1936" s="72"/>
      <c r="C1936" s="73"/>
      <c r="D1936" s="74"/>
    </row>
    <row r="1937" spans="2:4" x14ac:dyDescent="0.25">
      <c r="B1937" s="72"/>
      <c r="C1937" s="73"/>
      <c r="D1937" s="74"/>
    </row>
    <row r="1938" spans="2:4" x14ac:dyDescent="0.25">
      <c r="B1938" s="72"/>
      <c r="C1938" s="73"/>
      <c r="D1938" s="74"/>
    </row>
    <row r="1939" spans="2:4" x14ac:dyDescent="0.25">
      <c r="B1939" s="72"/>
      <c r="C1939" s="73"/>
      <c r="D1939" s="74"/>
    </row>
    <row r="1940" spans="2:4" x14ac:dyDescent="0.25">
      <c r="B1940" s="72"/>
      <c r="C1940" s="73"/>
      <c r="D1940" s="74"/>
    </row>
    <row r="1941" spans="2:4" x14ac:dyDescent="0.25">
      <c r="B1941" s="72"/>
      <c r="C1941" s="73"/>
      <c r="D1941" s="74"/>
    </row>
    <row r="1942" spans="2:4" x14ac:dyDescent="0.25">
      <c r="B1942" s="72"/>
      <c r="C1942" s="73"/>
      <c r="D1942" s="74"/>
    </row>
    <row r="1943" spans="2:4" x14ac:dyDescent="0.25">
      <c r="B1943" s="72"/>
      <c r="C1943" s="73"/>
      <c r="D1943" s="74"/>
    </row>
    <row r="1944" spans="2:4" x14ac:dyDescent="0.25">
      <c r="B1944" s="72"/>
      <c r="C1944" s="73"/>
      <c r="D1944" s="74"/>
    </row>
    <row r="1945" spans="2:4" x14ac:dyDescent="0.25">
      <c r="B1945" s="72"/>
      <c r="C1945" s="73"/>
      <c r="D1945" s="74"/>
    </row>
    <row r="1946" spans="2:4" x14ac:dyDescent="0.25">
      <c r="B1946" s="72"/>
      <c r="C1946" s="73"/>
      <c r="D1946" s="74"/>
    </row>
    <row r="1947" spans="2:4" x14ac:dyDescent="0.25">
      <c r="B1947" s="72"/>
      <c r="C1947" s="73"/>
      <c r="D1947" s="74"/>
    </row>
    <row r="1948" spans="2:4" x14ac:dyDescent="0.25">
      <c r="B1948" s="72"/>
      <c r="C1948" s="73"/>
      <c r="D1948" s="74"/>
    </row>
    <row r="1949" spans="2:4" x14ac:dyDescent="0.25">
      <c r="B1949" s="72"/>
      <c r="C1949" s="73"/>
      <c r="D1949" s="74"/>
    </row>
    <row r="1950" spans="2:4" x14ac:dyDescent="0.25">
      <c r="B1950" s="72"/>
      <c r="C1950" s="73"/>
      <c r="D1950" s="74"/>
    </row>
    <row r="1951" spans="2:4" x14ac:dyDescent="0.25">
      <c r="B1951" s="72"/>
      <c r="C1951" s="73"/>
      <c r="D1951" s="74"/>
    </row>
    <row r="1952" spans="2:4" x14ac:dyDescent="0.25">
      <c r="B1952" s="72"/>
      <c r="C1952" s="73"/>
      <c r="D1952" s="74"/>
    </row>
    <row r="1953" spans="2:4" x14ac:dyDescent="0.25">
      <c r="B1953" s="72"/>
      <c r="C1953" s="73"/>
      <c r="D1953" s="74"/>
    </row>
    <row r="1954" spans="2:4" x14ac:dyDescent="0.25">
      <c r="B1954" s="72"/>
      <c r="C1954" s="73"/>
      <c r="D1954" s="74"/>
    </row>
    <row r="1955" spans="2:4" x14ac:dyDescent="0.25">
      <c r="B1955" s="72"/>
      <c r="C1955" s="73"/>
      <c r="D1955" s="74"/>
    </row>
    <row r="1956" spans="2:4" x14ac:dyDescent="0.25">
      <c r="B1956" s="72"/>
      <c r="C1956" s="73"/>
      <c r="D1956" s="74"/>
    </row>
    <row r="1957" spans="2:4" x14ac:dyDescent="0.25">
      <c r="B1957" s="72"/>
      <c r="C1957" s="73"/>
      <c r="D1957" s="74"/>
    </row>
    <row r="1958" spans="2:4" x14ac:dyDescent="0.25">
      <c r="B1958" s="72"/>
      <c r="C1958" s="73"/>
      <c r="D1958" s="74"/>
    </row>
    <row r="1959" spans="2:4" x14ac:dyDescent="0.25">
      <c r="B1959" s="72"/>
      <c r="C1959" s="73"/>
      <c r="D1959" s="74"/>
    </row>
    <row r="1960" spans="2:4" x14ac:dyDescent="0.25">
      <c r="B1960" s="72"/>
      <c r="C1960" s="73"/>
      <c r="D1960" s="74"/>
    </row>
    <row r="1961" spans="2:4" x14ac:dyDescent="0.25">
      <c r="B1961" s="72"/>
      <c r="C1961" s="73"/>
      <c r="D1961" s="74"/>
    </row>
    <row r="1962" spans="2:4" x14ac:dyDescent="0.25">
      <c r="B1962" s="72"/>
      <c r="C1962" s="73"/>
      <c r="D1962" s="74"/>
    </row>
    <row r="1963" spans="2:4" x14ac:dyDescent="0.25">
      <c r="B1963" s="72"/>
      <c r="C1963" s="73"/>
      <c r="D1963" s="74"/>
    </row>
    <row r="1964" spans="2:4" x14ac:dyDescent="0.25">
      <c r="B1964" s="72"/>
      <c r="C1964" s="73"/>
      <c r="D1964" s="74"/>
    </row>
    <row r="1965" spans="2:4" x14ac:dyDescent="0.25">
      <c r="B1965" s="72"/>
      <c r="C1965" s="73"/>
      <c r="D1965" s="74"/>
    </row>
    <row r="1966" spans="2:4" x14ac:dyDescent="0.25">
      <c r="B1966" s="72"/>
      <c r="C1966" s="73"/>
      <c r="D1966" s="74"/>
    </row>
    <row r="1967" spans="2:4" x14ac:dyDescent="0.25">
      <c r="B1967" s="72"/>
      <c r="C1967" s="73"/>
      <c r="D1967" s="74"/>
    </row>
    <row r="1968" spans="2:4" x14ac:dyDescent="0.25">
      <c r="B1968" s="72"/>
      <c r="C1968" s="73"/>
      <c r="D1968" s="74"/>
    </row>
    <row r="1969" spans="2:4" x14ac:dyDescent="0.25">
      <c r="B1969" s="72"/>
      <c r="C1969" s="73"/>
      <c r="D1969" s="74"/>
    </row>
    <row r="1970" spans="2:4" x14ac:dyDescent="0.25">
      <c r="B1970" s="72"/>
      <c r="C1970" s="73"/>
      <c r="D1970" s="74"/>
    </row>
    <row r="1971" spans="2:4" x14ac:dyDescent="0.25">
      <c r="B1971" s="72"/>
      <c r="C1971" s="73"/>
      <c r="D1971" s="74"/>
    </row>
    <row r="1972" spans="2:4" x14ac:dyDescent="0.25">
      <c r="B1972" s="72"/>
      <c r="C1972" s="73"/>
      <c r="D1972" s="74"/>
    </row>
    <row r="1973" spans="2:4" x14ac:dyDescent="0.25">
      <c r="B1973" s="72"/>
      <c r="C1973" s="73"/>
      <c r="D1973" s="74"/>
    </row>
    <row r="1974" spans="2:4" x14ac:dyDescent="0.25">
      <c r="B1974" s="72"/>
      <c r="C1974" s="73"/>
      <c r="D1974" s="74"/>
    </row>
    <row r="1975" spans="2:4" x14ac:dyDescent="0.25">
      <c r="B1975" s="72"/>
      <c r="C1975" s="73"/>
      <c r="D1975" s="74"/>
    </row>
    <row r="1976" spans="2:4" x14ac:dyDescent="0.25">
      <c r="B1976" s="72"/>
      <c r="C1976" s="73"/>
      <c r="D1976" s="74"/>
    </row>
    <row r="1977" spans="2:4" x14ac:dyDescent="0.25">
      <c r="B1977" s="72"/>
      <c r="C1977" s="73"/>
      <c r="D1977" s="74"/>
    </row>
    <row r="1978" spans="2:4" x14ac:dyDescent="0.25">
      <c r="B1978" s="72"/>
      <c r="C1978" s="73"/>
      <c r="D1978" s="74"/>
    </row>
    <row r="1979" spans="2:4" x14ac:dyDescent="0.25">
      <c r="B1979" s="72"/>
      <c r="C1979" s="73"/>
      <c r="D1979" s="74"/>
    </row>
    <row r="1980" spans="2:4" x14ac:dyDescent="0.25">
      <c r="B1980" s="72"/>
      <c r="C1980" s="73"/>
      <c r="D1980" s="74"/>
    </row>
    <row r="1981" spans="2:4" x14ac:dyDescent="0.25">
      <c r="B1981" s="72"/>
      <c r="C1981" s="73"/>
      <c r="D1981" s="74"/>
    </row>
    <row r="1982" spans="2:4" x14ac:dyDescent="0.25">
      <c r="B1982" s="72"/>
      <c r="C1982" s="73"/>
      <c r="D1982" s="74"/>
    </row>
    <row r="1983" spans="2:4" x14ac:dyDescent="0.25">
      <c r="B1983" s="72"/>
      <c r="C1983" s="73"/>
      <c r="D1983" s="74"/>
    </row>
    <row r="1984" spans="2:4" x14ac:dyDescent="0.25">
      <c r="B1984" s="72"/>
      <c r="C1984" s="73"/>
      <c r="D1984" s="74"/>
    </row>
    <row r="1985" spans="2:4" x14ac:dyDescent="0.25">
      <c r="B1985" s="72"/>
      <c r="C1985" s="73"/>
      <c r="D1985" s="74"/>
    </row>
    <row r="1986" spans="2:4" x14ac:dyDescent="0.25">
      <c r="B1986" s="72"/>
      <c r="C1986" s="73"/>
      <c r="D1986" s="74"/>
    </row>
    <row r="1987" spans="2:4" x14ac:dyDescent="0.25">
      <c r="B1987" s="72"/>
      <c r="C1987" s="73"/>
      <c r="D1987" s="74"/>
    </row>
    <row r="1988" spans="2:4" x14ac:dyDescent="0.25">
      <c r="B1988" s="72"/>
      <c r="C1988" s="73"/>
      <c r="D1988" s="74"/>
    </row>
    <row r="1989" spans="2:4" x14ac:dyDescent="0.25">
      <c r="B1989" s="72"/>
      <c r="C1989" s="73"/>
      <c r="D1989" s="74"/>
    </row>
    <row r="1990" spans="2:4" x14ac:dyDescent="0.25">
      <c r="B1990" s="72"/>
      <c r="C1990" s="73"/>
      <c r="D1990" s="74"/>
    </row>
    <row r="1991" spans="2:4" x14ac:dyDescent="0.25">
      <c r="B1991" s="72"/>
      <c r="C1991" s="73"/>
      <c r="D1991" s="74"/>
    </row>
    <row r="1992" spans="2:4" x14ac:dyDescent="0.25">
      <c r="B1992" s="72"/>
      <c r="C1992" s="73"/>
      <c r="D1992" s="74"/>
    </row>
    <row r="1993" spans="2:4" x14ac:dyDescent="0.25">
      <c r="B1993" s="72"/>
      <c r="C1993" s="73"/>
      <c r="D1993" s="74"/>
    </row>
    <row r="1994" spans="2:4" x14ac:dyDescent="0.25">
      <c r="B1994" s="72"/>
      <c r="C1994" s="73"/>
      <c r="D1994" s="74"/>
    </row>
    <row r="1995" spans="2:4" x14ac:dyDescent="0.25">
      <c r="B1995" s="72"/>
      <c r="C1995" s="73"/>
      <c r="D1995" s="74"/>
    </row>
    <row r="1996" spans="2:4" x14ac:dyDescent="0.25">
      <c r="B1996" s="72"/>
      <c r="C1996" s="73"/>
      <c r="D1996" s="74"/>
    </row>
    <row r="1997" spans="2:4" x14ac:dyDescent="0.25">
      <c r="B1997" s="72"/>
      <c r="C1997" s="73"/>
      <c r="D1997" s="74"/>
    </row>
    <row r="1998" spans="2:4" x14ac:dyDescent="0.25">
      <c r="B1998" s="72"/>
      <c r="C1998" s="73"/>
      <c r="D1998" s="74"/>
    </row>
    <row r="1999" spans="2:4" x14ac:dyDescent="0.25">
      <c r="B1999" s="72"/>
      <c r="C1999" s="73"/>
      <c r="D1999" s="74"/>
    </row>
    <row r="2000" spans="2:4" x14ac:dyDescent="0.25">
      <c r="B2000" s="72"/>
      <c r="C2000" s="73"/>
      <c r="D2000" s="74"/>
    </row>
    <row r="2001" spans="2:4" x14ac:dyDescent="0.25">
      <c r="B2001" s="72"/>
      <c r="C2001" s="73"/>
      <c r="D2001" s="74"/>
    </row>
    <row r="2002" spans="2:4" x14ac:dyDescent="0.25">
      <c r="B2002" s="72"/>
      <c r="C2002" s="73"/>
      <c r="D2002" s="74"/>
    </row>
    <row r="2003" spans="2:4" x14ac:dyDescent="0.25">
      <c r="B2003" s="72"/>
      <c r="C2003" s="73"/>
      <c r="D2003" s="74"/>
    </row>
    <row r="2004" spans="2:4" x14ac:dyDescent="0.25">
      <c r="B2004" s="72"/>
      <c r="C2004" s="73"/>
      <c r="D2004" s="74"/>
    </row>
    <row r="2005" spans="2:4" x14ac:dyDescent="0.25">
      <c r="B2005" s="72"/>
      <c r="C2005" s="73"/>
      <c r="D2005" s="74"/>
    </row>
    <row r="2006" spans="2:4" x14ac:dyDescent="0.25">
      <c r="B2006" s="72"/>
      <c r="C2006" s="73"/>
      <c r="D2006" s="74"/>
    </row>
    <row r="2007" spans="2:4" x14ac:dyDescent="0.25">
      <c r="B2007" s="72"/>
      <c r="C2007" s="73"/>
      <c r="D2007" s="74"/>
    </row>
    <row r="2008" spans="2:4" x14ac:dyDescent="0.25">
      <c r="B2008" s="72"/>
      <c r="C2008" s="73"/>
      <c r="D2008" s="74"/>
    </row>
    <row r="2009" spans="2:4" x14ac:dyDescent="0.25">
      <c r="B2009" s="72"/>
      <c r="C2009" s="73"/>
      <c r="D2009" s="74"/>
    </row>
    <row r="2010" spans="2:4" x14ac:dyDescent="0.25">
      <c r="B2010" s="72"/>
      <c r="C2010" s="73"/>
      <c r="D2010" s="74"/>
    </row>
    <row r="2011" spans="2:4" x14ac:dyDescent="0.25">
      <c r="B2011" s="72"/>
      <c r="C2011" s="73"/>
      <c r="D2011" s="74"/>
    </row>
    <row r="2012" spans="2:4" x14ac:dyDescent="0.25">
      <c r="B2012" s="72"/>
      <c r="C2012" s="73"/>
      <c r="D2012" s="74"/>
    </row>
    <row r="2013" spans="2:4" x14ac:dyDescent="0.25">
      <c r="B2013" s="72"/>
      <c r="C2013" s="73"/>
      <c r="D2013" s="74"/>
    </row>
    <row r="2014" spans="2:4" x14ac:dyDescent="0.25">
      <c r="B2014" s="72"/>
      <c r="C2014" s="73"/>
      <c r="D2014" s="74"/>
    </row>
    <row r="2015" spans="2:4" x14ac:dyDescent="0.25">
      <c r="B2015" s="72"/>
      <c r="C2015" s="73"/>
      <c r="D2015" s="74"/>
    </row>
    <row r="2016" spans="2:4" x14ac:dyDescent="0.25">
      <c r="B2016" s="72"/>
      <c r="C2016" s="73"/>
      <c r="D2016" s="74"/>
    </row>
    <row r="2017" spans="2:4" x14ac:dyDescent="0.25">
      <c r="B2017" s="72"/>
      <c r="C2017" s="73"/>
      <c r="D2017" s="74"/>
    </row>
    <row r="2018" spans="2:4" x14ac:dyDescent="0.25">
      <c r="B2018" s="72"/>
      <c r="C2018" s="73"/>
      <c r="D2018" s="74"/>
    </row>
    <row r="2019" spans="2:4" x14ac:dyDescent="0.25">
      <c r="B2019" s="72"/>
      <c r="C2019" s="73"/>
      <c r="D2019" s="74"/>
    </row>
    <row r="2020" spans="2:4" x14ac:dyDescent="0.25">
      <c r="B2020" s="72"/>
      <c r="C2020" s="73"/>
      <c r="D2020" s="74"/>
    </row>
    <row r="2021" spans="2:4" x14ac:dyDescent="0.25">
      <c r="B2021" s="72"/>
      <c r="C2021" s="73"/>
      <c r="D2021" s="74"/>
    </row>
    <row r="2022" spans="2:4" x14ac:dyDescent="0.25">
      <c r="B2022" s="72"/>
      <c r="C2022" s="73"/>
      <c r="D2022" s="74"/>
    </row>
    <row r="2023" spans="2:4" x14ac:dyDescent="0.25">
      <c r="B2023" s="72"/>
      <c r="C2023" s="73"/>
      <c r="D2023" s="74"/>
    </row>
    <row r="2024" spans="2:4" x14ac:dyDescent="0.25">
      <c r="B2024" s="72"/>
      <c r="C2024" s="73"/>
      <c r="D2024" s="74"/>
    </row>
    <row r="2025" spans="2:4" x14ac:dyDescent="0.25">
      <c r="B2025" s="72"/>
      <c r="C2025" s="73"/>
      <c r="D2025" s="74"/>
    </row>
    <row r="2026" spans="2:4" x14ac:dyDescent="0.25">
      <c r="B2026" s="72"/>
      <c r="C2026" s="73"/>
      <c r="D2026" s="74"/>
    </row>
    <row r="2027" spans="2:4" x14ac:dyDescent="0.25">
      <c r="B2027" s="72"/>
      <c r="C2027" s="73"/>
      <c r="D2027" s="74"/>
    </row>
    <row r="2028" spans="2:4" x14ac:dyDescent="0.25">
      <c r="B2028" s="72"/>
      <c r="C2028" s="73"/>
      <c r="D2028" s="74"/>
    </row>
    <row r="2029" spans="2:4" x14ac:dyDescent="0.25">
      <c r="B2029" s="72"/>
      <c r="C2029" s="73"/>
      <c r="D2029" s="74"/>
    </row>
    <row r="2030" spans="2:4" x14ac:dyDescent="0.25">
      <c r="B2030" s="72"/>
      <c r="C2030" s="73"/>
      <c r="D2030" s="74"/>
    </row>
    <row r="2031" spans="2:4" x14ac:dyDescent="0.25">
      <c r="B2031" s="72"/>
      <c r="C2031" s="73"/>
      <c r="D2031" s="74"/>
    </row>
    <row r="2032" spans="2:4" x14ac:dyDescent="0.25">
      <c r="B2032" s="72"/>
      <c r="C2032" s="73"/>
      <c r="D2032" s="74"/>
    </row>
    <row r="2033" spans="2:4" x14ac:dyDescent="0.25">
      <c r="B2033" s="72"/>
      <c r="C2033" s="73"/>
      <c r="D2033" s="74"/>
    </row>
    <row r="2034" spans="2:4" x14ac:dyDescent="0.25">
      <c r="B2034" s="72"/>
      <c r="C2034" s="73"/>
      <c r="D2034" s="74"/>
    </row>
    <row r="2035" spans="2:4" x14ac:dyDescent="0.25">
      <c r="B2035" s="72"/>
      <c r="C2035" s="73"/>
      <c r="D2035" s="74"/>
    </row>
    <row r="2036" spans="2:4" x14ac:dyDescent="0.25">
      <c r="B2036" s="72"/>
      <c r="C2036" s="73"/>
      <c r="D2036" s="74"/>
    </row>
    <row r="2037" spans="2:4" x14ac:dyDescent="0.25">
      <c r="B2037" s="72"/>
      <c r="C2037" s="73"/>
      <c r="D2037" s="74"/>
    </row>
    <row r="2038" spans="2:4" x14ac:dyDescent="0.25">
      <c r="B2038" s="72"/>
      <c r="C2038" s="73"/>
      <c r="D2038" s="74"/>
    </row>
    <row r="2039" spans="2:4" x14ac:dyDescent="0.25">
      <c r="B2039" s="72"/>
      <c r="C2039" s="73"/>
      <c r="D2039" s="74"/>
    </row>
    <row r="2040" spans="2:4" x14ac:dyDescent="0.25">
      <c r="B2040" s="72"/>
      <c r="C2040" s="73"/>
      <c r="D2040" s="74"/>
    </row>
    <row r="2041" spans="2:4" x14ac:dyDescent="0.25">
      <c r="B2041" s="72"/>
      <c r="C2041" s="73"/>
      <c r="D2041" s="74"/>
    </row>
    <row r="2042" spans="2:4" x14ac:dyDescent="0.25">
      <c r="B2042" s="72"/>
      <c r="C2042" s="73"/>
      <c r="D2042" s="74"/>
    </row>
    <row r="2043" spans="2:4" x14ac:dyDescent="0.25">
      <c r="B2043" s="72"/>
      <c r="C2043" s="73"/>
      <c r="D2043" s="74"/>
    </row>
    <row r="2044" spans="2:4" x14ac:dyDescent="0.25">
      <c r="B2044" s="72"/>
      <c r="C2044" s="73"/>
      <c r="D2044" s="74"/>
    </row>
    <row r="2045" spans="2:4" x14ac:dyDescent="0.25">
      <c r="B2045" s="72"/>
      <c r="C2045" s="73"/>
      <c r="D2045" s="74"/>
    </row>
    <row r="2046" spans="2:4" x14ac:dyDescent="0.25">
      <c r="B2046" s="72"/>
      <c r="C2046" s="73"/>
      <c r="D2046" s="74"/>
    </row>
    <row r="2047" spans="2:4" x14ac:dyDescent="0.25">
      <c r="B2047" s="72"/>
      <c r="C2047" s="73"/>
      <c r="D2047" s="74"/>
    </row>
    <row r="2048" spans="2:4" x14ac:dyDescent="0.25">
      <c r="B2048" s="72"/>
      <c r="C2048" s="73"/>
      <c r="D2048" s="74"/>
    </row>
    <row r="2049" spans="2:4" x14ac:dyDescent="0.25">
      <c r="B2049" s="72"/>
      <c r="C2049" s="73"/>
      <c r="D2049" s="74"/>
    </row>
    <row r="2050" spans="2:4" x14ac:dyDescent="0.25">
      <c r="B2050" s="72"/>
      <c r="C2050" s="73"/>
      <c r="D2050" s="74"/>
    </row>
    <row r="2051" spans="2:4" x14ac:dyDescent="0.25">
      <c r="B2051" s="72"/>
      <c r="C2051" s="73"/>
      <c r="D2051" s="74"/>
    </row>
    <row r="2052" spans="2:4" x14ac:dyDescent="0.25">
      <c r="B2052" s="72"/>
      <c r="C2052" s="73"/>
      <c r="D2052" s="74"/>
    </row>
    <row r="2053" spans="2:4" x14ac:dyDescent="0.25">
      <c r="B2053" s="72"/>
      <c r="C2053" s="73"/>
      <c r="D2053" s="74"/>
    </row>
    <row r="2054" spans="2:4" x14ac:dyDescent="0.25">
      <c r="B2054" s="72"/>
      <c r="C2054" s="73"/>
      <c r="D2054" s="74"/>
    </row>
    <row r="2055" spans="2:4" x14ac:dyDescent="0.25">
      <c r="B2055" s="72"/>
      <c r="C2055" s="73"/>
      <c r="D2055" s="74"/>
    </row>
    <row r="2056" spans="2:4" x14ac:dyDescent="0.25">
      <c r="B2056" s="72"/>
      <c r="C2056" s="73"/>
      <c r="D2056" s="74"/>
    </row>
    <row r="2057" spans="2:4" x14ac:dyDescent="0.25">
      <c r="B2057" s="72"/>
      <c r="C2057" s="73"/>
      <c r="D2057" s="74"/>
    </row>
    <row r="2058" spans="2:4" x14ac:dyDescent="0.25">
      <c r="B2058" s="72"/>
      <c r="C2058" s="73"/>
      <c r="D2058" s="74"/>
    </row>
    <row r="2059" spans="2:4" x14ac:dyDescent="0.25">
      <c r="B2059" s="72"/>
      <c r="C2059" s="73"/>
      <c r="D2059" s="74"/>
    </row>
    <row r="2060" spans="2:4" x14ac:dyDescent="0.25">
      <c r="B2060" s="72"/>
      <c r="C2060" s="73"/>
      <c r="D2060" s="74"/>
    </row>
    <row r="2061" spans="2:4" x14ac:dyDescent="0.25">
      <c r="B2061" s="72"/>
      <c r="C2061" s="73"/>
      <c r="D2061" s="74"/>
    </row>
    <row r="2062" spans="2:4" x14ac:dyDescent="0.25">
      <c r="B2062" s="72"/>
      <c r="C2062" s="73"/>
      <c r="D2062" s="74"/>
    </row>
    <row r="2063" spans="2:4" x14ac:dyDescent="0.25">
      <c r="B2063" s="72"/>
      <c r="C2063" s="73"/>
      <c r="D2063" s="74"/>
    </row>
    <row r="2064" spans="2:4" x14ac:dyDescent="0.25">
      <c r="B2064" s="72"/>
      <c r="C2064" s="73"/>
      <c r="D2064" s="74"/>
    </row>
    <row r="2065" spans="2:4" x14ac:dyDescent="0.25">
      <c r="B2065" s="72"/>
      <c r="C2065" s="73"/>
      <c r="D2065" s="74"/>
    </row>
    <row r="2066" spans="2:4" x14ac:dyDescent="0.25">
      <c r="B2066" s="72"/>
      <c r="C2066" s="73"/>
      <c r="D2066" s="74"/>
    </row>
    <row r="2067" spans="2:4" x14ac:dyDescent="0.25">
      <c r="B2067" s="72"/>
      <c r="C2067" s="73"/>
      <c r="D2067" s="74"/>
    </row>
    <row r="2068" spans="2:4" x14ac:dyDescent="0.25">
      <c r="B2068" s="72"/>
      <c r="C2068" s="73"/>
      <c r="D2068" s="74"/>
    </row>
    <row r="2069" spans="2:4" x14ac:dyDescent="0.25">
      <c r="B2069" s="72"/>
      <c r="C2069" s="73"/>
      <c r="D2069" s="74"/>
    </row>
    <row r="2070" spans="2:4" x14ac:dyDescent="0.25">
      <c r="B2070" s="72"/>
      <c r="C2070" s="73"/>
      <c r="D2070" s="74"/>
    </row>
    <row r="2071" spans="2:4" x14ac:dyDescent="0.25">
      <c r="B2071" s="72"/>
      <c r="C2071" s="73"/>
      <c r="D2071" s="74"/>
    </row>
    <row r="2072" spans="2:4" x14ac:dyDescent="0.25">
      <c r="B2072" s="72"/>
      <c r="C2072" s="73"/>
      <c r="D2072" s="74"/>
    </row>
    <row r="2073" spans="2:4" x14ac:dyDescent="0.25">
      <c r="B2073" s="72"/>
      <c r="C2073" s="73"/>
      <c r="D2073" s="74"/>
    </row>
    <row r="2074" spans="2:4" x14ac:dyDescent="0.25">
      <c r="B2074" s="72"/>
      <c r="C2074" s="73"/>
      <c r="D2074" s="74"/>
    </row>
    <row r="2075" spans="2:4" x14ac:dyDescent="0.25">
      <c r="B2075" s="72"/>
      <c r="C2075" s="73"/>
      <c r="D2075" s="74"/>
    </row>
    <row r="2076" spans="2:4" x14ac:dyDescent="0.25">
      <c r="B2076" s="72"/>
      <c r="C2076" s="73"/>
      <c r="D2076" s="74"/>
    </row>
    <row r="2077" spans="2:4" x14ac:dyDescent="0.25">
      <c r="B2077" s="72"/>
      <c r="C2077" s="73"/>
      <c r="D2077" s="74"/>
    </row>
    <row r="2078" spans="2:4" x14ac:dyDescent="0.25">
      <c r="B2078" s="72"/>
      <c r="C2078" s="73"/>
      <c r="D2078" s="74"/>
    </row>
    <row r="2079" spans="2:4" x14ac:dyDescent="0.25">
      <c r="B2079" s="72"/>
      <c r="C2079" s="73"/>
      <c r="D2079" s="74"/>
    </row>
    <row r="2080" spans="2:4" x14ac:dyDescent="0.25">
      <c r="B2080" s="72"/>
      <c r="C2080" s="73"/>
      <c r="D2080" s="74"/>
    </row>
    <row r="2081" spans="2:4" x14ac:dyDescent="0.25">
      <c r="B2081" s="72"/>
      <c r="C2081" s="73"/>
      <c r="D2081" s="74"/>
    </row>
    <row r="2082" spans="2:4" x14ac:dyDescent="0.25">
      <c r="B2082" s="72"/>
      <c r="C2082" s="73"/>
      <c r="D2082" s="74"/>
    </row>
    <row r="2083" spans="2:4" x14ac:dyDescent="0.25">
      <c r="B2083" s="72"/>
      <c r="C2083" s="73"/>
      <c r="D2083" s="74"/>
    </row>
    <row r="2084" spans="2:4" x14ac:dyDescent="0.25">
      <c r="B2084" s="72"/>
      <c r="C2084" s="73"/>
      <c r="D2084" s="74"/>
    </row>
    <row r="2085" spans="2:4" x14ac:dyDescent="0.25">
      <c r="B2085" s="72"/>
      <c r="C2085" s="73"/>
      <c r="D2085" s="74"/>
    </row>
    <row r="2086" spans="2:4" x14ac:dyDescent="0.25">
      <c r="B2086" s="72"/>
      <c r="C2086" s="73"/>
      <c r="D2086" s="74"/>
    </row>
    <row r="2087" spans="2:4" x14ac:dyDescent="0.25">
      <c r="B2087" s="72"/>
      <c r="C2087" s="73"/>
      <c r="D2087" s="74"/>
    </row>
    <row r="2088" spans="2:4" x14ac:dyDescent="0.25">
      <c r="B2088" s="72"/>
      <c r="C2088" s="73"/>
      <c r="D2088" s="74"/>
    </row>
    <row r="2089" spans="2:4" x14ac:dyDescent="0.25">
      <c r="B2089" s="72"/>
      <c r="C2089" s="73"/>
      <c r="D2089" s="74"/>
    </row>
    <row r="2090" spans="2:4" x14ac:dyDescent="0.25">
      <c r="B2090" s="72"/>
      <c r="C2090" s="73"/>
      <c r="D2090" s="74"/>
    </row>
    <row r="2091" spans="2:4" x14ac:dyDescent="0.25">
      <c r="B2091" s="72"/>
      <c r="C2091" s="73"/>
      <c r="D2091" s="74"/>
    </row>
    <row r="2092" spans="2:4" x14ac:dyDescent="0.25">
      <c r="B2092" s="72"/>
      <c r="C2092" s="73"/>
      <c r="D2092" s="74"/>
    </row>
    <row r="2093" spans="2:4" x14ac:dyDescent="0.25">
      <c r="B2093" s="72"/>
      <c r="C2093" s="73"/>
      <c r="D2093" s="74"/>
    </row>
    <row r="2094" spans="2:4" x14ac:dyDescent="0.25">
      <c r="B2094" s="72"/>
      <c r="C2094" s="73"/>
      <c r="D2094" s="74"/>
    </row>
    <row r="2095" spans="2:4" x14ac:dyDescent="0.25">
      <c r="B2095" s="72"/>
      <c r="C2095" s="73"/>
      <c r="D2095" s="74"/>
    </row>
    <row r="2096" spans="2:4" x14ac:dyDescent="0.25">
      <c r="B2096" s="72"/>
      <c r="C2096" s="73"/>
      <c r="D2096" s="74"/>
    </row>
    <row r="2097" spans="2:4" x14ac:dyDescent="0.25">
      <c r="B2097" s="72"/>
      <c r="C2097" s="73"/>
      <c r="D2097" s="74"/>
    </row>
    <row r="2098" spans="2:4" x14ac:dyDescent="0.25">
      <c r="B2098" s="72"/>
      <c r="C2098" s="73"/>
      <c r="D2098" s="74"/>
    </row>
    <row r="2099" spans="2:4" x14ac:dyDescent="0.25">
      <c r="B2099" s="72"/>
      <c r="C2099" s="73"/>
      <c r="D2099" s="74"/>
    </row>
    <row r="2100" spans="2:4" x14ac:dyDescent="0.25">
      <c r="B2100" s="72"/>
      <c r="C2100" s="73"/>
      <c r="D2100" s="74"/>
    </row>
    <row r="2101" spans="2:4" x14ac:dyDescent="0.25">
      <c r="B2101" s="72"/>
      <c r="C2101" s="73"/>
      <c r="D2101" s="74"/>
    </row>
    <row r="2102" spans="2:4" x14ac:dyDescent="0.25">
      <c r="B2102" s="72"/>
      <c r="C2102" s="73"/>
      <c r="D2102" s="74"/>
    </row>
    <row r="2103" spans="2:4" x14ac:dyDescent="0.25">
      <c r="B2103" s="72"/>
      <c r="C2103" s="73"/>
      <c r="D2103" s="74"/>
    </row>
    <row r="2104" spans="2:4" x14ac:dyDescent="0.25">
      <c r="B2104" s="72"/>
      <c r="C2104" s="73"/>
      <c r="D2104" s="74"/>
    </row>
    <row r="2105" spans="2:4" x14ac:dyDescent="0.25">
      <c r="B2105" s="72"/>
      <c r="C2105" s="73"/>
      <c r="D2105" s="74"/>
    </row>
    <row r="2106" spans="2:4" x14ac:dyDescent="0.25">
      <c r="B2106" s="72"/>
      <c r="C2106" s="73"/>
      <c r="D2106" s="74"/>
    </row>
    <row r="2107" spans="2:4" x14ac:dyDescent="0.25">
      <c r="B2107" s="72"/>
      <c r="C2107" s="73"/>
      <c r="D2107" s="74"/>
    </row>
    <row r="2108" spans="2:4" x14ac:dyDescent="0.25">
      <c r="B2108" s="72"/>
      <c r="C2108" s="73"/>
      <c r="D2108" s="74"/>
    </row>
    <row r="2109" spans="2:4" x14ac:dyDescent="0.25">
      <c r="B2109" s="72"/>
      <c r="C2109" s="73"/>
      <c r="D2109" s="74"/>
    </row>
    <row r="2110" spans="2:4" x14ac:dyDescent="0.25">
      <c r="B2110" s="72"/>
      <c r="C2110" s="73"/>
      <c r="D2110" s="74"/>
    </row>
    <row r="2111" spans="2:4" x14ac:dyDescent="0.25">
      <c r="B2111" s="72"/>
      <c r="C2111" s="73"/>
      <c r="D2111" s="74"/>
    </row>
    <row r="2112" spans="2:4" x14ac:dyDescent="0.25">
      <c r="B2112" s="72"/>
      <c r="C2112" s="73"/>
      <c r="D2112" s="74"/>
    </row>
    <row r="2113" spans="2:4" x14ac:dyDescent="0.25">
      <c r="B2113" s="72"/>
      <c r="C2113" s="73"/>
      <c r="D2113" s="74"/>
    </row>
    <row r="2114" spans="2:4" x14ac:dyDescent="0.25">
      <c r="B2114" s="72"/>
      <c r="C2114" s="73"/>
      <c r="D2114" s="74"/>
    </row>
    <row r="2115" spans="2:4" x14ac:dyDescent="0.25">
      <c r="B2115" s="72"/>
      <c r="C2115" s="73"/>
      <c r="D2115" s="74"/>
    </row>
    <row r="2116" spans="2:4" x14ac:dyDescent="0.25">
      <c r="B2116" s="72"/>
      <c r="C2116" s="73"/>
      <c r="D2116" s="74"/>
    </row>
    <row r="2117" spans="2:4" x14ac:dyDescent="0.25">
      <c r="B2117" s="72"/>
      <c r="C2117" s="73"/>
      <c r="D2117" s="74"/>
    </row>
    <row r="2118" spans="2:4" x14ac:dyDescent="0.25">
      <c r="B2118" s="72"/>
      <c r="C2118" s="73"/>
      <c r="D2118" s="74"/>
    </row>
    <row r="2119" spans="2:4" x14ac:dyDescent="0.25">
      <c r="B2119" s="72"/>
      <c r="C2119" s="73"/>
      <c r="D2119" s="74"/>
    </row>
    <row r="2120" spans="2:4" x14ac:dyDescent="0.25">
      <c r="B2120" s="72"/>
      <c r="C2120" s="73"/>
      <c r="D2120" s="74"/>
    </row>
    <row r="2121" spans="2:4" x14ac:dyDescent="0.25">
      <c r="B2121" s="72"/>
      <c r="C2121" s="73"/>
      <c r="D2121" s="74"/>
    </row>
    <row r="2122" spans="2:4" x14ac:dyDescent="0.25">
      <c r="B2122" s="72"/>
      <c r="C2122" s="73"/>
      <c r="D2122" s="74"/>
    </row>
    <row r="2123" spans="2:4" x14ac:dyDescent="0.25">
      <c r="B2123" s="72"/>
      <c r="C2123" s="73"/>
      <c r="D2123" s="74"/>
    </row>
    <row r="2124" spans="2:4" x14ac:dyDescent="0.25">
      <c r="B2124" s="72"/>
      <c r="C2124" s="73"/>
      <c r="D2124" s="74"/>
    </row>
    <row r="2125" spans="2:4" x14ac:dyDescent="0.25">
      <c r="B2125" s="72"/>
      <c r="C2125" s="73"/>
      <c r="D2125" s="74"/>
    </row>
    <row r="2126" spans="2:4" x14ac:dyDescent="0.25">
      <c r="B2126" s="72"/>
      <c r="C2126" s="73"/>
      <c r="D2126" s="74"/>
    </row>
    <row r="2127" spans="2:4" x14ac:dyDescent="0.25">
      <c r="B2127" s="72"/>
      <c r="C2127" s="73"/>
      <c r="D2127" s="74"/>
    </row>
    <row r="2128" spans="2:4" x14ac:dyDescent="0.25">
      <c r="B2128" s="72"/>
      <c r="C2128" s="73"/>
      <c r="D2128" s="74"/>
    </row>
    <row r="2129" spans="2:4" x14ac:dyDescent="0.25">
      <c r="B2129" s="72"/>
      <c r="C2129" s="73"/>
      <c r="D2129" s="74"/>
    </row>
    <row r="2130" spans="2:4" x14ac:dyDescent="0.25">
      <c r="B2130" s="72"/>
      <c r="C2130" s="73"/>
      <c r="D2130" s="74"/>
    </row>
    <row r="2131" spans="2:4" x14ac:dyDescent="0.25">
      <c r="B2131" s="72"/>
      <c r="C2131" s="73"/>
      <c r="D2131" s="74"/>
    </row>
    <row r="2132" spans="2:4" x14ac:dyDescent="0.25">
      <c r="B2132" s="72"/>
      <c r="C2132" s="73"/>
      <c r="D2132" s="74"/>
    </row>
    <row r="2133" spans="2:4" x14ac:dyDescent="0.25">
      <c r="B2133" s="72"/>
      <c r="C2133" s="73"/>
      <c r="D2133" s="74"/>
    </row>
    <row r="2134" spans="2:4" x14ac:dyDescent="0.25">
      <c r="B2134" s="72"/>
      <c r="C2134" s="73"/>
      <c r="D2134" s="74"/>
    </row>
    <row r="2135" spans="2:4" x14ac:dyDescent="0.25">
      <c r="B2135" s="72"/>
      <c r="C2135" s="73"/>
      <c r="D2135" s="74"/>
    </row>
    <row r="2136" spans="2:4" x14ac:dyDescent="0.25">
      <c r="B2136" s="72"/>
      <c r="C2136" s="73"/>
      <c r="D2136" s="74"/>
    </row>
    <row r="2137" spans="2:4" x14ac:dyDescent="0.25">
      <c r="B2137" s="72"/>
      <c r="C2137" s="73"/>
      <c r="D2137" s="74"/>
    </row>
    <row r="2138" spans="2:4" x14ac:dyDescent="0.25">
      <c r="B2138" s="72"/>
      <c r="C2138" s="73"/>
      <c r="D2138" s="74"/>
    </row>
    <row r="2139" spans="2:4" x14ac:dyDescent="0.25">
      <c r="B2139" s="72"/>
      <c r="C2139" s="73"/>
      <c r="D2139" s="74"/>
    </row>
    <row r="2140" spans="2:4" x14ac:dyDescent="0.25">
      <c r="B2140" s="72"/>
      <c r="C2140" s="73"/>
      <c r="D2140" s="74"/>
    </row>
    <row r="2141" spans="2:4" x14ac:dyDescent="0.25">
      <c r="B2141" s="72"/>
      <c r="C2141" s="73"/>
      <c r="D2141" s="74"/>
    </row>
    <row r="2142" spans="2:4" x14ac:dyDescent="0.25">
      <c r="B2142" s="72"/>
      <c r="C2142" s="73"/>
      <c r="D2142" s="74"/>
    </row>
    <row r="2143" spans="2:4" x14ac:dyDescent="0.25">
      <c r="B2143" s="72"/>
      <c r="C2143" s="73"/>
      <c r="D2143" s="74"/>
    </row>
    <row r="2144" spans="2:4" x14ac:dyDescent="0.25">
      <c r="B2144" s="72"/>
      <c r="C2144" s="73"/>
      <c r="D2144" s="74"/>
    </row>
    <row r="2145" spans="2:4" x14ac:dyDescent="0.25">
      <c r="B2145" s="72"/>
      <c r="C2145" s="73"/>
      <c r="D2145" s="74"/>
    </row>
    <row r="2146" spans="2:4" x14ac:dyDescent="0.25">
      <c r="B2146" s="72"/>
      <c r="C2146" s="73"/>
      <c r="D2146" s="74"/>
    </row>
    <row r="2147" spans="2:4" x14ac:dyDescent="0.25">
      <c r="B2147" s="72"/>
      <c r="C2147" s="73"/>
      <c r="D2147" s="74"/>
    </row>
    <row r="2148" spans="2:4" x14ac:dyDescent="0.25">
      <c r="B2148" s="72"/>
      <c r="C2148" s="73"/>
      <c r="D2148" s="74"/>
    </row>
    <row r="2149" spans="2:4" x14ac:dyDescent="0.25">
      <c r="B2149" s="72"/>
      <c r="C2149" s="73"/>
      <c r="D2149" s="74"/>
    </row>
    <row r="2150" spans="2:4" x14ac:dyDescent="0.25">
      <c r="B2150" s="72"/>
      <c r="C2150" s="73"/>
      <c r="D2150" s="74"/>
    </row>
    <row r="2151" spans="2:4" x14ac:dyDescent="0.25">
      <c r="B2151" s="72"/>
      <c r="C2151" s="73"/>
      <c r="D2151" s="74"/>
    </row>
    <row r="2152" spans="2:4" x14ac:dyDescent="0.25">
      <c r="B2152" s="72"/>
      <c r="C2152" s="73"/>
      <c r="D2152" s="74"/>
    </row>
    <row r="2153" spans="2:4" x14ac:dyDescent="0.25">
      <c r="B2153" s="72"/>
      <c r="C2153" s="73"/>
      <c r="D2153" s="74"/>
    </row>
    <row r="2154" spans="2:4" x14ac:dyDescent="0.25">
      <c r="B2154" s="72"/>
      <c r="C2154" s="73"/>
      <c r="D2154" s="74"/>
    </row>
    <row r="2155" spans="2:4" x14ac:dyDescent="0.25">
      <c r="B2155" s="72"/>
      <c r="C2155" s="73"/>
      <c r="D2155" s="74"/>
    </row>
    <row r="2156" spans="2:4" x14ac:dyDescent="0.25">
      <c r="B2156" s="72"/>
      <c r="C2156" s="73"/>
      <c r="D2156" s="74"/>
    </row>
    <row r="2157" spans="2:4" x14ac:dyDescent="0.25">
      <c r="B2157" s="72"/>
      <c r="C2157" s="73"/>
      <c r="D2157" s="74"/>
    </row>
    <row r="2158" spans="2:4" x14ac:dyDescent="0.25">
      <c r="B2158" s="72"/>
      <c r="C2158" s="73"/>
      <c r="D2158" s="74"/>
    </row>
    <row r="2159" spans="2:4" x14ac:dyDescent="0.25">
      <c r="B2159" s="72"/>
      <c r="C2159" s="73"/>
      <c r="D2159" s="74"/>
    </row>
    <row r="2160" spans="2:4" x14ac:dyDescent="0.25">
      <c r="B2160" s="72"/>
      <c r="C2160" s="73"/>
      <c r="D2160" s="74"/>
    </row>
    <row r="2161" spans="2:4" x14ac:dyDescent="0.25">
      <c r="B2161" s="72"/>
      <c r="C2161" s="73"/>
      <c r="D2161" s="74"/>
    </row>
    <row r="2162" spans="2:4" x14ac:dyDescent="0.25">
      <c r="B2162" s="72"/>
      <c r="C2162" s="73"/>
      <c r="D2162" s="74"/>
    </row>
    <row r="2163" spans="2:4" x14ac:dyDescent="0.25">
      <c r="B2163" s="72"/>
      <c r="C2163" s="73"/>
      <c r="D2163" s="74"/>
    </row>
    <row r="2164" spans="2:4" x14ac:dyDescent="0.25">
      <c r="B2164" s="72"/>
      <c r="C2164" s="73"/>
      <c r="D2164" s="74"/>
    </row>
    <row r="2165" spans="2:4" x14ac:dyDescent="0.25">
      <c r="B2165" s="72"/>
      <c r="C2165" s="73"/>
      <c r="D2165" s="74"/>
    </row>
    <row r="2166" spans="2:4" x14ac:dyDescent="0.25">
      <c r="B2166" s="72"/>
      <c r="C2166" s="73"/>
      <c r="D2166" s="74"/>
    </row>
    <row r="2167" spans="2:4" x14ac:dyDescent="0.25">
      <c r="B2167" s="72"/>
      <c r="C2167" s="73"/>
      <c r="D2167" s="74"/>
    </row>
    <row r="2168" spans="2:4" x14ac:dyDescent="0.25">
      <c r="B2168" s="72"/>
      <c r="C2168" s="73"/>
      <c r="D2168" s="74"/>
    </row>
    <row r="2169" spans="2:4" x14ac:dyDescent="0.25">
      <c r="B2169" s="72"/>
      <c r="C2169" s="73"/>
      <c r="D2169" s="74"/>
    </row>
    <row r="2170" spans="2:4" x14ac:dyDescent="0.25">
      <c r="B2170" s="72"/>
      <c r="C2170" s="73"/>
      <c r="D2170" s="74"/>
    </row>
    <row r="2171" spans="2:4" x14ac:dyDescent="0.25">
      <c r="B2171" s="72"/>
      <c r="C2171" s="73"/>
      <c r="D2171" s="74"/>
    </row>
    <row r="2172" spans="2:4" x14ac:dyDescent="0.25">
      <c r="B2172" s="72"/>
      <c r="C2172" s="73"/>
      <c r="D2172" s="74"/>
    </row>
    <row r="2173" spans="2:4" x14ac:dyDescent="0.25">
      <c r="B2173" s="72"/>
      <c r="C2173" s="73"/>
      <c r="D2173" s="74"/>
    </row>
    <row r="2174" spans="2:4" x14ac:dyDescent="0.25">
      <c r="B2174" s="72"/>
      <c r="C2174" s="73"/>
      <c r="D2174" s="74"/>
    </row>
    <row r="2175" spans="2:4" x14ac:dyDescent="0.25">
      <c r="B2175" s="72"/>
      <c r="C2175" s="73"/>
      <c r="D2175" s="74"/>
    </row>
    <row r="2176" spans="2:4" x14ac:dyDescent="0.25">
      <c r="B2176" s="72"/>
      <c r="C2176" s="73"/>
      <c r="D2176" s="74"/>
    </row>
    <row r="2177" spans="2:4" x14ac:dyDescent="0.25">
      <c r="B2177" s="72"/>
      <c r="C2177" s="73"/>
      <c r="D2177" s="74"/>
    </row>
    <row r="2178" spans="2:4" x14ac:dyDescent="0.25">
      <c r="B2178" s="72"/>
      <c r="C2178" s="73"/>
      <c r="D2178" s="74"/>
    </row>
    <row r="2179" spans="2:4" x14ac:dyDescent="0.25">
      <c r="B2179" s="72"/>
      <c r="C2179" s="73"/>
      <c r="D2179" s="74"/>
    </row>
    <row r="2180" spans="2:4" x14ac:dyDescent="0.25">
      <c r="B2180" s="72"/>
      <c r="C2180" s="73"/>
      <c r="D2180" s="74"/>
    </row>
    <row r="2181" spans="2:4" x14ac:dyDescent="0.25">
      <c r="B2181" s="72"/>
      <c r="C2181" s="73"/>
      <c r="D2181" s="74"/>
    </row>
    <row r="2182" spans="2:4" x14ac:dyDescent="0.25">
      <c r="B2182" s="72"/>
      <c r="C2182" s="73"/>
      <c r="D2182" s="74"/>
    </row>
    <row r="2183" spans="2:4" x14ac:dyDescent="0.25">
      <c r="B2183" s="72"/>
      <c r="C2183" s="73"/>
      <c r="D2183" s="74"/>
    </row>
    <row r="2184" spans="2:4" x14ac:dyDescent="0.25">
      <c r="B2184" s="72"/>
      <c r="C2184" s="73"/>
      <c r="D2184" s="74"/>
    </row>
    <row r="2185" spans="2:4" x14ac:dyDescent="0.25">
      <c r="B2185" s="72"/>
      <c r="C2185" s="73"/>
      <c r="D2185" s="74"/>
    </row>
    <row r="2186" spans="2:4" x14ac:dyDescent="0.25">
      <c r="B2186" s="72"/>
      <c r="C2186" s="73"/>
      <c r="D2186" s="74"/>
    </row>
    <row r="2187" spans="2:4" x14ac:dyDescent="0.25">
      <c r="B2187" s="72"/>
      <c r="C2187" s="73"/>
      <c r="D2187" s="74"/>
    </row>
    <row r="2188" spans="2:4" x14ac:dyDescent="0.25">
      <c r="B2188" s="72"/>
      <c r="C2188" s="73"/>
      <c r="D2188" s="74"/>
    </row>
    <row r="2189" spans="2:4" x14ac:dyDescent="0.25">
      <c r="B2189" s="72"/>
      <c r="C2189" s="73"/>
      <c r="D2189" s="74"/>
    </row>
    <row r="2190" spans="2:4" x14ac:dyDescent="0.25">
      <c r="B2190" s="72"/>
      <c r="C2190" s="73"/>
      <c r="D2190" s="74"/>
    </row>
    <row r="2191" spans="2:4" x14ac:dyDescent="0.25">
      <c r="B2191" s="72"/>
      <c r="C2191" s="73"/>
      <c r="D2191" s="74"/>
    </row>
    <row r="2192" spans="2:4" x14ac:dyDescent="0.25">
      <c r="B2192" s="72"/>
      <c r="C2192" s="73"/>
      <c r="D2192" s="74"/>
    </row>
    <row r="2193" spans="2:4" x14ac:dyDescent="0.25">
      <c r="B2193" s="72"/>
      <c r="C2193" s="73"/>
      <c r="D2193" s="74"/>
    </row>
    <row r="2194" spans="2:4" x14ac:dyDescent="0.25">
      <c r="B2194" s="72"/>
      <c r="C2194" s="73"/>
      <c r="D2194" s="74"/>
    </row>
    <row r="2195" spans="2:4" x14ac:dyDescent="0.25">
      <c r="B2195" s="72"/>
      <c r="C2195" s="73"/>
      <c r="D2195" s="74"/>
    </row>
    <row r="2196" spans="2:4" x14ac:dyDescent="0.25">
      <c r="B2196" s="72"/>
      <c r="C2196" s="73"/>
      <c r="D2196" s="74"/>
    </row>
    <row r="2197" spans="2:4" x14ac:dyDescent="0.25">
      <c r="B2197" s="72"/>
      <c r="C2197" s="73"/>
      <c r="D2197" s="74"/>
    </row>
    <row r="2198" spans="2:4" x14ac:dyDescent="0.25">
      <c r="B2198" s="72"/>
      <c r="C2198" s="73"/>
      <c r="D2198" s="74"/>
    </row>
    <row r="2199" spans="2:4" x14ac:dyDescent="0.25">
      <c r="B2199" s="72"/>
      <c r="C2199" s="73"/>
      <c r="D2199" s="74"/>
    </row>
    <row r="2200" spans="2:4" x14ac:dyDescent="0.25">
      <c r="B2200" s="72"/>
      <c r="C2200" s="73"/>
      <c r="D2200" s="74"/>
    </row>
    <row r="2201" spans="2:4" x14ac:dyDescent="0.25">
      <c r="B2201" s="72"/>
      <c r="C2201" s="73"/>
      <c r="D2201" s="74"/>
    </row>
    <row r="2202" spans="2:4" x14ac:dyDescent="0.25">
      <c r="B2202" s="72"/>
      <c r="C2202" s="73"/>
      <c r="D2202" s="74"/>
    </row>
    <row r="2203" spans="2:4" x14ac:dyDescent="0.25">
      <c r="B2203" s="72"/>
      <c r="C2203" s="73"/>
      <c r="D2203" s="74"/>
    </row>
    <row r="2204" spans="2:4" x14ac:dyDescent="0.25">
      <c r="B2204" s="72"/>
      <c r="C2204" s="73"/>
      <c r="D2204" s="74"/>
    </row>
    <row r="2205" spans="2:4" x14ac:dyDescent="0.25">
      <c r="B2205" s="72"/>
      <c r="C2205" s="73"/>
      <c r="D2205" s="74"/>
    </row>
    <row r="2206" spans="2:4" x14ac:dyDescent="0.25">
      <c r="B2206" s="72"/>
      <c r="C2206" s="73"/>
      <c r="D2206" s="74"/>
    </row>
    <row r="2207" spans="2:4" x14ac:dyDescent="0.25">
      <c r="B2207" s="72"/>
      <c r="C2207" s="73"/>
      <c r="D2207" s="74"/>
    </row>
    <row r="2208" spans="2:4" x14ac:dyDescent="0.25">
      <c r="B2208" s="72"/>
      <c r="C2208" s="73"/>
      <c r="D2208" s="74"/>
    </row>
    <row r="2209" spans="2:4" x14ac:dyDescent="0.25">
      <c r="B2209" s="72"/>
      <c r="C2209" s="73"/>
      <c r="D2209" s="74"/>
    </row>
    <row r="2210" spans="2:4" x14ac:dyDescent="0.25">
      <c r="B2210" s="72"/>
      <c r="C2210" s="73"/>
      <c r="D2210" s="74"/>
    </row>
    <row r="2211" spans="2:4" x14ac:dyDescent="0.25">
      <c r="B2211" s="72"/>
      <c r="C2211" s="73"/>
      <c r="D2211" s="74"/>
    </row>
    <row r="2212" spans="2:4" x14ac:dyDescent="0.25">
      <c r="B2212" s="72"/>
      <c r="C2212" s="73"/>
      <c r="D2212" s="74"/>
    </row>
    <row r="2213" spans="2:4" x14ac:dyDescent="0.25">
      <c r="B2213" s="72"/>
      <c r="C2213" s="73"/>
      <c r="D2213" s="74"/>
    </row>
    <row r="2214" spans="2:4" x14ac:dyDescent="0.25">
      <c r="B2214" s="72"/>
      <c r="C2214" s="73"/>
      <c r="D2214" s="74"/>
    </row>
    <row r="2215" spans="2:4" x14ac:dyDescent="0.25">
      <c r="B2215" s="72"/>
      <c r="C2215" s="73"/>
      <c r="D2215" s="74"/>
    </row>
    <row r="2216" spans="2:4" x14ac:dyDescent="0.25">
      <c r="B2216" s="72"/>
      <c r="C2216" s="73"/>
      <c r="D2216" s="74"/>
    </row>
    <row r="2217" spans="2:4" x14ac:dyDescent="0.25">
      <c r="B2217" s="72"/>
      <c r="C2217" s="73"/>
      <c r="D2217" s="74"/>
    </row>
    <row r="2218" spans="2:4" x14ac:dyDescent="0.25">
      <c r="B2218" s="72"/>
      <c r="C2218" s="73"/>
      <c r="D2218" s="74"/>
    </row>
    <row r="2219" spans="2:4" x14ac:dyDescent="0.25">
      <c r="B2219" s="72"/>
      <c r="C2219" s="73"/>
      <c r="D2219" s="74"/>
    </row>
    <row r="2220" spans="2:4" x14ac:dyDescent="0.25">
      <c r="B2220" s="72"/>
      <c r="C2220" s="73"/>
      <c r="D2220" s="74"/>
    </row>
    <row r="2221" spans="2:4" x14ac:dyDescent="0.25">
      <c r="B2221" s="72"/>
      <c r="C2221" s="73"/>
      <c r="D2221" s="74"/>
    </row>
    <row r="2222" spans="2:4" x14ac:dyDescent="0.25">
      <c r="B2222" s="72"/>
      <c r="C2222" s="73"/>
      <c r="D2222" s="74"/>
    </row>
    <row r="2223" spans="2:4" x14ac:dyDescent="0.25">
      <c r="B2223" s="72"/>
      <c r="C2223" s="73"/>
      <c r="D2223" s="74"/>
    </row>
    <row r="2224" spans="2:4" x14ac:dyDescent="0.25">
      <c r="B2224" s="72"/>
      <c r="C2224" s="73"/>
      <c r="D2224" s="74"/>
    </row>
    <row r="2225" spans="2:4" x14ac:dyDescent="0.25">
      <c r="B2225" s="72"/>
      <c r="C2225" s="73"/>
      <c r="D2225" s="74"/>
    </row>
    <row r="2226" spans="2:4" x14ac:dyDescent="0.25">
      <c r="B2226" s="72"/>
      <c r="C2226" s="73"/>
      <c r="D2226" s="74"/>
    </row>
    <row r="2227" spans="2:4" x14ac:dyDescent="0.25">
      <c r="B2227" s="72"/>
      <c r="C2227" s="73"/>
      <c r="D2227" s="74"/>
    </row>
    <row r="2228" spans="2:4" x14ac:dyDescent="0.25">
      <c r="B2228" s="72"/>
      <c r="C2228" s="73"/>
      <c r="D2228" s="74"/>
    </row>
    <row r="2229" spans="2:4" x14ac:dyDescent="0.25">
      <c r="B2229" s="72"/>
      <c r="C2229" s="73"/>
      <c r="D2229" s="74"/>
    </row>
    <row r="2230" spans="2:4" x14ac:dyDescent="0.25">
      <c r="B2230" s="72"/>
      <c r="C2230" s="73"/>
      <c r="D2230" s="74"/>
    </row>
    <row r="2231" spans="2:4" x14ac:dyDescent="0.25">
      <c r="B2231" s="72"/>
      <c r="C2231" s="73"/>
      <c r="D2231" s="74"/>
    </row>
    <row r="2232" spans="2:4" x14ac:dyDescent="0.25">
      <c r="B2232" s="72"/>
      <c r="C2232" s="73"/>
      <c r="D2232" s="74"/>
    </row>
    <row r="2233" spans="2:4" x14ac:dyDescent="0.25">
      <c r="B2233" s="72"/>
      <c r="C2233" s="73"/>
      <c r="D2233" s="74"/>
    </row>
    <row r="2234" spans="2:4" x14ac:dyDescent="0.25">
      <c r="B2234" s="72"/>
      <c r="C2234" s="73"/>
      <c r="D2234" s="74"/>
    </row>
    <row r="2235" spans="2:4" x14ac:dyDescent="0.25">
      <c r="B2235" s="72"/>
      <c r="C2235" s="73"/>
      <c r="D2235" s="74"/>
    </row>
    <row r="2236" spans="2:4" x14ac:dyDescent="0.25">
      <c r="B2236" s="72"/>
      <c r="C2236" s="73"/>
      <c r="D2236" s="74"/>
    </row>
    <row r="2237" spans="2:4" x14ac:dyDescent="0.25">
      <c r="B2237" s="72"/>
      <c r="C2237" s="73"/>
      <c r="D2237" s="74"/>
    </row>
    <row r="2238" spans="2:4" x14ac:dyDescent="0.25">
      <c r="B2238" s="72"/>
      <c r="C2238" s="73"/>
      <c r="D2238" s="74"/>
    </row>
    <row r="2239" spans="2:4" x14ac:dyDescent="0.25">
      <c r="B2239" s="72"/>
      <c r="C2239" s="73"/>
      <c r="D2239" s="74"/>
    </row>
    <row r="2240" spans="2:4" x14ac:dyDescent="0.25">
      <c r="B2240" s="72"/>
      <c r="C2240" s="73"/>
      <c r="D2240" s="74"/>
    </row>
    <row r="2241" spans="2:4" x14ac:dyDescent="0.25">
      <c r="B2241" s="72"/>
      <c r="C2241" s="73"/>
      <c r="D2241" s="74"/>
    </row>
    <row r="2242" spans="2:4" x14ac:dyDescent="0.25">
      <c r="B2242" s="72"/>
      <c r="C2242" s="73"/>
      <c r="D2242" s="74"/>
    </row>
    <row r="2243" spans="2:4" x14ac:dyDescent="0.25">
      <c r="B2243" s="72"/>
      <c r="C2243" s="73"/>
      <c r="D2243" s="74"/>
    </row>
    <row r="2244" spans="2:4" x14ac:dyDescent="0.25">
      <c r="B2244" s="72"/>
      <c r="C2244" s="73"/>
      <c r="D2244" s="74"/>
    </row>
    <row r="2245" spans="2:4" x14ac:dyDescent="0.25">
      <c r="B2245" s="72"/>
      <c r="C2245" s="73"/>
      <c r="D2245" s="74"/>
    </row>
    <row r="2246" spans="2:4" x14ac:dyDescent="0.25">
      <c r="B2246" s="72"/>
      <c r="C2246" s="73"/>
      <c r="D2246" s="74"/>
    </row>
    <row r="2247" spans="2:4" x14ac:dyDescent="0.25">
      <c r="B2247" s="72"/>
      <c r="C2247" s="73"/>
      <c r="D2247" s="74"/>
    </row>
    <row r="2248" spans="2:4" x14ac:dyDescent="0.25">
      <c r="B2248" s="72"/>
      <c r="C2248" s="73"/>
      <c r="D2248" s="74"/>
    </row>
    <row r="2249" spans="2:4" x14ac:dyDescent="0.25">
      <c r="B2249" s="72"/>
      <c r="C2249" s="73"/>
      <c r="D2249" s="74"/>
    </row>
    <row r="2250" spans="2:4" x14ac:dyDescent="0.25">
      <c r="B2250" s="72"/>
      <c r="C2250" s="73"/>
      <c r="D2250" s="74"/>
    </row>
    <row r="2251" spans="2:4" x14ac:dyDescent="0.25">
      <c r="B2251" s="72"/>
      <c r="C2251" s="73"/>
      <c r="D2251" s="74"/>
    </row>
    <row r="2252" spans="2:4" x14ac:dyDescent="0.25">
      <c r="B2252" s="72"/>
      <c r="C2252" s="73"/>
      <c r="D2252" s="74"/>
    </row>
    <row r="2253" spans="2:4" x14ac:dyDescent="0.25">
      <c r="B2253" s="72"/>
      <c r="C2253" s="73"/>
      <c r="D2253" s="74"/>
    </row>
    <row r="2254" spans="2:4" x14ac:dyDescent="0.25">
      <c r="B2254" s="72"/>
      <c r="C2254" s="73"/>
      <c r="D2254" s="74"/>
    </row>
    <row r="2255" spans="2:4" x14ac:dyDescent="0.25">
      <c r="B2255" s="72"/>
      <c r="C2255" s="73"/>
      <c r="D2255" s="74"/>
    </row>
    <row r="2256" spans="2:4" x14ac:dyDescent="0.25">
      <c r="B2256" s="72"/>
      <c r="C2256" s="73"/>
      <c r="D2256" s="74"/>
    </row>
    <row r="2257" spans="2:4" x14ac:dyDescent="0.25">
      <c r="B2257" s="72"/>
      <c r="C2257" s="73"/>
      <c r="D2257" s="74"/>
    </row>
    <row r="2258" spans="2:4" x14ac:dyDescent="0.25">
      <c r="B2258" s="72"/>
      <c r="C2258" s="73"/>
      <c r="D2258" s="74"/>
    </row>
    <row r="2259" spans="2:4" x14ac:dyDescent="0.25">
      <c r="B2259" s="72"/>
      <c r="C2259" s="73"/>
      <c r="D2259" s="74"/>
    </row>
    <row r="2260" spans="2:4" x14ac:dyDescent="0.25">
      <c r="B2260" s="72"/>
      <c r="C2260" s="73"/>
      <c r="D2260" s="74"/>
    </row>
    <row r="2261" spans="2:4" x14ac:dyDescent="0.25">
      <c r="B2261" s="72"/>
      <c r="C2261" s="73"/>
      <c r="D2261" s="74"/>
    </row>
    <row r="2262" spans="2:4" x14ac:dyDescent="0.25">
      <c r="B2262" s="72"/>
      <c r="C2262" s="73"/>
      <c r="D2262" s="74"/>
    </row>
    <row r="2263" spans="2:4" x14ac:dyDescent="0.25">
      <c r="B2263" s="72"/>
      <c r="C2263" s="73"/>
      <c r="D2263" s="74"/>
    </row>
    <row r="2264" spans="2:4" x14ac:dyDescent="0.25">
      <c r="B2264" s="72"/>
      <c r="C2264" s="73"/>
      <c r="D2264" s="74"/>
    </row>
    <row r="2265" spans="2:4" x14ac:dyDescent="0.25">
      <c r="B2265" s="72"/>
      <c r="C2265" s="73"/>
      <c r="D2265" s="74"/>
    </row>
    <row r="2266" spans="2:4" x14ac:dyDescent="0.25">
      <c r="B2266" s="72"/>
      <c r="C2266" s="73"/>
      <c r="D2266" s="74"/>
    </row>
    <row r="2267" spans="2:4" x14ac:dyDescent="0.25">
      <c r="B2267" s="72"/>
      <c r="C2267" s="73"/>
      <c r="D2267" s="74"/>
    </row>
    <row r="2268" spans="2:4" x14ac:dyDescent="0.25">
      <c r="B2268" s="72"/>
      <c r="C2268" s="73"/>
      <c r="D2268" s="74"/>
    </row>
    <row r="2269" spans="2:4" x14ac:dyDescent="0.25">
      <c r="B2269" s="72"/>
      <c r="C2269" s="73"/>
      <c r="D2269" s="74"/>
    </row>
    <row r="2270" spans="2:4" x14ac:dyDescent="0.25">
      <c r="B2270" s="72"/>
      <c r="C2270" s="73"/>
      <c r="D2270" s="74"/>
    </row>
    <row r="2271" spans="2:4" x14ac:dyDescent="0.25">
      <c r="B2271" s="72"/>
      <c r="C2271" s="73"/>
      <c r="D2271" s="74"/>
    </row>
    <row r="2272" spans="2:4" x14ac:dyDescent="0.25">
      <c r="B2272" s="72"/>
      <c r="C2272" s="73"/>
      <c r="D2272" s="74"/>
    </row>
    <row r="2273" spans="2:4" x14ac:dyDescent="0.25">
      <c r="B2273" s="72"/>
      <c r="C2273" s="73"/>
      <c r="D2273" s="74"/>
    </row>
    <row r="2274" spans="2:4" x14ac:dyDescent="0.25">
      <c r="B2274" s="72"/>
      <c r="C2274" s="73"/>
      <c r="D2274" s="74"/>
    </row>
    <row r="2275" spans="2:4" x14ac:dyDescent="0.25">
      <c r="B2275" s="72"/>
      <c r="C2275" s="73"/>
      <c r="D2275" s="74"/>
    </row>
    <row r="2276" spans="2:4" x14ac:dyDescent="0.25">
      <c r="B2276" s="72"/>
      <c r="C2276" s="73"/>
      <c r="D2276" s="74"/>
    </row>
    <row r="2277" spans="2:4" x14ac:dyDescent="0.25">
      <c r="B2277" s="72"/>
      <c r="C2277" s="73"/>
      <c r="D2277" s="74"/>
    </row>
    <row r="2278" spans="2:4" x14ac:dyDescent="0.25">
      <c r="B2278" s="72"/>
      <c r="C2278" s="73"/>
      <c r="D2278" s="74"/>
    </row>
    <row r="2279" spans="2:4" x14ac:dyDescent="0.25">
      <c r="B2279" s="72"/>
      <c r="C2279" s="73"/>
      <c r="D2279" s="74"/>
    </row>
    <row r="2280" spans="2:4" x14ac:dyDescent="0.25">
      <c r="B2280" s="72"/>
      <c r="C2280" s="73"/>
      <c r="D2280" s="74"/>
    </row>
    <row r="2281" spans="2:4" x14ac:dyDescent="0.25">
      <c r="B2281" s="72"/>
      <c r="C2281" s="73"/>
      <c r="D2281" s="74"/>
    </row>
    <row r="2282" spans="2:4" x14ac:dyDescent="0.25">
      <c r="B2282" s="72"/>
      <c r="C2282" s="73"/>
      <c r="D2282" s="74"/>
    </row>
    <row r="2283" spans="2:4" x14ac:dyDescent="0.25">
      <c r="B2283" s="72"/>
      <c r="C2283" s="73"/>
      <c r="D2283" s="74"/>
    </row>
    <row r="2284" spans="2:4" x14ac:dyDescent="0.25">
      <c r="B2284" s="72"/>
      <c r="C2284" s="73"/>
      <c r="D2284" s="74"/>
    </row>
    <row r="2285" spans="2:4" x14ac:dyDescent="0.25">
      <c r="B2285" s="72"/>
      <c r="C2285" s="73"/>
      <c r="D2285" s="74"/>
    </row>
    <row r="2286" spans="2:4" x14ac:dyDescent="0.25">
      <c r="B2286" s="72"/>
      <c r="C2286" s="73"/>
      <c r="D2286" s="74"/>
    </row>
    <row r="2287" spans="2:4" x14ac:dyDescent="0.25">
      <c r="B2287" s="72"/>
      <c r="C2287" s="73"/>
      <c r="D2287" s="74"/>
    </row>
    <row r="2288" spans="2:4" x14ac:dyDescent="0.25">
      <c r="B2288" s="72"/>
      <c r="C2288" s="73"/>
      <c r="D2288" s="74"/>
    </row>
    <row r="2289" spans="2:4" x14ac:dyDescent="0.25">
      <c r="B2289" s="72"/>
      <c r="C2289" s="73"/>
      <c r="D2289" s="74"/>
    </row>
    <row r="2290" spans="2:4" x14ac:dyDescent="0.25">
      <c r="B2290" s="72"/>
      <c r="C2290" s="73"/>
      <c r="D2290" s="74"/>
    </row>
    <row r="2291" spans="2:4" x14ac:dyDescent="0.25">
      <c r="B2291" s="72"/>
      <c r="C2291" s="73"/>
      <c r="D2291" s="74"/>
    </row>
    <row r="2292" spans="2:4" x14ac:dyDescent="0.25">
      <c r="B2292" s="72"/>
      <c r="C2292" s="73"/>
      <c r="D2292" s="74"/>
    </row>
    <row r="2293" spans="2:4" x14ac:dyDescent="0.25">
      <c r="B2293" s="72"/>
      <c r="C2293" s="73"/>
      <c r="D2293" s="74"/>
    </row>
    <row r="2294" spans="2:4" x14ac:dyDescent="0.25">
      <c r="B2294" s="72"/>
      <c r="C2294" s="73"/>
      <c r="D2294" s="74"/>
    </row>
    <row r="2295" spans="2:4" x14ac:dyDescent="0.25">
      <c r="B2295" s="72"/>
      <c r="C2295" s="73"/>
      <c r="D2295" s="74"/>
    </row>
    <row r="2296" spans="2:4" x14ac:dyDescent="0.25">
      <c r="B2296" s="72"/>
      <c r="C2296" s="73"/>
      <c r="D2296" s="74"/>
    </row>
    <row r="2297" spans="2:4" x14ac:dyDescent="0.25">
      <c r="B2297" s="72"/>
      <c r="C2297" s="73"/>
      <c r="D2297" s="74"/>
    </row>
    <row r="2298" spans="2:4" x14ac:dyDescent="0.25">
      <c r="B2298" s="72"/>
      <c r="C2298" s="73"/>
      <c r="D2298" s="74"/>
    </row>
    <row r="2299" spans="2:4" x14ac:dyDescent="0.25">
      <c r="B2299" s="72"/>
      <c r="C2299" s="73"/>
      <c r="D2299" s="74"/>
    </row>
    <row r="2300" spans="2:4" x14ac:dyDescent="0.25">
      <c r="B2300" s="72"/>
      <c r="C2300" s="73"/>
      <c r="D2300" s="74"/>
    </row>
    <row r="2301" spans="2:4" x14ac:dyDescent="0.25">
      <c r="B2301" s="72"/>
      <c r="C2301" s="73"/>
      <c r="D2301" s="74"/>
    </row>
    <row r="2302" spans="2:4" x14ac:dyDescent="0.25">
      <c r="B2302" s="72"/>
      <c r="C2302" s="73"/>
      <c r="D2302" s="74"/>
    </row>
    <row r="2303" spans="2:4" x14ac:dyDescent="0.25">
      <c r="B2303" s="72"/>
      <c r="C2303" s="73"/>
      <c r="D2303" s="74"/>
    </row>
    <row r="2304" spans="2:4" x14ac:dyDescent="0.25">
      <c r="B2304" s="72"/>
      <c r="C2304" s="73"/>
      <c r="D2304" s="74"/>
    </row>
    <row r="2305" spans="2:4" x14ac:dyDescent="0.25">
      <c r="B2305" s="72"/>
      <c r="C2305" s="73"/>
      <c r="D2305" s="74"/>
    </row>
    <row r="2306" spans="2:4" x14ac:dyDescent="0.25">
      <c r="B2306" s="72"/>
      <c r="C2306" s="73"/>
      <c r="D2306" s="74"/>
    </row>
    <row r="2307" spans="2:4" x14ac:dyDescent="0.25">
      <c r="B2307" s="72"/>
      <c r="C2307" s="73"/>
      <c r="D2307" s="74"/>
    </row>
    <row r="2308" spans="2:4" x14ac:dyDescent="0.25">
      <c r="B2308" s="72"/>
      <c r="C2308" s="73"/>
      <c r="D2308" s="74"/>
    </row>
    <row r="2309" spans="2:4" x14ac:dyDescent="0.25">
      <c r="B2309" s="72"/>
      <c r="C2309" s="73"/>
      <c r="D2309" s="74"/>
    </row>
    <row r="2310" spans="2:4" x14ac:dyDescent="0.25">
      <c r="B2310" s="72"/>
      <c r="C2310" s="73"/>
      <c r="D2310" s="74"/>
    </row>
    <row r="2311" spans="2:4" x14ac:dyDescent="0.25">
      <c r="B2311" s="72"/>
      <c r="C2311" s="73"/>
      <c r="D2311" s="74"/>
    </row>
    <row r="2312" spans="2:4" x14ac:dyDescent="0.25">
      <c r="B2312" s="72"/>
      <c r="C2312" s="73"/>
      <c r="D2312" s="74"/>
    </row>
    <row r="2313" spans="2:4" x14ac:dyDescent="0.25">
      <c r="B2313" s="72"/>
      <c r="C2313" s="73"/>
      <c r="D2313" s="74"/>
    </row>
    <row r="2314" spans="2:4" x14ac:dyDescent="0.25">
      <c r="B2314" s="72"/>
      <c r="C2314" s="73"/>
      <c r="D2314" s="74"/>
    </row>
    <row r="2315" spans="2:4" x14ac:dyDescent="0.25">
      <c r="B2315" s="72"/>
      <c r="C2315" s="73"/>
      <c r="D2315" s="74"/>
    </row>
    <row r="2316" spans="2:4" x14ac:dyDescent="0.25">
      <c r="B2316" s="72"/>
      <c r="C2316" s="73"/>
      <c r="D2316" s="74"/>
    </row>
    <row r="2317" spans="2:4" x14ac:dyDescent="0.25">
      <c r="B2317" s="72"/>
      <c r="C2317" s="73"/>
      <c r="D2317" s="74"/>
    </row>
    <row r="2318" spans="2:4" x14ac:dyDescent="0.25">
      <c r="B2318" s="72"/>
      <c r="C2318" s="73"/>
      <c r="D2318" s="74"/>
    </row>
    <row r="2319" spans="2:4" x14ac:dyDescent="0.25">
      <c r="B2319" s="72"/>
      <c r="C2319" s="73"/>
      <c r="D2319" s="74"/>
    </row>
    <row r="2320" spans="2:4" x14ac:dyDescent="0.25">
      <c r="B2320" s="72"/>
      <c r="C2320" s="73"/>
      <c r="D2320" s="74"/>
    </row>
    <row r="2321" spans="2:4" x14ac:dyDescent="0.25">
      <c r="B2321" s="72"/>
      <c r="C2321" s="73"/>
      <c r="D2321" s="74"/>
    </row>
    <row r="2322" spans="2:4" x14ac:dyDescent="0.25">
      <c r="B2322" s="72"/>
      <c r="C2322" s="73"/>
      <c r="D2322" s="74"/>
    </row>
    <row r="2323" spans="2:4" x14ac:dyDescent="0.25">
      <c r="B2323" s="72"/>
      <c r="C2323" s="73"/>
      <c r="D2323" s="74"/>
    </row>
    <row r="2324" spans="2:4" x14ac:dyDescent="0.25">
      <c r="B2324" s="72"/>
      <c r="C2324" s="73"/>
      <c r="D2324" s="74"/>
    </row>
    <row r="2325" spans="2:4" x14ac:dyDescent="0.25">
      <c r="B2325" s="72"/>
      <c r="C2325" s="73"/>
      <c r="D2325" s="74"/>
    </row>
    <row r="2326" spans="2:4" x14ac:dyDescent="0.25">
      <c r="B2326" s="72"/>
      <c r="C2326" s="73"/>
      <c r="D2326" s="74"/>
    </row>
    <row r="2327" spans="2:4" x14ac:dyDescent="0.25">
      <c r="B2327" s="72"/>
      <c r="C2327" s="73"/>
      <c r="D2327" s="74"/>
    </row>
    <row r="2328" spans="2:4" x14ac:dyDescent="0.25">
      <c r="B2328" s="72"/>
      <c r="C2328" s="73"/>
      <c r="D2328" s="74"/>
    </row>
    <row r="2329" spans="2:4" x14ac:dyDescent="0.25">
      <c r="B2329" s="72"/>
      <c r="C2329" s="73"/>
      <c r="D2329" s="74"/>
    </row>
    <row r="2330" spans="2:4" x14ac:dyDescent="0.25">
      <c r="B2330" s="72"/>
      <c r="C2330" s="73"/>
      <c r="D2330" s="74"/>
    </row>
    <row r="2331" spans="2:4" x14ac:dyDescent="0.25">
      <c r="B2331" s="72"/>
      <c r="C2331" s="73"/>
      <c r="D2331" s="74"/>
    </row>
    <row r="2332" spans="2:4" x14ac:dyDescent="0.25">
      <c r="B2332" s="72"/>
      <c r="C2332" s="73"/>
      <c r="D2332" s="74"/>
    </row>
    <row r="2333" spans="2:4" x14ac:dyDescent="0.25">
      <c r="B2333" s="72"/>
      <c r="C2333" s="73"/>
      <c r="D2333" s="74"/>
    </row>
    <row r="2334" spans="2:4" x14ac:dyDescent="0.25">
      <c r="B2334" s="72"/>
      <c r="C2334" s="73"/>
      <c r="D2334" s="74"/>
    </row>
    <row r="2335" spans="2:4" x14ac:dyDescent="0.25">
      <c r="B2335" s="72"/>
      <c r="C2335" s="73"/>
      <c r="D2335" s="74"/>
    </row>
    <row r="2336" spans="2:4" x14ac:dyDescent="0.25">
      <c r="B2336" s="72"/>
      <c r="C2336" s="73"/>
      <c r="D2336" s="74"/>
    </row>
    <row r="2337" spans="2:4" x14ac:dyDescent="0.25">
      <c r="B2337" s="72"/>
      <c r="C2337" s="73"/>
      <c r="D2337" s="74"/>
    </row>
    <row r="2338" spans="2:4" x14ac:dyDescent="0.25">
      <c r="B2338" s="72"/>
      <c r="C2338" s="73"/>
      <c r="D2338" s="74"/>
    </row>
    <row r="2339" spans="2:4" x14ac:dyDescent="0.25">
      <c r="B2339" s="72"/>
      <c r="C2339" s="73"/>
      <c r="D2339" s="74"/>
    </row>
    <row r="2340" spans="2:4" x14ac:dyDescent="0.25">
      <c r="B2340" s="72"/>
      <c r="C2340" s="73"/>
      <c r="D2340" s="74"/>
    </row>
    <row r="2341" spans="2:4" x14ac:dyDescent="0.25">
      <c r="B2341" s="72"/>
      <c r="C2341" s="73"/>
      <c r="D2341" s="74"/>
    </row>
    <row r="2342" spans="2:4" x14ac:dyDescent="0.25">
      <c r="B2342" s="72"/>
      <c r="C2342" s="73"/>
      <c r="D2342" s="74"/>
    </row>
    <row r="2343" spans="2:4" x14ac:dyDescent="0.25">
      <c r="B2343" s="72"/>
      <c r="C2343" s="73"/>
      <c r="D2343" s="74"/>
    </row>
    <row r="2344" spans="2:4" x14ac:dyDescent="0.25">
      <c r="B2344" s="72"/>
      <c r="C2344" s="73"/>
      <c r="D2344" s="74"/>
    </row>
    <row r="2345" spans="2:4" x14ac:dyDescent="0.25">
      <c r="B2345" s="72"/>
      <c r="C2345" s="73"/>
      <c r="D2345" s="74"/>
    </row>
    <row r="2346" spans="2:4" x14ac:dyDescent="0.25">
      <c r="B2346" s="72"/>
      <c r="C2346" s="73"/>
      <c r="D2346" s="74"/>
    </row>
    <row r="2347" spans="2:4" x14ac:dyDescent="0.25">
      <c r="B2347" s="72"/>
      <c r="C2347" s="73"/>
      <c r="D2347" s="74"/>
    </row>
    <row r="2348" spans="2:4" x14ac:dyDescent="0.25">
      <c r="B2348" s="72"/>
      <c r="C2348" s="73"/>
      <c r="D2348" s="74"/>
    </row>
    <row r="2349" spans="2:4" x14ac:dyDescent="0.25">
      <c r="B2349" s="72"/>
      <c r="C2349" s="73"/>
      <c r="D2349" s="74"/>
    </row>
    <row r="2350" spans="2:4" x14ac:dyDescent="0.25">
      <c r="B2350" s="72"/>
      <c r="C2350" s="73"/>
      <c r="D2350" s="74"/>
    </row>
    <row r="2351" spans="2:4" x14ac:dyDescent="0.25">
      <c r="B2351" s="72"/>
      <c r="C2351" s="73"/>
      <c r="D2351" s="74"/>
    </row>
    <row r="2352" spans="2:4" x14ac:dyDescent="0.25">
      <c r="B2352" s="72"/>
      <c r="C2352" s="73"/>
      <c r="D2352" s="74"/>
    </row>
    <row r="2353" spans="2:4" x14ac:dyDescent="0.25">
      <c r="B2353" s="72"/>
      <c r="C2353" s="73"/>
      <c r="D2353" s="74"/>
    </row>
    <row r="2354" spans="2:4" x14ac:dyDescent="0.25">
      <c r="B2354" s="72"/>
      <c r="C2354" s="73"/>
      <c r="D2354" s="74"/>
    </row>
    <row r="2355" spans="2:4" x14ac:dyDescent="0.25">
      <c r="B2355" s="72"/>
      <c r="C2355" s="73"/>
      <c r="D2355" s="74"/>
    </row>
    <row r="2356" spans="2:4" x14ac:dyDescent="0.25">
      <c r="B2356" s="72"/>
      <c r="C2356" s="73"/>
      <c r="D2356" s="74"/>
    </row>
    <row r="2357" spans="2:4" x14ac:dyDescent="0.25">
      <c r="B2357" s="72"/>
      <c r="C2357" s="73"/>
      <c r="D2357" s="74"/>
    </row>
    <row r="2358" spans="2:4" x14ac:dyDescent="0.25">
      <c r="B2358" s="72"/>
      <c r="C2358" s="73"/>
      <c r="D2358" s="74"/>
    </row>
    <row r="2359" spans="2:4" x14ac:dyDescent="0.25">
      <c r="B2359" s="72"/>
      <c r="C2359" s="73"/>
      <c r="D2359" s="74"/>
    </row>
    <row r="2360" spans="2:4" x14ac:dyDescent="0.25">
      <c r="B2360" s="72"/>
      <c r="C2360" s="73"/>
      <c r="D2360" s="74"/>
    </row>
    <row r="2361" spans="2:4" x14ac:dyDescent="0.25">
      <c r="B2361" s="72"/>
      <c r="C2361" s="73"/>
      <c r="D2361" s="74"/>
    </row>
    <row r="2362" spans="2:4" x14ac:dyDescent="0.25">
      <c r="B2362" s="72"/>
      <c r="C2362" s="73"/>
      <c r="D2362" s="74"/>
    </row>
    <row r="2363" spans="2:4" x14ac:dyDescent="0.25">
      <c r="B2363" s="72"/>
      <c r="C2363" s="73"/>
      <c r="D2363" s="74"/>
    </row>
    <row r="2364" spans="2:4" x14ac:dyDescent="0.25">
      <c r="B2364" s="72"/>
      <c r="C2364" s="73"/>
      <c r="D2364" s="74"/>
    </row>
    <row r="2365" spans="2:4" x14ac:dyDescent="0.25">
      <c r="B2365" s="72"/>
      <c r="C2365" s="73"/>
      <c r="D2365" s="74"/>
    </row>
    <row r="2366" spans="2:4" x14ac:dyDescent="0.25">
      <c r="B2366" s="72"/>
      <c r="C2366" s="73"/>
      <c r="D2366" s="74"/>
    </row>
    <row r="2367" spans="2:4" x14ac:dyDescent="0.25">
      <c r="B2367" s="72"/>
      <c r="C2367" s="73"/>
      <c r="D2367" s="74"/>
    </row>
    <row r="2368" spans="2:4" x14ac:dyDescent="0.25">
      <c r="B2368" s="72"/>
      <c r="C2368" s="73"/>
      <c r="D2368" s="74"/>
    </row>
    <row r="2369" spans="2:4" x14ac:dyDescent="0.25">
      <c r="B2369" s="72"/>
      <c r="C2369" s="73"/>
      <c r="D2369" s="74"/>
    </row>
    <row r="2370" spans="2:4" x14ac:dyDescent="0.25">
      <c r="B2370" s="72"/>
      <c r="C2370" s="73"/>
      <c r="D2370" s="74"/>
    </row>
    <row r="2371" spans="2:4" x14ac:dyDescent="0.25">
      <c r="B2371" s="72"/>
      <c r="C2371" s="73"/>
      <c r="D2371" s="74"/>
    </row>
    <row r="2372" spans="2:4" x14ac:dyDescent="0.25">
      <c r="B2372" s="72"/>
      <c r="C2372" s="73"/>
      <c r="D2372" s="74"/>
    </row>
    <row r="2373" spans="2:4" x14ac:dyDescent="0.25">
      <c r="B2373" s="72"/>
      <c r="C2373" s="73"/>
      <c r="D2373" s="74"/>
    </row>
    <row r="2374" spans="2:4" x14ac:dyDescent="0.25">
      <c r="B2374" s="72"/>
      <c r="C2374" s="73"/>
      <c r="D2374" s="74"/>
    </row>
    <row r="2375" spans="2:4" x14ac:dyDescent="0.25">
      <c r="B2375" s="72"/>
      <c r="C2375" s="73"/>
      <c r="D2375" s="74"/>
    </row>
    <row r="2376" spans="2:4" x14ac:dyDescent="0.25">
      <c r="B2376" s="72"/>
      <c r="C2376" s="73"/>
      <c r="D2376" s="74"/>
    </row>
    <row r="2377" spans="2:4" x14ac:dyDescent="0.25">
      <c r="B2377" s="72"/>
      <c r="C2377" s="73"/>
      <c r="D2377" s="74"/>
    </row>
    <row r="2378" spans="2:4" x14ac:dyDescent="0.25">
      <c r="B2378" s="72"/>
      <c r="C2378" s="73"/>
      <c r="D2378" s="74"/>
    </row>
    <row r="2379" spans="2:4" x14ac:dyDescent="0.25">
      <c r="B2379" s="72"/>
      <c r="C2379" s="73"/>
      <c r="D2379" s="74"/>
    </row>
    <row r="2380" spans="2:4" x14ac:dyDescent="0.25">
      <c r="B2380" s="72"/>
      <c r="C2380" s="73"/>
      <c r="D2380" s="74"/>
    </row>
    <row r="2381" spans="2:4" x14ac:dyDescent="0.25">
      <c r="B2381" s="72"/>
      <c r="C2381" s="73"/>
      <c r="D2381" s="74"/>
    </row>
    <row r="2382" spans="2:4" x14ac:dyDescent="0.25">
      <c r="B2382" s="72"/>
      <c r="C2382" s="73"/>
      <c r="D2382" s="74"/>
    </row>
    <row r="2383" spans="2:4" x14ac:dyDescent="0.25">
      <c r="B2383" s="72"/>
      <c r="C2383" s="73"/>
      <c r="D2383" s="74"/>
    </row>
    <row r="2384" spans="2:4" x14ac:dyDescent="0.25">
      <c r="B2384" s="72"/>
      <c r="C2384" s="73"/>
      <c r="D2384" s="74"/>
    </row>
    <row r="2385" spans="2:4" x14ac:dyDescent="0.25">
      <c r="B2385" s="72"/>
      <c r="C2385" s="73"/>
      <c r="D2385" s="74"/>
    </row>
    <row r="2386" spans="2:4" x14ac:dyDescent="0.25">
      <c r="B2386" s="72"/>
      <c r="C2386" s="73"/>
      <c r="D2386" s="74"/>
    </row>
    <row r="2387" spans="2:4" x14ac:dyDescent="0.25">
      <c r="B2387" s="72"/>
      <c r="C2387" s="73"/>
      <c r="D2387" s="74"/>
    </row>
    <row r="2388" spans="2:4" x14ac:dyDescent="0.25">
      <c r="B2388" s="72"/>
      <c r="C2388" s="73"/>
      <c r="D2388" s="74"/>
    </row>
    <row r="2389" spans="2:4" x14ac:dyDescent="0.25">
      <c r="B2389" s="72"/>
      <c r="C2389" s="73"/>
      <c r="D2389" s="74"/>
    </row>
    <row r="2390" spans="2:4" x14ac:dyDescent="0.25">
      <c r="B2390" s="72"/>
      <c r="C2390" s="73"/>
      <c r="D2390" s="74"/>
    </row>
    <row r="2391" spans="2:4" x14ac:dyDescent="0.25">
      <c r="B2391" s="72"/>
      <c r="C2391" s="73"/>
      <c r="D2391" s="74"/>
    </row>
    <row r="2392" spans="2:4" x14ac:dyDescent="0.25">
      <c r="B2392" s="72"/>
      <c r="C2392" s="73"/>
      <c r="D2392" s="74"/>
    </row>
    <row r="2393" spans="2:4" x14ac:dyDescent="0.25">
      <c r="B2393" s="72"/>
      <c r="C2393" s="73"/>
      <c r="D2393" s="74"/>
    </row>
    <row r="2394" spans="2:4" x14ac:dyDescent="0.25">
      <c r="B2394" s="72"/>
      <c r="C2394" s="73"/>
      <c r="D2394" s="74"/>
    </row>
    <row r="2395" spans="2:4" x14ac:dyDescent="0.25">
      <c r="B2395" s="72"/>
      <c r="C2395" s="73"/>
      <c r="D2395" s="74"/>
    </row>
    <row r="2396" spans="2:4" x14ac:dyDescent="0.25">
      <c r="B2396" s="72"/>
      <c r="C2396" s="73"/>
      <c r="D2396" s="74"/>
    </row>
    <row r="2397" spans="2:4" x14ac:dyDescent="0.25">
      <c r="B2397" s="72"/>
      <c r="C2397" s="73"/>
      <c r="D2397" s="74"/>
    </row>
    <row r="2398" spans="2:4" x14ac:dyDescent="0.25">
      <c r="B2398" s="72"/>
      <c r="C2398" s="73"/>
      <c r="D2398" s="74"/>
    </row>
    <row r="2399" spans="2:4" x14ac:dyDescent="0.25">
      <c r="B2399" s="72"/>
      <c r="C2399" s="73"/>
      <c r="D2399" s="74"/>
    </row>
    <row r="2400" spans="2:4" x14ac:dyDescent="0.25">
      <c r="B2400" s="72"/>
      <c r="C2400" s="73"/>
      <c r="D2400" s="74"/>
    </row>
    <row r="2401" spans="2:4" x14ac:dyDescent="0.25">
      <c r="B2401" s="72"/>
      <c r="C2401" s="73"/>
      <c r="D2401" s="74"/>
    </row>
    <row r="2402" spans="2:4" x14ac:dyDescent="0.25">
      <c r="B2402" s="72"/>
      <c r="C2402" s="73"/>
      <c r="D2402" s="74"/>
    </row>
    <row r="2403" spans="2:4" x14ac:dyDescent="0.25">
      <c r="B2403" s="72"/>
      <c r="C2403" s="73"/>
      <c r="D2403" s="74"/>
    </row>
    <row r="2404" spans="2:4" x14ac:dyDescent="0.25">
      <c r="B2404" s="72"/>
      <c r="C2404" s="73"/>
      <c r="D2404" s="74"/>
    </row>
    <row r="2405" spans="2:4" x14ac:dyDescent="0.25">
      <c r="B2405" s="72"/>
      <c r="C2405" s="73"/>
      <c r="D2405" s="74"/>
    </row>
    <row r="2406" spans="2:4" x14ac:dyDescent="0.25">
      <c r="B2406" s="72"/>
      <c r="C2406" s="73"/>
      <c r="D2406" s="74"/>
    </row>
    <row r="2407" spans="2:4" x14ac:dyDescent="0.25">
      <c r="B2407" s="72"/>
      <c r="C2407" s="73"/>
      <c r="D2407" s="74"/>
    </row>
    <row r="2408" spans="2:4" x14ac:dyDescent="0.25">
      <c r="B2408" s="72"/>
      <c r="C2408" s="73"/>
      <c r="D2408" s="74"/>
    </row>
    <row r="2409" spans="2:4" x14ac:dyDescent="0.25">
      <c r="B2409" s="72"/>
      <c r="C2409" s="73"/>
      <c r="D2409" s="74"/>
    </row>
    <row r="2410" spans="2:4" x14ac:dyDescent="0.25">
      <c r="B2410" s="72"/>
      <c r="C2410" s="73"/>
      <c r="D2410" s="74"/>
    </row>
    <row r="2411" spans="2:4" x14ac:dyDescent="0.25">
      <c r="B2411" s="72"/>
      <c r="C2411" s="73"/>
      <c r="D2411" s="74"/>
    </row>
    <row r="2412" spans="2:4" x14ac:dyDescent="0.25">
      <c r="B2412" s="72"/>
      <c r="C2412" s="73"/>
      <c r="D2412" s="74"/>
    </row>
    <row r="2413" spans="2:4" x14ac:dyDescent="0.25">
      <c r="B2413" s="72"/>
      <c r="C2413" s="73"/>
      <c r="D2413" s="74"/>
    </row>
    <row r="2414" spans="2:4" x14ac:dyDescent="0.25">
      <c r="B2414" s="72"/>
      <c r="C2414" s="73"/>
      <c r="D2414" s="74"/>
    </row>
    <row r="2415" spans="2:4" x14ac:dyDescent="0.25">
      <c r="B2415" s="72"/>
      <c r="C2415" s="73"/>
      <c r="D2415" s="74"/>
    </row>
    <row r="2416" spans="2:4" x14ac:dyDescent="0.25">
      <c r="B2416" s="72"/>
      <c r="C2416" s="73"/>
      <c r="D2416" s="74"/>
    </row>
    <row r="2417" spans="2:4" x14ac:dyDescent="0.25">
      <c r="B2417" s="72"/>
      <c r="C2417" s="73"/>
      <c r="D2417" s="74"/>
    </row>
    <row r="2418" spans="2:4" x14ac:dyDescent="0.25">
      <c r="B2418" s="72"/>
      <c r="C2418" s="73"/>
      <c r="D2418" s="74"/>
    </row>
    <row r="2419" spans="2:4" x14ac:dyDescent="0.25">
      <c r="B2419" s="72"/>
      <c r="C2419" s="73"/>
      <c r="D2419" s="74"/>
    </row>
    <row r="2420" spans="2:4" x14ac:dyDescent="0.25">
      <c r="B2420" s="72"/>
      <c r="C2420" s="73"/>
      <c r="D2420" s="74"/>
    </row>
    <row r="2421" spans="2:4" x14ac:dyDescent="0.25">
      <c r="B2421" s="72"/>
      <c r="C2421" s="73"/>
      <c r="D2421" s="74"/>
    </row>
    <row r="2422" spans="2:4" x14ac:dyDescent="0.25">
      <c r="B2422" s="72"/>
      <c r="C2422" s="73"/>
      <c r="D2422" s="74"/>
    </row>
    <row r="2423" spans="2:4" x14ac:dyDescent="0.25">
      <c r="B2423" s="72"/>
      <c r="C2423" s="73"/>
      <c r="D2423" s="74"/>
    </row>
    <row r="2424" spans="2:4" x14ac:dyDescent="0.25">
      <c r="B2424" s="72"/>
      <c r="C2424" s="73"/>
      <c r="D2424" s="74"/>
    </row>
    <row r="2425" spans="2:4" x14ac:dyDescent="0.25">
      <c r="B2425" s="72"/>
      <c r="C2425" s="73"/>
      <c r="D2425" s="74"/>
    </row>
    <row r="2426" spans="2:4" x14ac:dyDescent="0.25">
      <c r="B2426" s="72"/>
      <c r="C2426" s="73"/>
      <c r="D2426" s="74"/>
    </row>
    <row r="2427" spans="2:4" x14ac:dyDescent="0.25">
      <c r="B2427" s="72"/>
      <c r="C2427" s="73"/>
      <c r="D2427" s="74"/>
    </row>
    <row r="2428" spans="2:4" x14ac:dyDescent="0.25">
      <c r="B2428" s="72"/>
      <c r="C2428" s="73"/>
      <c r="D2428" s="74"/>
    </row>
    <row r="2429" spans="2:4" x14ac:dyDescent="0.25">
      <c r="B2429" s="72"/>
      <c r="C2429" s="73"/>
      <c r="D2429" s="74"/>
    </row>
    <row r="2430" spans="2:4" x14ac:dyDescent="0.25">
      <c r="B2430" s="72"/>
      <c r="C2430" s="73"/>
      <c r="D2430" s="74"/>
    </row>
    <row r="2431" spans="2:4" x14ac:dyDescent="0.25">
      <c r="B2431" s="72"/>
      <c r="C2431" s="73"/>
      <c r="D2431" s="74"/>
    </row>
    <row r="2432" spans="2:4" x14ac:dyDescent="0.25">
      <c r="B2432" s="72"/>
      <c r="C2432" s="73"/>
      <c r="D2432" s="74"/>
    </row>
    <row r="2433" spans="2:4" x14ac:dyDescent="0.25">
      <c r="B2433" s="72"/>
      <c r="C2433" s="73"/>
      <c r="D2433" s="74"/>
    </row>
    <row r="2434" spans="2:4" x14ac:dyDescent="0.25">
      <c r="B2434" s="72"/>
      <c r="C2434" s="73"/>
      <c r="D2434" s="74"/>
    </row>
    <row r="2435" spans="2:4" x14ac:dyDescent="0.25">
      <c r="B2435" s="72"/>
      <c r="C2435" s="73"/>
      <c r="D2435" s="74"/>
    </row>
    <row r="2436" spans="2:4" x14ac:dyDescent="0.25">
      <c r="B2436" s="72"/>
      <c r="C2436" s="73"/>
      <c r="D2436" s="74"/>
    </row>
    <row r="2437" spans="2:4" x14ac:dyDescent="0.25">
      <c r="B2437" s="72"/>
      <c r="C2437" s="73"/>
      <c r="D2437" s="74"/>
    </row>
    <row r="2438" spans="2:4" x14ac:dyDescent="0.25">
      <c r="B2438" s="72"/>
      <c r="C2438" s="73"/>
      <c r="D2438" s="74"/>
    </row>
    <row r="2439" spans="2:4" x14ac:dyDescent="0.25">
      <c r="B2439" s="72"/>
      <c r="C2439" s="73"/>
      <c r="D2439" s="74"/>
    </row>
    <row r="2440" spans="2:4" x14ac:dyDescent="0.25">
      <c r="B2440" s="72"/>
      <c r="C2440" s="73"/>
      <c r="D2440" s="74"/>
    </row>
    <row r="2441" spans="2:4" x14ac:dyDescent="0.25">
      <c r="B2441" s="72"/>
      <c r="C2441" s="73"/>
      <c r="D2441" s="74"/>
    </row>
    <row r="2442" spans="2:4" x14ac:dyDescent="0.25">
      <c r="B2442" s="72"/>
      <c r="C2442" s="73"/>
      <c r="D2442" s="74"/>
    </row>
    <row r="2443" spans="2:4" x14ac:dyDescent="0.25">
      <c r="B2443" s="72"/>
      <c r="C2443" s="73"/>
      <c r="D2443" s="74"/>
    </row>
    <row r="2444" spans="2:4" x14ac:dyDescent="0.25">
      <c r="B2444" s="72"/>
      <c r="C2444" s="73"/>
      <c r="D2444" s="74"/>
    </row>
    <row r="2445" spans="2:4" x14ac:dyDescent="0.25">
      <c r="B2445" s="72"/>
      <c r="C2445" s="73"/>
      <c r="D2445" s="74"/>
    </row>
    <row r="2446" spans="2:4" x14ac:dyDescent="0.25">
      <c r="B2446" s="72"/>
      <c r="C2446" s="73"/>
      <c r="D2446" s="74"/>
    </row>
    <row r="2447" spans="2:4" x14ac:dyDescent="0.25">
      <c r="B2447" s="72"/>
      <c r="C2447" s="73"/>
      <c r="D2447" s="74"/>
    </row>
    <row r="2448" spans="2:4" x14ac:dyDescent="0.25">
      <c r="B2448" s="72"/>
      <c r="C2448" s="73"/>
      <c r="D2448" s="74"/>
    </row>
    <row r="2449" spans="2:4" x14ac:dyDescent="0.25">
      <c r="B2449" s="72"/>
      <c r="C2449" s="73"/>
      <c r="D2449" s="74"/>
    </row>
    <row r="2450" spans="2:4" x14ac:dyDescent="0.25">
      <c r="B2450" s="72"/>
      <c r="C2450" s="73"/>
      <c r="D2450" s="74"/>
    </row>
    <row r="2451" spans="2:4" x14ac:dyDescent="0.25">
      <c r="B2451" s="72"/>
      <c r="C2451" s="73"/>
      <c r="D2451" s="74"/>
    </row>
    <row r="2452" spans="2:4" x14ac:dyDescent="0.25">
      <c r="B2452" s="72"/>
      <c r="C2452" s="73"/>
      <c r="D2452" s="74"/>
    </row>
    <row r="2453" spans="2:4" x14ac:dyDescent="0.25">
      <c r="B2453" s="72"/>
      <c r="C2453" s="73"/>
      <c r="D2453" s="74"/>
    </row>
    <row r="2454" spans="2:4" x14ac:dyDescent="0.25">
      <c r="B2454" s="72"/>
      <c r="C2454" s="73"/>
      <c r="D2454" s="74"/>
    </row>
    <row r="2455" spans="2:4" x14ac:dyDescent="0.25">
      <c r="B2455" s="72"/>
      <c r="C2455" s="73"/>
      <c r="D2455" s="74"/>
    </row>
    <row r="2456" spans="2:4" x14ac:dyDescent="0.25">
      <c r="B2456" s="72"/>
      <c r="C2456" s="73"/>
      <c r="D2456" s="74"/>
    </row>
    <row r="2457" spans="2:4" x14ac:dyDescent="0.25">
      <c r="B2457" s="72"/>
      <c r="C2457" s="73"/>
      <c r="D2457" s="74"/>
    </row>
    <row r="2458" spans="2:4" x14ac:dyDescent="0.25">
      <c r="B2458" s="72"/>
      <c r="C2458" s="73"/>
      <c r="D2458" s="74"/>
    </row>
    <row r="2459" spans="2:4" x14ac:dyDescent="0.25">
      <c r="B2459" s="72"/>
      <c r="C2459" s="73"/>
      <c r="D2459" s="74"/>
    </row>
    <row r="2460" spans="2:4" x14ac:dyDescent="0.25">
      <c r="B2460" s="72"/>
      <c r="C2460" s="73"/>
      <c r="D2460" s="74"/>
    </row>
    <row r="2461" spans="2:4" x14ac:dyDescent="0.25">
      <c r="B2461" s="72"/>
      <c r="C2461" s="73"/>
      <c r="D2461" s="74"/>
    </row>
    <row r="2462" spans="2:4" x14ac:dyDescent="0.25">
      <c r="B2462" s="72"/>
      <c r="C2462" s="73"/>
      <c r="D2462" s="74"/>
    </row>
    <row r="2463" spans="2:4" x14ac:dyDescent="0.25">
      <c r="B2463" s="72"/>
      <c r="C2463" s="73"/>
      <c r="D2463" s="74"/>
    </row>
    <row r="2464" spans="2:4" x14ac:dyDescent="0.25">
      <c r="B2464" s="72"/>
      <c r="C2464" s="73"/>
      <c r="D2464" s="74"/>
    </row>
    <row r="2465" spans="2:4" x14ac:dyDescent="0.25">
      <c r="B2465" s="72"/>
      <c r="C2465" s="73"/>
      <c r="D2465" s="74"/>
    </row>
    <row r="2466" spans="2:4" x14ac:dyDescent="0.25">
      <c r="B2466" s="72"/>
      <c r="C2466" s="73"/>
      <c r="D2466" s="74"/>
    </row>
    <row r="2467" spans="2:4" x14ac:dyDescent="0.25">
      <c r="B2467" s="72"/>
      <c r="C2467" s="73"/>
      <c r="D2467" s="74"/>
    </row>
    <row r="2468" spans="2:4" x14ac:dyDescent="0.25">
      <c r="B2468" s="72"/>
      <c r="C2468" s="73"/>
      <c r="D2468" s="74"/>
    </row>
    <row r="2469" spans="2:4" x14ac:dyDescent="0.25">
      <c r="B2469" s="72"/>
      <c r="C2469" s="73"/>
      <c r="D2469" s="74"/>
    </row>
    <row r="2470" spans="2:4" x14ac:dyDescent="0.25">
      <c r="B2470" s="72"/>
      <c r="C2470" s="73"/>
      <c r="D2470" s="74"/>
    </row>
    <row r="2471" spans="2:4" x14ac:dyDescent="0.25">
      <c r="B2471" s="72"/>
      <c r="C2471" s="73"/>
      <c r="D2471" s="74"/>
    </row>
    <row r="2472" spans="2:4" x14ac:dyDescent="0.25">
      <c r="B2472" s="72"/>
      <c r="C2472" s="73"/>
      <c r="D2472" s="74"/>
    </row>
    <row r="2473" spans="2:4" x14ac:dyDescent="0.25">
      <c r="B2473" s="72"/>
      <c r="C2473" s="73"/>
      <c r="D2473" s="74"/>
    </row>
    <row r="2474" spans="2:4" x14ac:dyDescent="0.25">
      <c r="B2474" s="72"/>
      <c r="C2474" s="73"/>
      <c r="D2474" s="74"/>
    </row>
    <row r="2475" spans="2:4" x14ac:dyDescent="0.25">
      <c r="B2475" s="72"/>
      <c r="C2475" s="73"/>
      <c r="D2475" s="74"/>
    </row>
    <row r="2476" spans="2:4" x14ac:dyDescent="0.25">
      <c r="B2476" s="72"/>
      <c r="C2476" s="73"/>
      <c r="D2476" s="74"/>
    </row>
    <row r="2477" spans="2:4" x14ac:dyDescent="0.25">
      <c r="B2477" s="72"/>
      <c r="C2477" s="73"/>
      <c r="D2477" s="74"/>
    </row>
    <row r="2478" spans="2:4" x14ac:dyDescent="0.25">
      <c r="B2478" s="72"/>
      <c r="C2478" s="73"/>
      <c r="D2478" s="74"/>
    </row>
    <row r="2479" spans="2:4" x14ac:dyDescent="0.25">
      <c r="B2479" s="72"/>
      <c r="C2479" s="73"/>
      <c r="D2479" s="74"/>
    </row>
    <row r="2480" spans="2:4" x14ac:dyDescent="0.25">
      <c r="B2480" s="72"/>
      <c r="C2480" s="73"/>
      <c r="D2480" s="74"/>
    </row>
    <row r="2481" spans="2:4" x14ac:dyDescent="0.25">
      <c r="B2481" s="72"/>
      <c r="C2481" s="73"/>
      <c r="D2481" s="74"/>
    </row>
    <row r="2482" spans="2:4" x14ac:dyDescent="0.25">
      <c r="B2482" s="72"/>
      <c r="C2482" s="73"/>
      <c r="D2482" s="74"/>
    </row>
    <row r="2483" spans="2:4" x14ac:dyDescent="0.25">
      <c r="B2483" s="72"/>
      <c r="C2483" s="73"/>
      <c r="D2483" s="74"/>
    </row>
    <row r="2484" spans="2:4" x14ac:dyDescent="0.25">
      <c r="B2484" s="72"/>
      <c r="C2484" s="73"/>
      <c r="D2484" s="74"/>
    </row>
    <row r="2485" spans="2:4" x14ac:dyDescent="0.25">
      <c r="B2485" s="72"/>
      <c r="C2485" s="73"/>
      <c r="D2485" s="74"/>
    </row>
    <row r="2486" spans="2:4" x14ac:dyDescent="0.25">
      <c r="B2486" s="72"/>
      <c r="C2486" s="73"/>
      <c r="D2486" s="74"/>
    </row>
    <row r="2487" spans="2:4" x14ac:dyDescent="0.25">
      <c r="B2487" s="72"/>
      <c r="C2487" s="73"/>
      <c r="D2487" s="74"/>
    </row>
    <row r="2488" spans="2:4" x14ac:dyDescent="0.25">
      <c r="B2488" s="72"/>
      <c r="C2488" s="73"/>
      <c r="D2488" s="74"/>
    </row>
    <row r="2489" spans="2:4" x14ac:dyDescent="0.25">
      <c r="B2489" s="72"/>
      <c r="C2489" s="73"/>
      <c r="D2489" s="74"/>
    </row>
    <row r="2490" spans="2:4" x14ac:dyDescent="0.25">
      <c r="B2490" s="72"/>
      <c r="C2490" s="73"/>
      <c r="D2490" s="74"/>
    </row>
    <row r="2491" spans="2:4" x14ac:dyDescent="0.25">
      <c r="B2491" s="72"/>
      <c r="C2491" s="73"/>
      <c r="D2491" s="74"/>
    </row>
    <row r="2492" spans="2:4" x14ac:dyDescent="0.25">
      <c r="B2492" s="72"/>
      <c r="C2492" s="73"/>
      <c r="D2492" s="74"/>
    </row>
    <row r="2493" spans="2:4" x14ac:dyDescent="0.25">
      <c r="B2493" s="72"/>
      <c r="C2493" s="73"/>
      <c r="D2493" s="74"/>
    </row>
    <row r="2494" spans="2:4" x14ac:dyDescent="0.25">
      <c r="B2494" s="72"/>
      <c r="C2494" s="73"/>
      <c r="D2494" s="74"/>
    </row>
    <row r="2495" spans="2:4" x14ac:dyDescent="0.25">
      <c r="B2495" s="72"/>
      <c r="C2495" s="73"/>
      <c r="D2495" s="74"/>
    </row>
    <row r="2496" spans="2:4" x14ac:dyDescent="0.25">
      <c r="B2496" s="72"/>
      <c r="C2496" s="73"/>
      <c r="D2496" s="74"/>
    </row>
    <row r="2497" spans="2:4" x14ac:dyDescent="0.25">
      <c r="B2497" s="72"/>
      <c r="C2497" s="73"/>
      <c r="D2497" s="74"/>
    </row>
    <row r="2498" spans="2:4" x14ac:dyDescent="0.25">
      <c r="B2498" s="72"/>
      <c r="C2498" s="73"/>
      <c r="D2498" s="74"/>
    </row>
    <row r="2499" spans="2:4" x14ac:dyDescent="0.25">
      <c r="B2499" s="72"/>
      <c r="C2499" s="73"/>
      <c r="D2499" s="74"/>
    </row>
    <row r="2500" spans="2:4" x14ac:dyDescent="0.25">
      <c r="B2500" s="72"/>
      <c r="C2500" s="73"/>
      <c r="D2500" s="74"/>
    </row>
    <row r="2501" spans="2:4" x14ac:dyDescent="0.25">
      <c r="B2501" s="72"/>
      <c r="C2501" s="73"/>
      <c r="D2501" s="74"/>
    </row>
    <row r="2502" spans="2:4" x14ac:dyDescent="0.25">
      <c r="B2502" s="72"/>
      <c r="C2502" s="73"/>
      <c r="D2502" s="74"/>
    </row>
    <row r="2503" spans="2:4" x14ac:dyDescent="0.25">
      <c r="B2503" s="72"/>
      <c r="C2503" s="73"/>
      <c r="D2503" s="74"/>
    </row>
    <row r="2504" spans="2:4" x14ac:dyDescent="0.25">
      <c r="B2504" s="72"/>
      <c r="C2504" s="73"/>
      <c r="D2504" s="74"/>
    </row>
    <row r="2505" spans="2:4" x14ac:dyDescent="0.25">
      <c r="B2505" s="72"/>
      <c r="C2505" s="73"/>
      <c r="D2505" s="74"/>
    </row>
    <row r="2506" spans="2:4" x14ac:dyDescent="0.25">
      <c r="B2506" s="72"/>
      <c r="C2506" s="73"/>
      <c r="D2506" s="74"/>
    </row>
    <row r="2507" spans="2:4" x14ac:dyDescent="0.25">
      <c r="B2507" s="72"/>
      <c r="C2507" s="73"/>
      <c r="D2507" s="74"/>
    </row>
    <row r="2508" spans="2:4" x14ac:dyDescent="0.25">
      <c r="B2508" s="72"/>
      <c r="C2508" s="73"/>
      <c r="D2508" s="74"/>
    </row>
    <row r="2509" spans="2:4" x14ac:dyDescent="0.25">
      <c r="B2509" s="72"/>
      <c r="C2509" s="73"/>
      <c r="D2509" s="74"/>
    </row>
    <row r="2510" spans="2:4" x14ac:dyDescent="0.25">
      <c r="B2510" s="72"/>
      <c r="C2510" s="73"/>
      <c r="D2510" s="74"/>
    </row>
    <row r="2511" spans="2:4" x14ac:dyDescent="0.25">
      <c r="B2511" s="72"/>
      <c r="C2511" s="73"/>
      <c r="D2511" s="74"/>
    </row>
    <row r="2512" spans="2:4" x14ac:dyDescent="0.25">
      <c r="B2512" s="72"/>
      <c r="C2512" s="73"/>
      <c r="D2512" s="74"/>
    </row>
    <row r="2513" spans="2:4" x14ac:dyDescent="0.25">
      <c r="B2513" s="72"/>
      <c r="C2513" s="73"/>
      <c r="D2513" s="74"/>
    </row>
    <row r="2514" spans="2:4" x14ac:dyDescent="0.25">
      <c r="B2514" s="72"/>
      <c r="C2514" s="73"/>
      <c r="D2514" s="74"/>
    </row>
    <row r="2515" spans="2:4" x14ac:dyDescent="0.25">
      <c r="B2515" s="72"/>
      <c r="C2515" s="73"/>
      <c r="D2515" s="74"/>
    </row>
    <row r="2516" spans="2:4" x14ac:dyDescent="0.25">
      <c r="B2516" s="72"/>
      <c r="C2516" s="73"/>
      <c r="D2516" s="74"/>
    </row>
    <row r="2517" spans="2:4" x14ac:dyDescent="0.25">
      <c r="B2517" s="72"/>
      <c r="C2517" s="73"/>
      <c r="D2517" s="74"/>
    </row>
    <row r="2518" spans="2:4" x14ac:dyDescent="0.25">
      <c r="B2518" s="72"/>
      <c r="C2518" s="73"/>
      <c r="D2518" s="74"/>
    </row>
    <row r="2519" spans="2:4" x14ac:dyDescent="0.25">
      <c r="B2519" s="72"/>
      <c r="C2519" s="73"/>
      <c r="D2519" s="74"/>
    </row>
    <row r="2520" spans="2:4" x14ac:dyDescent="0.25">
      <c r="B2520" s="72"/>
      <c r="C2520" s="73"/>
      <c r="D2520" s="74"/>
    </row>
    <row r="2521" spans="2:4" x14ac:dyDescent="0.25">
      <c r="B2521" s="72"/>
      <c r="C2521" s="73"/>
      <c r="D2521" s="74"/>
    </row>
    <row r="2522" spans="2:4" x14ac:dyDescent="0.25">
      <c r="B2522" s="72"/>
      <c r="C2522" s="73"/>
      <c r="D2522" s="74"/>
    </row>
    <row r="2523" spans="2:4" x14ac:dyDescent="0.25">
      <c r="B2523" s="72"/>
      <c r="C2523" s="73"/>
      <c r="D2523" s="74"/>
    </row>
    <row r="2524" spans="2:4" x14ac:dyDescent="0.25">
      <c r="B2524" s="72"/>
      <c r="C2524" s="73"/>
      <c r="D2524" s="74"/>
    </row>
    <row r="2525" spans="2:4" x14ac:dyDescent="0.25">
      <c r="B2525" s="72"/>
      <c r="C2525" s="73"/>
      <c r="D2525" s="74"/>
    </row>
    <row r="2526" spans="2:4" x14ac:dyDescent="0.25">
      <c r="B2526" s="72"/>
      <c r="C2526" s="73"/>
      <c r="D2526" s="74"/>
    </row>
    <row r="2527" spans="2:4" x14ac:dyDescent="0.25">
      <c r="B2527" s="72"/>
      <c r="C2527" s="73"/>
      <c r="D2527" s="74"/>
    </row>
    <row r="2528" spans="2:4" x14ac:dyDescent="0.25">
      <c r="B2528" s="72"/>
      <c r="C2528" s="73"/>
      <c r="D2528" s="74"/>
    </row>
    <row r="2529" spans="2:4" x14ac:dyDescent="0.25">
      <c r="B2529" s="72"/>
      <c r="C2529" s="73"/>
      <c r="D2529" s="74"/>
    </row>
    <row r="2530" spans="2:4" x14ac:dyDescent="0.25">
      <c r="B2530" s="72"/>
      <c r="C2530" s="73"/>
      <c r="D2530" s="74"/>
    </row>
    <row r="2531" spans="2:4" x14ac:dyDescent="0.25">
      <c r="B2531" s="72"/>
      <c r="C2531" s="73"/>
      <c r="D2531" s="74"/>
    </row>
    <row r="2532" spans="2:4" x14ac:dyDescent="0.25">
      <c r="B2532" s="72"/>
      <c r="C2532" s="73"/>
      <c r="D2532" s="74"/>
    </row>
    <row r="2533" spans="2:4" x14ac:dyDescent="0.25">
      <c r="B2533" s="72"/>
      <c r="C2533" s="73"/>
      <c r="D2533" s="74"/>
    </row>
    <row r="2534" spans="2:4" x14ac:dyDescent="0.25">
      <c r="B2534" s="72"/>
      <c r="C2534" s="73"/>
      <c r="D2534" s="74"/>
    </row>
    <row r="2535" spans="2:4" x14ac:dyDescent="0.25">
      <c r="B2535" s="72"/>
      <c r="C2535" s="73"/>
      <c r="D2535" s="74"/>
    </row>
    <row r="2536" spans="2:4" x14ac:dyDescent="0.25">
      <c r="B2536" s="72"/>
      <c r="C2536" s="73"/>
      <c r="D2536" s="74"/>
    </row>
    <row r="2537" spans="2:4" x14ac:dyDescent="0.25">
      <c r="B2537" s="72"/>
      <c r="C2537" s="73"/>
      <c r="D2537" s="74"/>
    </row>
    <row r="2538" spans="2:4" x14ac:dyDescent="0.25">
      <c r="B2538" s="72"/>
      <c r="C2538" s="73"/>
      <c r="D2538" s="74"/>
    </row>
    <row r="2539" spans="2:4" x14ac:dyDescent="0.25">
      <c r="B2539" s="72"/>
      <c r="C2539" s="73"/>
      <c r="D2539" s="74"/>
    </row>
    <row r="2540" spans="2:4" x14ac:dyDescent="0.25">
      <c r="B2540" s="72"/>
      <c r="C2540" s="73"/>
      <c r="D2540" s="74"/>
    </row>
    <row r="2541" spans="2:4" x14ac:dyDescent="0.25">
      <c r="B2541" s="72"/>
      <c r="C2541" s="73"/>
      <c r="D2541" s="74"/>
    </row>
    <row r="2542" spans="2:4" x14ac:dyDescent="0.25">
      <c r="B2542" s="72"/>
      <c r="C2542" s="73"/>
      <c r="D2542" s="74"/>
    </row>
    <row r="2543" spans="2:4" x14ac:dyDescent="0.25">
      <c r="B2543" s="72"/>
      <c r="C2543" s="73"/>
      <c r="D2543" s="74"/>
    </row>
    <row r="2544" spans="2:4" x14ac:dyDescent="0.25">
      <c r="B2544" s="72"/>
      <c r="C2544" s="73"/>
      <c r="D2544" s="74"/>
    </row>
    <row r="2545" spans="2:4" x14ac:dyDescent="0.25">
      <c r="B2545" s="72"/>
      <c r="C2545" s="73"/>
      <c r="D2545" s="74"/>
    </row>
    <row r="2546" spans="2:4" x14ac:dyDescent="0.25">
      <c r="B2546" s="72"/>
      <c r="C2546" s="73"/>
      <c r="D2546" s="74"/>
    </row>
    <row r="2547" spans="2:4" x14ac:dyDescent="0.25">
      <c r="B2547" s="72"/>
      <c r="C2547" s="73"/>
      <c r="D2547" s="74"/>
    </row>
    <row r="2548" spans="2:4" x14ac:dyDescent="0.25">
      <c r="B2548" s="72"/>
      <c r="C2548" s="73"/>
      <c r="D2548" s="74"/>
    </row>
    <row r="2549" spans="2:4" x14ac:dyDescent="0.25">
      <c r="B2549" s="72"/>
      <c r="C2549" s="73"/>
      <c r="D2549" s="74"/>
    </row>
    <row r="2550" spans="2:4" x14ac:dyDescent="0.25">
      <c r="B2550" s="72"/>
      <c r="C2550" s="73"/>
      <c r="D2550" s="74"/>
    </row>
    <row r="2551" spans="2:4" x14ac:dyDescent="0.25">
      <c r="B2551" s="72"/>
      <c r="C2551" s="73"/>
      <c r="D2551" s="74"/>
    </row>
    <row r="2552" spans="2:4" x14ac:dyDescent="0.25">
      <c r="B2552" s="72"/>
      <c r="C2552" s="73"/>
      <c r="D2552" s="74"/>
    </row>
    <row r="2553" spans="2:4" x14ac:dyDescent="0.25">
      <c r="B2553" s="72"/>
      <c r="C2553" s="73"/>
      <c r="D2553" s="74"/>
    </row>
    <row r="2554" spans="2:4" x14ac:dyDescent="0.25">
      <c r="B2554" s="72"/>
      <c r="C2554" s="73"/>
      <c r="D2554" s="74"/>
    </row>
    <row r="2555" spans="2:4" x14ac:dyDescent="0.25">
      <c r="B2555" s="72"/>
      <c r="C2555" s="73"/>
      <c r="D2555" s="74"/>
    </row>
    <row r="2556" spans="2:4" x14ac:dyDescent="0.25">
      <c r="B2556" s="72"/>
      <c r="C2556" s="73"/>
      <c r="D2556" s="74"/>
    </row>
    <row r="2557" spans="2:4" x14ac:dyDescent="0.25">
      <c r="B2557" s="72"/>
      <c r="C2557" s="73"/>
      <c r="D2557" s="74"/>
    </row>
    <row r="2558" spans="2:4" x14ac:dyDescent="0.25">
      <c r="B2558" s="72"/>
      <c r="C2558" s="73"/>
      <c r="D2558" s="74"/>
    </row>
    <row r="2559" spans="2:4" x14ac:dyDescent="0.25">
      <c r="B2559" s="72"/>
      <c r="C2559" s="73"/>
      <c r="D2559" s="74"/>
    </row>
    <row r="2560" spans="2:4" x14ac:dyDescent="0.25">
      <c r="B2560" s="72"/>
      <c r="C2560" s="73"/>
      <c r="D2560" s="74"/>
    </row>
    <row r="2561" spans="2:4" x14ac:dyDescent="0.25">
      <c r="B2561" s="72"/>
      <c r="C2561" s="73"/>
      <c r="D2561" s="74"/>
    </row>
    <row r="2562" spans="2:4" x14ac:dyDescent="0.25">
      <c r="B2562" s="72"/>
      <c r="C2562" s="73"/>
      <c r="D2562" s="74"/>
    </row>
    <row r="2563" spans="2:4" x14ac:dyDescent="0.25">
      <c r="B2563" s="72"/>
      <c r="C2563" s="73"/>
      <c r="D2563" s="74"/>
    </row>
    <row r="2564" spans="2:4" x14ac:dyDescent="0.25">
      <c r="B2564" s="72"/>
      <c r="C2564" s="73"/>
      <c r="D2564" s="74"/>
    </row>
    <row r="2565" spans="2:4" x14ac:dyDescent="0.25">
      <c r="B2565" s="72"/>
      <c r="C2565" s="73"/>
      <c r="D2565" s="74"/>
    </row>
    <row r="2566" spans="2:4" x14ac:dyDescent="0.25">
      <c r="B2566" s="72"/>
      <c r="C2566" s="73"/>
      <c r="D2566" s="74"/>
    </row>
    <row r="2567" spans="2:4" x14ac:dyDescent="0.25">
      <c r="B2567" s="72"/>
      <c r="C2567" s="73"/>
      <c r="D2567" s="74"/>
    </row>
    <row r="2568" spans="2:4" x14ac:dyDescent="0.25">
      <c r="B2568" s="72"/>
      <c r="C2568" s="73"/>
      <c r="D2568" s="74"/>
    </row>
    <row r="2569" spans="2:4" x14ac:dyDescent="0.25">
      <c r="B2569" s="72"/>
      <c r="C2569" s="73"/>
      <c r="D2569" s="74"/>
    </row>
    <row r="2570" spans="2:4" x14ac:dyDescent="0.25">
      <c r="B2570" s="72"/>
      <c r="C2570" s="73"/>
      <c r="D2570" s="74"/>
    </row>
    <row r="2571" spans="2:4" x14ac:dyDescent="0.25">
      <c r="B2571" s="72"/>
      <c r="C2571" s="73"/>
      <c r="D2571" s="74"/>
    </row>
    <row r="2572" spans="2:4" x14ac:dyDescent="0.25">
      <c r="B2572" s="72"/>
      <c r="C2572" s="73"/>
      <c r="D2572" s="74"/>
    </row>
    <row r="2573" spans="2:4" x14ac:dyDescent="0.25">
      <c r="B2573" s="72"/>
      <c r="C2573" s="73"/>
      <c r="D2573" s="74"/>
    </row>
    <row r="2574" spans="2:4" x14ac:dyDescent="0.25">
      <c r="B2574" s="72"/>
      <c r="C2574" s="73"/>
      <c r="D2574" s="74"/>
    </row>
    <row r="2575" spans="2:4" x14ac:dyDescent="0.25">
      <c r="B2575" s="72"/>
      <c r="C2575" s="73"/>
      <c r="D2575" s="74"/>
    </row>
    <row r="2576" spans="2:4" x14ac:dyDescent="0.25">
      <c r="B2576" s="72"/>
      <c r="C2576" s="73"/>
      <c r="D2576" s="74"/>
    </row>
    <row r="2577" spans="2:4" x14ac:dyDescent="0.25">
      <c r="B2577" s="72"/>
      <c r="C2577" s="73"/>
      <c r="D2577" s="74"/>
    </row>
    <row r="2578" spans="2:4" x14ac:dyDescent="0.25">
      <c r="B2578" s="72"/>
      <c r="C2578" s="73"/>
      <c r="D2578" s="74"/>
    </row>
    <row r="2579" spans="2:4" x14ac:dyDescent="0.25">
      <c r="B2579" s="72"/>
      <c r="C2579" s="73"/>
      <c r="D2579" s="74"/>
    </row>
    <row r="2580" spans="2:4" x14ac:dyDescent="0.25">
      <c r="B2580" s="72"/>
      <c r="C2580" s="73"/>
      <c r="D2580" s="74"/>
    </row>
    <row r="2581" spans="2:4" x14ac:dyDescent="0.25">
      <c r="B2581" s="72"/>
      <c r="C2581" s="73"/>
      <c r="D2581" s="74"/>
    </row>
    <row r="2582" spans="2:4" x14ac:dyDescent="0.25">
      <c r="B2582" s="72"/>
      <c r="C2582" s="73"/>
      <c r="D2582" s="74"/>
    </row>
    <row r="2583" spans="2:4" x14ac:dyDescent="0.25">
      <c r="B2583" s="72"/>
      <c r="C2583" s="73"/>
      <c r="D2583" s="74"/>
    </row>
    <row r="2584" spans="2:4" x14ac:dyDescent="0.25">
      <c r="B2584" s="72"/>
      <c r="C2584" s="73"/>
      <c r="D2584" s="74"/>
    </row>
    <row r="2585" spans="2:4" x14ac:dyDescent="0.25">
      <c r="B2585" s="72"/>
      <c r="C2585" s="73"/>
      <c r="D2585" s="74"/>
    </row>
    <row r="2586" spans="2:4" x14ac:dyDescent="0.25">
      <c r="B2586" s="72"/>
      <c r="C2586" s="73"/>
      <c r="D2586" s="74"/>
    </row>
    <row r="2587" spans="2:4" x14ac:dyDescent="0.25">
      <c r="B2587" s="72"/>
      <c r="C2587" s="73"/>
      <c r="D2587" s="74"/>
    </row>
    <row r="2588" spans="2:4" x14ac:dyDescent="0.25">
      <c r="B2588" s="72"/>
      <c r="C2588" s="73"/>
      <c r="D2588" s="74"/>
    </row>
    <row r="2589" spans="2:4" x14ac:dyDescent="0.25">
      <c r="B2589" s="72"/>
      <c r="C2589" s="73"/>
      <c r="D2589" s="74"/>
    </row>
    <row r="2590" spans="2:4" x14ac:dyDescent="0.25">
      <c r="B2590" s="72"/>
      <c r="C2590" s="73"/>
      <c r="D2590" s="74"/>
    </row>
    <row r="2591" spans="2:4" x14ac:dyDescent="0.25">
      <c r="B2591" s="72"/>
      <c r="C2591" s="73"/>
      <c r="D2591" s="74"/>
    </row>
    <row r="2592" spans="2:4" x14ac:dyDescent="0.25">
      <c r="B2592" s="72"/>
      <c r="C2592" s="73"/>
      <c r="D2592" s="74"/>
    </row>
    <row r="2593" spans="2:4" x14ac:dyDescent="0.25">
      <c r="B2593" s="72"/>
      <c r="C2593" s="73"/>
      <c r="D2593" s="74"/>
    </row>
    <row r="2594" spans="2:4" x14ac:dyDescent="0.25">
      <c r="B2594" s="72"/>
      <c r="C2594" s="73"/>
      <c r="D2594" s="74"/>
    </row>
    <row r="2595" spans="2:4" x14ac:dyDescent="0.25">
      <c r="B2595" s="72"/>
      <c r="C2595" s="73"/>
      <c r="D2595" s="74"/>
    </row>
    <row r="2596" spans="2:4" x14ac:dyDescent="0.25">
      <c r="B2596" s="72"/>
      <c r="C2596" s="73"/>
      <c r="D2596" s="74"/>
    </row>
    <row r="2597" spans="2:4" x14ac:dyDescent="0.25">
      <c r="B2597" s="72"/>
      <c r="C2597" s="73"/>
      <c r="D2597" s="74"/>
    </row>
    <row r="2598" spans="2:4" x14ac:dyDescent="0.25">
      <c r="B2598" s="72"/>
      <c r="C2598" s="73"/>
      <c r="D2598" s="74"/>
    </row>
    <row r="2599" spans="2:4" x14ac:dyDescent="0.25">
      <c r="B2599" s="72"/>
      <c r="C2599" s="73"/>
      <c r="D2599" s="74"/>
    </row>
    <row r="2600" spans="2:4" x14ac:dyDescent="0.25">
      <c r="B2600" s="72"/>
      <c r="C2600" s="73"/>
      <c r="D2600" s="74"/>
    </row>
    <row r="2601" spans="2:4" x14ac:dyDescent="0.25">
      <c r="B2601" s="72"/>
      <c r="C2601" s="73"/>
      <c r="D2601" s="74"/>
    </row>
    <row r="2602" spans="2:4" x14ac:dyDescent="0.25">
      <c r="B2602" s="72"/>
      <c r="C2602" s="73"/>
      <c r="D2602" s="74"/>
    </row>
    <row r="2603" spans="2:4" x14ac:dyDescent="0.25">
      <c r="B2603" s="72"/>
      <c r="C2603" s="73"/>
      <c r="D2603" s="74"/>
    </row>
    <row r="2604" spans="2:4" x14ac:dyDescent="0.25">
      <c r="B2604" s="72"/>
      <c r="C2604" s="73"/>
      <c r="D2604" s="74"/>
    </row>
    <row r="2605" spans="2:4" x14ac:dyDescent="0.25">
      <c r="B2605" s="72"/>
      <c r="C2605" s="73"/>
      <c r="D2605" s="74"/>
    </row>
    <row r="2606" spans="2:4" x14ac:dyDescent="0.25">
      <c r="B2606" s="72"/>
      <c r="C2606" s="73"/>
      <c r="D2606" s="74"/>
    </row>
    <row r="2607" spans="2:4" x14ac:dyDescent="0.25">
      <c r="B2607" s="72"/>
      <c r="C2607" s="73"/>
      <c r="D2607" s="74"/>
    </row>
    <row r="2608" spans="2:4" x14ac:dyDescent="0.25">
      <c r="B2608" s="72"/>
      <c r="C2608" s="73"/>
      <c r="D2608" s="74"/>
    </row>
    <row r="2609" spans="2:4" x14ac:dyDescent="0.25">
      <c r="B2609" s="72"/>
      <c r="C2609" s="73"/>
      <c r="D2609" s="74"/>
    </row>
    <row r="2610" spans="2:4" x14ac:dyDescent="0.25">
      <c r="B2610" s="72"/>
      <c r="C2610" s="73"/>
      <c r="D2610" s="74"/>
    </row>
    <row r="2611" spans="2:4" x14ac:dyDescent="0.25">
      <c r="B2611" s="72"/>
      <c r="C2611" s="73"/>
      <c r="D2611" s="74"/>
    </row>
    <row r="2612" spans="2:4" x14ac:dyDescent="0.25">
      <c r="B2612" s="72"/>
      <c r="C2612" s="73"/>
      <c r="D2612" s="74"/>
    </row>
    <row r="2613" spans="2:4" x14ac:dyDescent="0.25">
      <c r="B2613" s="72"/>
      <c r="C2613" s="73"/>
      <c r="D2613" s="74"/>
    </row>
    <row r="2614" spans="2:4" x14ac:dyDescent="0.25">
      <c r="B2614" s="72"/>
      <c r="C2614" s="73"/>
      <c r="D2614" s="74"/>
    </row>
    <row r="2615" spans="2:4" x14ac:dyDescent="0.25">
      <c r="B2615" s="72"/>
      <c r="C2615" s="73"/>
      <c r="D2615" s="74"/>
    </row>
    <row r="2616" spans="2:4" x14ac:dyDescent="0.25">
      <c r="B2616" s="72"/>
      <c r="C2616" s="73"/>
      <c r="D2616" s="74"/>
    </row>
    <row r="2617" spans="2:4" x14ac:dyDescent="0.25">
      <c r="B2617" s="72"/>
      <c r="C2617" s="73"/>
      <c r="D2617" s="74"/>
    </row>
    <row r="2618" spans="2:4" x14ac:dyDescent="0.25">
      <c r="B2618" s="72"/>
      <c r="C2618" s="73"/>
      <c r="D2618" s="74"/>
    </row>
    <row r="2619" spans="2:4" x14ac:dyDescent="0.25">
      <c r="B2619" s="72"/>
      <c r="C2619" s="73"/>
      <c r="D2619" s="74"/>
    </row>
    <row r="2620" spans="2:4" x14ac:dyDescent="0.25">
      <c r="B2620" s="72"/>
      <c r="C2620" s="73"/>
      <c r="D2620" s="74"/>
    </row>
    <row r="2621" spans="2:4" x14ac:dyDescent="0.25">
      <c r="B2621" s="72"/>
      <c r="C2621" s="73"/>
      <c r="D2621" s="74"/>
    </row>
    <row r="2622" spans="2:4" x14ac:dyDescent="0.25">
      <c r="B2622" s="72"/>
      <c r="C2622" s="73"/>
      <c r="D2622" s="74"/>
    </row>
    <row r="2623" spans="2:4" x14ac:dyDescent="0.25">
      <c r="B2623" s="72"/>
      <c r="C2623" s="73"/>
      <c r="D2623" s="74"/>
    </row>
    <row r="2624" spans="2:4" x14ac:dyDescent="0.25">
      <c r="B2624" s="72"/>
      <c r="C2624" s="73"/>
      <c r="D2624" s="74"/>
    </row>
    <row r="2625" spans="2:4" x14ac:dyDescent="0.25">
      <c r="B2625" s="72"/>
      <c r="C2625" s="73"/>
      <c r="D2625" s="74"/>
    </row>
    <row r="2626" spans="2:4" x14ac:dyDescent="0.25">
      <c r="B2626" s="72"/>
      <c r="C2626" s="73"/>
      <c r="D2626" s="74"/>
    </row>
    <row r="2627" spans="2:4" x14ac:dyDescent="0.25">
      <c r="B2627" s="72"/>
      <c r="C2627" s="73"/>
      <c r="D2627" s="74"/>
    </row>
    <row r="2628" spans="2:4" x14ac:dyDescent="0.25">
      <c r="B2628" s="72"/>
      <c r="C2628" s="73"/>
      <c r="D2628" s="74"/>
    </row>
    <row r="2629" spans="2:4" x14ac:dyDescent="0.25">
      <c r="B2629" s="72"/>
      <c r="C2629" s="73"/>
      <c r="D2629" s="74"/>
    </row>
    <row r="2630" spans="2:4" x14ac:dyDescent="0.25">
      <c r="B2630" s="72"/>
      <c r="C2630" s="73"/>
      <c r="D2630" s="74"/>
    </row>
    <row r="2631" spans="2:4" x14ac:dyDescent="0.25">
      <c r="B2631" s="72"/>
      <c r="C2631" s="73"/>
      <c r="D2631" s="74"/>
    </row>
    <row r="2632" spans="2:4" x14ac:dyDescent="0.25">
      <c r="B2632" s="72"/>
      <c r="C2632" s="73"/>
      <c r="D2632" s="74"/>
    </row>
    <row r="2633" spans="2:4" x14ac:dyDescent="0.25">
      <c r="B2633" s="72"/>
      <c r="C2633" s="73"/>
      <c r="D2633" s="74"/>
    </row>
    <row r="2634" spans="2:4" x14ac:dyDescent="0.25">
      <c r="B2634" s="72"/>
      <c r="C2634" s="73"/>
      <c r="D2634" s="74"/>
    </row>
    <row r="2635" spans="2:4" x14ac:dyDescent="0.25">
      <c r="B2635" s="72"/>
      <c r="C2635" s="73"/>
      <c r="D2635" s="74"/>
    </row>
    <row r="2636" spans="2:4" x14ac:dyDescent="0.25">
      <c r="B2636" s="72"/>
      <c r="C2636" s="73"/>
      <c r="D2636" s="74"/>
    </row>
    <row r="2637" spans="2:4" x14ac:dyDescent="0.25">
      <c r="B2637" s="72"/>
      <c r="C2637" s="73"/>
      <c r="D2637" s="74"/>
    </row>
    <row r="2638" spans="2:4" x14ac:dyDescent="0.25">
      <c r="B2638" s="72"/>
      <c r="C2638" s="73"/>
      <c r="D2638" s="74"/>
    </row>
    <row r="2639" spans="2:4" x14ac:dyDescent="0.25">
      <c r="B2639" s="72"/>
      <c r="C2639" s="73"/>
      <c r="D2639" s="74"/>
    </row>
    <row r="2640" spans="2:4" x14ac:dyDescent="0.25">
      <c r="B2640" s="72"/>
      <c r="C2640" s="73"/>
      <c r="D2640" s="74"/>
    </row>
    <row r="2641" spans="2:4" x14ac:dyDescent="0.25">
      <c r="B2641" s="72"/>
      <c r="C2641" s="73"/>
      <c r="D2641" s="74"/>
    </row>
    <row r="2642" spans="2:4" x14ac:dyDescent="0.25">
      <c r="B2642" s="72"/>
      <c r="C2642" s="73"/>
      <c r="D2642" s="74"/>
    </row>
    <row r="2643" spans="2:4" x14ac:dyDescent="0.25">
      <c r="B2643" s="72"/>
      <c r="C2643" s="73"/>
      <c r="D2643" s="74"/>
    </row>
    <row r="2644" spans="2:4" x14ac:dyDescent="0.25">
      <c r="B2644" s="72"/>
      <c r="C2644" s="73"/>
      <c r="D2644" s="74"/>
    </row>
    <row r="2645" spans="2:4" x14ac:dyDescent="0.25">
      <c r="B2645" s="72"/>
      <c r="C2645" s="73"/>
      <c r="D2645" s="74"/>
    </row>
    <row r="2646" spans="2:4" x14ac:dyDescent="0.25">
      <c r="B2646" s="72"/>
      <c r="C2646" s="73"/>
      <c r="D2646" s="74"/>
    </row>
    <row r="2647" spans="2:4" x14ac:dyDescent="0.25">
      <c r="B2647" s="72"/>
      <c r="C2647" s="73"/>
      <c r="D2647" s="74"/>
    </row>
    <row r="2648" spans="2:4" x14ac:dyDescent="0.25">
      <c r="B2648" s="72"/>
      <c r="C2648" s="73"/>
      <c r="D2648" s="74"/>
    </row>
    <row r="2649" spans="2:4" x14ac:dyDescent="0.25">
      <c r="B2649" s="72"/>
      <c r="C2649" s="73"/>
      <c r="D2649" s="74"/>
    </row>
    <row r="2650" spans="2:4" x14ac:dyDescent="0.25">
      <c r="B2650" s="72"/>
      <c r="C2650" s="73"/>
      <c r="D2650" s="74"/>
    </row>
    <row r="2651" spans="2:4" x14ac:dyDescent="0.25">
      <c r="B2651" s="72"/>
      <c r="C2651" s="73"/>
      <c r="D2651" s="74"/>
    </row>
    <row r="2652" spans="2:4" x14ac:dyDescent="0.25">
      <c r="B2652" s="72"/>
      <c r="C2652" s="73"/>
      <c r="D2652" s="74"/>
    </row>
    <row r="2653" spans="2:4" x14ac:dyDescent="0.25">
      <c r="B2653" s="72"/>
      <c r="C2653" s="73"/>
      <c r="D2653" s="74"/>
    </row>
    <row r="2654" spans="2:4" x14ac:dyDescent="0.25">
      <c r="B2654" s="72"/>
      <c r="C2654" s="73"/>
      <c r="D2654" s="74"/>
    </row>
    <row r="2655" spans="2:4" x14ac:dyDescent="0.25">
      <c r="B2655" s="72"/>
      <c r="C2655" s="73"/>
      <c r="D2655" s="74"/>
    </row>
    <row r="2656" spans="2:4" x14ac:dyDescent="0.25">
      <c r="B2656" s="72"/>
      <c r="C2656" s="73"/>
      <c r="D2656" s="74"/>
    </row>
    <row r="2657" spans="2:4" x14ac:dyDescent="0.25">
      <c r="B2657" s="72"/>
      <c r="C2657" s="73"/>
      <c r="D2657" s="74"/>
    </row>
    <row r="2658" spans="2:4" x14ac:dyDescent="0.25">
      <c r="B2658" s="72"/>
      <c r="C2658" s="73"/>
      <c r="D2658" s="74"/>
    </row>
    <row r="2659" spans="2:4" x14ac:dyDescent="0.25">
      <c r="B2659" s="72"/>
      <c r="C2659" s="73"/>
      <c r="D2659" s="74"/>
    </row>
    <row r="2660" spans="2:4" x14ac:dyDescent="0.25">
      <c r="B2660" s="72"/>
      <c r="C2660" s="73"/>
      <c r="D2660" s="74"/>
    </row>
    <row r="2661" spans="2:4" x14ac:dyDescent="0.25">
      <c r="B2661" s="72"/>
      <c r="C2661" s="73"/>
      <c r="D2661" s="74"/>
    </row>
    <row r="2662" spans="2:4" x14ac:dyDescent="0.25">
      <c r="B2662" s="72"/>
      <c r="C2662" s="73"/>
      <c r="D2662" s="74"/>
    </row>
    <row r="2663" spans="2:4" x14ac:dyDescent="0.25">
      <c r="B2663" s="72"/>
      <c r="C2663" s="73"/>
      <c r="D2663" s="74"/>
    </row>
    <row r="2664" spans="2:4" x14ac:dyDescent="0.25">
      <c r="B2664" s="72"/>
      <c r="C2664" s="73"/>
      <c r="D2664" s="74"/>
    </row>
    <row r="2665" spans="2:4" x14ac:dyDescent="0.25">
      <c r="B2665" s="72"/>
      <c r="C2665" s="73"/>
      <c r="D2665" s="74"/>
    </row>
    <row r="2666" spans="2:4" x14ac:dyDescent="0.25">
      <c r="B2666" s="72"/>
      <c r="C2666" s="73"/>
      <c r="D2666" s="74"/>
    </row>
    <row r="2667" spans="2:4" x14ac:dyDescent="0.25">
      <c r="B2667" s="72"/>
      <c r="C2667" s="73"/>
      <c r="D2667" s="74"/>
    </row>
    <row r="2668" spans="2:4" x14ac:dyDescent="0.25">
      <c r="B2668" s="72"/>
      <c r="C2668" s="73"/>
      <c r="D2668" s="74"/>
    </row>
    <row r="2669" spans="2:4" x14ac:dyDescent="0.25">
      <c r="B2669" s="72"/>
      <c r="C2669" s="73"/>
      <c r="D2669" s="74"/>
    </row>
    <row r="2670" spans="2:4" x14ac:dyDescent="0.25">
      <c r="B2670" s="72"/>
      <c r="C2670" s="73"/>
      <c r="D2670" s="74"/>
    </row>
    <row r="2671" spans="2:4" x14ac:dyDescent="0.25">
      <c r="B2671" s="72"/>
      <c r="C2671" s="73"/>
      <c r="D2671" s="74"/>
    </row>
    <row r="2672" spans="2:4" x14ac:dyDescent="0.25">
      <c r="B2672" s="72"/>
      <c r="C2672" s="73"/>
      <c r="D2672" s="74"/>
    </row>
    <row r="2673" spans="2:4" x14ac:dyDescent="0.25">
      <c r="B2673" s="72"/>
      <c r="C2673" s="73"/>
      <c r="D2673" s="74"/>
    </row>
    <row r="2674" spans="2:4" x14ac:dyDescent="0.25">
      <c r="B2674" s="72"/>
      <c r="C2674" s="73"/>
      <c r="D2674" s="74"/>
    </row>
    <row r="2675" spans="2:4" x14ac:dyDescent="0.25">
      <c r="B2675" s="72"/>
      <c r="C2675" s="73"/>
      <c r="D2675" s="74"/>
    </row>
    <row r="2676" spans="2:4" x14ac:dyDescent="0.25">
      <c r="B2676" s="72"/>
      <c r="C2676" s="73"/>
      <c r="D2676" s="74"/>
    </row>
    <row r="2677" spans="2:4" x14ac:dyDescent="0.25">
      <c r="B2677" s="72"/>
      <c r="C2677" s="73"/>
      <c r="D2677" s="74"/>
    </row>
    <row r="2678" spans="2:4" x14ac:dyDescent="0.25">
      <c r="B2678" s="72"/>
      <c r="C2678" s="73"/>
      <c r="D2678" s="74"/>
    </row>
    <row r="2679" spans="2:4" x14ac:dyDescent="0.25">
      <c r="B2679" s="72"/>
      <c r="C2679" s="73"/>
      <c r="D2679" s="74"/>
    </row>
    <row r="2680" spans="2:4" x14ac:dyDescent="0.25">
      <c r="B2680" s="72"/>
      <c r="C2680" s="73"/>
      <c r="D2680" s="74"/>
    </row>
    <row r="2681" spans="2:4" x14ac:dyDescent="0.25">
      <c r="B2681" s="72"/>
      <c r="C2681" s="73"/>
      <c r="D2681" s="74"/>
    </row>
    <row r="2682" spans="2:4" x14ac:dyDescent="0.25">
      <c r="B2682" s="72"/>
      <c r="C2682" s="73"/>
      <c r="D2682" s="74"/>
    </row>
    <row r="2683" spans="2:4" x14ac:dyDescent="0.25">
      <c r="B2683" s="72"/>
      <c r="C2683" s="73"/>
      <c r="D2683" s="74"/>
    </row>
    <row r="2684" spans="2:4" x14ac:dyDescent="0.25">
      <c r="B2684" s="72"/>
      <c r="C2684" s="73"/>
      <c r="D2684" s="74"/>
    </row>
    <row r="2685" spans="2:4" x14ac:dyDescent="0.25">
      <c r="B2685" s="72"/>
      <c r="C2685" s="73"/>
      <c r="D2685" s="74"/>
    </row>
    <row r="2686" spans="2:4" x14ac:dyDescent="0.25">
      <c r="B2686" s="72"/>
      <c r="C2686" s="73"/>
      <c r="D2686" s="74"/>
    </row>
    <row r="2687" spans="2:4" x14ac:dyDescent="0.25">
      <c r="B2687" s="72"/>
      <c r="C2687" s="73"/>
      <c r="D2687" s="74"/>
    </row>
    <row r="2688" spans="2:4" x14ac:dyDescent="0.25">
      <c r="B2688" s="72"/>
      <c r="C2688" s="73"/>
      <c r="D2688" s="74"/>
    </row>
    <row r="2689" spans="2:4" x14ac:dyDescent="0.25">
      <c r="B2689" s="72"/>
      <c r="C2689" s="73"/>
      <c r="D2689" s="74"/>
    </row>
    <row r="2690" spans="2:4" x14ac:dyDescent="0.25">
      <c r="B2690" s="72"/>
      <c r="C2690" s="73"/>
      <c r="D2690" s="74"/>
    </row>
    <row r="2691" spans="2:4" x14ac:dyDescent="0.25">
      <c r="B2691" s="72"/>
      <c r="C2691" s="73"/>
      <c r="D2691" s="74"/>
    </row>
    <row r="2692" spans="2:4" x14ac:dyDescent="0.25">
      <c r="B2692" s="72"/>
      <c r="C2692" s="73"/>
      <c r="D2692" s="74"/>
    </row>
    <row r="2693" spans="2:4" x14ac:dyDescent="0.25">
      <c r="B2693" s="72"/>
      <c r="C2693" s="73"/>
      <c r="D2693" s="74"/>
    </row>
    <row r="2694" spans="2:4" x14ac:dyDescent="0.25">
      <c r="B2694" s="72"/>
      <c r="C2694" s="73"/>
      <c r="D2694" s="74"/>
    </row>
    <row r="2695" spans="2:4" x14ac:dyDescent="0.25">
      <c r="B2695" s="72"/>
      <c r="C2695" s="73"/>
      <c r="D2695" s="74"/>
    </row>
    <row r="2696" spans="2:4" x14ac:dyDescent="0.25">
      <c r="B2696" s="72"/>
      <c r="C2696" s="73"/>
      <c r="D2696" s="74"/>
    </row>
    <row r="2697" spans="2:4" x14ac:dyDescent="0.25">
      <c r="B2697" s="72"/>
      <c r="C2697" s="73"/>
      <c r="D2697" s="74"/>
    </row>
    <row r="2698" spans="2:4" x14ac:dyDescent="0.25">
      <c r="B2698" s="72"/>
      <c r="C2698" s="73"/>
      <c r="D2698" s="74"/>
    </row>
    <row r="2699" spans="2:4" x14ac:dyDescent="0.25">
      <c r="B2699" s="72"/>
      <c r="C2699" s="73"/>
      <c r="D2699" s="74"/>
    </row>
    <row r="2700" spans="2:4" x14ac:dyDescent="0.25">
      <c r="B2700" s="72"/>
      <c r="C2700" s="73"/>
      <c r="D2700" s="74"/>
    </row>
    <row r="2701" spans="2:4" x14ac:dyDescent="0.25">
      <c r="B2701" s="72"/>
      <c r="C2701" s="73"/>
      <c r="D2701" s="74"/>
    </row>
    <row r="2702" spans="2:4" x14ac:dyDescent="0.25">
      <c r="B2702" s="72"/>
      <c r="C2702" s="73"/>
      <c r="D2702" s="74"/>
    </row>
    <row r="2703" spans="2:4" x14ac:dyDescent="0.25">
      <c r="B2703" s="72"/>
      <c r="C2703" s="73"/>
      <c r="D2703" s="74"/>
    </row>
    <row r="2704" spans="2:4" x14ac:dyDescent="0.25">
      <c r="B2704" s="72"/>
      <c r="C2704" s="73"/>
      <c r="D2704" s="74"/>
    </row>
    <row r="2705" spans="2:4" x14ac:dyDescent="0.25">
      <c r="B2705" s="72"/>
      <c r="C2705" s="73"/>
      <c r="D2705" s="74"/>
    </row>
    <row r="2706" spans="2:4" x14ac:dyDescent="0.25">
      <c r="B2706" s="72"/>
      <c r="C2706" s="73"/>
      <c r="D2706" s="74"/>
    </row>
    <row r="2707" spans="2:4" x14ac:dyDescent="0.25">
      <c r="B2707" s="72"/>
      <c r="C2707" s="73"/>
      <c r="D2707" s="74"/>
    </row>
    <row r="2708" spans="2:4" x14ac:dyDescent="0.25">
      <c r="B2708" s="72"/>
      <c r="C2708" s="73"/>
      <c r="D2708" s="74"/>
    </row>
    <row r="2709" spans="2:4" x14ac:dyDescent="0.25">
      <c r="B2709" s="72"/>
      <c r="C2709" s="73"/>
      <c r="D2709" s="74"/>
    </row>
    <row r="2710" spans="2:4" x14ac:dyDescent="0.25">
      <c r="B2710" s="72"/>
      <c r="C2710" s="73"/>
      <c r="D2710" s="74"/>
    </row>
    <row r="2711" spans="2:4" x14ac:dyDescent="0.25">
      <c r="B2711" s="72"/>
      <c r="C2711" s="73"/>
      <c r="D2711" s="74"/>
    </row>
    <row r="2712" spans="2:4" x14ac:dyDescent="0.25">
      <c r="B2712" s="72"/>
      <c r="C2712" s="73"/>
      <c r="D2712" s="74"/>
    </row>
    <row r="2713" spans="2:4" x14ac:dyDescent="0.25">
      <c r="B2713" s="72"/>
      <c r="C2713" s="73"/>
      <c r="D2713" s="74"/>
    </row>
    <row r="2714" spans="2:4" x14ac:dyDescent="0.25">
      <c r="B2714" s="72"/>
      <c r="C2714" s="73"/>
      <c r="D2714" s="74"/>
    </row>
    <row r="2715" spans="2:4" x14ac:dyDescent="0.25">
      <c r="B2715" s="72"/>
      <c r="C2715" s="73"/>
      <c r="D2715" s="74"/>
    </row>
    <row r="2716" spans="2:4" x14ac:dyDescent="0.25">
      <c r="B2716" s="72"/>
      <c r="C2716" s="73"/>
      <c r="D2716" s="74"/>
    </row>
    <row r="2717" spans="2:4" x14ac:dyDescent="0.25">
      <c r="B2717" s="72"/>
      <c r="C2717" s="73"/>
      <c r="D2717" s="74"/>
    </row>
    <row r="2718" spans="2:4" x14ac:dyDescent="0.25">
      <c r="B2718" s="72"/>
      <c r="C2718" s="73"/>
      <c r="D2718" s="74"/>
    </row>
    <row r="2719" spans="2:4" x14ac:dyDescent="0.25">
      <c r="B2719" s="72"/>
      <c r="C2719" s="73"/>
      <c r="D2719" s="74"/>
    </row>
    <row r="2720" spans="2:4" x14ac:dyDescent="0.25">
      <c r="B2720" s="72"/>
      <c r="C2720" s="73"/>
      <c r="D2720" s="74"/>
    </row>
    <row r="2721" spans="2:4" x14ac:dyDescent="0.25">
      <c r="B2721" s="72"/>
      <c r="C2721" s="73"/>
      <c r="D2721" s="74"/>
    </row>
    <row r="2722" spans="2:4" x14ac:dyDescent="0.25">
      <c r="B2722" s="72"/>
      <c r="C2722" s="73"/>
      <c r="D2722" s="74"/>
    </row>
    <row r="2723" spans="2:4" x14ac:dyDescent="0.25">
      <c r="B2723" s="72"/>
      <c r="C2723" s="73"/>
      <c r="D2723" s="74"/>
    </row>
    <row r="2724" spans="2:4" x14ac:dyDescent="0.25">
      <c r="B2724" s="72"/>
      <c r="C2724" s="73"/>
      <c r="D2724" s="74"/>
    </row>
    <row r="2725" spans="2:4" x14ac:dyDescent="0.25">
      <c r="B2725" s="72"/>
      <c r="C2725" s="73"/>
      <c r="D2725" s="74"/>
    </row>
    <row r="2726" spans="2:4" x14ac:dyDescent="0.25">
      <c r="B2726" s="72"/>
      <c r="C2726" s="73"/>
      <c r="D2726" s="74"/>
    </row>
    <row r="2727" spans="2:4" x14ac:dyDescent="0.25">
      <c r="B2727" s="72"/>
      <c r="C2727" s="73"/>
      <c r="D2727" s="74"/>
    </row>
    <row r="2728" spans="2:4" x14ac:dyDescent="0.25">
      <c r="B2728" s="72"/>
      <c r="C2728" s="73"/>
      <c r="D2728" s="74"/>
    </row>
    <row r="2729" spans="2:4" x14ac:dyDescent="0.25">
      <c r="B2729" s="72"/>
      <c r="C2729" s="73"/>
      <c r="D2729" s="74"/>
    </row>
    <row r="2730" spans="2:4" x14ac:dyDescent="0.25">
      <c r="B2730" s="72"/>
      <c r="C2730" s="73"/>
      <c r="D2730" s="74"/>
    </row>
    <row r="2731" spans="2:4" x14ac:dyDescent="0.25">
      <c r="B2731" s="72"/>
      <c r="C2731" s="73"/>
      <c r="D2731" s="74"/>
    </row>
    <row r="2732" spans="2:4" x14ac:dyDescent="0.25">
      <c r="B2732" s="72"/>
      <c r="C2732" s="73"/>
      <c r="D2732" s="74"/>
    </row>
    <row r="2733" spans="2:4" x14ac:dyDescent="0.25">
      <c r="B2733" s="72"/>
      <c r="C2733" s="73"/>
      <c r="D2733" s="74"/>
    </row>
    <row r="2734" spans="2:4" x14ac:dyDescent="0.25">
      <c r="B2734" s="72"/>
      <c r="C2734" s="73"/>
      <c r="D2734" s="74"/>
    </row>
    <row r="2735" spans="2:4" x14ac:dyDescent="0.25">
      <c r="B2735" s="72"/>
      <c r="C2735" s="73"/>
      <c r="D2735" s="74"/>
    </row>
    <row r="2736" spans="2:4" x14ac:dyDescent="0.25">
      <c r="B2736" s="72"/>
      <c r="C2736" s="73"/>
      <c r="D2736" s="74"/>
    </row>
    <row r="2737" spans="2:4" x14ac:dyDescent="0.25">
      <c r="B2737" s="72"/>
      <c r="C2737" s="73"/>
      <c r="D2737" s="74"/>
    </row>
    <row r="2738" spans="2:4" x14ac:dyDescent="0.25">
      <c r="B2738" s="72"/>
      <c r="C2738" s="73"/>
      <c r="D2738" s="74"/>
    </row>
    <row r="2739" spans="2:4" x14ac:dyDescent="0.25">
      <c r="B2739" s="72"/>
      <c r="C2739" s="73"/>
      <c r="D2739" s="74"/>
    </row>
    <row r="2740" spans="2:4" x14ac:dyDescent="0.25">
      <c r="B2740" s="72"/>
      <c r="C2740" s="73"/>
      <c r="D2740" s="74"/>
    </row>
    <row r="2741" spans="2:4" x14ac:dyDescent="0.25">
      <c r="B2741" s="72"/>
      <c r="C2741" s="73"/>
      <c r="D2741" s="74"/>
    </row>
    <row r="2742" spans="2:4" x14ac:dyDescent="0.25">
      <c r="B2742" s="72"/>
      <c r="C2742" s="73"/>
      <c r="D2742" s="74"/>
    </row>
    <row r="2743" spans="2:4" x14ac:dyDescent="0.25">
      <c r="B2743" s="72"/>
      <c r="C2743" s="73"/>
      <c r="D2743" s="74"/>
    </row>
    <row r="2744" spans="2:4" x14ac:dyDescent="0.25">
      <c r="B2744" s="72"/>
      <c r="C2744" s="73"/>
      <c r="D2744" s="74"/>
    </row>
    <row r="2745" spans="2:4" x14ac:dyDescent="0.25">
      <c r="B2745" s="72"/>
      <c r="C2745" s="73"/>
      <c r="D2745" s="74"/>
    </row>
    <row r="2746" spans="2:4" x14ac:dyDescent="0.25">
      <c r="B2746" s="72"/>
      <c r="C2746" s="73"/>
      <c r="D2746" s="74"/>
    </row>
    <row r="2747" spans="2:4" x14ac:dyDescent="0.25">
      <c r="B2747" s="72"/>
      <c r="C2747" s="73"/>
      <c r="D2747" s="74"/>
    </row>
    <row r="2748" spans="2:4" x14ac:dyDescent="0.25">
      <c r="B2748" s="72"/>
      <c r="C2748" s="73"/>
      <c r="D2748" s="74"/>
    </row>
    <row r="2749" spans="2:4" x14ac:dyDescent="0.25">
      <c r="B2749" s="72"/>
      <c r="C2749" s="73"/>
      <c r="D2749" s="74"/>
    </row>
    <row r="2750" spans="2:4" x14ac:dyDescent="0.25">
      <c r="B2750" s="72"/>
      <c r="C2750" s="73"/>
      <c r="D2750" s="74"/>
    </row>
    <row r="2751" spans="2:4" x14ac:dyDescent="0.25">
      <c r="B2751" s="72"/>
      <c r="C2751" s="73"/>
      <c r="D2751" s="74"/>
    </row>
    <row r="2752" spans="2:4" x14ac:dyDescent="0.25">
      <c r="B2752" s="72"/>
      <c r="C2752" s="73"/>
      <c r="D2752" s="74"/>
    </row>
    <row r="2753" spans="2:4" x14ac:dyDescent="0.25">
      <c r="B2753" s="72"/>
      <c r="C2753" s="73"/>
      <c r="D2753" s="74"/>
    </row>
    <row r="2754" spans="2:4" x14ac:dyDescent="0.25">
      <c r="B2754" s="72"/>
      <c r="C2754" s="73"/>
      <c r="D2754" s="74"/>
    </row>
    <row r="2755" spans="2:4" x14ac:dyDescent="0.25">
      <c r="B2755" s="72"/>
      <c r="C2755" s="73"/>
      <c r="D2755" s="74"/>
    </row>
    <row r="2756" spans="2:4" x14ac:dyDescent="0.25">
      <c r="B2756" s="72"/>
      <c r="C2756" s="73"/>
      <c r="D2756" s="74"/>
    </row>
    <row r="2757" spans="2:4" x14ac:dyDescent="0.25">
      <c r="B2757" s="72"/>
      <c r="C2757" s="73"/>
      <c r="D2757" s="74"/>
    </row>
    <row r="2758" spans="2:4" x14ac:dyDescent="0.25">
      <c r="B2758" s="72"/>
      <c r="C2758" s="73"/>
      <c r="D2758" s="74"/>
    </row>
    <row r="2759" spans="2:4" x14ac:dyDescent="0.25">
      <c r="B2759" s="72"/>
      <c r="C2759" s="73"/>
      <c r="D2759" s="74"/>
    </row>
    <row r="2760" spans="2:4" x14ac:dyDescent="0.25">
      <c r="B2760" s="72"/>
      <c r="C2760" s="73"/>
      <c r="D2760" s="74"/>
    </row>
    <row r="2761" spans="2:4" x14ac:dyDescent="0.25">
      <c r="B2761" s="72"/>
      <c r="C2761" s="73"/>
      <c r="D2761" s="74"/>
    </row>
    <row r="2762" spans="2:4" x14ac:dyDescent="0.25">
      <c r="B2762" s="72"/>
      <c r="C2762" s="73"/>
      <c r="D2762" s="74"/>
    </row>
    <row r="2763" spans="2:4" x14ac:dyDescent="0.25">
      <c r="B2763" s="72"/>
      <c r="C2763" s="73"/>
      <c r="D2763" s="74"/>
    </row>
    <row r="2764" spans="2:4" x14ac:dyDescent="0.25">
      <c r="B2764" s="72"/>
      <c r="C2764" s="73"/>
      <c r="D2764" s="74"/>
    </row>
    <row r="2765" spans="2:4" x14ac:dyDescent="0.25">
      <c r="B2765" s="72"/>
      <c r="C2765" s="73"/>
      <c r="D2765" s="74"/>
    </row>
    <row r="2766" spans="2:4" x14ac:dyDescent="0.25">
      <c r="B2766" s="72"/>
      <c r="C2766" s="73"/>
      <c r="D2766" s="74"/>
    </row>
    <row r="2767" spans="2:4" x14ac:dyDescent="0.25">
      <c r="B2767" s="72"/>
      <c r="C2767" s="73"/>
      <c r="D2767" s="74"/>
    </row>
    <row r="2768" spans="2:4" x14ac:dyDescent="0.25">
      <c r="B2768" s="72"/>
      <c r="C2768" s="73"/>
      <c r="D2768" s="74"/>
    </row>
    <row r="2769" spans="2:4" x14ac:dyDescent="0.25">
      <c r="B2769" s="72"/>
      <c r="C2769" s="73"/>
      <c r="D2769" s="74"/>
    </row>
    <row r="2770" spans="2:4" x14ac:dyDescent="0.25">
      <c r="B2770" s="72"/>
      <c r="C2770" s="73"/>
      <c r="D2770" s="74"/>
    </row>
    <row r="2771" spans="2:4" x14ac:dyDescent="0.25">
      <c r="B2771" s="72"/>
      <c r="C2771" s="73"/>
      <c r="D2771" s="74"/>
    </row>
    <row r="2772" spans="2:4" x14ac:dyDescent="0.25">
      <c r="B2772" s="72"/>
      <c r="C2772" s="73"/>
      <c r="D2772" s="74"/>
    </row>
    <row r="2773" spans="2:4" x14ac:dyDescent="0.25">
      <c r="B2773" s="72"/>
      <c r="C2773" s="73"/>
      <c r="D2773" s="74"/>
    </row>
    <row r="2774" spans="2:4" x14ac:dyDescent="0.25">
      <c r="B2774" s="72"/>
      <c r="C2774" s="73"/>
      <c r="D2774" s="74"/>
    </row>
    <row r="2775" spans="2:4" x14ac:dyDescent="0.25">
      <c r="B2775" s="72"/>
      <c r="C2775" s="73"/>
      <c r="D2775" s="74"/>
    </row>
    <row r="2776" spans="2:4" x14ac:dyDescent="0.25">
      <c r="B2776" s="72"/>
      <c r="C2776" s="73"/>
      <c r="D2776" s="74"/>
    </row>
    <row r="2777" spans="2:4" x14ac:dyDescent="0.25">
      <c r="B2777" s="72"/>
      <c r="C2777" s="73"/>
      <c r="D2777" s="74"/>
    </row>
    <row r="2778" spans="2:4" x14ac:dyDescent="0.25">
      <c r="B2778" s="72"/>
      <c r="C2778" s="73"/>
      <c r="D2778" s="74"/>
    </row>
    <row r="2779" spans="2:4" x14ac:dyDescent="0.25">
      <c r="B2779" s="72"/>
      <c r="C2779" s="73"/>
      <c r="D2779" s="74"/>
    </row>
    <row r="2780" spans="2:4" x14ac:dyDescent="0.25">
      <c r="B2780" s="72"/>
      <c r="C2780" s="73"/>
      <c r="D2780" s="74"/>
    </row>
    <row r="2781" spans="2:4" x14ac:dyDescent="0.25">
      <c r="B2781" s="72"/>
      <c r="C2781" s="73"/>
      <c r="D2781" s="74"/>
    </row>
    <row r="2782" spans="2:4" x14ac:dyDescent="0.25">
      <c r="B2782" s="72"/>
      <c r="C2782" s="73"/>
      <c r="D2782" s="74"/>
    </row>
    <row r="2783" spans="2:4" x14ac:dyDescent="0.25">
      <c r="B2783" s="72"/>
      <c r="C2783" s="73"/>
      <c r="D2783" s="74"/>
    </row>
    <row r="2784" spans="2:4" x14ac:dyDescent="0.25">
      <c r="B2784" s="72"/>
      <c r="C2784" s="73"/>
      <c r="D2784" s="74"/>
    </row>
    <row r="2785" spans="2:4" x14ac:dyDescent="0.25">
      <c r="B2785" s="72"/>
      <c r="C2785" s="73"/>
      <c r="D2785" s="74"/>
    </row>
    <row r="2786" spans="2:4" x14ac:dyDescent="0.25">
      <c r="B2786" s="72"/>
      <c r="C2786" s="73"/>
      <c r="D2786" s="74"/>
    </row>
    <row r="2787" spans="2:4" x14ac:dyDescent="0.25">
      <c r="B2787" s="72"/>
      <c r="C2787" s="73"/>
      <c r="D2787" s="74"/>
    </row>
    <row r="2788" spans="2:4" x14ac:dyDescent="0.25">
      <c r="B2788" s="72"/>
      <c r="C2788" s="73"/>
      <c r="D2788" s="74"/>
    </row>
    <row r="2789" spans="2:4" x14ac:dyDescent="0.25">
      <c r="B2789" s="72"/>
      <c r="C2789" s="73"/>
      <c r="D2789" s="74"/>
    </row>
    <row r="2790" spans="2:4" x14ac:dyDescent="0.25">
      <c r="B2790" s="72"/>
      <c r="C2790" s="73"/>
      <c r="D2790" s="74"/>
    </row>
    <row r="2791" spans="2:4" x14ac:dyDescent="0.25">
      <c r="B2791" s="72"/>
      <c r="C2791" s="73"/>
      <c r="D2791" s="74"/>
    </row>
    <row r="2792" spans="2:4" x14ac:dyDescent="0.25">
      <c r="B2792" s="72"/>
      <c r="C2792" s="73"/>
      <c r="D2792" s="74"/>
    </row>
    <row r="2793" spans="2:4" x14ac:dyDescent="0.25">
      <c r="B2793" s="72"/>
      <c r="C2793" s="73"/>
      <c r="D2793" s="74"/>
    </row>
    <row r="2794" spans="2:4" x14ac:dyDescent="0.25">
      <c r="B2794" s="72"/>
      <c r="C2794" s="73"/>
      <c r="D2794" s="74"/>
    </row>
    <row r="2795" spans="2:4" x14ac:dyDescent="0.25">
      <c r="B2795" s="72"/>
      <c r="C2795" s="73"/>
      <c r="D2795" s="74"/>
    </row>
    <row r="2796" spans="2:4" x14ac:dyDescent="0.25">
      <c r="B2796" s="72"/>
      <c r="C2796" s="73"/>
      <c r="D2796" s="74"/>
    </row>
    <row r="2797" spans="2:4" x14ac:dyDescent="0.25">
      <c r="B2797" s="72"/>
      <c r="C2797" s="73"/>
      <c r="D2797" s="74"/>
    </row>
    <row r="2798" spans="2:4" x14ac:dyDescent="0.25">
      <c r="B2798" s="72"/>
      <c r="C2798" s="73"/>
      <c r="D2798" s="74"/>
    </row>
    <row r="2799" spans="2:4" x14ac:dyDescent="0.25">
      <c r="B2799" s="72"/>
      <c r="C2799" s="73"/>
      <c r="D2799" s="74"/>
    </row>
    <row r="2800" spans="2:4" x14ac:dyDescent="0.25">
      <c r="B2800" s="72"/>
      <c r="C2800" s="73"/>
      <c r="D2800" s="74"/>
    </row>
    <row r="2801" spans="2:4" x14ac:dyDescent="0.25">
      <c r="B2801" s="72"/>
      <c r="C2801" s="73"/>
      <c r="D2801" s="74"/>
    </row>
    <row r="2802" spans="2:4" x14ac:dyDescent="0.25">
      <c r="B2802" s="72"/>
      <c r="C2802" s="73"/>
      <c r="D2802" s="74"/>
    </row>
    <row r="2803" spans="2:4" x14ac:dyDescent="0.25">
      <c r="B2803" s="72"/>
      <c r="C2803" s="73"/>
      <c r="D2803" s="74"/>
    </row>
    <row r="2804" spans="2:4" x14ac:dyDescent="0.25">
      <c r="B2804" s="72"/>
      <c r="C2804" s="73"/>
      <c r="D2804" s="74"/>
    </row>
    <row r="2805" spans="2:4" x14ac:dyDescent="0.25">
      <c r="B2805" s="72"/>
      <c r="C2805" s="73"/>
      <c r="D2805" s="74"/>
    </row>
    <row r="2806" spans="2:4" x14ac:dyDescent="0.25">
      <c r="B2806" s="72"/>
      <c r="C2806" s="73"/>
      <c r="D2806" s="74"/>
    </row>
    <row r="2807" spans="2:4" x14ac:dyDescent="0.25">
      <c r="B2807" s="72"/>
      <c r="C2807" s="73"/>
      <c r="D2807" s="74"/>
    </row>
    <row r="2808" spans="2:4" x14ac:dyDescent="0.25">
      <c r="B2808" s="72"/>
      <c r="C2808" s="73"/>
      <c r="D2808" s="74"/>
    </row>
    <row r="2809" spans="2:4" x14ac:dyDescent="0.25">
      <c r="B2809" s="72"/>
      <c r="C2809" s="73"/>
      <c r="D2809" s="74"/>
    </row>
    <row r="2810" spans="2:4" x14ac:dyDescent="0.25">
      <c r="B2810" s="72"/>
      <c r="C2810" s="73"/>
      <c r="D2810" s="74"/>
    </row>
    <row r="2811" spans="2:4" x14ac:dyDescent="0.25">
      <c r="B2811" s="72"/>
      <c r="C2811" s="73"/>
      <c r="D2811" s="74"/>
    </row>
    <row r="2812" spans="2:4" x14ac:dyDescent="0.25">
      <c r="B2812" s="72"/>
      <c r="C2812" s="73"/>
      <c r="D2812" s="74"/>
    </row>
    <row r="2813" spans="2:4" x14ac:dyDescent="0.25">
      <c r="B2813" s="72"/>
      <c r="C2813" s="73"/>
      <c r="D2813" s="74"/>
    </row>
    <row r="2814" spans="2:4" x14ac:dyDescent="0.25">
      <c r="B2814" s="72"/>
      <c r="C2814" s="73"/>
      <c r="D2814" s="74"/>
    </row>
    <row r="2815" spans="2:4" x14ac:dyDescent="0.25">
      <c r="B2815" s="72"/>
      <c r="C2815" s="73"/>
      <c r="D2815" s="74"/>
    </row>
    <row r="2816" spans="2:4" x14ac:dyDescent="0.25">
      <c r="B2816" s="72"/>
      <c r="C2816" s="73"/>
      <c r="D2816" s="74"/>
    </row>
    <row r="2817" spans="2:4" x14ac:dyDescent="0.25">
      <c r="B2817" s="72"/>
      <c r="C2817" s="73"/>
      <c r="D2817" s="74"/>
    </row>
    <row r="2818" spans="2:4" x14ac:dyDescent="0.25">
      <c r="B2818" s="72"/>
      <c r="C2818" s="73"/>
      <c r="D2818" s="74"/>
    </row>
    <row r="2819" spans="2:4" x14ac:dyDescent="0.25">
      <c r="B2819" s="72"/>
      <c r="C2819" s="73"/>
      <c r="D2819" s="74"/>
    </row>
    <row r="2820" spans="2:4" x14ac:dyDescent="0.25">
      <c r="B2820" s="72"/>
      <c r="C2820" s="73"/>
      <c r="D2820" s="74"/>
    </row>
    <row r="2821" spans="2:4" x14ac:dyDescent="0.25">
      <c r="B2821" s="72"/>
      <c r="C2821" s="73"/>
      <c r="D2821" s="74"/>
    </row>
    <row r="2822" spans="2:4" x14ac:dyDescent="0.25">
      <c r="B2822" s="72"/>
      <c r="C2822" s="73"/>
      <c r="D2822" s="74"/>
    </row>
    <row r="2823" spans="2:4" x14ac:dyDescent="0.25">
      <c r="B2823" s="72"/>
      <c r="C2823" s="73"/>
      <c r="D2823" s="74"/>
    </row>
    <row r="2824" spans="2:4" x14ac:dyDescent="0.25">
      <c r="B2824" s="72"/>
      <c r="C2824" s="73"/>
      <c r="D2824" s="74"/>
    </row>
    <row r="2825" spans="2:4" x14ac:dyDescent="0.25">
      <c r="B2825" s="72"/>
      <c r="C2825" s="73"/>
      <c r="D2825" s="74"/>
    </row>
    <row r="2826" spans="2:4" x14ac:dyDescent="0.25">
      <c r="B2826" s="72"/>
      <c r="C2826" s="73"/>
      <c r="D2826" s="74"/>
    </row>
    <row r="2827" spans="2:4" x14ac:dyDescent="0.25">
      <c r="B2827" s="72"/>
      <c r="C2827" s="73"/>
      <c r="D2827" s="74"/>
    </row>
    <row r="2828" spans="2:4" x14ac:dyDescent="0.25">
      <c r="B2828" s="72"/>
      <c r="C2828" s="73"/>
      <c r="D2828" s="74"/>
    </row>
    <row r="2829" spans="2:4" x14ac:dyDescent="0.25">
      <c r="B2829" s="72"/>
      <c r="C2829" s="73"/>
      <c r="D2829" s="74"/>
    </row>
    <row r="2830" spans="2:4" x14ac:dyDescent="0.25">
      <c r="B2830" s="72"/>
      <c r="C2830" s="73"/>
      <c r="D2830" s="74"/>
    </row>
    <row r="2831" spans="2:4" x14ac:dyDescent="0.25">
      <c r="B2831" s="72"/>
      <c r="C2831" s="73"/>
      <c r="D2831" s="74"/>
    </row>
    <row r="2832" spans="2:4" x14ac:dyDescent="0.25">
      <c r="B2832" s="72"/>
      <c r="C2832" s="73"/>
      <c r="D2832" s="74"/>
    </row>
    <row r="2833" spans="2:4" x14ac:dyDescent="0.25">
      <c r="B2833" s="72"/>
      <c r="C2833" s="73"/>
      <c r="D2833" s="74"/>
    </row>
    <row r="2834" spans="2:4" x14ac:dyDescent="0.25">
      <c r="B2834" s="72"/>
      <c r="C2834" s="73"/>
      <c r="D2834" s="74"/>
    </row>
    <row r="2835" spans="2:4" x14ac:dyDescent="0.25">
      <c r="B2835" s="72"/>
      <c r="C2835" s="73"/>
      <c r="D2835" s="74"/>
    </row>
    <row r="2836" spans="2:4" x14ac:dyDescent="0.25">
      <c r="B2836" s="72"/>
      <c r="C2836" s="73"/>
      <c r="D2836" s="74"/>
    </row>
    <row r="2837" spans="2:4" x14ac:dyDescent="0.25">
      <c r="B2837" s="72"/>
      <c r="C2837" s="73"/>
      <c r="D2837" s="74"/>
    </row>
    <row r="2838" spans="2:4" x14ac:dyDescent="0.25">
      <c r="B2838" s="72"/>
      <c r="C2838" s="73"/>
      <c r="D2838" s="74"/>
    </row>
    <row r="2839" spans="2:4" x14ac:dyDescent="0.25">
      <c r="B2839" s="72"/>
      <c r="C2839" s="73"/>
      <c r="D2839" s="74"/>
    </row>
    <row r="2840" spans="2:4" x14ac:dyDescent="0.25">
      <c r="B2840" s="72"/>
      <c r="C2840" s="73"/>
      <c r="D2840" s="74"/>
    </row>
    <row r="2841" spans="2:4" x14ac:dyDescent="0.25">
      <c r="B2841" s="72"/>
      <c r="C2841" s="73"/>
      <c r="D2841" s="74"/>
    </row>
    <row r="2842" spans="2:4" x14ac:dyDescent="0.25">
      <c r="B2842" s="72"/>
      <c r="C2842" s="73"/>
      <c r="D2842" s="74"/>
    </row>
    <row r="2843" spans="2:4" x14ac:dyDescent="0.25">
      <c r="B2843" s="72"/>
      <c r="C2843" s="73"/>
      <c r="D2843" s="74"/>
    </row>
    <row r="2844" spans="2:4" x14ac:dyDescent="0.25">
      <c r="B2844" s="72"/>
      <c r="C2844" s="73"/>
      <c r="D2844" s="74"/>
    </row>
    <row r="2845" spans="2:4" x14ac:dyDescent="0.25">
      <c r="B2845" s="72"/>
      <c r="C2845" s="73"/>
      <c r="D2845" s="74"/>
    </row>
    <row r="2846" spans="2:4" x14ac:dyDescent="0.25">
      <c r="B2846" s="72"/>
      <c r="C2846" s="73"/>
      <c r="D2846" s="74"/>
    </row>
    <row r="2847" spans="2:4" x14ac:dyDescent="0.25">
      <c r="B2847" s="72"/>
      <c r="C2847" s="73"/>
      <c r="D2847" s="74"/>
    </row>
    <row r="2848" spans="2:4" x14ac:dyDescent="0.25">
      <c r="B2848" s="72"/>
      <c r="C2848" s="73"/>
      <c r="D2848" s="74"/>
    </row>
    <row r="2849" spans="2:4" x14ac:dyDescent="0.25">
      <c r="B2849" s="72"/>
      <c r="C2849" s="73"/>
      <c r="D2849" s="74"/>
    </row>
    <row r="2850" spans="2:4" x14ac:dyDescent="0.25">
      <c r="B2850" s="72"/>
      <c r="C2850" s="73"/>
      <c r="D2850" s="74"/>
    </row>
    <row r="2851" spans="2:4" x14ac:dyDescent="0.25">
      <c r="B2851" s="72"/>
      <c r="C2851" s="73"/>
      <c r="D2851" s="74"/>
    </row>
    <row r="2852" spans="2:4" x14ac:dyDescent="0.25">
      <c r="B2852" s="72"/>
      <c r="C2852" s="73"/>
      <c r="D2852" s="74"/>
    </row>
    <row r="2853" spans="2:4" x14ac:dyDescent="0.25">
      <c r="B2853" s="72"/>
      <c r="C2853" s="73"/>
      <c r="D2853" s="74"/>
    </row>
    <row r="2854" spans="2:4" x14ac:dyDescent="0.25">
      <c r="B2854" s="72"/>
      <c r="C2854" s="73"/>
      <c r="D2854" s="74"/>
    </row>
    <row r="2855" spans="2:4" x14ac:dyDescent="0.25">
      <c r="B2855" s="72"/>
      <c r="C2855" s="73"/>
      <c r="D2855" s="74"/>
    </row>
    <row r="2856" spans="2:4" x14ac:dyDescent="0.25">
      <c r="B2856" s="72"/>
      <c r="C2856" s="73"/>
      <c r="D2856" s="74"/>
    </row>
    <row r="2857" spans="2:4" x14ac:dyDescent="0.25">
      <c r="B2857" s="72"/>
      <c r="C2857" s="73"/>
      <c r="D2857" s="74"/>
    </row>
    <row r="2858" spans="2:4" x14ac:dyDescent="0.25">
      <c r="B2858" s="72"/>
      <c r="C2858" s="73"/>
      <c r="D2858" s="74"/>
    </row>
    <row r="2859" spans="2:4" x14ac:dyDescent="0.25">
      <c r="B2859" s="72"/>
      <c r="C2859" s="73"/>
      <c r="D2859" s="74"/>
    </row>
    <row r="2860" spans="2:4" x14ac:dyDescent="0.25">
      <c r="B2860" s="72"/>
      <c r="C2860" s="73"/>
      <c r="D2860" s="74"/>
    </row>
    <row r="2861" spans="2:4" x14ac:dyDescent="0.25">
      <c r="B2861" s="72"/>
      <c r="C2861" s="73"/>
      <c r="D2861" s="74"/>
    </row>
    <row r="2862" spans="2:4" x14ac:dyDescent="0.25">
      <c r="B2862" s="72"/>
      <c r="C2862" s="73"/>
      <c r="D2862" s="74"/>
    </row>
    <row r="2863" spans="2:4" x14ac:dyDescent="0.25">
      <c r="B2863" s="72"/>
      <c r="C2863" s="73"/>
      <c r="D2863" s="74"/>
    </row>
  </sheetData>
  <mergeCells count="11">
    <mergeCell ref="B13:D13"/>
    <mergeCell ref="G13:I13"/>
    <mergeCell ref="B14:D14"/>
    <mergeCell ref="G14:I14"/>
    <mergeCell ref="F16:O25"/>
    <mergeCell ref="B1:O3"/>
    <mergeCell ref="B4:O9"/>
    <mergeCell ref="B11:D11"/>
    <mergeCell ref="G11:I11"/>
    <mergeCell ref="B12:D12"/>
    <mergeCell ref="G12:I12"/>
  </mergeCells>
  <pageMargins left="0.75" right="0.75" top="1" bottom="1" header="0.5" footer="0.5"/>
  <pageSetup scale="69" fitToHeight="5"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31BE8-2146-4B3B-9740-13F09599CE6B}">
  <sheetPr>
    <tabColor rgb="FFB80000"/>
  </sheetPr>
  <dimension ref="A1:R3106"/>
  <sheetViews>
    <sheetView tabSelected="1" topLeftCell="I1" zoomScale="110" zoomScaleNormal="110" workbookViewId="0">
      <selection activeCell="O20" sqref="O20"/>
    </sheetView>
  </sheetViews>
  <sheetFormatPr baseColWidth="10" defaultColWidth="11.44140625" defaultRowHeight="13.2" x14ac:dyDescent="0.25"/>
  <cols>
    <col min="2" max="2" width="18.109375" customWidth="1"/>
    <col min="5" max="5" width="12.88671875" bestFit="1" customWidth="1"/>
    <col min="6" max="6" width="16.33203125" bestFit="1" customWidth="1"/>
    <col min="7" max="7" width="19.109375" bestFit="1" customWidth="1"/>
    <col min="8" max="9" width="19.109375" customWidth="1"/>
    <col min="10" max="10" width="19.88671875" bestFit="1" customWidth="1"/>
    <col min="11" max="11" width="19.109375" customWidth="1"/>
    <col min="12" max="12" width="11.5546875"/>
    <col min="13" max="13" width="9.109375" customWidth="1"/>
    <col min="14" max="14" width="34.6640625" bestFit="1" customWidth="1"/>
    <col min="15" max="15" width="12.6640625" bestFit="1" customWidth="1"/>
    <col min="16" max="16" width="22.33203125" bestFit="1" customWidth="1"/>
  </cols>
  <sheetData>
    <row r="1" spans="1:18" ht="14.4" x14ac:dyDescent="0.3">
      <c r="A1" s="4" t="s">
        <v>6</v>
      </c>
      <c r="B1" s="4" t="s">
        <v>7</v>
      </c>
      <c r="C1" s="4" t="s">
        <v>61</v>
      </c>
      <c r="D1" s="4" t="s">
        <v>83</v>
      </c>
      <c r="E1" s="4" t="s">
        <v>62</v>
      </c>
      <c r="F1" s="4" t="s">
        <v>63</v>
      </c>
      <c r="G1" s="4" t="s">
        <v>64</v>
      </c>
      <c r="H1" s="4" t="s">
        <v>65</v>
      </c>
      <c r="I1" s="4" t="s">
        <v>66</v>
      </c>
      <c r="J1" s="4" t="s">
        <v>67</v>
      </c>
      <c r="K1" s="4" t="s">
        <v>68</v>
      </c>
      <c r="L1" s="4" t="s">
        <v>69</v>
      </c>
      <c r="M1" s="17"/>
      <c r="N1" s="17"/>
      <c r="O1" s="17"/>
      <c r="P1" s="17"/>
      <c r="Q1" s="17"/>
      <c r="R1" s="17"/>
    </row>
    <row r="2" spans="1:18" ht="14.4" x14ac:dyDescent="0.3">
      <c r="A2" s="2">
        <v>43102</v>
      </c>
      <c r="B2">
        <v>1516.68</v>
      </c>
      <c r="N2" s="18" t="s">
        <v>70</v>
      </c>
    </row>
    <row r="3" spans="1:18" ht="14.4" x14ac:dyDescent="0.3">
      <c r="A3" s="2">
        <v>43103</v>
      </c>
      <c r="B3">
        <v>1515.84</v>
      </c>
      <c r="C3">
        <f>LN(B3/B2)</f>
        <v>-5.5399471164829686E-4</v>
      </c>
      <c r="E3">
        <f>_xlfn.VAR.S(D15:D1234)</f>
        <v>1.8839688825356444E-4</v>
      </c>
      <c r="F3">
        <v>0.94</v>
      </c>
      <c r="I3">
        <f>KURT(H15:H1235)</f>
        <v>4.7786019156673722</v>
      </c>
      <c r="L3">
        <f>KURT(K15:K1234)</f>
        <v>2.2214938032420202</v>
      </c>
      <c r="N3" s="19" t="s">
        <v>71</v>
      </c>
      <c r="O3" s="19" t="s">
        <v>72</v>
      </c>
      <c r="P3" s="19" t="s">
        <v>73</v>
      </c>
    </row>
    <row r="4" spans="1:18" ht="14.4" x14ac:dyDescent="0.3">
      <c r="A4" s="2">
        <v>43104</v>
      </c>
      <c r="B4">
        <v>1531.68</v>
      </c>
      <c r="C4">
        <f t="shared" ref="C4:C67" si="0">LN(B4/B3)</f>
        <v>1.0395431462656212E-2</v>
      </c>
      <c r="J4" s="74">
        <v>1.2328708540362407E-2</v>
      </c>
      <c r="N4" s="20" t="s">
        <v>74</v>
      </c>
      <c r="O4" s="21">
        <f>+NORMSINV(O12)*O11+O10</f>
        <v>-1.9123662297657985E-2</v>
      </c>
      <c r="P4" s="22">
        <f>O4*$O$8</f>
        <v>-17211.296067892185</v>
      </c>
    </row>
    <row r="5" spans="1:18" ht="14.4" x14ac:dyDescent="0.3">
      <c r="A5" s="2">
        <v>43105</v>
      </c>
      <c r="B5">
        <v>1545.57</v>
      </c>
      <c r="C5">
        <f t="shared" si="0"/>
        <v>9.0276021339469603E-3</v>
      </c>
      <c r="J5" s="74">
        <v>1.1998763886174326E-2</v>
      </c>
      <c r="N5" s="20" t="s">
        <v>75</v>
      </c>
      <c r="O5" s="21">
        <f>_xlfn.T.INV(O12,O9)*SQRT((O9-2)/O9)*O11+O10</f>
        <v>-1.8480800830025703E-2</v>
      </c>
      <c r="P5" s="22">
        <f>O5*$O$8</f>
        <v>-16632.720747023133</v>
      </c>
    </row>
    <row r="6" spans="1:18" ht="14.4" x14ac:dyDescent="0.3">
      <c r="A6" s="2">
        <v>43109</v>
      </c>
      <c r="B6">
        <v>1547.31</v>
      </c>
      <c r="C6">
        <f t="shared" si="0"/>
        <v>1.1251650135598889E-3</v>
      </c>
      <c r="J6" s="74">
        <v>1.1491483021810418E-2</v>
      </c>
      <c r="N6" s="20" t="s">
        <v>76</v>
      </c>
      <c r="O6" s="21">
        <f>+_xlfn.PERCENTILE.INC(H12:H1262,O12)*O11</f>
        <v>-1.9234290473366857E-2</v>
      </c>
      <c r="P6" s="22">
        <f>O6*$O$8</f>
        <v>-17310.861426030173</v>
      </c>
    </row>
    <row r="7" spans="1:18" x14ac:dyDescent="0.25">
      <c r="A7" s="2">
        <v>43110</v>
      </c>
      <c r="B7">
        <v>1537.7</v>
      </c>
      <c r="C7">
        <f t="shared" si="0"/>
        <v>-6.2301458239026929E-3</v>
      </c>
      <c r="J7" s="74">
        <v>1.0243295332953576E-2</v>
      </c>
    </row>
    <row r="8" spans="1:18" ht="14.4" x14ac:dyDescent="0.3">
      <c r="A8" s="2">
        <v>43111</v>
      </c>
      <c r="B8">
        <v>1523.33</v>
      </c>
      <c r="C8">
        <f t="shared" si="0"/>
        <v>-9.3890654877080617E-3</v>
      </c>
      <c r="J8" s="74">
        <v>9.7013888213792789E-3</v>
      </c>
      <c r="N8" s="20" t="s">
        <v>77</v>
      </c>
      <c r="O8" s="23">
        <v>900000</v>
      </c>
    </row>
    <row r="9" spans="1:18" ht="14.4" x14ac:dyDescent="0.3">
      <c r="A9" s="2">
        <v>43112</v>
      </c>
      <c r="B9">
        <v>1521.41</v>
      </c>
      <c r="C9">
        <f t="shared" si="0"/>
        <v>-1.2611915989519358E-3</v>
      </c>
      <c r="J9" s="74">
        <v>9.8876965811498883E-3</v>
      </c>
      <c r="N9" s="20" t="s">
        <v>78</v>
      </c>
      <c r="O9" s="24">
        <f>(4*$I$3+6)/$I$3</f>
        <v>5.2555973705045584</v>
      </c>
    </row>
    <row r="10" spans="1:18" ht="14.4" x14ac:dyDescent="0.3">
      <c r="A10" s="2">
        <v>43115</v>
      </c>
      <c r="B10">
        <v>1513.76</v>
      </c>
      <c r="C10">
        <f t="shared" si="0"/>
        <v>-5.0409144788530679E-3</v>
      </c>
      <c r="J10" s="74">
        <v>8.9643061616826846E-3</v>
      </c>
      <c r="N10" s="20" t="s">
        <v>79</v>
      </c>
      <c r="O10" s="25">
        <f>'AR(12)'!$D$1304</f>
        <v>-1.1717663896500625E-3</v>
      </c>
    </row>
    <row r="11" spans="1:18" ht="14.4" x14ac:dyDescent="0.3">
      <c r="A11" s="2">
        <v>43116</v>
      </c>
      <c r="B11">
        <v>1539.1</v>
      </c>
      <c r="C11">
        <f t="shared" si="0"/>
        <v>1.6601208029774259E-2</v>
      </c>
      <c r="J11" s="74">
        <v>8.5650630158845137E-3</v>
      </c>
      <c r="N11" s="20" t="s">
        <v>80</v>
      </c>
      <c r="O11" s="25">
        <f>G1235</f>
        <v>1.0913977763042345E-2</v>
      </c>
    </row>
    <row r="12" spans="1:18" ht="14.4" x14ac:dyDescent="0.3">
      <c r="A12" s="2">
        <v>43117</v>
      </c>
      <c r="B12">
        <v>1543.54</v>
      </c>
      <c r="C12">
        <f t="shared" si="0"/>
        <v>2.8806497484704062E-3</v>
      </c>
      <c r="J12" s="74">
        <v>1.1234931568539301E-2</v>
      </c>
      <c r="N12" s="20" t="s">
        <v>81</v>
      </c>
      <c r="O12" s="24">
        <v>0.05</v>
      </c>
    </row>
    <row r="13" spans="1:18" x14ac:dyDescent="0.25">
      <c r="A13" s="2">
        <v>43118</v>
      </c>
      <c r="B13">
        <v>1548.07</v>
      </c>
      <c r="C13">
        <f t="shared" si="0"/>
        <v>2.930514031159368E-3</v>
      </c>
      <c r="J13" s="74">
        <v>1.0117416901437212E-2</v>
      </c>
    </row>
    <row r="14" spans="1:18" x14ac:dyDescent="0.25">
      <c r="A14" s="2">
        <v>43119</v>
      </c>
      <c r="B14">
        <v>1551.04</v>
      </c>
      <c r="C14">
        <f t="shared" si="0"/>
        <v>1.9166798914728867E-3</v>
      </c>
      <c r="J14" s="74">
        <v>9.2347515217063997E-3</v>
      </c>
    </row>
    <row r="15" spans="1:18" ht="14.4" x14ac:dyDescent="0.3">
      <c r="A15" s="2">
        <v>43122</v>
      </c>
      <c r="B15">
        <v>1557.86</v>
      </c>
      <c r="C15">
        <f t="shared" si="0"/>
        <v>4.3874109428143271E-3</v>
      </c>
      <c r="D15" s="54">
        <v>4.5558307394019141E-3</v>
      </c>
      <c r="G15">
        <f>SQRT(E3)</f>
        <v>1.3725774595758319E-2</v>
      </c>
      <c r="H15" s="61">
        <f>D15/G15</f>
        <v>0.33191793349205984</v>
      </c>
      <c r="J15" s="74">
        <v>8.4774745851642665E-3</v>
      </c>
      <c r="K15" s="61">
        <f>D15/J15</f>
        <v>0.53740423443730523</v>
      </c>
      <c r="N15" s="26" t="s">
        <v>82</v>
      </c>
    </row>
    <row r="16" spans="1:18" ht="14.4" x14ac:dyDescent="0.3">
      <c r="A16" s="2">
        <v>43123</v>
      </c>
      <c r="B16">
        <v>1570.34</v>
      </c>
      <c r="C16">
        <f t="shared" si="0"/>
        <v>7.9790718062401657E-3</v>
      </c>
      <c r="D16" s="54">
        <v>6.5550645086534503E-3</v>
      </c>
      <c r="G16">
        <f>SQRT($F$3*G15^2+(1-$F$3)*D15^2)</f>
        <v>1.3354340514675942E-2</v>
      </c>
      <c r="H16" s="61">
        <f t="shared" ref="H16:H79" si="1">D16/G16</f>
        <v>0.49085647482551981</v>
      </c>
      <c r="J16" s="74">
        <v>8.1137048560671454E-3</v>
      </c>
      <c r="K16" s="61">
        <f t="shared" ref="K16:K79" si="2">D16/J16</f>
        <v>0.80790029030348598</v>
      </c>
      <c r="N16" s="19" t="s">
        <v>71</v>
      </c>
      <c r="O16" s="19" t="s">
        <v>72</v>
      </c>
      <c r="P16" s="19" t="s">
        <v>73</v>
      </c>
    </row>
    <row r="17" spans="1:16" ht="14.4" x14ac:dyDescent="0.3">
      <c r="A17" s="2">
        <v>43124</v>
      </c>
      <c r="B17">
        <v>1589.6</v>
      </c>
      <c r="C17">
        <f t="shared" si="0"/>
        <v>1.2190255831541486E-2</v>
      </c>
      <c r="D17" s="54">
        <v>1.2289785042545012E-2</v>
      </c>
      <c r="G17">
        <f t="shared" ref="G17:G80" si="3">SQRT($F$3*G16^2+(1-$F$3)*D16^2)</f>
        <v>1.3046694531173667E-2</v>
      </c>
      <c r="H17" s="61">
        <f t="shared" si="1"/>
        <v>0.94198457802318425</v>
      </c>
      <c r="J17" s="74">
        <v>8.4718677673903241E-3</v>
      </c>
      <c r="K17" s="61">
        <f t="shared" si="2"/>
        <v>1.4506582704053181</v>
      </c>
      <c r="N17" s="20" t="s">
        <v>74</v>
      </c>
      <c r="O17" s="21">
        <f>+NORMSINV(O25)*O24+O23</f>
        <v>-1.5273563021244645E-2</v>
      </c>
      <c r="P17" s="22">
        <f>O17*$O$8</f>
        <v>-13746.20671912018</v>
      </c>
    </row>
    <row r="18" spans="1:16" ht="14.4" x14ac:dyDescent="0.3">
      <c r="A18" s="2">
        <v>43125</v>
      </c>
      <c r="B18">
        <v>1588.97</v>
      </c>
      <c r="C18">
        <f t="shared" si="0"/>
        <v>-3.9640467773214162E-4</v>
      </c>
      <c r="D18" s="54">
        <v>-2.254592790601256E-3</v>
      </c>
      <c r="G18">
        <f t="shared" si="3"/>
        <v>1.3002522558407243E-2</v>
      </c>
      <c r="H18" s="61">
        <f t="shared" si="1"/>
        <v>-0.17339656827924277</v>
      </c>
      <c r="J18" s="74">
        <v>9.782420661302485E-3</v>
      </c>
      <c r="K18" s="61">
        <f t="shared" si="2"/>
        <v>-0.23047391526721231</v>
      </c>
      <c r="N18" s="20" t="s">
        <v>75</v>
      </c>
      <c r="O18" s="21">
        <f>_xlfn.T.INV(O25,O22)*SQRT((O22-2)/O22)*O24+O23</f>
        <v>-1.5125294144217975E-2</v>
      </c>
      <c r="P18" s="22">
        <f>O18*$O$8</f>
        <v>-13612.764729796178</v>
      </c>
    </row>
    <row r="19" spans="1:16" ht="14.4" x14ac:dyDescent="0.3">
      <c r="A19" s="2">
        <v>43126</v>
      </c>
      <c r="B19">
        <v>1592.82</v>
      </c>
      <c r="C19">
        <f t="shared" si="0"/>
        <v>2.4200226155485288E-3</v>
      </c>
      <c r="D19" s="54">
        <v>8.5477222245406944E-4</v>
      </c>
      <c r="G19">
        <f t="shared" si="3"/>
        <v>1.2618504215162023E-2</v>
      </c>
      <c r="H19" s="61">
        <f t="shared" si="1"/>
        <v>6.7739583700182182E-2</v>
      </c>
      <c r="J19" s="74">
        <v>8.8622161518518965E-3</v>
      </c>
      <c r="K19" s="61">
        <f t="shared" si="2"/>
        <v>9.6451294778614902E-2</v>
      </c>
      <c r="N19" s="20" t="s">
        <v>76</v>
      </c>
      <c r="O19" s="21">
        <f>+_xlfn.PERCENTILE.INC(K15:K1262,O25)*O24</f>
        <v>-1.5381791952841228E-2</v>
      </c>
      <c r="P19" s="22">
        <f>O19*$O$8</f>
        <v>-13843.612757557106</v>
      </c>
    </row>
    <row r="20" spans="1:16" x14ac:dyDescent="0.25">
      <c r="A20" s="2">
        <v>43129</v>
      </c>
      <c r="B20">
        <v>1598.4</v>
      </c>
      <c r="C20">
        <f t="shared" si="0"/>
        <v>3.4970987188657123E-3</v>
      </c>
      <c r="D20" s="54">
        <v>2.9684309540460806E-3</v>
      </c>
      <c r="G20">
        <f t="shared" si="3"/>
        <v>1.223588524968728E-2</v>
      </c>
      <c r="H20" s="61">
        <f t="shared" si="1"/>
        <v>0.2426004243642238</v>
      </c>
      <c r="J20" s="74">
        <v>8.2175173640535257E-3</v>
      </c>
      <c r="K20" s="61">
        <f t="shared" si="2"/>
        <v>0.36123208781171556</v>
      </c>
    </row>
    <row r="21" spans="1:16" ht="14.4" x14ac:dyDescent="0.3">
      <c r="A21" s="2">
        <v>43130</v>
      </c>
      <c r="B21">
        <v>1582.98</v>
      </c>
      <c r="C21">
        <f t="shared" si="0"/>
        <v>-9.6939823318767642E-3</v>
      </c>
      <c r="D21" s="54">
        <v>-9.7436246044089164E-3</v>
      </c>
      <c r="G21">
        <f t="shared" si="3"/>
        <v>1.1885393115612129E-2</v>
      </c>
      <c r="H21" s="61">
        <f t="shared" si="1"/>
        <v>-0.81979826074159212</v>
      </c>
      <c r="J21" s="74">
        <v>7.8159369081125564E-3</v>
      </c>
      <c r="K21" s="61">
        <f t="shared" si="2"/>
        <v>-1.2466355241807947</v>
      </c>
      <c r="N21" s="20" t="s">
        <v>77</v>
      </c>
      <c r="O21" s="23">
        <v>900000</v>
      </c>
    </row>
    <row r="22" spans="1:16" ht="14.4" x14ac:dyDescent="0.3">
      <c r="A22" s="2">
        <v>43131</v>
      </c>
      <c r="B22">
        <v>1558.18</v>
      </c>
      <c r="C22">
        <f t="shared" si="0"/>
        <v>-1.5790673070836373E-2</v>
      </c>
      <c r="D22" s="54">
        <v>-1.6421325628565905E-2</v>
      </c>
      <c r="G22">
        <f t="shared" si="3"/>
        <v>1.1767884625869696E-2</v>
      </c>
      <c r="H22" s="61">
        <f t="shared" si="1"/>
        <v>-1.3954356412083111</v>
      </c>
      <c r="J22" s="74">
        <v>8.6819791198457074E-3</v>
      </c>
      <c r="K22" s="61">
        <f t="shared" si="2"/>
        <v>-1.8914265286620198</v>
      </c>
      <c r="N22" s="20" t="s">
        <v>78</v>
      </c>
      <c r="O22" s="24">
        <f>(4*$L$3+6)/L3</f>
        <v>6.7008853192584539</v>
      </c>
    </row>
    <row r="23" spans="1:16" ht="14.4" x14ac:dyDescent="0.3">
      <c r="A23" s="2">
        <v>43132</v>
      </c>
      <c r="B23">
        <v>1580.97</v>
      </c>
      <c r="C23">
        <f t="shared" si="0"/>
        <v>1.4520109205793818E-2</v>
      </c>
      <c r="D23" s="54">
        <v>2.0176210433212105E-2</v>
      </c>
      <c r="G23">
        <f t="shared" si="3"/>
        <v>1.2097674081313202E-2</v>
      </c>
      <c r="H23" s="61">
        <f t="shared" si="1"/>
        <v>1.6677759954186151</v>
      </c>
      <c r="J23" s="74">
        <v>1.102712965305622E-2</v>
      </c>
      <c r="K23" s="61">
        <f t="shared" si="2"/>
        <v>1.8296883294212629</v>
      </c>
      <c r="N23" s="20" t="s">
        <v>79</v>
      </c>
      <c r="O23" s="25">
        <f>'AR(12)'!$D$1304</f>
        <v>-1.1717663896500625E-3</v>
      </c>
    </row>
    <row r="24" spans="1:16" ht="14.4" x14ac:dyDescent="0.3">
      <c r="A24" s="2">
        <v>43133</v>
      </c>
      <c r="B24">
        <v>1567.74</v>
      </c>
      <c r="C24">
        <f t="shared" si="0"/>
        <v>-8.4034908625942387E-3</v>
      </c>
      <c r="D24" s="54">
        <v>-7.2323559015316889E-3</v>
      </c>
      <c r="G24">
        <f t="shared" si="3"/>
        <v>1.2727814546642797E-2</v>
      </c>
      <c r="H24" s="61">
        <f t="shared" si="1"/>
        <v>-0.56823234460462502</v>
      </c>
      <c r="J24" s="74">
        <v>1.2079052854927252E-2</v>
      </c>
      <c r="K24" s="61">
        <f t="shared" si="2"/>
        <v>-0.59875190450727167</v>
      </c>
      <c r="N24" s="20" t="s">
        <v>80</v>
      </c>
      <c r="O24" s="25">
        <f>GARCH!D1250</f>
        <v>8.5732836044082987E-3</v>
      </c>
    </row>
    <row r="25" spans="1:16" ht="14.4" x14ac:dyDescent="0.3">
      <c r="A25" s="2">
        <v>43136</v>
      </c>
      <c r="B25">
        <v>1523.07</v>
      </c>
      <c r="C25">
        <f t="shared" si="0"/>
        <v>-2.8907057078561834E-2</v>
      </c>
      <c r="D25" s="54">
        <v>-2.991033515540047E-2</v>
      </c>
      <c r="G25">
        <f t="shared" si="3"/>
        <v>1.2466589175026715E-2</v>
      </c>
      <c r="H25" s="61">
        <f t="shared" si="1"/>
        <v>-2.3992396585360627</v>
      </c>
      <c r="J25" s="74">
        <v>1.1442296448453989E-2</v>
      </c>
      <c r="K25" s="61">
        <f t="shared" si="2"/>
        <v>-2.6140150528473476</v>
      </c>
      <c r="N25" s="20" t="s">
        <v>81</v>
      </c>
      <c r="O25" s="24">
        <v>0.05</v>
      </c>
    </row>
    <row r="26" spans="1:16" x14ac:dyDescent="0.25">
      <c r="A26" s="2">
        <v>43137</v>
      </c>
      <c r="B26">
        <v>1526.83</v>
      </c>
      <c r="C26">
        <f t="shared" si="0"/>
        <v>2.4656558607803773E-3</v>
      </c>
      <c r="D26" s="54">
        <v>6.8566123456294042E-3</v>
      </c>
      <c r="G26">
        <f t="shared" si="3"/>
        <v>1.4133951459725014E-2</v>
      </c>
      <c r="H26" s="61">
        <f t="shared" si="1"/>
        <v>0.48511644922281377</v>
      </c>
      <c r="J26" s="74">
        <v>1.7238929055953249E-2</v>
      </c>
      <c r="K26" s="61">
        <f t="shared" si="2"/>
        <v>0.3977400407748391</v>
      </c>
    </row>
    <row r="27" spans="1:16" x14ac:dyDescent="0.25">
      <c r="A27" s="2">
        <v>43138</v>
      </c>
      <c r="B27">
        <v>1526.87</v>
      </c>
      <c r="C27">
        <f t="shared" si="0"/>
        <v>2.6197727348617645E-5</v>
      </c>
      <c r="D27" s="54">
        <v>5.4818773632940923E-3</v>
      </c>
      <c r="G27">
        <f t="shared" si="3"/>
        <v>1.3805913834491555E-2</v>
      </c>
      <c r="H27" s="61">
        <f t="shared" si="1"/>
        <v>0.39706733136336275</v>
      </c>
      <c r="J27" s="74">
        <v>1.499033155730981E-2</v>
      </c>
      <c r="K27" s="61">
        <f t="shared" si="2"/>
        <v>0.36569420378303352</v>
      </c>
    </row>
    <row r="28" spans="1:16" x14ac:dyDescent="0.25">
      <c r="A28" s="2">
        <v>43139</v>
      </c>
      <c r="B28">
        <v>1504.77</v>
      </c>
      <c r="C28">
        <f t="shared" si="0"/>
        <v>-1.4579825760397524E-2</v>
      </c>
      <c r="D28" s="54">
        <v>-1.6466714759502975E-2</v>
      </c>
      <c r="G28">
        <f t="shared" si="3"/>
        <v>1.3452513525830509E-2</v>
      </c>
      <c r="H28" s="61">
        <f t="shared" si="1"/>
        <v>-1.2240623083474194</v>
      </c>
      <c r="J28" s="74">
        <v>1.3085148390899404E-2</v>
      </c>
      <c r="K28" s="61">
        <f t="shared" si="2"/>
        <v>-1.2584278196612135</v>
      </c>
    </row>
    <row r="29" spans="1:16" x14ac:dyDescent="0.25">
      <c r="A29" s="2">
        <v>43140</v>
      </c>
      <c r="B29">
        <v>1500.99</v>
      </c>
      <c r="C29">
        <f t="shared" si="0"/>
        <v>-2.5151721978591518E-3</v>
      </c>
      <c r="D29" s="54">
        <v>-2.6771346811189402E-4</v>
      </c>
      <c r="G29">
        <f t="shared" si="3"/>
        <v>1.3652145423014787E-2</v>
      </c>
      <c r="H29" s="61">
        <f t="shared" si="1"/>
        <v>-1.960962616619822E-2</v>
      </c>
      <c r="J29" s="74">
        <v>1.3489568614676671E-2</v>
      </c>
      <c r="K29" s="61">
        <f t="shared" si="2"/>
        <v>-1.98459621474197E-2</v>
      </c>
    </row>
    <row r="30" spans="1:16" x14ac:dyDescent="0.25">
      <c r="A30" s="2">
        <v>43143</v>
      </c>
      <c r="B30">
        <v>1509.48</v>
      </c>
      <c r="C30">
        <f t="shared" si="0"/>
        <v>5.6403302526951945E-3</v>
      </c>
      <c r="D30" s="54">
        <v>9.4775454138446725E-3</v>
      </c>
      <c r="G30">
        <f t="shared" si="3"/>
        <v>1.3236408515988599E-2</v>
      </c>
      <c r="H30" s="61">
        <f t="shared" si="1"/>
        <v>0.71602092081069435</v>
      </c>
      <c r="J30" s="74">
        <v>1.1915023384685723E-2</v>
      </c>
      <c r="K30" s="61">
        <f t="shared" si="2"/>
        <v>0.79542818405426552</v>
      </c>
    </row>
    <row r="31" spans="1:16" x14ac:dyDescent="0.25">
      <c r="A31" s="2">
        <v>43144</v>
      </c>
      <c r="B31">
        <v>1504.98</v>
      </c>
      <c r="C31">
        <f t="shared" si="0"/>
        <v>-2.9856115806500831E-3</v>
      </c>
      <c r="D31" s="54">
        <v>-4.9038476611890152E-3</v>
      </c>
      <c r="G31">
        <f t="shared" si="3"/>
        <v>1.304146432737891E-2</v>
      </c>
      <c r="H31" s="61">
        <f t="shared" si="1"/>
        <v>-0.37601971205748769</v>
      </c>
      <c r="J31" s="74">
        <v>1.0914130118574934E-2</v>
      </c>
      <c r="K31" s="61">
        <f t="shared" si="2"/>
        <v>-0.44931181944066051</v>
      </c>
    </row>
    <row r="32" spans="1:16" x14ac:dyDescent="0.25">
      <c r="A32" s="2">
        <v>43145</v>
      </c>
      <c r="B32">
        <v>1518.78</v>
      </c>
      <c r="C32">
        <f t="shared" si="0"/>
        <v>9.1277719220575326E-3</v>
      </c>
      <c r="D32" s="54">
        <v>8.6318972754313578E-3</v>
      </c>
      <c r="G32">
        <f t="shared" si="3"/>
        <v>1.2701097102502909E-2</v>
      </c>
      <c r="H32" s="61">
        <f t="shared" si="1"/>
        <v>0.67961824130376391</v>
      </c>
      <c r="J32" s="74">
        <v>9.8690497673489808E-3</v>
      </c>
      <c r="K32" s="61">
        <f t="shared" si="2"/>
        <v>0.87464320060370448</v>
      </c>
    </row>
    <row r="33" spans="1:11" x14ac:dyDescent="0.25">
      <c r="A33" s="2">
        <v>43146</v>
      </c>
      <c r="B33">
        <v>1514.36</v>
      </c>
      <c r="C33">
        <f t="shared" si="0"/>
        <v>-2.9144735348058145E-3</v>
      </c>
      <c r="D33" s="54">
        <v>-3.3214170887053518E-3</v>
      </c>
      <c r="G33">
        <f t="shared" si="3"/>
        <v>1.2494373717205328E-2</v>
      </c>
      <c r="H33" s="61">
        <f t="shared" si="1"/>
        <v>-0.2658330192358187</v>
      </c>
      <c r="J33" s="74">
        <v>9.9501287551315622E-3</v>
      </c>
      <c r="K33" s="61">
        <f t="shared" si="2"/>
        <v>-0.33380644315707003</v>
      </c>
    </row>
    <row r="34" spans="1:11" x14ac:dyDescent="0.25">
      <c r="A34" s="2">
        <v>43147</v>
      </c>
      <c r="B34">
        <v>1520.71</v>
      </c>
      <c r="C34">
        <f t="shared" si="0"/>
        <v>4.1844235983940171E-3</v>
      </c>
      <c r="D34" s="54">
        <v>7.7046326706589358E-4</v>
      </c>
      <c r="G34">
        <f t="shared" si="3"/>
        <v>1.2141034585187064E-2</v>
      </c>
      <c r="H34" s="61">
        <f t="shared" si="1"/>
        <v>6.345944092819851E-2</v>
      </c>
      <c r="J34" s="74">
        <v>9.1019957931527534E-3</v>
      </c>
      <c r="K34" s="61">
        <f t="shared" si="2"/>
        <v>8.4647728319705157E-2</v>
      </c>
    </row>
    <row r="35" spans="1:11" x14ac:dyDescent="0.25">
      <c r="A35" s="2">
        <v>43150</v>
      </c>
      <c r="B35">
        <v>1515.7</v>
      </c>
      <c r="C35">
        <f t="shared" si="0"/>
        <v>-3.2999526061656083E-3</v>
      </c>
      <c r="D35" s="54">
        <v>-2.5345593119716833E-3</v>
      </c>
      <c r="G35">
        <f t="shared" si="3"/>
        <v>1.1772682547726315E-2</v>
      </c>
      <c r="H35" s="61">
        <f t="shared" si="1"/>
        <v>-0.21529157026842521</v>
      </c>
      <c r="J35" s="74">
        <v>8.5626899871484412E-3</v>
      </c>
      <c r="K35" s="61">
        <f t="shared" si="2"/>
        <v>-0.29600035920671536</v>
      </c>
    </row>
    <row r="36" spans="1:11" x14ac:dyDescent="0.25">
      <c r="A36" s="2">
        <v>43151</v>
      </c>
      <c r="B36">
        <v>1517.39</v>
      </c>
      <c r="C36">
        <f t="shared" si="0"/>
        <v>1.1143752245342212E-3</v>
      </c>
      <c r="D36" s="54">
        <v>2.3990411173675369E-3</v>
      </c>
      <c r="G36">
        <f t="shared" si="3"/>
        <v>1.1430911186853019E-2</v>
      </c>
      <c r="H36" s="61">
        <f t="shared" si="1"/>
        <v>0.20987313068504415</v>
      </c>
      <c r="J36" s="74">
        <v>8.0586208053982523E-3</v>
      </c>
      <c r="K36" s="61">
        <f t="shared" si="2"/>
        <v>0.29769872231244382</v>
      </c>
    </row>
    <row r="37" spans="1:11" x14ac:dyDescent="0.25">
      <c r="A37" s="2">
        <v>43152</v>
      </c>
      <c r="B37">
        <v>1525.24</v>
      </c>
      <c r="C37">
        <f t="shared" si="0"/>
        <v>5.1600210460780128E-3</v>
      </c>
      <c r="D37" s="54">
        <v>1.6506257726200046E-3</v>
      </c>
      <c r="G37">
        <f t="shared" si="3"/>
        <v>1.1098248088098743E-2</v>
      </c>
      <c r="H37" s="61">
        <f t="shared" si="1"/>
        <v>0.14872849836453564</v>
      </c>
      <c r="J37" s="74">
        <v>7.5291220442212795E-3</v>
      </c>
      <c r="K37" s="61">
        <f t="shared" si="2"/>
        <v>0.21923217115160007</v>
      </c>
    </row>
    <row r="38" spans="1:11" x14ac:dyDescent="0.25">
      <c r="A38" s="2">
        <v>43153</v>
      </c>
      <c r="B38">
        <v>1532.2</v>
      </c>
      <c r="C38">
        <f t="shared" si="0"/>
        <v>4.5528363744969623E-3</v>
      </c>
      <c r="D38" s="54">
        <v>5.1748350929165556E-3</v>
      </c>
      <c r="G38">
        <f t="shared" si="3"/>
        <v>1.0767744328036509E-2</v>
      </c>
      <c r="H38" s="61">
        <f t="shared" si="1"/>
        <v>0.48058673527774814</v>
      </c>
      <c r="J38" s="74">
        <v>7.5252764176904031E-3</v>
      </c>
      <c r="K38" s="61">
        <f t="shared" si="2"/>
        <v>0.68766046663104152</v>
      </c>
    </row>
    <row r="39" spans="1:11" x14ac:dyDescent="0.25">
      <c r="A39" s="2">
        <v>43154</v>
      </c>
      <c r="B39">
        <v>1532.6</v>
      </c>
      <c r="C39">
        <f t="shared" si="0"/>
        <v>2.6102845358333724E-4</v>
      </c>
      <c r="D39" s="54">
        <v>-8.1857676708890596E-4</v>
      </c>
      <c r="G39">
        <f t="shared" si="3"/>
        <v>1.0516386923913436E-2</v>
      </c>
      <c r="H39" s="61">
        <f t="shared" si="1"/>
        <v>-7.7838213163070949E-2</v>
      </c>
      <c r="J39" s="74">
        <v>7.4312527544271294E-3</v>
      </c>
      <c r="K39" s="61">
        <f t="shared" si="2"/>
        <v>-0.11015326676935369</v>
      </c>
    </row>
    <row r="40" spans="1:11" x14ac:dyDescent="0.25">
      <c r="A40" s="2">
        <v>43157</v>
      </c>
      <c r="B40">
        <v>1524.9</v>
      </c>
      <c r="C40">
        <f t="shared" si="0"/>
        <v>-5.0368054153372664E-3</v>
      </c>
      <c r="D40" s="54">
        <v>-6.48810739452459E-3</v>
      </c>
      <c r="G40">
        <f t="shared" si="3"/>
        <v>1.0197986780383033E-2</v>
      </c>
      <c r="H40" s="61">
        <f t="shared" si="1"/>
        <v>-0.63621453275515016</v>
      </c>
      <c r="J40" s="74">
        <v>7.0308022672677106E-3</v>
      </c>
      <c r="K40" s="61">
        <f t="shared" si="2"/>
        <v>-0.92281181405574908</v>
      </c>
    </row>
    <row r="41" spans="1:11" x14ac:dyDescent="0.25">
      <c r="A41" s="2">
        <v>43158</v>
      </c>
      <c r="B41">
        <v>1516.53</v>
      </c>
      <c r="C41">
        <f t="shared" si="0"/>
        <v>-5.5040037943301099E-3</v>
      </c>
      <c r="D41" s="54">
        <v>-5.1045714102799442E-3</v>
      </c>
      <c r="G41">
        <f t="shared" si="3"/>
        <v>1.0014226408678214E-2</v>
      </c>
      <c r="H41" s="61">
        <f t="shared" si="1"/>
        <v>-0.50973197548802984</v>
      </c>
      <c r="J41" s="74">
        <v>7.1501581975865498E-3</v>
      </c>
      <c r="K41" s="61">
        <f t="shared" si="2"/>
        <v>-0.71391027571990384</v>
      </c>
    </row>
    <row r="42" spans="1:11" x14ac:dyDescent="0.25">
      <c r="A42" s="2">
        <v>43159</v>
      </c>
      <c r="B42">
        <v>1478.33</v>
      </c>
      <c r="C42">
        <f t="shared" si="0"/>
        <v>-2.5511758045040155E-2</v>
      </c>
      <c r="D42" s="54">
        <v>-2.353889624133557E-2</v>
      </c>
      <c r="G42">
        <f t="shared" si="3"/>
        <v>9.7893332606143763E-3</v>
      </c>
      <c r="H42" s="61">
        <f t="shared" si="1"/>
        <v>-2.4045453980037732</v>
      </c>
      <c r="J42" s="74">
        <v>7.313050927506881E-3</v>
      </c>
      <c r="K42" s="61">
        <f t="shared" si="2"/>
        <v>-3.2187518553710253</v>
      </c>
    </row>
    <row r="43" spans="1:11" x14ac:dyDescent="0.25">
      <c r="A43" s="2">
        <v>43160</v>
      </c>
      <c r="B43">
        <v>1466.28</v>
      </c>
      <c r="C43">
        <f t="shared" si="0"/>
        <v>-8.1844911651650538E-3</v>
      </c>
      <c r="D43" s="54">
        <v>-4.7490354310302119E-3</v>
      </c>
      <c r="G43">
        <f t="shared" si="3"/>
        <v>1.1105222245491099E-2</v>
      </c>
      <c r="H43" s="61">
        <f t="shared" si="1"/>
        <v>-0.42763983701077191</v>
      </c>
      <c r="J43" s="74">
        <v>1.4098524337244324E-2</v>
      </c>
      <c r="K43" s="61">
        <f t="shared" si="2"/>
        <v>-0.33684627677554879</v>
      </c>
    </row>
    <row r="44" spans="1:11" x14ac:dyDescent="0.25">
      <c r="A44" s="2">
        <v>43161</v>
      </c>
      <c r="B44">
        <v>1456.38</v>
      </c>
      <c r="C44">
        <f t="shared" si="0"/>
        <v>-6.7746764005181667E-3</v>
      </c>
      <c r="D44" s="54">
        <v>-1.2392963156561002E-3</v>
      </c>
      <c r="G44">
        <f t="shared" si="3"/>
        <v>1.0829570799711139E-2</v>
      </c>
      <c r="H44" s="61">
        <f t="shared" si="1"/>
        <v>-0.11443632795578162</v>
      </c>
      <c r="J44" s="74">
        <v>1.296448333349071E-2</v>
      </c>
      <c r="K44" s="61">
        <f t="shared" si="2"/>
        <v>-9.5591647100557273E-2</v>
      </c>
    </row>
    <row r="45" spans="1:11" x14ac:dyDescent="0.25">
      <c r="A45" s="2">
        <v>43164</v>
      </c>
      <c r="B45">
        <v>1469.83</v>
      </c>
      <c r="C45">
        <f t="shared" si="0"/>
        <v>9.1928431108212246E-3</v>
      </c>
      <c r="D45" s="54">
        <v>1.135630647372066E-2</v>
      </c>
      <c r="G45">
        <f t="shared" si="3"/>
        <v>1.0504045830301709E-2</v>
      </c>
      <c r="H45" s="61">
        <f t="shared" si="1"/>
        <v>1.0811364170708755</v>
      </c>
      <c r="J45" s="74">
        <v>1.1880295849167393E-2</v>
      </c>
      <c r="K45" s="61">
        <f t="shared" si="2"/>
        <v>0.95589424858611949</v>
      </c>
    </row>
    <row r="46" spans="1:11" x14ac:dyDescent="0.25">
      <c r="A46" s="2">
        <v>43165</v>
      </c>
      <c r="B46">
        <v>1475.53</v>
      </c>
      <c r="C46">
        <f t="shared" si="0"/>
        <v>3.8704994403823186E-3</v>
      </c>
      <c r="D46" s="54">
        <v>2.992605344887319E-3</v>
      </c>
      <c r="G46">
        <f t="shared" si="3"/>
        <v>1.0557121855897951E-2</v>
      </c>
      <c r="H46" s="61">
        <f t="shared" si="1"/>
        <v>0.2834679172728729</v>
      </c>
      <c r="J46" s="74">
        <v>1.1433189369804489E-2</v>
      </c>
      <c r="K46" s="61">
        <f t="shared" si="2"/>
        <v>0.26174720352230929</v>
      </c>
    </row>
    <row r="47" spans="1:11" x14ac:dyDescent="0.25">
      <c r="A47" s="2">
        <v>43166</v>
      </c>
      <c r="B47">
        <v>1473.76</v>
      </c>
      <c r="C47">
        <f t="shared" si="0"/>
        <v>-1.2002890271911352E-3</v>
      </c>
      <c r="D47" s="54">
        <v>-2.21864094684689E-3</v>
      </c>
      <c r="G47">
        <f t="shared" si="3"/>
        <v>1.0261724697753121E-2</v>
      </c>
      <c r="H47" s="61">
        <f t="shared" si="1"/>
        <v>-0.21620546372021435</v>
      </c>
      <c r="J47" s="74">
        <v>1.0350760841781962E-2</v>
      </c>
      <c r="K47" s="61">
        <f t="shared" si="2"/>
        <v>-0.2143456873132559</v>
      </c>
    </row>
    <row r="48" spans="1:11" x14ac:dyDescent="0.25">
      <c r="A48" s="2">
        <v>43167</v>
      </c>
      <c r="B48">
        <v>1474.31</v>
      </c>
      <c r="C48">
        <f t="shared" si="0"/>
        <v>3.7312547285588035E-4</v>
      </c>
      <c r="D48" s="54">
        <v>-1.6250461834245048E-3</v>
      </c>
      <c r="G48">
        <f t="shared" si="3"/>
        <v>9.9639428041909863E-3</v>
      </c>
      <c r="H48" s="61">
        <f t="shared" si="1"/>
        <v>-0.16309268482964248</v>
      </c>
      <c r="J48" s="74">
        <v>9.3305541820766849E-3</v>
      </c>
      <c r="K48" s="61">
        <f t="shared" si="2"/>
        <v>-0.17416395122018585</v>
      </c>
    </row>
    <row r="49" spans="1:11" x14ac:dyDescent="0.25">
      <c r="A49" s="2">
        <v>43168</v>
      </c>
      <c r="B49">
        <v>1482.1</v>
      </c>
      <c r="C49">
        <f t="shared" si="0"/>
        <v>5.2699172500879771E-3</v>
      </c>
      <c r="D49" s="54">
        <v>5.8992050623669582E-3</v>
      </c>
      <c r="G49">
        <f t="shared" si="3"/>
        <v>9.668598313032439E-3</v>
      </c>
      <c r="H49" s="61">
        <f t="shared" si="1"/>
        <v>0.6101406710024696</v>
      </c>
      <c r="J49" s="74">
        <v>8.5045837548077541E-3</v>
      </c>
      <c r="K49" s="61">
        <f t="shared" si="2"/>
        <v>0.69365006359447745</v>
      </c>
    </row>
    <row r="50" spans="1:11" x14ac:dyDescent="0.25">
      <c r="A50" s="2">
        <v>43171</v>
      </c>
      <c r="B50">
        <v>1478.88</v>
      </c>
      <c r="C50">
        <f t="shared" si="0"/>
        <v>-2.1749564464017233E-3</v>
      </c>
      <c r="D50" s="54">
        <v>-3.2695951176143819E-3</v>
      </c>
      <c r="G50">
        <f t="shared" si="3"/>
        <v>9.4847732160826415E-3</v>
      </c>
      <c r="H50" s="61">
        <f t="shared" si="1"/>
        <v>-0.34472043169892208</v>
      </c>
      <c r="J50" s="74">
        <v>8.25440323588344E-3</v>
      </c>
      <c r="K50" s="61">
        <f t="shared" si="2"/>
        <v>-0.3961031493349923</v>
      </c>
    </row>
    <row r="51" spans="1:11" x14ac:dyDescent="0.25">
      <c r="A51" s="2">
        <v>43172</v>
      </c>
      <c r="B51">
        <v>1467.6</v>
      </c>
      <c r="C51">
        <f t="shared" si="0"/>
        <v>-7.6566310353406311E-3</v>
      </c>
      <c r="D51" s="54">
        <v>-8.0686242690625569E-3</v>
      </c>
      <c r="G51">
        <f t="shared" si="3"/>
        <v>9.2306382616195726E-3</v>
      </c>
      <c r="H51" s="61">
        <f t="shared" si="1"/>
        <v>-0.87411336468588541</v>
      </c>
      <c r="J51" s="74">
        <v>7.7324132211533253E-3</v>
      </c>
      <c r="K51" s="61">
        <f t="shared" si="2"/>
        <v>-1.0434807398794297</v>
      </c>
    </row>
    <row r="52" spans="1:11" x14ac:dyDescent="0.25">
      <c r="A52" s="2">
        <v>43173</v>
      </c>
      <c r="B52">
        <v>1463.78</v>
      </c>
      <c r="C52">
        <f t="shared" si="0"/>
        <v>-2.6062824760659685E-3</v>
      </c>
      <c r="D52" s="54">
        <v>-1.2464539704522158E-3</v>
      </c>
      <c r="G52">
        <f t="shared" si="3"/>
        <v>9.1650730280549864E-3</v>
      </c>
      <c r="H52" s="61">
        <f t="shared" si="1"/>
        <v>-0.13600044065516176</v>
      </c>
      <c r="J52" s="74">
        <v>8.1402549396261334E-3</v>
      </c>
      <c r="K52" s="61">
        <f t="shared" si="2"/>
        <v>-0.15312222770623238</v>
      </c>
    </row>
    <row r="53" spans="1:11" x14ac:dyDescent="0.25">
      <c r="A53" s="2">
        <v>43174</v>
      </c>
      <c r="B53">
        <v>1467.22</v>
      </c>
      <c r="C53">
        <f t="shared" si="0"/>
        <v>2.3473228109939467E-3</v>
      </c>
      <c r="D53" s="54">
        <v>4.5285579662587864E-3</v>
      </c>
      <c r="G53">
        <f t="shared" si="3"/>
        <v>8.8911117776706364E-3</v>
      </c>
      <c r="H53" s="61">
        <f t="shared" si="1"/>
        <v>0.50933539916030768</v>
      </c>
      <c r="J53" s="74">
        <v>7.6760983578811328E-3</v>
      </c>
      <c r="K53" s="61">
        <f t="shared" si="2"/>
        <v>0.58995569821083227</v>
      </c>
    </row>
    <row r="54" spans="1:11" x14ac:dyDescent="0.25">
      <c r="A54" s="2">
        <v>43175</v>
      </c>
      <c r="B54">
        <v>1475.75</v>
      </c>
      <c r="C54">
        <f t="shared" si="0"/>
        <v>5.7968813047439942E-3</v>
      </c>
      <c r="D54" s="54">
        <v>3.7636107231801973E-3</v>
      </c>
      <c r="G54">
        <f t="shared" si="3"/>
        <v>8.6913305517439306E-3</v>
      </c>
      <c r="H54" s="61">
        <f t="shared" si="1"/>
        <v>0.43303044347162956</v>
      </c>
      <c r="J54" s="74">
        <v>7.3040894309975568E-3</v>
      </c>
      <c r="K54" s="61">
        <f t="shared" si="2"/>
        <v>0.51527445806015848</v>
      </c>
    </row>
    <row r="55" spans="1:11" x14ac:dyDescent="0.25">
      <c r="A55" s="2">
        <v>43179</v>
      </c>
      <c r="B55">
        <v>1476.89</v>
      </c>
      <c r="C55">
        <f t="shared" si="0"/>
        <v>7.7219034941365043E-4</v>
      </c>
      <c r="D55" s="54">
        <v>-6.1715299263622966E-4</v>
      </c>
      <c r="G55">
        <f t="shared" si="3"/>
        <v>8.4768366207350621E-3</v>
      </c>
      <c r="H55" s="61">
        <f t="shared" si="1"/>
        <v>-7.2804634588169492E-2</v>
      </c>
      <c r="J55" s="74">
        <v>7.4729908597182659E-3</v>
      </c>
      <c r="K55" s="61">
        <f t="shared" si="2"/>
        <v>-8.2584470424402007E-2</v>
      </c>
    </row>
    <row r="56" spans="1:11" x14ac:dyDescent="0.25">
      <c r="A56" s="2">
        <v>43180</v>
      </c>
      <c r="B56">
        <v>1486.03</v>
      </c>
      <c r="C56">
        <f t="shared" si="0"/>
        <v>6.1696090290112087E-3</v>
      </c>
      <c r="D56" s="54">
        <v>4.6272047471165589E-3</v>
      </c>
      <c r="G56">
        <f t="shared" si="3"/>
        <v>8.2199882127613842E-3</v>
      </c>
      <c r="H56" s="61">
        <f t="shared" si="1"/>
        <v>0.56292109274961089</v>
      </c>
      <c r="J56" s="74">
        <v>7.0711707754588975E-3</v>
      </c>
      <c r="K56" s="61">
        <f t="shared" si="2"/>
        <v>0.65437604239112257</v>
      </c>
    </row>
    <row r="57" spans="1:11" x14ac:dyDescent="0.25">
      <c r="A57" s="2">
        <v>43181</v>
      </c>
      <c r="B57">
        <v>1468.44</v>
      </c>
      <c r="C57">
        <f t="shared" si="0"/>
        <v>-1.190752171364667E-2</v>
      </c>
      <c r="D57" s="54">
        <v>-1.2154027602746319E-2</v>
      </c>
      <c r="G57">
        <f t="shared" si="3"/>
        <v>8.0497686470583866E-3</v>
      </c>
      <c r="H57" s="61">
        <f t="shared" si="1"/>
        <v>-1.5098604861380389</v>
      </c>
      <c r="J57" s="74">
        <v>7.3804732864918531E-3</v>
      </c>
      <c r="K57" s="61">
        <f t="shared" si="2"/>
        <v>-1.6467815993577657</v>
      </c>
    </row>
    <row r="58" spans="1:11" x14ac:dyDescent="0.25">
      <c r="A58" s="2">
        <v>43182</v>
      </c>
      <c r="B58">
        <v>1459.06</v>
      </c>
      <c r="C58">
        <f t="shared" si="0"/>
        <v>-6.4082200507887101E-3</v>
      </c>
      <c r="D58" s="54">
        <v>-5.3189713524556398E-3</v>
      </c>
      <c r="G58">
        <f t="shared" si="3"/>
        <v>8.3530875712513348E-3</v>
      </c>
      <c r="H58" s="61">
        <f t="shared" si="1"/>
        <v>-0.63676710043862628</v>
      </c>
      <c r="J58" s="74">
        <v>9.0379975479060858E-3</v>
      </c>
      <c r="K58" s="61">
        <f t="shared" si="2"/>
        <v>-0.58851214821229214</v>
      </c>
    </row>
    <row r="59" spans="1:11" x14ac:dyDescent="0.25">
      <c r="A59" s="2">
        <v>43185</v>
      </c>
      <c r="B59">
        <v>1469.04</v>
      </c>
      <c r="C59">
        <f t="shared" si="0"/>
        <v>6.8167334761357525E-3</v>
      </c>
      <c r="D59" s="54">
        <v>8.7686707092682978E-3</v>
      </c>
      <c r="G59">
        <f t="shared" si="3"/>
        <v>8.2027504551527436E-3</v>
      </c>
      <c r="H59" s="61">
        <f t="shared" si="1"/>
        <v>1.0689915239052601</v>
      </c>
      <c r="J59" s="74">
        <v>8.8281419923180917E-3</v>
      </c>
      <c r="K59" s="61">
        <f t="shared" si="2"/>
        <v>0.9932634428511069</v>
      </c>
    </row>
    <row r="60" spans="1:11" x14ac:dyDescent="0.25">
      <c r="A60" s="2">
        <v>43186</v>
      </c>
      <c r="B60">
        <v>1450</v>
      </c>
      <c r="C60">
        <f t="shared" si="0"/>
        <v>-1.3045569796303974E-2</v>
      </c>
      <c r="D60" s="54">
        <v>-1.2199054013316403E-2</v>
      </c>
      <c r="G60">
        <f t="shared" si="3"/>
        <v>8.2378020908609358E-3</v>
      </c>
      <c r="H60" s="61">
        <f t="shared" si="1"/>
        <v>-1.4808627202697795</v>
      </c>
      <c r="J60" s="74">
        <v>8.7459544886744432E-3</v>
      </c>
      <c r="K60" s="61">
        <f t="shared" si="2"/>
        <v>-1.3948224895422843</v>
      </c>
    </row>
    <row r="61" spans="1:11" x14ac:dyDescent="0.25">
      <c r="A61" s="2">
        <v>43187</v>
      </c>
      <c r="B61">
        <v>1455.52</v>
      </c>
      <c r="C61">
        <f t="shared" si="0"/>
        <v>3.7996686591316746E-3</v>
      </c>
      <c r="D61" s="54">
        <v>4.1318326718069384E-3</v>
      </c>
      <c r="G61">
        <f t="shared" si="3"/>
        <v>8.5275269228592826E-3</v>
      </c>
      <c r="H61" s="61">
        <f t="shared" si="1"/>
        <v>0.48452883341018332</v>
      </c>
      <c r="J61" s="74">
        <v>1.0202052183123074E-2</v>
      </c>
      <c r="K61" s="61">
        <f t="shared" si="2"/>
        <v>0.40500015071890105</v>
      </c>
    </row>
    <row r="62" spans="1:11" x14ac:dyDescent="0.25">
      <c r="A62" s="2">
        <v>43192</v>
      </c>
      <c r="B62">
        <v>1470.88</v>
      </c>
      <c r="C62">
        <f t="shared" si="0"/>
        <v>1.0497636041692921E-2</v>
      </c>
      <c r="D62" s="54">
        <v>1.2689248004627099E-2</v>
      </c>
      <c r="G62">
        <f t="shared" si="3"/>
        <v>8.3294606649262221E-3</v>
      </c>
      <c r="H62" s="61">
        <f t="shared" si="1"/>
        <v>1.5234177235579147</v>
      </c>
      <c r="J62" s="74">
        <v>9.3739069463776893E-3</v>
      </c>
      <c r="K62" s="61">
        <f t="shared" si="2"/>
        <v>1.3536776156638231</v>
      </c>
    </row>
    <row r="63" spans="1:11" x14ac:dyDescent="0.25">
      <c r="A63" s="2">
        <v>43193</v>
      </c>
      <c r="B63">
        <v>1492.84</v>
      </c>
      <c r="C63">
        <f t="shared" si="0"/>
        <v>1.4819484902677591E-2</v>
      </c>
      <c r="D63" s="54">
        <v>1.3129304708667168E-2</v>
      </c>
      <c r="G63">
        <f t="shared" si="3"/>
        <v>8.6532156430899117E-3</v>
      </c>
      <c r="H63" s="61">
        <f t="shared" si="1"/>
        <v>1.5172746468131382</v>
      </c>
      <c r="J63" s="74">
        <v>9.9185929482503571E-3</v>
      </c>
      <c r="K63" s="61">
        <f t="shared" si="2"/>
        <v>1.3237063741972779</v>
      </c>
    </row>
    <row r="64" spans="1:11" x14ac:dyDescent="0.25">
      <c r="A64" s="2">
        <v>43194</v>
      </c>
      <c r="B64">
        <v>1497.59</v>
      </c>
      <c r="C64">
        <f t="shared" si="0"/>
        <v>3.1768033324844199E-3</v>
      </c>
      <c r="D64" s="54">
        <v>-2.0988605113322449E-3</v>
      </c>
      <c r="G64">
        <f t="shared" si="3"/>
        <v>8.9848856996541018E-3</v>
      </c>
      <c r="H64" s="61">
        <f t="shared" si="1"/>
        <v>-0.23359902190108511</v>
      </c>
      <c r="J64" s="74">
        <v>1.1456403428444218E-2</v>
      </c>
      <c r="K64" s="61">
        <f t="shared" si="2"/>
        <v>-0.18320413770705268</v>
      </c>
    </row>
    <row r="65" spans="1:11" x14ac:dyDescent="0.25">
      <c r="A65" s="2">
        <v>43195</v>
      </c>
      <c r="B65">
        <v>1514.84</v>
      </c>
      <c r="C65">
        <f t="shared" si="0"/>
        <v>1.1452673454618841E-2</v>
      </c>
      <c r="D65" s="54">
        <v>1.0431953721261369E-2</v>
      </c>
      <c r="G65">
        <f t="shared" si="3"/>
        <v>8.726327618217164E-3</v>
      </c>
      <c r="H65" s="61">
        <f t="shared" si="1"/>
        <v>1.1954574911310372</v>
      </c>
      <c r="J65" s="74">
        <v>1.0314499305563194E-2</v>
      </c>
      <c r="K65" s="61">
        <f t="shared" si="2"/>
        <v>1.0113873114165439</v>
      </c>
    </row>
    <row r="66" spans="1:11" x14ac:dyDescent="0.25">
      <c r="A66" s="2">
        <v>43196</v>
      </c>
      <c r="B66">
        <v>1520.76</v>
      </c>
      <c r="C66">
        <f t="shared" si="0"/>
        <v>3.9003870767476316E-3</v>
      </c>
      <c r="D66" s="54">
        <v>2.0074722926639284E-3</v>
      </c>
      <c r="G66">
        <f t="shared" si="3"/>
        <v>8.8379525674776287E-3</v>
      </c>
      <c r="H66" s="61">
        <f t="shared" si="1"/>
        <v>0.22714223428298683</v>
      </c>
      <c r="J66" s="74">
        <v>1.0795285179428515E-2</v>
      </c>
      <c r="K66" s="61">
        <f t="shared" si="2"/>
        <v>0.18595824559497193</v>
      </c>
    </row>
    <row r="67" spans="1:11" x14ac:dyDescent="0.25">
      <c r="A67" s="2">
        <v>43199</v>
      </c>
      <c r="B67">
        <v>1531.72</v>
      </c>
      <c r="C67">
        <f t="shared" si="0"/>
        <v>7.1810770905050853E-3</v>
      </c>
      <c r="D67" s="54">
        <v>5.3437847803672152E-3</v>
      </c>
      <c r="G67">
        <f t="shared" si="3"/>
        <v>8.5828106090157993E-3</v>
      </c>
      <c r="H67" s="61">
        <f t="shared" si="1"/>
        <v>0.62261478480648813</v>
      </c>
      <c r="J67" s="74">
        <v>9.8489360678014563E-3</v>
      </c>
      <c r="K67" s="61">
        <f t="shared" si="2"/>
        <v>0.54257482672035351</v>
      </c>
    </row>
    <row r="68" spans="1:11" x14ac:dyDescent="0.25">
      <c r="A68" s="2">
        <v>43200</v>
      </c>
      <c r="B68">
        <v>1548.01</v>
      </c>
      <c r="C68">
        <f t="shared" ref="C68:C131" si="4">LN(B68/B67)</f>
        <v>1.0578948104649316E-2</v>
      </c>
      <c r="D68" s="54">
        <v>1.0073179693302783E-2</v>
      </c>
      <c r="G68">
        <f t="shared" si="3"/>
        <v>8.4236643938343826E-3</v>
      </c>
      <c r="H68" s="61">
        <f t="shared" si="1"/>
        <v>1.1958192091170854</v>
      </c>
      <c r="J68" s="74">
        <v>9.5589525899436104E-3</v>
      </c>
      <c r="K68" s="61">
        <f t="shared" si="2"/>
        <v>1.0537953398681106</v>
      </c>
    </row>
    <row r="69" spans="1:11" x14ac:dyDescent="0.25">
      <c r="A69" s="2">
        <v>43201</v>
      </c>
      <c r="B69">
        <v>1560.08</v>
      </c>
      <c r="C69">
        <f t="shared" si="4"/>
        <v>7.7668669028577546E-3</v>
      </c>
      <c r="D69" s="54">
        <v>6.0089833123575503E-3</v>
      </c>
      <c r="G69">
        <f t="shared" si="3"/>
        <v>8.5316335750411851E-3</v>
      </c>
      <c r="H69" s="61">
        <f t="shared" si="1"/>
        <v>0.70431802532360199</v>
      </c>
      <c r="J69" s="74">
        <v>1.0064435482063334E-2</v>
      </c>
      <c r="K69" s="61">
        <f t="shared" si="2"/>
        <v>0.59705120302739867</v>
      </c>
    </row>
    <row r="70" spans="1:11" x14ac:dyDescent="0.25">
      <c r="A70" s="2">
        <v>43202</v>
      </c>
      <c r="B70">
        <v>1555.87</v>
      </c>
      <c r="C70">
        <f t="shared" si="4"/>
        <v>-2.7022272897807187E-3</v>
      </c>
      <c r="D70" s="54">
        <v>-5.9298398153385719E-3</v>
      </c>
      <c r="G70">
        <f t="shared" si="3"/>
        <v>8.4016616212589344E-3</v>
      </c>
      <c r="H70" s="61">
        <f t="shared" si="1"/>
        <v>-0.7057936968485079</v>
      </c>
      <c r="J70" s="74">
        <v>9.8226167452568295E-3</v>
      </c>
      <c r="K70" s="61">
        <f t="shared" si="2"/>
        <v>-0.60369247514436397</v>
      </c>
    </row>
    <row r="71" spans="1:11" x14ac:dyDescent="0.25">
      <c r="A71" s="2">
        <v>43203</v>
      </c>
      <c r="B71">
        <v>1538.44</v>
      </c>
      <c r="C71">
        <f t="shared" si="4"/>
        <v>-1.1265958713614228E-2</v>
      </c>
      <c r="D71" s="54">
        <v>-9.9263677655485674E-3</v>
      </c>
      <c r="G71">
        <f t="shared" si="3"/>
        <v>8.2742022535336694E-3</v>
      </c>
      <c r="H71" s="61">
        <f t="shared" si="1"/>
        <v>-1.1996767134027098</v>
      </c>
      <c r="J71" s="74">
        <v>8.9865746177832766E-3</v>
      </c>
      <c r="K71" s="61">
        <f t="shared" si="2"/>
        <v>-1.10457746001525</v>
      </c>
    </row>
    <row r="72" spans="1:11" x14ac:dyDescent="0.25">
      <c r="A72" s="2">
        <v>43206</v>
      </c>
      <c r="B72">
        <v>1530</v>
      </c>
      <c r="C72">
        <f t="shared" si="4"/>
        <v>-5.5011805901092675E-3</v>
      </c>
      <c r="D72" s="54">
        <v>-4.4350867517467104E-3</v>
      </c>
      <c r="G72">
        <f t="shared" si="3"/>
        <v>8.3825201566983462E-3</v>
      </c>
      <c r="H72" s="61">
        <f t="shared" si="1"/>
        <v>-0.52908751411742194</v>
      </c>
      <c r="J72" s="74">
        <v>9.8558049860426097E-3</v>
      </c>
      <c r="K72" s="61">
        <f t="shared" si="2"/>
        <v>-0.44999741350681144</v>
      </c>
    </row>
    <row r="73" spans="1:11" x14ac:dyDescent="0.25">
      <c r="A73" s="2">
        <v>43207</v>
      </c>
      <c r="B73">
        <v>1552.16</v>
      </c>
      <c r="C73">
        <f t="shared" si="4"/>
        <v>1.4379773826492307E-2</v>
      </c>
      <c r="D73" s="54">
        <v>1.6967948311555733E-2</v>
      </c>
      <c r="G73">
        <f t="shared" si="3"/>
        <v>8.199441761274847E-3</v>
      </c>
      <c r="H73" s="61">
        <f t="shared" si="1"/>
        <v>2.0694028698019022</v>
      </c>
      <c r="J73" s="74">
        <v>9.302739827784394E-3</v>
      </c>
      <c r="K73" s="61">
        <f t="shared" si="2"/>
        <v>1.8239732192528637</v>
      </c>
    </row>
    <row r="74" spans="1:11" x14ac:dyDescent="0.25">
      <c r="A74" s="2">
        <v>43208</v>
      </c>
      <c r="B74">
        <v>1562.16</v>
      </c>
      <c r="C74">
        <f t="shared" si="4"/>
        <v>6.4219697192681386E-3</v>
      </c>
      <c r="D74" s="54">
        <v>6.3977150194396834E-3</v>
      </c>
      <c r="G74">
        <f t="shared" si="3"/>
        <v>8.9706003522040442E-3</v>
      </c>
      <c r="H74" s="61">
        <f t="shared" si="1"/>
        <v>0.71318694047804587</v>
      </c>
      <c r="J74" s="74">
        <v>1.0943992777854586E-2</v>
      </c>
      <c r="K74" s="61">
        <f t="shared" si="2"/>
        <v>0.58458691898861659</v>
      </c>
    </row>
    <row r="75" spans="1:11" x14ac:dyDescent="0.25">
      <c r="A75" s="2">
        <v>43209</v>
      </c>
      <c r="B75">
        <v>1572.45</v>
      </c>
      <c r="C75">
        <f t="shared" si="4"/>
        <v>6.5654336344496802E-3</v>
      </c>
      <c r="D75" s="54">
        <v>5.3453058951033108E-3</v>
      </c>
      <c r="G75">
        <f t="shared" si="3"/>
        <v>8.837376074742059E-3</v>
      </c>
      <c r="H75" s="61">
        <f t="shared" si="1"/>
        <v>0.60485214727713477</v>
      </c>
      <c r="J75" s="74">
        <v>1.026390750087134E-2</v>
      </c>
      <c r="K75" s="61">
        <f t="shared" si="2"/>
        <v>0.52078663945963355</v>
      </c>
    </row>
    <row r="76" spans="1:11" x14ac:dyDescent="0.25">
      <c r="A76" s="2">
        <v>43210</v>
      </c>
      <c r="B76">
        <v>1561.45</v>
      </c>
      <c r="C76">
        <f t="shared" si="4"/>
        <v>-7.0200358493406499E-3</v>
      </c>
      <c r="D76" s="54">
        <v>-8.5203165573512329E-3</v>
      </c>
      <c r="G76">
        <f t="shared" si="3"/>
        <v>8.6676179334331267E-3</v>
      </c>
      <c r="H76" s="61">
        <f t="shared" si="1"/>
        <v>-0.98300555271204137</v>
      </c>
      <c r="J76" s="74">
        <v>9.7679815160147711E-3</v>
      </c>
      <c r="K76" s="61">
        <f t="shared" si="2"/>
        <v>-0.87226993042339707</v>
      </c>
    </row>
    <row r="77" spans="1:11" x14ac:dyDescent="0.25">
      <c r="A77" s="2">
        <v>43213</v>
      </c>
      <c r="B77">
        <v>1576.65</v>
      </c>
      <c r="C77">
        <f t="shared" si="4"/>
        <v>9.6874662201222993E-3</v>
      </c>
      <c r="D77" s="54">
        <v>1.1260708842133293E-2</v>
      </c>
      <c r="G77">
        <f t="shared" si="3"/>
        <v>8.6588505158491837E-3</v>
      </c>
      <c r="H77" s="61">
        <f t="shared" si="1"/>
        <v>1.3004854191121167</v>
      </c>
      <c r="J77" s="74">
        <v>9.4711708480200909E-3</v>
      </c>
      <c r="K77" s="61">
        <f t="shared" si="2"/>
        <v>1.1889458043603234</v>
      </c>
    </row>
    <row r="78" spans="1:11" x14ac:dyDescent="0.25">
      <c r="A78" s="2">
        <v>43214</v>
      </c>
      <c r="B78">
        <v>1562.55</v>
      </c>
      <c r="C78">
        <f t="shared" si="4"/>
        <v>-8.9832408389056411E-3</v>
      </c>
      <c r="D78" s="54">
        <v>-1.0003481077213756E-2</v>
      </c>
      <c r="G78">
        <f t="shared" si="3"/>
        <v>8.8365923600735533E-3</v>
      </c>
      <c r="H78" s="61">
        <f t="shared" si="1"/>
        <v>-1.1320518894152642</v>
      </c>
      <c r="J78" s="74">
        <v>9.7934494644767237E-3</v>
      </c>
      <c r="K78" s="61">
        <f t="shared" si="2"/>
        <v>-1.0214461322845305</v>
      </c>
    </row>
    <row r="79" spans="1:11" x14ac:dyDescent="0.25">
      <c r="A79" s="2">
        <v>43215</v>
      </c>
      <c r="B79">
        <v>1558.05</v>
      </c>
      <c r="C79">
        <f t="shared" si="4"/>
        <v>-2.8840627566373623E-3</v>
      </c>
      <c r="D79" s="54">
        <v>-1.9889804944635378E-3</v>
      </c>
      <c r="G79">
        <f t="shared" si="3"/>
        <v>8.9109158163206831E-3</v>
      </c>
      <c r="H79" s="61">
        <f t="shared" si="1"/>
        <v>-0.22320719165819566</v>
      </c>
      <c r="J79" s="74">
        <v>9.8656507108047624E-3</v>
      </c>
      <c r="K79" s="61">
        <f t="shared" si="2"/>
        <v>-0.20160662005651855</v>
      </c>
    </row>
    <row r="80" spans="1:11" x14ac:dyDescent="0.25">
      <c r="A80" s="2">
        <v>43216</v>
      </c>
      <c r="B80">
        <v>1553.34</v>
      </c>
      <c r="C80">
        <f t="shared" si="4"/>
        <v>-3.0275880540646745E-3</v>
      </c>
      <c r="D80" s="54">
        <v>-1.3390728813555833E-3</v>
      </c>
      <c r="G80">
        <f t="shared" si="3"/>
        <v>8.6531796496352852E-3</v>
      </c>
      <c r="H80" s="61">
        <f t="shared" ref="H80:H143" si="5">D80/G80</f>
        <v>-0.15474922925147205</v>
      </c>
      <c r="J80" s="74">
        <v>9.0334087936739058E-3</v>
      </c>
      <c r="K80" s="61">
        <f t="shared" ref="K80:K143" si="6">D80/J80</f>
        <v>-0.148235612041972</v>
      </c>
    </row>
    <row r="81" spans="1:11" x14ac:dyDescent="0.25">
      <c r="A81" s="2">
        <v>43217</v>
      </c>
      <c r="B81">
        <v>1566.45</v>
      </c>
      <c r="C81">
        <f t="shared" si="4"/>
        <v>8.4044613058019899E-3</v>
      </c>
      <c r="D81" s="54">
        <v>1.1788098069476897E-2</v>
      </c>
      <c r="G81">
        <f t="shared" ref="G81:G144" si="7">SQRT($F$3*G80^2+(1-$F$3)*D80^2)</f>
        <v>8.3959784383254247E-3</v>
      </c>
      <c r="H81" s="61">
        <f t="shared" si="5"/>
        <v>1.4040171918102293</v>
      </c>
      <c r="J81" s="74">
        <v>8.3961404449308333E-3</v>
      </c>
      <c r="K81" s="61">
        <f t="shared" si="6"/>
        <v>1.4039901007842188</v>
      </c>
    </row>
    <row r="82" spans="1:11" x14ac:dyDescent="0.25">
      <c r="A82" s="2">
        <v>43220</v>
      </c>
      <c r="B82">
        <v>1565.56</v>
      </c>
      <c r="C82">
        <f t="shared" si="4"/>
        <v>-5.6832514835872022E-4</v>
      </c>
      <c r="D82" s="54">
        <v>-2.1095895235469474E-3</v>
      </c>
      <c r="G82">
        <f t="shared" si="7"/>
        <v>8.6371559014731362E-3</v>
      </c>
      <c r="H82" s="61">
        <f t="shared" si="5"/>
        <v>-0.24424585449327596</v>
      </c>
      <c r="J82" s="74">
        <v>8.759929285929528E-3</v>
      </c>
      <c r="K82" s="61">
        <f t="shared" si="6"/>
        <v>-0.24082266587875725</v>
      </c>
    </row>
    <row r="83" spans="1:11" x14ac:dyDescent="0.25">
      <c r="A83" s="2">
        <v>43222</v>
      </c>
      <c r="B83">
        <v>1565.67</v>
      </c>
      <c r="C83">
        <f t="shared" si="4"/>
        <v>7.0259929833014532E-5</v>
      </c>
      <c r="D83" s="54">
        <v>-7.7606588868234141E-4</v>
      </c>
      <c r="G83">
        <f t="shared" si="7"/>
        <v>8.3899616459101062E-3</v>
      </c>
      <c r="H83" s="61">
        <f t="shared" si="5"/>
        <v>-9.2499336878453298E-2</v>
      </c>
      <c r="J83" s="74">
        <v>8.0592645690826248E-3</v>
      </c>
      <c r="K83" s="61">
        <f t="shared" si="6"/>
        <v>-9.6294876788078937E-2</v>
      </c>
    </row>
    <row r="84" spans="1:11" x14ac:dyDescent="0.25">
      <c r="A84" s="2">
        <v>43223</v>
      </c>
      <c r="B84">
        <v>1553.03</v>
      </c>
      <c r="C84">
        <f t="shared" si="4"/>
        <v>-8.1059859629374256E-3</v>
      </c>
      <c r="D84" s="54">
        <v>-9.4696819147994729E-3</v>
      </c>
      <c r="G84">
        <f t="shared" si="7"/>
        <v>8.136590547057572E-3</v>
      </c>
      <c r="H84" s="61">
        <f t="shared" si="5"/>
        <v>-1.1638390625695163</v>
      </c>
      <c r="J84" s="74">
        <v>7.5105873405833844E-3</v>
      </c>
      <c r="K84" s="61">
        <f t="shared" si="6"/>
        <v>-1.260844390109165</v>
      </c>
    </row>
    <row r="85" spans="1:11" x14ac:dyDescent="0.25">
      <c r="A85" s="2">
        <v>43224</v>
      </c>
      <c r="B85">
        <v>1547.04</v>
      </c>
      <c r="C85">
        <f t="shared" si="4"/>
        <v>-3.8644336769666971E-3</v>
      </c>
      <c r="D85" s="54">
        <v>-1.3570467927749388E-3</v>
      </c>
      <c r="G85">
        <f t="shared" si="7"/>
        <v>8.2226730398750163E-3</v>
      </c>
      <c r="H85" s="61">
        <f t="shared" si="5"/>
        <v>-0.16503718270130388</v>
      </c>
      <c r="J85" s="74">
        <v>8.091520808439983E-3</v>
      </c>
      <c r="K85" s="61">
        <f t="shared" si="6"/>
        <v>-0.16771220452890026</v>
      </c>
    </row>
    <row r="86" spans="1:11" x14ac:dyDescent="0.25">
      <c r="A86" s="2">
        <v>43227</v>
      </c>
      <c r="B86">
        <v>1544.26</v>
      </c>
      <c r="C86">
        <f t="shared" si="4"/>
        <v>-1.7985965447739863E-3</v>
      </c>
      <c r="D86" s="54">
        <v>-4.2519334239758504E-4</v>
      </c>
      <c r="G86">
        <f t="shared" si="7"/>
        <v>7.9791042959290251E-3</v>
      </c>
      <c r="H86" s="61">
        <f t="shared" si="5"/>
        <v>-5.3288355011792563E-2</v>
      </c>
      <c r="J86" s="74">
        <v>7.7613028728932614E-3</v>
      </c>
      <c r="K86" s="61">
        <f t="shared" si="6"/>
        <v>-5.4783758521084656E-2</v>
      </c>
    </row>
    <row r="87" spans="1:11" x14ac:dyDescent="0.25">
      <c r="A87" s="2">
        <v>43228</v>
      </c>
      <c r="B87">
        <v>1546.45</v>
      </c>
      <c r="C87">
        <f t="shared" si="4"/>
        <v>1.4171503418422093E-3</v>
      </c>
      <c r="D87" s="54">
        <v>3.5819713329161324E-3</v>
      </c>
      <c r="G87">
        <f t="shared" si="7"/>
        <v>7.736729697107131E-3</v>
      </c>
      <c r="H87" s="61">
        <f t="shared" si="5"/>
        <v>0.46298261321647055</v>
      </c>
      <c r="J87" s="74">
        <v>7.332706927700351E-3</v>
      </c>
      <c r="K87" s="61">
        <f t="shared" si="6"/>
        <v>0.48849236281143632</v>
      </c>
    </row>
    <row r="88" spans="1:11" x14ac:dyDescent="0.25">
      <c r="A88" s="2">
        <v>43229</v>
      </c>
      <c r="B88">
        <v>1558.46</v>
      </c>
      <c r="C88">
        <f t="shared" si="4"/>
        <v>7.7361726415135553E-3</v>
      </c>
      <c r="D88" s="54">
        <v>6.5271270790859259E-3</v>
      </c>
      <c r="G88">
        <f t="shared" si="7"/>
        <v>7.5521783837197206E-3</v>
      </c>
      <c r="H88" s="61">
        <f t="shared" si="5"/>
        <v>0.86427077691338638</v>
      </c>
      <c r="J88" s="74">
        <v>6.9882417220046046E-3</v>
      </c>
      <c r="K88" s="61">
        <f t="shared" si="6"/>
        <v>0.93401564209395915</v>
      </c>
    </row>
    <row r="89" spans="1:11" x14ac:dyDescent="0.25">
      <c r="A89" s="2">
        <v>43230</v>
      </c>
      <c r="B89">
        <v>1552.64</v>
      </c>
      <c r="C89">
        <f t="shared" si="4"/>
        <v>-3.7414462982432784E-3</v>
      </c>
      <c r="D89" s="54">
        <v>-3.2163776199045256E-3</v>
      </c>
      <c r="G89">
        <f t="shared" si="7"/>
        <v>7.4946299250559538E-3</v>
      </c>
      <c r="H89" s="61">
        <f t="shared" si="5"/>
        <v>-0.42915763047239625</v>
      </c>
      <c r="J89" s="74">
        <v>7.6599137756497033E-3</v>
      </c>
      <c r="K89" s="61">
        <f t="shared" si="6"/>
        <v>-0.41989736622481977</v>
      </c>
    </row>
    <row r="90" spans="1:11" x14ac:dyDescent="0.25">
      <c r="A90" s="2">
        <v>43231</v>
      </c>
      <c r="B90">
        <v>1550.08</v>
      </c>
      <c r="C90">
        <f t="shared" si="4"/>
        <v>-1.650165390958018E-3</v>
      </c>
      <c r="D90" s="54">
        <v>-3.1084394832834746E-3</v>
      </c>
      <c r="G90">
        <f t="shared" si="7"/>
        <v>7.3088996538713622E-3</v>
      </c>
      <c r="H90" s="61">
        <f t="shared" si="5"/>
        <v>-0.42529513750226455</v>
      </c>
      <c r="J90" s="74">
        <v>7.4253318905761938E-3</v>
      </c>
      <c r="K90" s="61">
        <f t="shared" si="6"/>
        <v>-0.41862633604681404</v>
      </c>
    </row>
    <row r="91" spans="1:11" x14ac:dyDescent="0.25">
      <c r="A91" s="2">
        <v>43235</v>
      </c>
      <c r="B91">
        <v>1571.47</v>
      </c>
      <c r="C91">
        <f t="shared" si="4"/>
        <v>1.3704944529425464E-2</v>
      </c>
      <c r="D91" s="54">
        <v>1.4061493835096667E-2</v>
      </c>
      <c r="G91">
        <f t="shared" si="7"/>
        <v>7.1270300309886018E-3</v>
      </c>
      <c r="H91" s="61">
        <f t="shared" si="5"/>
        <v>1.972980859342075</v>
      </c>
      <c r="J91" s="74">
        <v>7.0698869192702251E-3</v>
      </c>
      <c r="K91" s="61">
        <f t="shared" si="6"/>
        <v>1.988927686632382</v>
      </c>
    </row>
    <row r="92" spans="1:11" x14ac:dyDescent="0.25">
      <c r="A92" s="2">
        <v>43236</v>
      </c>
      <c r="B92">
        <v>1547.37</v>
      </c>
      <c r="C92">
        <f t="shared" si="4"/>
        <v>-1.5454771446068265E-2</v>
      </c>
      <c r="D92" s="54">
        <v>-1.7011826001239044E-2</v>
      </c>
      <c r="G92">
        <f t="shared" si="7"/>
        <v>7.7207784692558228E-3</v>
      </c>
      <c r="H92" s="61">
        <f t="shared" si="5"/>
        <v>-2.2033822196790411</v>
      </c>
      <c r="J92" s="74">
        <v>9.4399488014703763E-3</v>
      </c>
      <c r="K92" s="61">
        <f t="shared" si="6"/>
        <v>-1.8021099858708201</v>
      </c>
    </row>
    <row r="93" spans="1:11" x14ac:dyDescent="0.25">
      <c r="A93" s="2">
        <v>43237</v>
      </c>
      <c r="B93">
        <v>1525.54</v>
      </c>
      <c r="C93">
        <f t="shared" si="4"/>
        <v>-1.420826984383621E-2</v>
      </c>
      <c r="D93" s="54">
        <v>-1.4156763242887005E-2</v>
      </c>
      <c r="G93">
        <f t="shared" si="7"/>
        <v>8.5672590946481129E-3</v>
      </c>
      <c r="H93" s="61">
        <f t="shared" si="5"/>
        <v>-1.6524261828068914</v>
      </c>
      <c r="J93" s="74">
        <v>1.1359600349238398E-2</v>
      </c>
      <c r="K93" s="61">
        <f t="shared" si="6"/>
        <v>-1.2462377907367264</v>
      </c>
    </row>
    <row r="94" spans="1:11" x14ac:dyDescent="0.25">
      <c r="A94" s="2">
        <v>43238</v>
      </c>
      <c r="B94">
        <v>1520.52</v>
      </c>
      <c r="C94">
        <f t="shared" si="4"/>
        <v>-3.2960641253217291E-3</v>
      </c>
      <c r="D94" s="54">
        <v>8.6653893986518831E-4</v>
      </c>
      <c r="G94">
        <f t="shared" si="7"/>
        <v>9.001049351161805E-3</v>
      </c>
      <c r="H94" s="61">
        <f t="shared" si="5"/>
        <v>9.6270879767295162E-2</v>
      </c>
      <c r="J94" s="74">
        <v>1.2213906633244617E-2</v>
      </c>
      <c r="K94" s="61">
        <f t="shared" si="6"/>
        <v>7.0946910426397516E-2</v>
      </c>
    </row>
    <row r="95" spans="1:11" x14ac:dyDescent="0.25">
      <c r="A95" s="2">
        <v>43241</v>
      </c>
      <c r="B95">
        <v>1516.71</v>
      </c>
      <c r="C95">
        <f t="shared" si="4"/>
        <v>-2.5088663015148424E-3</v>
      </c>
      <c r="D95" s="54">
        <v>1.3885869543698061E-3</v>
      </c>
      <c r="G95">
        <f t="shared" si="7"/>
        <v>8.7294220565158551E-3</v>
      </c>
      <c r="H95" s="61">
        <f t="shared" si="5"/>
        <v>0.15906974658572393</v>
      </c>
      <c r="J95" s="74">
        <v>1.0929477697573032E-2</v>
      </c>
      <c r="K95" s="61">
        <f t="shared" si="6"/>
        <v>0.12704970839348997</v>
      </c>
    </row>
    <row r="96" spans="1:11" x14ac:dyDescent="0.25">
      <c r="A96" s="2">
        <v>43242</v>
      </c>
      <c r="B96">
        <v>1524.84</v>
      </c>
      <c r="C96">
        <f t="shared" si="4"/>
        <v>5.3459712071407895E-3</v>
      </c>
      <c r="D96" s="54">
        <v>3.863903570119843E-3</v>
      </c>
      <c r="G96">
        <f t="shared" si="7"/>
        <v>8.4703206136561987E-3</v>
      </c>
      <c r="H96" s="61">
        <f t="shared" si="5"/>
        <v>0.45616969490981241</v>
      </c>
      <c r="J96" s="74">
        <v>9.8505298562115307E-3</v>
      </c>
      <c r="K96" s="61">
        <f t="shared" si="6"/>
        <v>0.39225337383078424</v>
      </c>
    </row>
    <row r="97" spans="1:11" x14ac:dyDescent="0.25">
      <c r="A97" s="2">
        <v>43243</v>
      </c>
      <c r="B97">
        <v>1523.17</v>
      </c>
      <c r="C97">
        <f t="shared" si="4"/>
        <v>-1.0957970394500868E-3</v>
      </c>
      <c r="D97" s="54">
        <v>-5.4576176646372731E-4</v>
      </c>
      <c r="G97">
        <f t="shared" si="7"/>
        <v>8.2666399745115592E-3</v>
      </c>
      <c r="H97" s="61">
        <f t="shared" si="5"/>
        <v>-6.6019781694433122E-2</v>
      </c>
      <c r="J97" s="74">
        <v>9.2777521812866855E-3</v>
      </c>
      <c r="K97" s="61">
        <f t="shared" si="6"/>
        <v>-5.8824783826898715E-2</v>
      </c>
    </row>
    <row r="98" spans="1:11" x14ac:dyDescent="0.25">
      <c r="A98" s="2">
        <v>43244</v>
      </c>
      <c r="B98">
        <v>1528.32</v>
      </c>
      <c r="C98">
        <f t="shared" si="4"/>
        <v>3.3754034190799599E-3</v>
      </c>
      <c r="D98" s="54">
        <v>2.6174785324225166E-3</v>
      </c>
      <c r="G98">
        <f t="shared" si="7"/>
        <v>8.015919637474226E-3</v>
      </c>
      <c r="H98" s="61">
        <f t="shared" si="5"/>
        <v>0.32653502664695755</v>
      </c>
      <c r="J98" s="74">
        <v>8.4774673247216218E-3</v>
      </c>
      <c r="K98" s="61">
        <f t="shared" si="6"/>
        <v>0.30875713608350214</v>
      </c>
    </row>
    <row r="99" spans="1:11" x14ac:dyDescent="0.25">
      <c r="A99" s="2">
        <v>43245</v>
      </c>
      <c r="B99">
        <v>1526.36</v>
      </c>
      <c r="C99">
        <f t="shared" si="4"/>
        <v>-1.2832769841536853E-3</v>
      </c>
      <c r="D99" s="54">
        <v>-2.6005394126739348E-3</v>
      </c>
      <c r="G99">
        <f t="shared" si="7"/>
        <v>7.7981242108881412E-3</v>
      </c>
      <c r="H99" s="61">
        <f t="shared" si="5"/>
        <v>-0.3334826866495571</v>
      </c>
      <c r="J99" s="74">
        <v>8.0008911814261428E-3</v>
      </c>
      <c r="K99" s="61">
        <f t="shared" si="6"/>
        <v>-0.32503121886109615</v>
      </c>
    </row>
    <row r="100" spans="1:11" x14ac:dyDescent="0.25">
      <c r="A100" s="2">
        <v>43248</v>
      </c>
      <c r="B100">
        <v>1524.44</v>
      </c>
      <c r="C100">
        <f t="shared" si="4"/>
        <v>-1.2586864124075954E-3</v>
      </c>
      <c r="D100" s="54">
        <v>-2.8400894925357069E-4</v>
      </c>
      <c r="G100">
        <f t="shared" si="7"/>
        <v>7.5873490133343434E-3</v>
      </c>
      <c r="H100" s="61">
        <f t="shared" si="5"/>
        <v>-3.743190787117355E-2</v>
      </c>
      <c r="J100" s="74">
        <v>7.4910014656692069E-3</v>
      </c>
      <c r="K100" s="61">
        <f t="shared" si="6"/>
        <v>-3.7913348509563911E-2</v>
      </c>
    </row>
    <row r="101" spans="1:11" x14ac:dyDescent="0.25">
      <c r="A101" s="2">
        <v>43249</v>
      </c>
      <c r="B101">
        <v>1539.19</v>
      </c>
      <c r="C101">
        <f t="shared" si="4"/>
        <v>9.6291745213285228E-3</v>
      </c>
      <c r="D101" s="54">
        <v>8.7882907612634471E-3</v>
      </c>
      <c r="G101">
        <f t="shared" si="7"/>
        <v>7.3565367403508738E-3</v>
      </c>
      <c r="H101" s="61">
        <f t="shared" si="5"/>
        <v>1.1946233766575718</v>
      </c>
      <c r="J101" s="74">
        <v>7.1009694963516442E-3</v>
      </c>
      <c r="K101" s="61">
        <f t="shared" si="6"/>
        <v>1.2376184358739633</v>
      </c>
    </row>
    <row r="102" spans="1:11" x14ac:dyDescent="0.25">
      <c r="A102" s="2">
        <v>43250</v>
      </c>
      <c r="B102">
        <v>1546.03</v>
      </c>
      <c r="C102">
        <f t="shared" si="4"/>
        <v>4.4340508661660245E-3</v>
      </c>
      <c r="D102" s="54">
        <v>3.3720949109722837E-3</v>
      </c>
      <c r="G102">
        <f t="shared" si="7"/>
        <v>7.4502052397014433E-3</v>
      </c>
      <c r="H102" s="61">
        <f t="shared" si="5"/>
        <v>0.45261772024785396</v>
      </c>
      <c r="J102" s="74">
        <v>8.2111094360280482E-3</v>
      </c>
      <c r="K102" s="61">
        <f t="shared" si="6"/>
        <v>0.41067470081161939</v>
      </c>
    </row>
    <row r="103" spans="1:11" x14ac:dyDescent="0.25">
      <c r="A103" s="2">
        <v>43251</v>
      </c>
      <c r="B103">
        <v>1546.71</v>
      </c>
      <c r="C103">
        <f t="shared" si="4"/>
        <v>4.3973952608856716E-4</v>
      </c>
      <c r="D103" s="54">
        <v>2.6257643265760114E-4</v>
      </c>
      <c r="G103">
        <f t="shared" si="7"/>
        <v>7.270315403898971E-3</v>
      </c>
      <c r="H103" s="61">
        <f t="shared" si="5"/>
        <v>3.6116236788954849E-2</v>
      </c>
      <c r="J103" s="74">
        <v>7.9204006589493441E-3</v>
      </c>
      <c r="K103" s="61">
        <f t="shared" si="6"/>
        <v>3.3151912884724244E-2</v>
      </c>
    </row>
    <row r="104" spans="1:11" x14ac:dyDescent="0.25">
      <c r="A104" s="2">
        <v>43252</v>
      </c>
      <c r="B104">
        <v>1564.47</v>
      </c>
      <c r="C104">
        <f t="shared" si="4"/>
        <v>1.1417014068573405E-2</v>
      </c>
      <c r="D104" s="54">
        <v>9.9527257679530023E-3</v>
      </c>
      <c r="G104">
        <f t="shared" si="7"/>
        <v>7.049125739467246E-3</v>
      </c>
      <c r="H104" s="61">
        <f t="shared" si="5"/>
        <v>1.4119092403514428</v>
      </c>
      <c r="J104" s="74">
        <v>7.4066052903046051E-3</v>
      </c>
      <c r="K104" s="61">
        <f t="shared" si="6"/>
        <v>1.3437634891900234</v>
      </c>
    </row>
    <row r="105" spans="1:11" x14ac:dyDescent="0.25">
      <c r="A105" s="2">
        <v>43256</v>
      </c>
      <c r="B105">
        <v>1559.67</v>
      </c>
      <c r="C105">
        <f t="shared" si="4"/>
        <v>-3.0728480650403173E-3</v>
      </c>
      <c r="D105" s="54">
        <v>-4.8838236235515592E-3</v>
      </c>
      <c r="G105">
        <f t="shared" si="7"/>
        <v>7.2561813843160655E-3</v>
      </c>
      <c r="H105" s="61">
        <f t="shared" si="5"/>
        <v>-0.67305699304977973</v>
      </c>
      <c r="J105" s="74">
        <v>8.9059377342493463E-3</v>
      </c>
      <c r="K105" s="61">
        <f t="shared" si="6"/>
        <v>-0.54837837062008177</v>
      </c>
    </row>
    <row r="106" spans="1:11" x14ac:dyDescent="0.25">
      <c r="A106" s="2">
        <v>43257</v>
      </c>
      <c r="B106">
        <v>1554.59</v>
      </c>
      <c r="C106">
        <f t="shared" si="4"/>
        <v>-3.2624151520331125E-3</v>
      </c>
      <c r="D106" s="54">
        <v>-5.0476312070545119E-3</v>
      </c>
      <c r="G106">
        <f t="shared" si="7"/>
        <v>7.1361153421400725E-3</v>
      </c>
      <c r="H106" s="61">
        <f t="shared" si="5"/>
        <v>-0.70733598954704702</v>
      </c>
      <c r="J106" s="74">
        <v>8.3015451658334655E-3</v>
      </c>
      <c r="K106" s="61">
        <f t="shared" si="6"/>
        <v>-0.60803514360542965</v>
      </c>
    </row>
    <row r="107" spans="1:11" x14ac:dyDescent="0.25">
      <c r="A107" s="2">
        <v>43258</v>
      </c>
      <c r="B107">
        <v>1549.53</v>
      </c>
      <c r="C107">
        <f t="shared" si="4"/>
        <v>-3.2601861279947567E-3</v>
      </c>
      <c r="D107" s="54">
        <v>-2.6635962942981699E-3</v>
      </c>
      <c r="G107">
        <f t="shared" si="7"/>
        <v>7.0283289972719078E-3</v>
      </c>
      <c r="H107" s="61">
        <f t="shared" si="5"/>
        <v>-0.37898002431759559</v>
      </c>
      <c r="J107" s="74">
        <v>7.8561663056709915E-3</v>
      </c>
      <c r="K107" s="61">
        <f t="shared" si="6"/>
        <v>-0.33904530411677347</v>
      </c>
    </row>
    <row r="108" spans="1:11" x14ac:dyDescent="0.25">
      <c r="A108" s="2">
        <v>43259</v>
      </c>
      <c r="B108">
        <v>1547.96</v>
      </c>
      <c r="C108">
        <f t="shared" si="4"/>
        <v>-1.0137241020626863E-3</v>
      </c>
      <c r="D108" s="54">
        <v>1.5563216456317061E-3</v>
      </c>
      <c r="G108">
        <f t="shared" si="7"/>
        <v>6.8453815596648433E-3</v>
      </c>
      <c r="H108" s="61">
        <f t="shared" si="5"/>
        <v>0.22735352764001443</v>
      </c>
      <c r="J108" s="74">
        <v>7.5195898939406647E-3</v>
      </c>
      <c r="K108" s="61">
        <f t="shared" si="6"/>
        <v>0.20696895277304955</v>
      </c>
    </row>
    <row r="109" spans="1:11" x14ac:dyDescent="0.25">
      <c r="A109" s="2">
        <v>43263</v>
      </c>
      <c r="B109">
        <v>1550.56</v>
      </c>
      <c r="C109">
        <f t="shared" si="4"/>
        <v>1.6782209637022645E-3</v>
      </c>
      <c r="D109" s="54">
        <v>1.3291012112434325E-3</v>
      </c>
      <c r="G109">
        <f t="shared" si="7"/>
        <v>6.6477832395043703E-3</v>
      </c>
      <c r="H109" s="61">
        <f t="shared" si="5"/>
        <v>0.19993149044711098</v>
      </c>
      <c r="J109" s="74">
        <v>7.1136039471566973E-3</v>
      </c>
      <c r="K109" s="61">
        <f t="shared" si="6"/>
        <v>0.1868393603462663</v>
      </c>
    </row>
    <row r="110" spans="1:11" x14ac:dyDescent="0.25">
      <c r="A110" s="2">
        <v>43264</v>
      </c>
      <c r="B110">
        <v>1553.18</v>
      </c>
      <c r="C110">
        <f t="shared" si="4"/>
        <v>1.6882861465958307E-3</v>
      </c>
      <c r="D110" s="54">
        <v>2.9591063533491585E-3</v>
      </c>
      <c r="G110">
        <f t="shared" si="7"/>
        <v>6.4534821051315258E-3</v>
      </c>
      <c r="H110" s="61">
        <f t="shared" si="5"/>
        <v>0.45852863696580282</v>
      </c>
      <c r="J110" s="74">
        <v>6.8372338838132776E-3</v>
      </c>
      <c r="K110" s="61">
        <f t="shared" si="6"/>
        <v>0.43279291064690023</v>
      </c>
    </row>
    <row r="111" spans="1:11" x14ac:dyDescent="0.25">
      <c r="A111" s="2">
        <v>43265</v>
      </c>
      <c r="B111">
        <v>1550.94</v>
      </c>
      <c r="C111">
        <f t="shared" si="4"/>
        <v>-1.4432434241057935E-3</v>
      </c>
      <c r="D111" s="54">
        <v>-1.8284675412758695E-3</v>
      </c>
      <c r="G111">
        <f t="shared" si="7"/>
        <v>6.2987271753111784E-3</v>
      </c>
      <c r="H111" s="61">
        <f t="shared" si="5"/>
        <v>-0.29029159231452772</v>
      </c>
      <c r="J111" s="74">
        <v>6.6320974112043015E-3</v>
      </c>
      <c r="K111" s="61">
        <f t="shared" si="6"/>
        <v>-0.2756997414101377</v>
      </c>
    </row>
    <row r="112" spans="1:11" x14ac:dyDescent="0.25">
      <c r="A112" s="2">
        <v>43266</v>
      </c>
      <c r="B112">
        <v>1541.23</v>
      </c>
      <c r="C112">
        <f t="shared" si="4"/>
        <v>-6.2803997945009319E-3</v>
      </c>
      <c r="D112" s="54">
        <v>-6.7979526683236815E-3</v>
      </c>
      <c r="G112">
        <f t="shared" si="7"/>
        <v>6.1232445484590342E-3</v>
      </c>
      <c r="H112" s="61">
        <f t="shared" si="5"/>
        <v>-1.110188008093592</v>
      </c>
      <c r="J112" s="74">
        <v>6.4669494764686593E-3</v>
      </c>
      <c r="K112" s="61">
        <f t="shared" si="6"/>
        <v>-1.0511838221497549</v>
      </c>
    </row>
    <row r="113" spans="1:11" x14ac:dyDescent="0.25">
      <c r="A113" s="2">
        <v>43269</v>
      </c>
      <c r="B113">
        <v>1555.54</v>
      </c>
      <c r="C113">
        <f t="shared" si="4"/>
        <v>9.2419532969468757E-3</v>
      </c>
      <c r="D113" s="54">
        <v>1.108027053575787E-2</v>
      </c>
      <c r="G113">
        <f t="shared" si="7"/>
        <v>6.1658094359999015E-3</v>
      </c>
      <c r="H113" s="61">
        <f t="shared" si="5"/>
        <v>1.7970504360813084</v>
      </c>
      <c r="J113" s="74">
        <v>6.9937002495272958E-3</v>
      </c>
      <c r="K113" s="61">
        <f t="shared" si="6"/>
        <v>1.5843216238080529</v>
      </c>
    </row>
    <row r="114" spans="1:11" x14ac:dyDescent="0.25">
      <c r="A114" s="2">
        <v>43270</v>
      </c>
      <c r="B114">
        <v>1537.5</v>
      </c>
      <c r="C114">
        <f t="shared" si="4"/>
        <v>-1.1665031530503033E-2</v>
      </c>
      <c r="D114" s="54">
        <v>-1.1567370942161872E-2</v>
      </c>
      <c r="G114">
        <f t="shared" si="7"/>
        <v>6.5652507453818195E-3</v>
      </c>
      <c r="H114" s="61">
        <f t="shared" si="5"/>
        <v>-1.7619084770370246</v>
      </c>
      <c r="J114" s="74">
        <v>8.0402028121948858E-3</v>
      </c>
      <c r="K114" s="61">
        <f t="shared" si="6"/>
        <v>-1.4386914375613999</v>
      </c>
    </row>
    <row r="115" spans="1:11" x14ac:dyDescent="0.25">
      <c r="A115" s="2">
        <v>43271</v>
      </c>
      <c r="B115">
        <v>1532.26</v>
      </c>
      <c r="C115">
        <f t="shared" si="4"/>
        <v>-3.4139509859896456E-3</v>
      </c>
      <c r="D115" s="54">
        <v>-3.6272790081175485E-3</v>
      </c>
      <c r="G115">
        <f t="shared" si="7"/>
        <v>6.9673962525154684E-3</v>
      </c>
      <c r="H115" s="61">
        <f t="shared" si="5"/>
        <v>-0.52060753783136371</v>
      </c>
      <c r="J115" s="74">
        <v>9.3634428037004495E-3</v>
      </c>
      <c r="K115" s="61">
        <f t="shared" si="6"/>
        <v>-0.38738731940393134</v>
      </c>
    </row>
    <row r="116" spans="1:11" x14ac:dyDescent="0.25">
      <c r="A116" s="2">
        <v>43272</v>
      </c>
      <c r="B116">
        <v>1534.39</v>
      </c>
      <c r="C116">
        <f t="shared" si="4"/>
        <v>1.3891382078310959E-3</v>
      </c>
      <c r="D116" s="54">
        <v>4.2619280411134719E-3</v>
      </c>
      <c r="G116">
        <f t="shared" si="7"/>
        <v>6.8133224705246714E-3</v>
      </c>
      <c r="H116" s="61">
        <f t="shared" si="5"/>
        <v>0.62552859629808111</v>
      </c>
      <c r="J116" s="74">
        <v>8.6853049910492076E-3</v>
      </c>
      <c r="K116" s="61">
        <f t="shared" si="6"/>
        <v>0.49070562812770263</v>
      </c>
    </row>
    <row r="117" spans="1:11" x14ac:dyDescent="0.25">
      <c r="A117" s="2">
        <v>43273</v>
      </c>
      <c r="B117">
        <v>1522.79</v>
      </c>
      <c r="C117">
        <f t="shared" si="4"/>
        <v>-7.5887292662725073E-3</v>
      </c>
      <c r="D117" s="54">
        <v>-6.1770329393396406E-3</v>
      </c>
      <c r="G117">
        <f t="shared" si="7"/>
        <v>6.6877442489805773E-3</v>
      </c>
      <c r="H117" s="61">
        <f t="shared" si="5"/>
        <v>-0.92363474280303326</v>
      </c>
      <c r="J117" s="74">
        <v>8.024209841186904E-3</v>
      </c>
      <c r="K117" s="61">
        <f t="shared" si="6"/>
        <v>-0.76979952688101216</v>
      </c>
    </row>
    <row r="118" spans="1:11" x14ac:dyDescent="0.25">
      <c r="A118" s="2">
        <v>43276</v>
      </c>
      <c r="B118">
        <v>1522.66</v>
      </c>
      <c r="C118">
        <f t="shared" si="4"/>
        <v>-8.5373261802952077E-5</v>
      </c>
      <c r="D118" s="54">
        <v>-1.1015268287353794E-3</v>
      </c>
      <c r="G118">
        <f t="shared" si="7"/>
        <v>6.6582063581273618E-3</v>
      </c>
      <c r="H118" s="61">
        <f t="shared" si="5"/>
        <v>-0.16543897402500854</v>
      </c>
      <c r="J118" s="74">
        <v>8.3263709086187458E-3</v>
      </c>
      <c r="K118" s="61">
        <f t="shared" si="6"/>
        <v>-0.13229374968092919</v>
      </c>
    </row>
    <row r="119" spans="1:11" x14ac:dyDescent="0.25">
      <c r="A119" s="2">
        <v>43277</v>
      </c>
      <c r="B119">
        <v>1543.8</v>
      </c>
      <c r="C119">
        <f t="shared" si="4"/>
        <v>1.3788104141314551E-2</v>
      </c>
      <c r="D119" s="54">
        <v>1.5665440154583609E-2</v>
      </c>
      <c r="G119">
        <f t="shared" si="7"/>
        <v>6.4610069551292544E-3</v>
      </c>
      <c r="H119" s="61">
        <f t="shared" si="5"/>
        <v>2.4246127984968586</v>
      </c>
      <c r="J119" s="74">
        <v>7.7171799059390237E-3</v>
      </c>
      <c r="K119" s="61">
        <f t="shared" si="6"/>
        <v>2.0299436252001493</v>
      </c>
    </row>
    <row r="120" spans="1:11" x14ac:dyDescent="0.25">
      <c r="A120" s="2">
        <v>43278</v>
      </c>
      <c r="B120">
        <v>1550.35</v>
      </c>
      <c r="C120">
        <f t="shared" si="4"/>
        <v>4.2338023587120922E-3</v>
      </c>
      <c r="D120" s="54">
        <v>2.432288666233632E-3</v>
      </c>
      <c r="G120">
        <f t="shared" si="7"/>
        <v>7.3460394183522681E-3</v>
      </c>
      <c r="H120" s="61">
        <f t="shared" si="5"/>
        <v>0.33110204393365472</v>
      </c>
      <c r="J120" s="74">
        <v>9.8244824353199527E-3</v>
      </c>
      <c r="K120" s="61">
        <f t="shared" si="6"/>
        <v>0.24757422920207195</v>
      </c>
    </row>
    <row r="121" spans="1:11" x14ac:dyDescent="0.25">
      <c r="A121" s="2">
        <v>43279</v>
      </c>
      <c r="B121">
        <v>1555.61</v>
      </c>
      <c r="C121">
        <f t="shared" si="4"/>
        <v>3.3870397742249924E-3</v>
      </c>
      <c r="D121" s="54">
        <v>2.1553158655220235E-4</v>
      </c>
      <c r="G121">
        <f t="shared" si="7"/>
        <v>7.1471252344687177E-3</v>
      </c>
      <c r="H121" s="61">
        <f t="shared" si="5"/>
        <v>3.0156402676806308E-2</v>
      </c>
      <c r="J121" s="74">
        <v>9.1237604507562794E-3</v>
      </c>
      <c r="K121" s="61">
        <f t="shared" si="6"/>
        <v>2.362310888317291E-2</v>
      </c>
    </row>
    <row r="122" spans="1:11" x14ac:dyDescent="0.25">
      <c r="A122" s="2">
        <v>43280</v>
      </c>
      <c r="B122">
        <v>1577.01</v>
      </c>
      <c r="C122">
        <f t="shared" si="4"/>
        <v>1.3662897448332836E-2</v>
      </c>
      <c r="D122" s="54">
        <v>1.3405527776968211E-2</v>
      </c>
      <c r="G122">
        <f t="shared" si="7"/>
        <v>6.9295961211341059E-3</v>
      </c>
      <c r="H122" s="61">
        <f t="shared" si="5"/>
        <v>1.9345323367524407</v>
      </c>
      <c r="J122" s="74">
        <v>8.4975122007044813E-3</v>
      </c>
      <c r="K122" s="61">
        <f t="shared" si="6"/>
        <v>1.5775826454073032</v>
      </c>
    </row>
    <row r="123" spans="1:11" x14ac:dyDescent="0.25">
      <c r="A123" s="2">
        <v>43284</v>
      </c>
      <c r="B123">
        <v>1561.27</v>
      </c>
      <c r="C123">
        <f t="shared" si="4"/>
        <v>-1.0031056491087985E-2</v>
      </c>
      <c r="D123" s="54">
        <v>-1.1717471784525339E-2</v>
      </c>
      <c r="G123">
        <f t="shared" si="7"/>
        <v>7.4780100800051486E-3</v>
      </c>
      <c r="H123" s="61">
        <f t="shared" si="5"/>
        <v>-1.5669237750636025</v>
      </c>
      <c r="J123" s="74">
        <v>1.0238082337969554E-2</v>
      </c>
      <c r="K123" s="61">
        <f t="shared" si="6"/>
        <v>-1.1444986861523114</v>
      </c>
    </row>
    <row r="124" spans="1:11" x14ac:dyDescent="0.25">
      <c r="A124" s="2">
        <v>43285</v>
      </c>
      <c r="B124">
        <v>1570.9</v>
      </c>
      <c r="C124">
        <f t="shared" si="4"/>
        <v>6.1491108999586581E-3</v>
      </c>
      <c r="D124" s="54">
        <v>3.8550739731129089E-3</v>
      </c>
      <c r="G124">
        <f t="shared" si="7"/>
        <v>7.797649990383509E-3</v>
      </c>
      <c r="H124" s="61">
        <f t="shared" si="5"/>
        <v>0.49438920416628063</v>
      </c>
      <c r="J124" s="74">
        <v>1.0408757574352183E-2</v>
      </c>
      <c r="K124" s="61">
        <f t="shared" si="6"/>
        <v>0.37036831202717674</v>
      </c>
    </row>
    <row r="125" spans="1:11" x14ac:dyDescent="0.25">
      <c r="A125" s="2">
        <v>43286</v>
      </c>
      <c r="B125">
        <v>1566.95</v>
      </c>
      <c r="C125">
        <f t="shared" si="4"/>
        <v>-2.5176487636063053E-3</v>
      </c>
      <c r="D125" s="54">
        <v>1.2744495534827011E-5</v>
      </c>
      <c r="G125">
        <f t="shared" si="7"/>
        <v>7.618847706212969E-3</v>
      </c>
      <c r="H125" s="61">
        <f t="shared" si="5"/>
        <v>1.6727589297308321E-3</v>
      </c>
      <c r="J125" s="74">
        <v>9.8153249799431269E-3</v>
      </c>
      <c r="K125" s="61">
        <f t="shared" si="6"/>
        <v>1.2984282803543867E-3</v>
      </c>
    </row>
    <row r="126" spans="1:11" x14ac:dyDescent="0.25">
      <c r="A126" s="2">
        <v>43287</v>
      </c>
      <c r="B126">
        <v>1557.59</v>
      </c>
      <c r="C126">
        <f t="shared" si="4"/>
        <v>-5.9912998384458668E-3</v>
      </c>
      <c r="D126" s="54">
        <v>-6.2421361539515699E-3</v>
      </c>
      <c r="G126">
        <f t="shared" si="7"/>
        <v>7.3867475720758597E-3</v>
      </c>
      <c r="H126" s="61">
        <f t="shared" si="5"/>
        <v>-0.84504527778216398</v>
      </c>
      <c r="J126" s="74">
        <v>8.9684261798214683E-3</v>
      </c>
      <c r="K126" s="61">
        <f t="shared" si="6"/>
        <v>-0.69601243616143926</v>
      </c>
    </row>
    <row r="127" spans="1:11" x14ac:dyDescent="0.25">
      <c r="A127" s="2">
        <v>43290</v>
      </c>
      <c r="B127">
        <v>1555.39</v>
      </c>
      <c r="C127">
        <f t="shared" si="4"/>
        <v>-1.4134368780164082E-3</v>
      </c>
      <c r="D127" s="54">
        <v>-1.9694574798273783E-3</v>
      </c>
      <c r="G127">
        <f t="shared" si="7"/>
        <v>7.3231177197845632E-3</v>
      </c>
      <c r="H127" s="61">
        <f t="shared" si="5"/>
        <v>-0.26893702316249496</v>
      </c>
      <c r="J127" s="74">
        <v>8.7085912980109561E-3</v>
      </c>
      <c r="K127" s="61">
        <f t="shared" si="6"/>
        <v>-0.22615109751185622</v>
      </c>
    </row>
    <row r="128" spans="1:11" x14ac:dyDescent="0.25">
      <c r="A128" s="2">
        <v>43291</v>
      </c>
      <c r="B128">
        <v>1561.16</v>
      </c>
      <c r="C128">
        <f t="shared" si="4"/>
        <v>3.7028166354671982E-3</v>
      </c>
      <c r="D128" s="54">
        <v>7.3361576379271714E-3</v>
      </c>
      <c r="G128">
        <f t="shared" si="7"/>
        <v>7.1163962590235358E-3</v>
      </c>
      <c r="H128" s="61">
        <f t="shared" si="5"/>
        <v>1.0308809924159268</v>
      </c>
      <c r="J128" s="74">
        <v>8.0433071814523891E-3</v>
      </c>
      <c r="K128" s="61">
        <f t="shared" si="6"/>
        <v>0.9120822408528817</v>
      </c>
    </row>
    <row r="129" spans="1:11" x14ac:dyDescent="0.25">
      <c r="A129" s="2">
        <v>43292</v>
      </c>
      <c r="B129">
        <v>1554.15</v>
      </c>
      <c r="C129">
        <f t="shared" si="4"/>
        <v>-4.5003622954221415E-3</v>
      </c>
      <c r="D129" s="54">
        <v>-6.1853209027375924E-3</v>
      </c>
      <c r="G129">
        <f t="shared" si="7"/>
        <v>7.1297729631334371E-3</v>
      </c>
      <c r="H129" s="61">
        <f t="shared" si="5"/>
        <v>-0.8675340624057164</v>
      </c>
      <c r="J129" s="74">
        <v>7.7068644586578087E-3</v>
      </c>
      <c r="K129" s="61">
        <f t="shared" si="6"/>
        <v>-0.80257294466740869</v>
      </c>
    </row>
    <row r="130" spans="1:11" x14ac:dyDescent="0.25">
      <c r="A130" s="2">
        <v>43293</v>
      </c>
      <c r="B130">
        <v>1545.52</v>
      </c>
      <c r="C130">
        <f t="shared" si="4"/>
        <v>-5.5683490815719465E-3</v>
      </c>
      <c r="D130" s="54">
        <v>-5.8576874291748704E-3</v>
      </c>
      <c r="G130">
        <f t="shared" si="7"/>
        <v>7.0766612491816637E-3</v>
      </c>
      <c r="H130" s="61">
        <f t="shared" si="5"/>
        <v>-0.82774732644610427</v>
      </c>
      <c r="J130" s="74">
        <v>7.5565473580342943E-3</v>
      </c>
      <c r="K130" s="61">
        <f t="shared" si="6"/>
        <v>-0.77518040338182259</v>
      </c>
    </row>
    <row r="131" spans="1:11" x14ac:dyDescent="0.25">
      <c r="A131" s="2">
        <v>43294</v>
      </c>
      <c r="B131">
        <v>1546.75</v>
      </c>
      <c r="C131">
        <f t="shared" si="4"/>
        <v>7.9553212679969731E-4</v>
      </c>
      <c r="D131" s="54">
        <v>3.6121812955126971E-3</v>
      </c>
      <c r="G131">
        <f t="shared" si="7"/>
        <v>7.0095032984230782E-3</v>
      </c>
      <c r="H131" s="61">
        <f t="shared" si="5"/>
        <v>0.51532628514852497</v>
      </c>
      <c r="J131" s="74">
        <v>7.61188525547935E-3</v>
      </c>
      <c r="K131" s="61">
        <f t="shared" si="6"/>
        <v>0.47454489581441067</v>
      </c>
    </row>
    <row r="132" spans="1:11" x14ac:dyDescent="0.25">
      <c r="A132" s="2">
        <v>43297</v>
      </c>
      <c r="B132">
        <v>1551.33</v>
      </c>
      <c r="C132">
        <f t="shared" ref="C132:C195" si="8">LN(B132/B131)</f>
        <v>2.9566720914212426E-3</v>
      </c>
      <c r="D132" s="54">
        <v>3.849197109635466E-3</v>
      </c>
      <c r="G132">
        <f t="shared" si="7"/>
        <v>6.853321787561626E-3</v>
      </c>
      <c r="H132" s="61">
        <f t="shared" si="5"/>
        <v>0.56165422096792994</v>
      </c>
      <c r="J132" s="74">
        <v>7.1774424611547134E-3</v>
      </c>
      <c r="K132" s="61">
        <f t="shared" si="6"/>
        <v>0.53629090452035522</v>
      </c>
    </row>
    <row r="133" spans="1:11" x14ac:dyDescent="0.25">
      <c r="A133" s="2">
        <v>43298</v>
      </c>
      <c r="B133">
        <v>1549.97</v>
      </c>
      <c r="C133">
        <f t="shared" si="8"/>
        <v>-8.7705161524403834E-4</v>
      </c>
      <c r="D133" s="54">
        <v>-1.8741859083368875E-3</v>
      </c>
      <c r="G133">
        <f t="shared" si="7"/>
        <v>6.7111040414945455E-3</v>
      </c>
      <c r="H133" s="61">
        <f t="shared" si="5"/>
        <v>-0.27926640635413413</v>
      </c>
      <c r="J133" s="74">
        <v>6.9838785090889106E-3</v>
      </c>
      <c r="K133" s="61">
        <f t="shared" si="6"/>
        <v>-0.26835889339967722</v>
      </c>
    </row>
    <row r="134" spans="1:11" x14ac:dyDescent="0.25">
      <c r="A134" s="2">
        <v>43299</v>
      </c>
      <c r="B134">
        <v>1552.15</v>
      </c>
      <c r="C134">
        <f t="shared" si="8"/>
        <v>1.4054906701643575E-3</v>
      </c>
      <c r="D134" s="54">
        <v>2.8725484801114818E-3</v>
      </c>
      <c r="G134">
        <f t="shared" si="7"/>
        <v>6.5228319599357348E-3</v>
      </c>
      <c r="H134" s="61">
        <f t="shared" si="5"/>
        <v>0.44038363976799166</v>
      </c>
      <c r="J134" s="74">
        <v>6.7052031321095072E-3</v>
      </c>
      <c r="K134" s="61">
        <f t="shared" si="6"/>
        <v>0.42840588473085622</v>
      </c>
    </row>
    <row r="135" spans="1:11" x14ac:dyDescent="0.25">
      <c r="A135" s="2">
        <v>43300</v>
      </c>
      <c r="B135">
        <v>1547.34</v>
      </c>
      <c r="C135">
        <f t="shared" si="8"/>
        <v>-3.1037389127277757E-3</v>
      </c>
      <c r="D135" s="54">
        <v>-4.1209004728269228E-3</v>
      </c>
      <c r="G135">
        <f t="shared" si="7"/>
        <v>6.3631429857532642E-3</v>
      </c>
      <c r="H135" s="61">
        <f t="shared" si="5"/>
        <v>-0.64762028482675904</v>
      </c>
      <c r="J135" s="74">
        <v>6.518993354266772E-3</v>
      </c>
      <c r="K135" s="61">
        <f t="shared" si="6"/>
        <v>-0.63213754775953801</v>
      </c>
    </row>
    <row r="136" spans="1:11" x14ac:dyDescent="0.25">
      <c r="A136" s="2">
        <v>43304</v>
      </c>
      <c r="B136">
        <v>1549.19</v>
      </c>
      <c r="C136">
        <f t="shared" si="8"/>
        <v>1.1948860305644661E-3</v>
      </c>
      <c r="D136" s="54">
        <v>1.9256949495265597E-3</v>
      </c>
      <c r="G136">
        <f t="shared" si="7"/>
        <v>6.2513296649696227E-3</v>
      </c>
      <c r="H136" s="61">
        <f t="shared" si="5"/>
        <v>0.3080456563213288</v>
      </c>
      <c r="J136" s="74">
        <v>6.5191686583261164E-3</v>
      </c>
      <c r="K136" s="61">
        <f t="shared" si="6"/>
        <v>0.29538965019214697</v>
      </c>
    </row>
    <row r="137" spans="1:11" x14ac:dyDescent="0.25">
      <c r="A137" s="2">
        <v>43305</v>
      </c>
      <c r="B137">
        <v>1545.03</v>
      </c>
      <c r="C137">
        <f t="shared" si="8"/>
        <v>-2.6888860562191983E-3</v>
      </c>
      <c r="D137" s="54">
        <v>-2.5631575369618183E-3</v>
      </c>
      <c r="G137">
        <f t="shared" si="7"/>
        <v>6.0792165027772609E-3</v>
      </c>
      <c r="H137" s="61">
        <f t="shared" si="5"/>
        <v>-0.42162629605161323</v>
      </c>
      <c r="J137" s="74">
        <v>6.3720083627246855E-3</v>
      </c>
      <c r="K137" s="61">
        <f t="shared" si="6"/>
        <v>-0.40225269507741296</v>
      </c>
    </row>
    <row r="138" spans="1:11" x14ac:dyDescent="0.25">
      <c r="A138" s="2">
        <v>43306</v>
      </c>
      <c r="B138">
        <v>1527.4</v>
      </c>
      <c r="C138">
        <f t="shared" si="8"/>
        <v>-1.1476384164773463E-2</v>
      </c>
      <c r="D138" s="54">
        <v>-1.1429447908064024E-2</v>
      </c>
      <c r="G138">
        <f t="shared" si="7"/>
        <v>5.9273642948563634E-3</v>
      </c>
      <c r="H138" s="61">
        <f t="shared" si="5"/>
        <v>-1.9282513001575166</v>
      </c>
      <c r="J138" s="74">
        <v>6.3703825053715094E-3</v>
      </c>
      <c r="K138" s="61">
        <f t="shared" si="6"/>
        <v>-1.7941541027444912</v>
      </c>
    </row>
    <row r="139" spans="1:11" x14ac:dyDescent="0.25">
      <c r="A139" s="2">
        <v>43307</v>
      </c>
      <c r="B139">
        <v>1537.36</v>
      </c>
      <c r="C139">
        <f t="shared" si="8"/>
        <v>6.499716169887846E-3</v>
      </c>
      <c r="D139" s="54">
        <v>7.6706064380241985E-3</v>
      </c>
      <c r="G139">
        <f t="shared" si="7"/>
        <v>6.3924616075413969E-3</v>
      </c>
      <c r="H139" s="61">
        <f t="shared" si="5"/>
        <v>1.1999456404986355</v>
      </c>
      <c r="J139" s="74">
        <v>8.3288962554958681E-3</v>
      </c>
      <c r="K139" s="61">
        <f t="shared" si="6"/>
        <v>0.92096313877876756</v>
      </c>
    </row>
    <row r="140" spans="1:11" x14ac:dyDescent="0.25">
      <c r="A140" s="2">
        <v>43308</v>
      </c>
      <c r="B140">
        <v>1536.13</v>
      </c>
      <c r="C140">
        <f t="shared" si="8"/>
        <v>-8.003930812621752E-4</v>
      </c>
      <c r="D140" s="54">
        <v>1.0638418003935599E-3</v>
      </c>
      <c r="G140">
        <f t="shared" si="7"/>
        <v>6.4762677266525038E-3</v>
      </c>
      <c r="H140" s="61">
        <f t="shared" si="5"/>
        <v>0.16426773031871639</v>
      </c>
      <c r="J140" s="74">
        <v>8.3282087978730664E-3</v>
      </c>
      <c r="K140" s="61">
        <f t="shared" si="6"/>
        <v>0.12773956876120271</v>
      </c>
    </row>
    <row r="141" spans="1:11" x14ac:dyDescent="0.25">
      <c r="A141" s="2">
        <v>43311</v>
      </c>
      <c r="B141">
        <v>1548.13</v>
      </c>
      <c r="C141">
        <f t="shared" si="8"/>
        <v>7.7814844088621255E-3</v>
      </c>
      <c r="D141" s="54">
        <v>6.7142180462530961E-3</v>
      </c>
      <c r="G141">
        <f t="shared" si="7"/>
        <v>6.2843795723857912E-3</v>
      </c>
      <c r="H141" s="61">
        <f t="shared" si="5"/>
        <v>1.0683979172353082</v>
      </c>
      <c r="J141" s="74">
        <v>7.7280926806647327E-3</v>
      </c>
      <c r="K141" s="61">
        <f t="shared" si="6"/>
        <v>0.86880661551222127</v>
      </c>
    </row>
    <row r="142" spans="1:11" x14ac:dyDescent="0.25">
      <c r="A142" s="2">
        <v>43312</v>
      </c>
      <c r="B142">
        <v>1526.6</v>
      </c>
      <c r="C142">
        <f t="shared" si="8"/>
        <v>-1.4004710587401541E-2</v>
      </c>
      <c r="D142" s="54">
        <v>-1.5922631276197228E-2</v>
      </c>
      <c r="G142">
        <f t="shared" si="7"/>
        <v>6.3109955198517196E-3</v>
      </c>
      <c r="H142" s="61">
        <f t="shared" si="5"/>
        <v>-2.5229983488518366</v>
      </c>
      <c r="J142" s="74">
        <v>8.1646654760807111E-3</v>
      </c>
      <c r="K142" s="61">
        <f t="shared" si="6"/>
        <v>-1.9501878335180216</v>
      </c>
    </row>
    <row r="143" spans="1:11" x14ac:dyDescent="0.25">
      <c r="A143" s="2">
        <v>43313</v>
      </c>
      <c r="B143">
        <v>1540.41</v>
      </c>
      <c r="C143">
        <f t="shared" si="8"/>
        <v>9.0055743756185629E-3</v>
      </c>
      <c r="D143" s="54">
        <v>1.0719363550509193E-2</v>
      </c>
      <c r="G143">
        <f t="shared" si="7"/>
        <v>7.2560840533966546E-3</v>
      </c>
      <c r="H143" s="61">
        <f t="shared" si="5"/>
        <v>1.4772931889469139</v>
      </c>
      <c r="J143" s="74">
        <v>1.0149925409411934E-2</v>
      </c>
      <c r="K143" s="61">
        <f t="shared" si="6"/>
        <v>1.0561026922000061</v>
      </c>
    </row>
    <row r="144" spans="1:11" x14ac:dyDescent="0.25">
      <c r="A144" s="2">
        <v>43314</v>
      </c>
      <c r="B144">
        <v>1529.17</v>
      </c>
      <c r="C144">
        <f t="shared" si="8"/>
        <v>-7.3235102111360037E-3</v>
      </c>
      <c r="D144" s="54">
        <v>-7.411970119064048E-3</v>
      </c>
      <c r="G144">
        <f t="shared" si="7"/>
        <v>7.5090609092108782E-3</v>
      </c>
      <c r="H144" s="61">
        <f t="shared" ref="H144:H207" si="9">D144/G144</f>
        <v>-0.98707018210123521</v>
      </c>
      <c r="J144" s="74">
        <v>1.0125871748547155E-2</v>
      </c>
      <c r="K144" s="61">
        <f t="shared" ref="K144:K207" si="10">D144/J144</f>
        <v>-0.73198340874972145</v>
      </c>
    </row>
    <row r="145" spans="1:11" x14ac:dyDescent="0.25">
      <c r="A145" s="2">
        <v>43315</v>
      </c>
      <c r="B145">
        <v>1531.96</v>
      </c>
      <c r="C145">
        <f t="shared" si="8"/>
        <v>1.8228567702467102E-3</v>
      </c>
      <c r="D145" s="54">
        <v>2.4887934561159441E-3</v>
      </c>
      <c r="G145">
        <f t="shared" ref="G145:G208" si="11">SQRT($F$3*G144^2+(1-$F$3)*D144^2)</f>
        <v>7.5032708905315732E-3</v>
      </c>
      <c r="H145" s="61">
        <f t="shared" si="9"/>
        <v>0.33169446930892083</v>
      </c>
      <c r="J145" s="74">
        <v>9.7891320848784696E-3</v>
      </c>
      <c r="K145" s="61">
        <f t="shared" si="10"/>
        <v>0.25424046121110666</v>
      </c>
    </row>
    <row r="146" spans="1:11" x14ac:dyDescent="0.25">
      <c r="A146" s="2">
        <v>43318</v>
      </c>
      <c r="B146">
        <v>1528.09</v>
      </c>
      <c r="C146">
        <f t="shared" si="8"/>
        <v>-2.5293717836409229E-3</v>
      </c>
      <c r="D146" s="54">
        <v>-3.0079742313359765E-3</v>
      </c>
      <c r="G146">
        <f t="shared" si="11"/>
        <v>7.3001900787122587E-3</v>
      </c>
      <c r="H146" s="61">
        <f t="shared" si="9"/>
        <v>-0.41204053578103245</v>
      </c>
      <c r="J146" s="74">
        <v>8.908748498417763E-3</v>
      </c>
      <c r="K146" s="61">
        <f t="shared" si="10"/>
        <v>-0.33764273757085039</v>
      </c>
    </row>
    <row r="147" spans="1:11" x14ac:dyDescent="0.25">
      <c r="A147" s="2">
        <v>43320</v>
      </c>
      <c r="B147">
        <v>1541.73</v>
      </c>
      <c r="C147">
        <f t="shared" si="8"/>
        <v>8.8865730002342068E-3</v>
      </c>
      <c r="D147" s="54">
        <v>1.0642776384488581E-2</v>
      </c>
      <c r="G147">
        <f t="shared" si="11"/>
        <v>7.1160440704644348E-3</v>
      </c>
      <c r="H147" s="61">
        <f t="shared" si="9"/>
        <v>1.4956029331889693</v>
      </c>
      <c r="J147" s="74">
        <v>8.2611809448222499E-3</v>
      </c>
      <c r="K147" s="61">
        <f t="shared" si="10"/>
        <v>1.2882875288137845</v>
      </c>
    </row>
    <row r="148" spans="1:11" x14ac:dyDescent="0.25">
      <c r="A148" s="2">
        <v>43321</v>
      </c>
      <c r="B148">
        <v>1532.11</v>
      </c>
      <c r="C148">
        <f t="shared" si="8"/>
        <v>-6.259292226185406E-3</v>
      </c>
      <c r="D148" s="54">
        <v>-8.3039743423656068E-3</v>
      </c>
      <c r="G148">
        <f t="shared" si="11"/>
        <v>7.3753589451794272E-3</v>
      </c>
      <c r="H148" s="61">
        <f t="shared" si="9"/>
        <v>-1.1259078241599518</v>
      </c>
      <c r="J148" s="74">
        <v>8.7777970361300976E-3</v>
      </c>
      <c r="K148" s="61">
        <f t="shared" si="10"/>
        <v>-0.94602031787540775</v>
      </c>
    </row>
    <row r="149" spans="1:11" x14ac:dyDescent="0.25">
      <c r="A149" s="2">
        <v>43322</v>
      </c>
      <c r="B149">
        <v>1524.96</v>
      </c>
      <c r="C149">
        <f t="shared" si="8"/>
        <v>-4.6776901001913508E-3</v>
      </c>
      <c r="D149" s="54">
        <v>-3.9188969064499089E-3</v>
      </c>
      <c r="G149">
        <f t="shared" si="11"/>
        <v>7.434347569810271E-3</v>
      </c>
      <c r="H149" s="61">
        <f t="shared" si="9"/>
        <v>-0.52713393739673131</v>
      </c>
      <c r="J149" s="74">
        <v>8.6120866738855391E-3</v>
      </c>
      <c r="K149" s="61">
        <f t="shared" si="10"/>
        <v>-0.45504615255826369</v>
      </c>
    </row>
    <row r="150" spans="1:11" x14ac:dyDescent="0.25">
      <c r="A150" s="2">
        <v>43325</v>
      </c>
      <c r="B150">
        <v>1520.03</v>
      </c>
      <c r="C150">
        <f t="shared" si="8"/>
        <v>-3.2381087016573459E-3</v>
      </c>
      <c r="D150" s="54">
        <v>-3.6929202821908962E-3</v>
      </c>
      <c r="G150">
        <f t="shared" si="11"/>
        <v>7.2715072398521485E-3</v>
      </c>
      <c r="H150" s="61">
        <f t="shared" si="9"/>
        <v>-0.50786173490298059</v>
      </c>
      <c r="J150" s="74">
        <v>8.2519315306023109E-3</v>
      </c>
      <c r="K150" s="61">
        <f t="shared" si="10"/>
        <v>-0.44752192483610548</v>
      </c>
    </row>
    <row r="151" spans="1:11" x14ac:dyDescent="0.25">
      <c r="A151" s="2">
        <v>43326</v>
      </c>
      <c r="B151">
        <v>1523.72</v>
      </c>
      <c r="C151">
        <f t="shared" si="8"/>
        <v>2.4246418449333168E-3</v>
      </c>
      <c r="D151" s="54">
        <v>4.8346357574572717E-3</v>
      </c>
      <c r="G151">
        <f t="shared" si="11"/>
        <v>7.1077836277918518E-3</v>
      </c>
      <c r="H151" s="61">
        <f t="shared" si="9"/>
        <v>0.68018893239146472</v>
      </c>
      <c r="J151" s="74">
        <v>7.8161730383640281E-3</v>
      </c>
      <c r="K151" s="61">
        <f t="shared" si="10"/>
        <v>0.61854256983916389</v>
      </c>
    </row>
    <row r="152" spans="1:11" x14ac:dyDescent="0.25">
      <c r="A152" s="2">
        <v>43327</v>
      </c>
      <c r="B152">
        <v>1520.61</v>
      </c>
      <c r="C152">
        <f t="shared" si="8"/>
        <v>-2.0431432084394231E-3</v>
      </c>
      <c r="D152" s="54">
        <v>-2.9858753077431268E-3</v>
      </c>
      <c r="G152">
        <f t="shared" si="11"/>
        <v>6.9922653688180778E-3</v>
      </c>
      <c r="H152" s="61">
        <f t="shared" si="9"/>
        <v>-0.42702545602153508</v>
      </c>
      <c r="J152" s="74">
        <v>7.4158386416025256E-3</v>
      </c>
      <c r="K152" s="61">
        <f t="shared" si="10"/>
        <v>-0.4026348808336388</v>
      </c>
    </row>
    <row r="153" spans="1:11" x14ac:dyDescent="0.25">
      <c r="A153" s="2">
        <v>43328</v>
      </c>
      <c r="B153">
        <v>1525.29</v>
      </c>
      <c r="C153">
        <f t="shared" si="8"/>
        <v>3.0729857729167344E-3</v>
      </c>
      <c r="D153" s="54">
        <v>4.8205051096331612E-3</v>
      </c>
      <c r="G153">
        <f t="shared" si="11"/>
        <v>6.8185919052175031E-3</v>
      </c>
      <c r="H153" s="61">
        <f t="shared" si="9"/>
        <v>0.70696489489927816</v>
      </c>
      <c r="J153" s="74">
        <v>7.0864584720566953E-3</v>
      </c>
      <c r="K153" s="61">
        <f t="shared" si="10"/>
        <v>0.68024177784169126</v>
      </c>
    </row>
    <row r="154" spans="1:11" x14ac:dyDescent="0.25">
      <c r="A154" s="2">
        <v>43329</v>
      </c>
      <c r="B154">
        <v>1528.58</v>
      </c>
      <c r="C154">
        <f t="shared" si="8"/>
        <v>2.1546439585286882E-3</v>
      </c>
      <c r="D154" s="54">
        <v>4.164556724870819E-4</v>
      </c>
      <c r="G154">
        <f t="shared" si="11"/>
        <v>6.7154925363984855E-3</v>
      </c>
      <c r="H154" s="61">
        <f t="shared" si="9"/>
        <v>6.2014166530579874E-2</v>
      </c>
      <c r="J154" s="74">
        <v>6.9285039638666774E-3</v>
      </c>
      <c r="K154" s="61">
        <f t="shared" si="10"/>
        <v>6.0107589554537141E-2</v>
      </c>
    </row>
    <row r="155" spans="1:11" x14ac:dyDescent="0.25">
      <c r="A155" s="2">
        <v>43333</v>
      </c>
      <c r="B155">
        <v>1533.2</v>
      </c>
      <c r="C155">
        <f t="shared" si="8"/>
        <v>3.0178546508022991E-3</v>
      </c>
      <c r="D155" s="54">
        <v>3.5838881285322473E-3</v>
      </c>
      <c r="G155">
        <f t="shared" si="11"/>
        <v>6.5117106604691164E-3</v>
      </c>
      <c r="H155" s="61">
        <f t="shared" si="9"/>
        <v>0.55037582524805495</v>
      </c>
      <c r="J155" s="74">
        <v>6.7307024216993428E-3</v>
      </c>
      <c r="K155" s="61">
        <f t="shared" si="10"/>
        <v>0.53246866433702777</v>
      </c>
    </row>
    <row r="156" spans="1:11" x14ac:dyDescent="0.25">
      <c r="A156" s="2">
        <v>43334</v>
      </c>
      <c r="B156">
        <v>1536.09</v>
      </c>
      <c r="C156">
        <f t="shared" si="8"/>
        <v>1.8831722346705528E-3</v>
      </c>
      <c r="D156" s="54">
        <v>1.2918528662918261E-4</v>
      </c>
      <c r="G156">
        <f t="shared" si="11"/>
        <v>6.3740794181746099E-3</v>
      </c>
      <c r="H156" s="61">
        <f t="shared" si="9"/>
        <v>2.0267285384118778E-2</v>
      </c>
      <c r="J156" s="74">
        <v>6.6628691432417276E-3</v>
      </c>
      <c r="K156" s="61">
        <f t="shared" si="10"/>
        <v>1.9388837429025248E-2</v>
      </c>
    </row>
    <row r="157" spans="1:11" x14ac:dyDescent="0.25">
      <c r="A157" s="2">
        <v>43335</v>
      </c>
      <c r="B157">
        <v>1534.56</v>
      </c>
      <c r="C157">
        <f t="shared" si="8"/>
        <v>-9.9653176142971717E-4</v>
      </c>
      <c r="D157" s="54">
        <v>-1.0153422681016581E-3</v>
      </c>
      <c r="G157">
        <f t="shared" si="11"/>
        <v>6.1799802955788E-3</v>
      </c>
      <c r="H157" s="61">
        <f t="shared" si="9"/>
        <v>-0.16429538923093992</v>
      </c>
      <c r="J157" s="74">
        <v>6.5156789231504498E-3</v>
      </c>
      <c r="K157" s="61">
        <f t="shared" si="10"/>
        <v>-0.15583061720461841</v>
      </c>
    </row>
    <row r="158" spans="1:11" x14ac:dyDescent="0.25">
      <c r="A158" s="2">
        <v>43336</v>
      </c>
      <c r="B158">
        <v>1538.7</v>
      </c>
      <c r="C158">
        <f t="shared" si="8"/>
        <v>2.6942090836915419E-3</v>
      </c>
      <c r="D158" s="54">
        <v>1.8477328323610643E-3</v>
      </c>
      <c r="G158">
        <f t="shared" si="11"/>
        <v>5.9968727068198903E-3</v>
      </c>
      <c r="H158" s="61">
        <f t="shared" si="9"/>
        <v>0.30811606693931431</v>
      </c>
      <c r="J158" s="74">
        <v>6.3615420191976647E-3</v>
      </c>
      <c r="K158" s="61">
        <f t="shared" si="10"/>
        <v>0.29045360806940101</v>
      </c>
    </row>
    <row r="159" spans="1:11" x14ac:dyDescent="0.25">
      <c r="A159" s="2">
        <v>43339</v>
      </c>
      <c r="B159">
        <v>1544.32</v>
      </c>
      <c r="C159">
        <f t="shared" si="8"/>
        <v>3.6457799332797573E-3</v>
      </c>
      <c r="D159" s="54">
        <v>4.7679083522413285E-3</v>
      </c>
      <c r="G159">
        <f t="shared" si="11"/>
        <v>5.8317733429275476E-3</v>
      </c>
      <c r="H159" s="61">
        <f t="shared" si="9"/>
        <v>0.81757435892524599</v>
      </c>
      <c r="J159" s="74">
        <v>6.3633815098639267E-3</v>
      </c>
      <c r="K159" s="61">
        <f t="shared" si="10"/>
        <v>0.74927274827865609</v>
      </c>
    </row>
    <row r="160" spans="1:11" x14ac:dyDescent="0.25">
      <c r="A160" s="2">
        <v>43340</v>
      </c>
      <c r="B160">
        <v>1548.27</v>
      </c>
      <c r="C160">
        <f t="shared" si="8"/>
        <v>2.5544945485550257E-3</v>
      </c>
      <c r="D160" s="54">
        <v>1.6030400524950101E-3</v>
      </c>
      <c r="G160">
        <f t="shared" si="11"/>
        <v>5.7734723093824467E-3</v>
      </c>
      <c r="H160" s="61">
        <f t="shared" si="9"/>
        <v>0.27765614288820889</v>
      </c>
      <c r="J160" s="74">
        <v>6.4734419421696911E-3</v>
      </c>
      <c r="K160" s="61">
        <f t="shared" si="10"/>
        <v>0.24763334047261451</v>
      </c>
    </row>
    <row r="161" spans="1:11" x14ac:dyDescent="0.25">
      <c r="A161" s="2">
        <v>43341</v>
      </c>
      <c r="B161">
        <v>1543.68</v>
      </c>
      <c r="C161">
        <f t="shared" si="8"/>
        <v>-2.9690023265106927E-3</v>
      </c>
      <c r="D161" s="54">
        <v>-4.0477157662776944E-3</v>
      </c>
      <c r="G161">
        <f t="shared" si="11"/>
        <v>5.6113445627022154E-3</v>
      </c>
      <c r="H161" s="61">
        <f t="shared" si="9"/>
        <v>-0.7213450753286953</v>
      </c>
      <c r="J161" s="74">
        <v>6.4307940075503268E-3</v>
      </c>
      <c r="K161" s="61">
        <f t="shared" si="10"/>
        <v>-0.62942706009947047</v>
      </c>
    </row>
    <row r="162" spans="1:11" x14ac:dyDescent="0.25">
      <c r="A162" s="2">
        <v>43342</v>
      </c>
      <c r="B162">
        <v>1540.61</v>
      </c>
      <c r="C162">
        <f t="shared" si="8"/>
        <v>-1.9907343433163602E-3</v>
      </c>
      <c r="D162" s="54">
        <v>-1.898419484176147E-3</v>
      </c>
      <c r="G162">
        <f t="shared" si="11"/>
        <v>5.5300087440039404E-3</v>
      </c>
      <c r="H162" s="61">
        <f t="shared" si="9"/>
        <v>-0.34329411978499291</v>
      </c>
      <c r="J162" s="74">
        <v>6.441225869954611E-3</v>
      </c>
      <c r="K162" s="61">
        <f t="shared" si="10"/>
        <v>-0.29472953169231503</v>
      </c>
    </row>
    <row r="163" spans="1:11" x14ac:dyDescent="0.25">
      <c r="A163" s="2">
        <v>43343</v>
      </c>
      <c r="B163">
        <v>1542.77</v>
      </c>
      <c r="C163">
        <f t="shared" si="8"/>
        <v>1.4010601050370669E-3</v>
      </c>
      <c r="D163" s="54">
        <v>2.447691274496489E-3</v>
      </c>
      <c r="G163">
        <f t="shared" si="11"/>
        <v>5.3816704375601087E-3</v>
      </c>
      <c r="H163" s="61">
        <f t="shared" si="9"/>
        <v>0.45481998626549125</v>
      </c>
      <c r="J163" s="74">
        <v>6.3610665314970012E-3</v>
      </c>
      <c r="K163" s="61">
        <f t="shared" si="10"/>
        <v>0.3847925913644632</v>
      </c>
    </row>
    <row r="164" spans="1:11" x14ac:dyDescent="0.25">
      <c r="A164" s="2">
        <v>43346</v>
      </c>
      <c r="B164">
        <v>1536.16</v>
      </c>
      <c r="C164">
        <f t="shared" si="8"/>
        <v>-4.2937060310635801E-3</v>
      </c>
      <c r="D164" s="54">
        <v>-4.2199471006008349E-3</v>
      </c>
      <c r="G164">
        <f t="shared" si="11"/>
        <v>5.2520572779733354E-3</v>
      </c>
      <c r="H164" s="61">
        <f t="shared" si="9"/>
        <v>-0.80348459227566316</v>
      </c>
      <c r="J164" s="74">
        <v>6.2660073277247845E-3</v>
      </c>
      <c r="K164" s="61">
        <f t="shared" si="10"/>
        <v>-0.67346667181972741</v>
      </c>
    </row>
    <row r="165" spans="1:11" x14ac:dyDescent="0.25">
      <c r="A165" s="2">
        <v>43347</v>
      </c>
      <c r="B165">
        <v>1530.34</v>
      </c>
      <c r="C165">
        <f t="shared" si="8"/>
        <v>-3.7958630283110913E-3</v>
      </c>
      <c r="D165" s="54">
        <v>-3.2422544952012172E-3</v>
      </c>
      <c r="G165">
        <f t="shared" si="11"/>
        <v>5.1959153692066693E-3</v>
      </c>
      <c r="H165" s="61">
        <f t="shared" si="9"/>
        <v>-0.62400063604120171</v>
      </c>
      <c r="J165" s="74">
        <v>6.4970762972371386E-3</v>
      </c>
      <c r="K165" s="61">
        <f t="shared" si="10"/>
        <v>-0.49903284906473638</v>
      </c>
    </row>
    <row r="166" spans="1:11" x14ac:dyDescent="0.25">
      <c r="A166" s="2">
        <v>43348</v>
      </c>
      <c r="B166">
        <v>1508.94</v>
      </c>
      <c r="C166">
        <f t="shared" si="8"/>
        <v>-1.4082515375071967E-2</v>
      </c>
      <c r="D166" s="54">
        <v>-1.2637790018485074E-2</v>
      </c>
      <c r="G166">
        <f t="shared" si="11"/>
        <v>5.0998448197194929E-3</v>
      </c>
      <c r="H166" s="61">
        <f t="shared" si="9"/>
        <v>-2.4780734444347643</v>
      </c>
      <c r="J166" s="74">
        <v>6.5878334795499982E-3</v>
      </c>
      <c r="K166" s="61">
        <f t="shared" si="10"/>
        <v>-1.9183529847430716</v>
      </c>
    </row>
    <row r="167" spans="1:11" x14ac:dyDescent="0.25">
      <c r="A167" s="2">
        <v>43349</v>
      </c>
      <c r="B167">
        <v>1485.16</v>
      </c>
      <c r="C167">
        <f t="shared" si="8"/>
        <v>-1.5884907005366031E-2</v>
      </c>
      <c r="D167" s="54">
        <v>-1.3180794528362232E-2</v>
      </c>
      <c r="G167">
        <f t="shared" si="11"/>
        <v>5.833586919484943E-3</v>
      </c>
      <c r="H167" s="61">
        <f t="shared" si="9"/>
        <v>-2.2594665529601787</v>
      </c>
      <c r="J167" s="74">
        <v>9.3171269571067257E-3</v>
      </c>
      <c r="K167" s="61">
        <f t="shared" si="10"/>
        <v>-1.4146844396392448</v>
      </c>
    </row>
    <row r="168" spans="1:11" x14ac:dyDescent="0.25">
      <c r="A168" s="2">
        <v>43350</v>
      </c>
      <c r="B168">
        <v>1475.9</v>
      </c>
      <c r="C168">
        <f t="shared" si="8"/>
        <v>-6.2545373528343547E-3</v>
      </c>
      <c r="D168" s="54">
        <v>-2.5439556711671966E-3</v>
      </c>
      <c r="G168">
        <f t="shared" si="11"/>
        <v>6.5125181635285216E-3</v>
      </c>
      <c r="H168" s="61">
        <f t="shared" si="9"/>
        <v>-0.3906255011178143</v>
      </c>
      <c r="J168" s="74">
        <v>1.1423842039819531E-2</v>
      </c>
      <c r="K168" s="61">
        <f t="shared" si="10"/>
        <v>-0.22268827442640171</v>
      </c>
    </row>
    <row r="169" spans="1:11" x14ac:dyDescent="0.25">
      <c r="A169" s="2">
        <v>43353</v>
      </c>
      <c r="B169">
        <v>1471.81</v>
      </c>
      <c r="C169">
        <f t="shared" si="8"/>
        <v>-2.7750373169002874E-3</v>
      </c>
      <c r="D169" s="54">
        <v>4.1977810491058195E-4</v>
      </c>
      <c r="G169">
        <f t="shared" si="11"/>
        <v>6.3447948657055411E-3</v>
      </c>
      <c r="H169" s="61">
        <f t="shared" si="9"/>
        <v>6.6161020773033707E-2</v>
      </c>
      <c r="J169" s="74">
        <v>1.0609913608239896E-2</v>
      </c>
      <c r="K169" s="61">
        <f t="shared" si="10"/>
        <v>3.9564705275693564E-2</v>
      </c>
    </row>
    <row r="170" spans="1:11" x14ac:dyDescent="0.25">
      <c r="A170" s="2">
        <v>43354</v>
      </c>
      <c r="B170">
        <v>1480.57</v>
      </c>
      <c r="C170">
        <f t="shared" si="8"/>
        <v>5.934212876966544E-3</v>
      </c>
      <c r="D170" s="54">
        <v>6.6854204711547368E-3</v>
      </c>
      <c r="G170">
        <f t="shared" si="11"/>
        <v>6.1523661622218265E-3</v>
      </c>
      <c r="H170" s="61">
        <f t="shared" si="9"/>
        <v>1.0866421625237608</v>
      </c>
      <c r="J170" s="74">
        <v>9.6130969487505345E-3</v>
      </c>
      <c r="K170" s="61">
        <f t="shared" si="10"/>
        <v>0.69544918841411207</v>
      </c>
    </row>
    <row r="171" spans="1:11" x14ac:dyDescent="0.25">
      <c r="A171" s="2">
        <v>43355</v>
      </c>
      <c r="B171">
        <v>1510.38</v>
      </c>
      <c r="C171">
        <f t="shared" si="8"/>
        <v>1.993412603034642E-2</v>
      </c>
      <c r="D171" s="54">
        <v>1.9697675413035545E-2</v>
      </c>
      <c r="G171">
        <f t="shared" si="11"/>
        <v>6.1856449658040579E-3</v>
      </c>
      <c r="H171" s="61">
        <f t="shared" si="9"/>
        <v>3.1844173925160102</v>
      </c>
      <c r="J171" s="74">
        <v>9.1810090895078564E-3</v>
      </c>
      <c r="K171" s="61">
        <f t="shared" si="10"/>
        <v>2.1454804391323643</v>
      </c>
    </row>
    <row r="172" spans="1:11" x14ac:dyDescent="0.25">
      <c r="A172" s="2">
        <v>43356</v>
      </c>
      <c r="B172">
        <v>1501.31</v>
      </c>
      <c r="C172">
        <f t="shared" si="8"/>
        <v>-6.0232144881753186E-3</v>
      </c>
      <c r="D172" s="54">
        <v>-8.8757357921860468E-3</v>
      </c>
      <c r="G172">
        <f t="shared" si="11"/>
        <v>7.6971667790841575E-3</v>
      </c>
      <c r="H172" s="61">
        <f t="shared" si="9"/>
        <v>-1.1531172504023774</v>
      </c>
      <c r="J172" s="74">
        <v>1.2737981773078394E-2</v>
      </c>
      <c r="K172" s="61">
        <f t="shared" si="10"/>
        <v>-0.69679294179434548</v>
      </c>
    </row>
    <row r="173" spans="1:11" x14ac:dyDescent="0.25">
      <c r="A173" s="2">
        <v>43357</v>
      </c>
      <c r="B173">
        <v>1498.21</v>
      </c>
      <c r="C173">
        <f t="shared" si="8"/>
        <v>-2.0669981221823519E-3</v>
      </c>
      <c r="D173" s="54">
        <v>-5.2289817053359135E-3</v>
      </c>
      <c r="G173">
        <f t="shared" si="11"/>
        <v>7.7729219081820273E-3</v>
      </c>
      <c r="H173" s="61">
        <f t="shared" si="9"/>
        <v>-0.67271764300522807</v>
      </c>
      <c r="J173" s="74">
        <v>1.1607421158580478E-2</v>
      </c>
      <c r="K173" s="61">
        <f t="shared" si="10"/>
        <v>-0.45048608419541386</v>
      </c>
    </row>
    <row r="174" spans="1:11" x14ac:dyDescent="0.25">
      <c r="A174" s="2">
        <v>43360</v>
      </c>
      <c r="B174">
        <v>1495.4</v>
      </c>
      <c r="C174">
        <f t="shared" si="8"/>
        <v>-1.877332601969942E-3</v>
      </c>
      <c r="D174" s="54">
        <v>-1.3658358842508194E-3</v>
      </c>
      <c r="G174">
        <f t="shared" si="11"/>
        <v>7.6441972156491757E-3</v>
      </c>
      <c r="H174" s="61">
        <f t="shared" si="9"/>
        <v>-0.17867617039689723</v>
      </c>
      <c r="J174" s="74">
        <v>1.0370410514754142E-2</v>
      </c>
      <c r="K174" s="61">
        <f t="shared" si="10"/>
        <v>-0.13170509328513311</v>
      </c>
    </row>
    <row r="175" spans="1:11" x14ac:dyDescent="0.25">
      <c r="A175" s="2">
        <v>43361</v>
      </c>
      <c r="B175">
        <v>1509.65</v>
      </c>
      <c r="C175">
        <f t="shared" si="8"/>
        <v>9.484106296676037E-3</v>
      </c>
      <c r="D175" s="54">
        <v>1.092617755724818E-2</v>
      </c>
      <c r="G175">
        <f t="shared" si="11"/>
        <v>7.4188716438011466E-3</v>
      </c>
      <c r="H175" s="61">
        <f t="shared" si="9"/>
        <v>1.4727546292538396</v>
      </c>
      <c r="J175" s="74">
        <v>9.3719803006876157E-3</v>
      </c>
      <c r="K175" s="61">
        <f t="shared" si="10"/>
        <v>1.1658344561870808</v>
      </c>
    </row>
    <row r="176" spans="1:11" x14ac:dyDescent="0.25">
      <c r="A176" s="2">
        <v>43362</v>
      </c>
      <c r="B176">
        <v>1505.63</v>
      </c>
      <c r="C176">
        <f t="shared" si="8"/>
        <v>-2.6664206188362349E-3</v>
      </c>
      <c r="D176" s="54">
        <v>-5.2100229588586617E-3</v>
      </c>
      <c r="G176">
        <f t="shared" si="11"/>
        <v>7.6746438640444914E-3</v>
      </c>
      <c r="H176" s="61">
        <f t="shared" si="9"/>
        <v>-0.67886185354704009</v>
      </c>
      <c r="J176" s="74">
        <v>9.6781332949047953E-3</v>
      </c>
      <c r="K176" s="61">
        <f t="shared" si="10"/>
        <v>-0.53832932447846737</v>
      </c>
    </row>
    <row r="177" spans="1:11" x14ac:dyDescent="0.25">
      <c r="A177" s="2">
        <v>43363</v>
      </c>
      <c r="B177">
        <v>1485.86</v>
      </c>
      <c r="C177">
        <f t="shared" si="8"/>
        <v>-1.3217686055654357E-2</v>
      </c>
      <c r="D177" s="54">
        <v>-1.2449843991822628E-2</v>
      </c>
      <c r="G177">
        <f t="shared" si="11"/>
        <v>7.549490664106478E-3</v>
      </c>
      <c r="H177" s="61">
        <f t="shared" si="9"/>
        <v>-1.6490972100958459</v>
      </c>
      <c r="J177" s="74">
        <v>8.8706915491868037E-3</v>
      </c>
      <c r="K177" s="61">
        <f t="shared" si="10"/>
        <v>-1.4034806556839341</v>
      </c>
    </row>
    <row r="178" spans="1:11" x14ac:dyDescent="0.25">
      <c r="A178" s="2">
        <v>43364</v>
      </c>
      <c r="B178">
        <v>1482.99</v>
      </c>
      <c r="C178">
        <f t="shared" si="8"/>
        <v>-1.9334091611376677E-3</v>
      </c>
      <c r="D178" s="54">
        <v>-8.8378285781120646E-4</v>
      </c>
      <c r="G178">
        <f t="shared" si="11"/>
        <v>7.9293781380022684E-3</v>
      </c>
      <c r="H178" s="61">
        <f t="shared" si="9"/>
        <v>-0.11145676778555892</v>
      </c>
      <c r="J178" s="74">
        <v>1.0329912621142115E-2</v>
      </c>
      <c r="K178" s="61">
        <f t="shared" si="10"/>
        <v>-8.5555695408534055E-2</v>
      </c>
    </row>
    <row r="179" spans="1:11" x14ac:dyDescent="0.25">
      <c r="A179" s="2">
        <v>43367</v>
      </c>
      <c r="B179">
        <v>1492.33</v>
      </c>
      <c r="C179">
        <f t="shared" si="8"/>
        <v>6.2783369049009266E-3</v>
      </c>
      <c r="D179" s="54">
        <v>7.9240206208105231E-3</v>
      </c>
      <c r="G179">
        <f t="shared" si="11"/>
        <v>7.6908646928995099E-3</v>
      </c>
      <c r="H179" s="61">
        <f t="shared" si="9"/>
        <v>1.0303159575965848</v>
      </c>
      <c r="J179" s="74">
        <v>9.3424295184145745E-3</v>
      </c>
      <c r="K179" s="61">
        <f t="shared" si="10"/>
        <v>0.8481755848617033</v>
      </c>
    </row>
    <row r="180" spans="1:11" x14ac:dyDescent="0.25">
      <c r="A180" s="2">
        <v>43368</v>
      </c>
      <c r="B180">
        <v>1488.6</v>
      </c>
      <c r="C180">
        <f t="shared" si="8"/>
        <v>-2.5025760059536866E-3</v>
      </c>
      <c r="D180" s="54">
        <v>-3.7829215707093937E-3</v>
      </c>
      <c r="G180">
        <f t="shared" si="11"/>
        <v>7.7050530114309273E-3</v>
      </c>
      <c r="H180" s="61">
        <f t="shared" si="9"/>
        <v>-0.49096632626630776</v>
      </c>
      <c r="J180" s="74">
        <v>9.0319529241291024E-3</v>
      </c>
      <c r="K180" s="61">
        <f t="shared" si="10"/>
        <v>-0.4188376093727435</v>
      </c>
    </row>
    <row r="181" spans="1:11" x14ac:dyDescent="0.25">
      <c r="A181" s="2">
        <v>43369</v>
      </c>
      <c r="B181">
        <v>1487.07</v>
      </c>
      <c r="C181">
        <f t="shared" si="8"/>
        <v>-1.0283399266915231E-3</v>
      </c>
      <c r="D181" s="54">
        <v>-2.2637821265335278E-3</v>
      </c>
      <c r="G181">
        <f t="shared" si="11"/>
        <v>7.5275760461805674E-3</v>
      </c>
      <c r="H181" s="61">
        <f t="shared" si="9"/>
        <v>-0.30073188402821288</v>
      </c>
      <c r="J181" s="74">
        <v>8.3549048535122121E-3</v>
      </c>
      <c r="K181" s="61">
        <f t="shared" si="10"/>
        <v>-0.27095247237697567</v>
      </c>
    </row>
    <row r="182" spans="1:11" x14ac:dyDescent="0.25">
      <c r="A182" s="2">
        <v>43370</v>
      </c>
      <c r="B182">
        <v>1498.14</v>
      </c>
      <c r="C182">
        <f t="shared" si="8"/>
        <v>7.4165976550498395E-3</v>
      </c>
      <c r="D182" s="54">
        <v>8.3892939445722649E-3</v>
      </c>
      <c r="G182">
        <f t="shared" si="11"/>
        <v>7.3192909242736307E-3</v>
      </c>
      <c r="H182" s="61">
        <f t="shared" si="9"/>
        <v>1.1461894371147465</v>
      </c>
      <c r="J182" s="74">
        <v>7.7549952053476215E-3</v>
      </c>
      <c r="K182" s="61">
        <f t="shared" si="10"/>
        <v>1.0817922799987354</v>
      </c>
    </row>
    <row r="183" spans="1:11" x14ac:dyDescent="0.25">
      <c r="A183" s="2">
        <v>43371</v>
      </c>
      <c r="B183">
        <v>1506.07</v>
      </c>
      <c r="C183">
        <f t="shared" si="8"/>
        <v>5.2792703691660163E-3</v>
      </c>
      <c r="D183" s="54">
        <v>6.5040911457665673E-3</v>
      </c>
      <c r="G183">
        <f t="shared" si="11"/>
        <v>7.3878625886931119E-3</v>
      </c>
      <c r="H183" s="61">
        <f t="shared" si="9"/>
        <v>0.88037521917650052</v>
      </c>
      <c r="J183" s="74">
        <v>8.1041892658265842E-3</v>
      </c>
      <c r="K183" s="61">
        <f t="shared" si="10"/>
        <v>0.80255913730849726</v>
      </c>
    </row>
    <row r="184" spans="1:11" x14ac:dyDescent="0.25">
      <c r="A184" s="2">
        <v>43374</v>
      </c>
      <c r="B184">
        <v>1512.97</v>
      </c>
      <c r="C184">
        <f t="shared" si="8"/>
        <v>4.5709974124595303E-3</v>
      </c>
      <c r="D184" s="54">
        <v>1.8677474678133145E-3</v>
      </c>
      <c r="G184">
        <f t="shared" si="11"/>
        <v>7.3378385720587339E-3</v>
      </c>
      <c r="H184" s="61">
        <f t="shared" si="9"/>
        <v>0.25453646185749923</v>
      </c>
      <c r="J184" s="74">
        <v>7.9610814716422548E-3</v>
      </c>
      <c r="K184" s="61">
        <f t="shared" si="10"/>
        <v>0.23460976683460891</v>
      </c>
    </row>
    <row r="185" spans="1:11" x14ac:dyDescent="0.25">
      <c r="A185" s="2">
        <v>43375</v>
      </c>
      <c r="B185">
        <v>1511.94</v>
      </c>
      <c r="C185">
        <f t="shared" si="8"/>
        <v>-6.8101202337094368E-4</v>
      </c>
      <c r="D185" s="54">
        <v>-1.7742965714945247E-3</v>
      </c>
      <c r="G185">
        <f t="shared" si="11"/>
        <v>7.1289937053716605E-3</v>
      </c>
      <c r="H185" s="61">
        <f t="shared" si="9"/>
        <v>-0.24888457541456396</v>
      </c>
      <c r="J185" s="74">
        <v>7.7532040740645449E-3</v>
      </c>
      <c r="K185" s="61">
        <f t="shared" si="10"/>
        <v>-0.22884688117906929</v>
      </c>
    </row>
    <row r="186" spans="1:11" x14ac:dyDescent="0.25">
      <c r="A186" s="2">
        <v>43376</v>
      </c>
      <c r="B186">
        <v>1524.86</v>
      </c>
      <c r="C186">
        <f t="shared" si="8"/>
        <v>8.5090081362214423E-3</v>
      </c>
      <c r="D186" s="54">
        <v>7.7478481295652924E-3</v>
      </c>
      <c r="G186">
        <f t="shared" si="11"/>
        <v>6.9254664734999666E-3</v>
      </c>
      <c r="H186" s="61">
        <f t="shared" si="9"/>
        <v>1.1187474748758279</v>
      </c>
      <c r="J186" s="74">
        <v>7.2826541232674956E-3</v>
      </c>
      <c r="K186" s="61">
        <f t="shared" si="10"/>
        <v>1.0638769874861336</v>
      </c>
    </row>
    <row r="187" spans="1:11" x14ac:dyDescent="0.25">
      <c r="A187" s="2">
        <v>43377</v>
      </c>
      <c r="B187">
        <v>1517.36</v>
      </c>
      <c r="C187">
        <f t="shared" si="8"/>
        <v>-4.9306198725775977E-3</v>
      </c>
      <c r="D187" s="54">
        <v>-5.035362894012063E-3</v>
      </c>
      <c r="G187">
        <f t="shared" si="11"/>
        <v>6.977543246828804E-3</v>
      </c>
      <c r="H187" s="61">
        <f t="shared" si="9"/>
        <v>-0.72165269578236801</v>
      </c>
      <c r="J187" s="74">
        <v>8.0373462101356718E-3</v>
      </c>
      <c r="K187" s="61">
        <f t="shared" si="10"/>
        <v>-0.6264957067125102</v>
      </c>
    </row>
    <row r="188" spans="1:11" x14ac:dyDescent="0.25">
      <c r="A188" s="2">
        <v>43378</v>
      </c>
      <c r="B188">
        <v>1494.99</v>
      </c>
      <c r="C188">
        <f t="shared" si="8"/>
        <v>-1.4852464836861952E-2</v>
      </c>
      <c r="D188" s="54">
        <v>-1.4632199509465645E-2</v>
      </c>
      <c r="G188">
        <f t="shared" si="11"/>
        <v>6.8764988143784249E-3</v>
      </c>
      <c r="H188" s="61">
        <f t="shared" si="9"/>
        <v>-2.1278560361081467</v>
      </c>
      <c r="J188" s="74">
        <v>7.8600071801702143E-3</v>
      </c>
      <c r="K188" s="61">
        <f t="shared" si="10"/>
        <v>-1.8616012904391233</v>
      </c>
    </row>
    <row r="189" spans="1:11" x14ac:dyDescent="0.25">
      <c r="A189" s="2">
        <v>43381</v>
      </c>
      <c r="B189">
        <v>1485.16</v>
      </c>
      <c r="C189">
        <f t="shared" si="8"/>
        <v>-6.597007298640164E-3</v>
      </c>
      <c r="D189" s="54">
        <v>-5.3906316413282352E-3</v>
      </c>
      <c r="G189">
        <f t="shared" si="11"/>
        <v>7.5693551598922494E-3</v>
      </c>
      <c r="H189" s="61">
        <f t="shared" si="9"/>
        <v>-0.7121652409562681</v>
      </c>
      <c r="J189" s="74">
        <v>1.0255401177823364E-2</v>
      </c>
      <c r="K189" s="61">
        <f t="shared" si="10"/>
        <v>-0.52563830003892231</v>
      </c>
    </row>
    <row r="190" spans="1:11" x14ac:dyDescent="0.25">
      <c r="A190" s="2">
        <v>43382</v>
      </c>
      <c r="B190">
        <v>1497.55</v>
      </c>
      <c r="C190">
        <f t="shared" si="8"/>
        <v>8.307928873276197E-3</v>
      </c>
      <c r="D190" s="54">
        <v>1.1844071077917941E-2</v>
      </c>
      <c r="G190">
        <f t="shared" si="11"/>
        <v>7.4566053840833986E-3</v>
      </c>
      <c r="H190" s="61">
        <f t="shared" si="9"/>
        <v>1.5883998774026407</v>
      </c>
      <c r="J190" s="74">
        <v>9.7664829460949263E-3</v>
      </c>
      <c r="K190" s="61">
        <f t="shared" si="10"/>
        <v>1.2127263359072087</v>
      </c>
    </row>
    <row r="191" spans="1:11" x14ac:dyDescent="0.25">
      <c r="A191" s="2">
        <v>43383</v>
      </c>
      <c r="B191">
        <v>1479.75</v>
      </c>
      <c r="C191">
        <f t="shared" si="8"/>
        <v>-1.1957284843006375E-2</v>
      </c>
      <c r="D191" s="54">
        <v>-1.171414801515476E-2</v>
      </c>
      <c r="G191">
        <f t="shared" si="11"/>
        <v>7.7898541195988626E-3</v>
      </c>
      <c r="H191" s="61">
        <f t="shared" si="9"/>
        <v>-1.5037698826326646</v>
      </c>
      <c r="J191" s="74">
        <v>9.7082433769920141E-3</v>
      </c>
      <c r="K191" s="61">
        <f t="shared" si="10"/>
        <v>-1.2066187012695444</v>
      </c>
    </row>
    <row r="192" spans="1:11" x14ac:dyDescent="0.25">
      <c r="A192" s="2">
        <v>43384</v>
      </c>
      <c r="B192">
        <v>1459.97</v>
      </c>
      <c r="C192">
        <f t="shared" si="8"/>
        <v>-1.3457267024769666E-2</v>
      </c>
      <c r="D192" s="54">
        <v>-1.3258657076845847E-2</v>
      </c>
      <c r="G192">
        <f t="shared" si="11"/>
        <v>8.0792446055068003E-3</v>
      </c>
      <c r="H192" s="61">
        <f t="shared" si="9"/>
        <v>-1.6410763288202423</v>
      </c>
      <c r="J192" s="74">
        <v>1.0514171948702073E-2</v>
      </c>
      <c r="K192" s="61">
        <f t="shared" si="10"/>
        <v>-1.2610272251142487</v>
      </c>
    </row>
    <row r="193" spans="1:11" x14ac:dyDescent="0.25">
      <c r="A193" s="2">
        <v>43385</v>
      </c>
      <c r="B193">
        <v>1462.71</v>
      </c>
      <c r="C193">
        <f t="shared" si="8"/>
        <v>1.8749919955160302E-3</v>
      </c>
      <c r="D193" s="54">
        <v>5.0960212469235919E-3</v>
      </c>
      <c r="G193">
        <f t="shared" si="11"/>
        <v>8.4796969899140727E-3</v>
      </c>
      <c r="H193" s="61">
        <f t="shared" si="9"/>
        <v>0.60096737571930992</v>
      </c>
      <c r="J193" s="74">
        <v>1.1449091388292783E-2</v>
      </c>
      <c r="K193" s="61">
        <f t="shared" si="10"/>
        <v>0.4451026788147141</v>
      </c>
    </row>
    <row r="194" spans="1:11" x14ac:dyDescent="0.25">
      <c r="A194" s="2">
        <v>43389</v>
      </c>
      <c r="B194">
        <v>1479.01</v>
      </c>
      <c r="C194">
        <f t="shared" si="8"/>
        <v>1.1082065471581077E-2</v>
      </c>
      <c r="D194" s="54">
        <v>1.3571542725097552E-2</v>
      </c>
      <c r="G194">
        <f t="shared" si="11"/>
        <v>8.3155944664983581E-3</v>
      </c>
      <c r="H194" s="61">
        <f t="shared" si="9"/>
        <v>1.6320592327793539</v>
      </c>
      <c r="J194" s="74">
        <v>1.0234586099220358E-2</v>
      </c>
      <c r="K194" s="61">
        <f t="shared" si="10"/>
        <v>1.3260470519791117</v>
      </c>
    </row>
    <row r="195" spans="1:11" x14ac:dyDescent="0.25">
      <c r="A195" s="2">
        <v>43390</v>
      </c>
      <c r="B195">
        <v>1476.33</v>
      </c>
      <c r="C195">
        <f t="shared" si="8"/>
        <v>-1.8136666066373109E-3</v>
      </c>
      <c r="D195" s="54">
        <v>-4.4649532807617531E-3</v>
      </c>
      <c r="G195">
        <f t="shared" si="11"/>
        <v>8.7207437164344842E-3</v>
      </c>
      <c r="H195" s="61">
        <f t="shared" si="9"/>
        <v>-0.51199225959907801</v>
      </c>
      <c r="J195" s="74">
        <v>1.0650141057727946E-2</v>
      </c>
      <c r="K195" s="61">
        <f t="shared" si="10"/>
        <v>-0.41923888674900672</v>
      </c>
    </row>
    <row r="196" spans="1:11" x14ac:dyDescent="0.25">
      <c r="A196" s="2">
        <v>43391</v>
      </c>
      <c r="B196">
        <v>1461.26</v>
      </c>
      <c r="C196">
        <f t="shared" ref="C196:C259" si="12">LN(B196/B195)</f>
        <v>-1.0260201187717564E-2</v>
      </c>
      <c r="D196" s="54">
        <v>-1.0883268486383794E-2</v>
      </c>
      <c r="G196">
        <f t="shared" si="11"/>
        <v>8.5255168275964795E-3</v>
      </c>
      <c r="H196" s="61">
        <f t="shared" si="9"/>
        <v>-1.2765523435664854</v>
      </c>
      <c r="J196" s="74">
        <v>9.5919482465104452E-3</v>
      </c>
      <c r="K196" s="61">
        <f t="shared" si="10"/>
        <v>-1.1346254386165118</v>
      </c>
    </row>
    <row r="197" spans="1:11" x14ac:dyDescent="0.25">
      <c r="A197" s="2">
        <v>43392</v>
      </c>
      <c r="B197">
        <v>1452.38</v>
      </c>
      <c r="C197">
        <f t="shared" si="12"/>
        <v>-6.0954870846469719E-3</v>
      </c>
      <c r="D197" s="54">
        <v>-4.8993503224360685E-3</v>
      </c>
      <c r="G197">
        <f t="shared" si="11"/>
        <v>8.6850505423846421E-3</v>
      </c>
      <c r="H197" s="61">
        <f t="shared" si="9"/>
        <v>-0.56411304672624973</v>
      </c>
      <c r="J197" s="74">
        <v>1.0010492136352789E-2</v>
      </c>
      <c r="K197" s="61">
        <f t="shared" si="10"/>
        <v>-0.4894215245066954</v>
      </c>
    </row>
    <row r="198" spans="1:11" x14ac:dyDescent="0.25">
      <c r="A198" s="2">
        <v>43395</v>
      </c>
      <c r="B198">
        <v>1440.38</v>
      </c>
      <c r="C198">
        <f t="shared" si="12"/>
        <v>-8.2966224877734536E-3</v>
      </c>
      <c r="D198" s="54">
        <v>-5.406958169049101E-3</v>
      </c>
      <c r="G198">
        <f t="shared" si="11"/>
        <v>8.5055578748995941E-3</v>
      </c>
      <c r="H198" s="61">
        <f t="shared" si="9"/>
        <v>-0.63569706403448922</v>
      </c>
      <c r="J198" s="74">
        <v>9.5049596914569875E-3</v>
      </c>
      <c r="K198" s="61">
        <f t="shared" si="10"/>
        <v>-0.56885650697802004</v>
      </c>
    </row>
    <row r="199" spans="1:11" x14ac:dyDescent="0.25">
      <c r="A199" s="2">
        <v>43396</v>
      </c>
      <c r="B199">
        <v>1433.9</v>
      </c>
      <c r="C199">
        <f t="shared" si="12"/>
        <v>-4.5089629253930903E-3</v>
      </c>
      <c r="D199" s="54">
        <v>-3.0995359873217916E-3</v>
      </c>
      <c r="G199">
        <f t="shared" si="11"/>
        <v>8.3521228245267871E-3</v>
      </c>
      <c r="H199" s="61">
        <f t="shared" si="9"/>
        <v>-0.37110756779338966</v>
      </c>
      <c r="J199" s="74">
        <v>9.5175895628858195E-3</v>
      </c>
      <c r="K199" s="61">
        <f t="shared" si="10"/>
        <v>-0.32566396847039325</v>
      </c>
    </row>
    <row r="200" spans="1:11" x14ac:dyDescent="0.25">
      <c r="A200" s="2">
        <v>43397</v>
      </c>
      <c r="B200">
        <v>1411.99</v>
      </c>
      <c r="C200">
        <f t="shared" si="12"/>
        <v>-1.5397947845859208E-2</v>
      </c>
      <c r="D200" s="54">
        <v>-1.4766208396256895E-2</v>
      </c>
      <c r="G200">
        <f t="shared" si="11"/>
        <v>8.1331977558414623E-3</v>
      </c>
      <c r="H200" s="61">
        <f t="shared" si="9"/>
        <v>-1.8155476897941454</v>
      </c>
      <c r="J200" s="74">
        <v>8.9181665483268318E-3</v>
      </c>
      <c r="K200" s="61">
        <f t="shared" si="10"/>
        <v>-1.655744856999473</v>
      </c>
    </row>
    <row r="201" spans="1:11" x14ac:dyDescent="0.25">
      <c r="A201" s="2">
        <v>43398</v>
      </c>
      <c r="B201">
        <v>1395.49</v>
      </c>
      <c r="C201">
        <f t="shared" si="12"/>
        <v>-1.1754448814794432E-2</v>
      </c>
      <c r="D201" s="54">
        <v>-9.802008599944935E-3</v>
      </c>
      <c r="G201">
        <f t="shared" si="11"/>
        <v>8.6753919805152551E-3</v>
      </c>
      <c r="H201" s="61">
        <f t="shared" si="9"/>
        <v>-1.1298634830518364</v>
      </c>
      <c r="J201" s="74">
        <v>1.1034073029077064E-2</v>
      </c>
      <c r="K201" s="61">
        <f t="shared" si="10"/>
        <v>-0.88834001498038084</v>
      </c>
    </row>
    <row r="202" spans="1:11" x14ac:dyDescent="0.25">
      <c r="A202" s="2">
        <v>43399</v>
      </c>
      <c r="B202">
        <v>1397.17</v>
      </c>
      <c r="C202">
        <f t="shared" si="12"/>
        <v>1.2031541273632882E-3</v>
      </c>
      <c r="D202" s="54">
        <v>5.4549951508184235E-3</v>
      </c>
      <c r="G202">
        <f t="shared" si="11"/>
        <v>8.7470819597313017E-3</v>
      </c>
      <c r="H202" s="61">
        <f t="shared" si="9"/>
        <v>0.62363599380129664</v>
      </c>
      <c r="J202" s="74">
        <v>1.1366565718825472E-2</v>
      </c>
      <c r="K202" s="61">
        <f t="shared" si="10"/>
        <v>0.4799158589989746</v>
      </c>
    </row>
    <row r="203" spans="1:11" x14ac:dyDescent="0.25">
      <c r="A203" s="2">
        <v>43402</v>
      </c>
      <c r="B203">
        <v>1392.46</v>
      </c>
      <c r="C203">
        <f t="shared" si="12"/>
        <v>-3.3767951130269139E-3</v>
      </c>
      <c r="D203" s="54">
        <v>-2.2036337449144482E-3</v>
      </c>
      <c r="G203">
        <f t="shared" si="11"/>
        <v>8.585230024138463E-3</v>
      </c>
      <c r="H203" s="61">
        <f t="shared" si="9"/>
        <v>-0.25667730960249785</v>
      </c>
      <c r="J203" s="74">
        <v>1.0144705868428274E-2</v>
      </c>
      <c r="K203" s="61">
        <f t="shared" si="10"/>
        <v>-0.21722007256735365</v>
      </c>
    </row>
    <row r="204" spans="1:11" x14ac:dyDescent="0.25">
      <c r="A204" s="2">
        <v>43403</v>
      </c>
      <c r="B204">
        <v>1394.92</v>
      </c>
      <c r="C204">
        <f t="shared" si="12"/>
        <v>1.7650988660983945E-3</v>
      </c>
      <c r="D204" s="54">
        <v>-3.3773486340956402E-4</v>
      </c>
      <c r="G204">
        <f t="shared" si="11"/>
        <v>8.3411728308571773E-3</v>
      </c>
      <c r="H204" s="61">
        <f t="shared" si="9"/>
        <v>-4.0490092971117206E-2</v>
      </c>
      <c r="J204" s="74">
        <v>9.291359070590895E-3</v>
      </c>
      <c r="K204" s="61">
        <f t="shared" si="10"/>
        <v>-3.6349350062098655E-2</v>
      </c>
    </row>
    <row r="205" spans="1:11" x14ac:dyDescent="0.25">
      <c r="A205" s="2">
        <v>43404</v>
      </c>
      <c r="B205">
        <v>1392.18</v>
      </c>
      <c r="C205">
        <f t="shared" si="12"/>
        <v>-1.9662020614440159E-3</v>
      </c>
      <c r="D205" s="54">
        <v>-2.1222539814710725E-3</v>
      </c>
      <c r="G205">
        <f t="shared" si="11"/>
        <v>8.0874902307733199E-3</v>
      </c>
      <c r="H205" s="61">
        <f t="shared" si="9"/>
        <v>-0.26241193756201225</v>
      </c>
      <c r="J205" s="74">
        <v>8.5142301776407522E-3</v>
      </c>
      <c r="K205" s="61">
        <f t="shared" si="10"/>
        <v>-0.24925964381892454</v>
      </c>
    </row>
    <row r="206" spans="1:11" x14ac:dyDescent="0.25">
      <c r="A206" s="2">
        <v>43405</v>
      </c>
      <c r="B206">
        <v>1383.02</v>
      </c>
      <c r="C206">
        <f t="shared" si="12"/>
        <v>-6.6013500031565173E-3</v>
      </c>
      <c r="D206" s="54">
        <v>-5.5084205755179874E-3</v>
      </c>
      <c r="G206">
        <f t="shared" si="11"/>
        <v>7.8583259067434227E-3</v>
      </c>
      <c r="H206" s="61">
        <f t="shared" si="9"/>
        <v>-0.70096616517152543</v>
      </c>
      <c r="J206" s="74">
        <v>7.9196824733434087E-3</v>
      </c>
      <c r="K206" s="61">
        <f t="shared" si="10"/>
        <v>-0.69553553366042054</v>
      </c>
    </row>
    <row r="207" spans="1:11" x14ac:dyDescent="0.25">
      <c r="A207" s="2">
        <v>43406</v>
      </c>
      <c r="B207">
        <v>1390.97</v>
      </c>
      <c r="C207">
        <f t="shared" si="12"/>
        <v>5.7318315968640466E-3</v>
      </c>
      <c r="D207" s="54">
        <v>5.7928047979151978E-3</v>
      </c>
      <c r="G207">
        <f t="shared" si="11"/>
        <v>7.7374834880215761E-3</v>
      </c>
      <c r="H207" s="61">
        <f t="shared" si="9"/>
        <v>0.74866780741865979</v>
      </c>
      <c r="J207" s="74">
        <v>8.055348748872624E-3</v>
      </c>
      <c r="K207" s="61">
        <f t="shared" si="10"/>
        <v>0.719125264281813</v>
      </c>
    </row>
    <row r="208" spans="1:11" x14ac:dyDescent="0.25">
      <c r="A208" s="2">
        <v>43410</v>
      </c>
      <c r="B208">
        <v>1401.69</v>
      </c>
      <c r="C208">
        <f t="shared" si="12"/>
        <v>7.6773059763326178E-3</v>
      </c>
      <c r="D208" s="54">
        <v>7.5205379673815697E-3</v>
      </c>
      <c r="G208">
        <f t="shared" si="11"/>
        <v>7.6347840132754965E-3</v>
      </c>
      <c r="H208" s="61">
        <f t="shared" ref="H208:H271" si="13">D208/G208</f>
        <v>0.98503611291488091</v>
      </c>
      <c r="J208" s="74">
        <v>7.9977941895966308E-3</v>
      </c>
      <c r="K208" s="61">
        <f t="shared" ref="K208:K271" si="14">D208/J208</f>
        <v>0.94032651867487838</v>
      </c>
    </row>
    <row r="209" spans="1:11" x14ac:dyDescent="0.25">
      <c r="A209" s="2">
        <v>43411</v>
      </c>
      <c r="B209">
        <v>1423.2</v>
      </c>
      <c r="C209">
        <f t="shared" si="12"/>
        <v>1.5229205902254647E-2</v>
      </c>
      <c r="D209" s="54">
        <v>1.285777005583983E-2</v>
      </c>
      <c r="G209">
        <f t="shared" ref="G209:G272" si="15">SQRT($F$3*G208^2+(1-$F$3)*D208^2)</f>
        <v>7.6279775034234819E-3</v>
      </c>
      <c r="H209" s="61">
        <f t="shared" si="13"/>
        <v>1.6856067089958231</v>
      </c>
      <c r="J209" s="74">
        <v>8.3268954321142116E-3</v>
      </c>
      <c r="K209" s="61">
        <f t="shared" si="14"/>
        <v>1.5441253178527334</v>
      </c>
    </row>
    <row r="210" spans="1:11" x14ac:dyDescent="0.25">
      <c r="A210" s="2">
        <v>43412</v>
      </c>
      <c r="B210">
        <v>1424.96</v>
      </c>
      <c r="C210">
        <f t="shared" si="12"/>
        <v>1.2358857817122357E-3</v>
      </c>
      <c r="D210" s="54">
        <v>-2.5435019165186449E-3</v>
      </c>
      <c r="G210">
        <f t="shared" si="15"/>
        <v>8.0382966724114966E-3</v>
      </c>
      <c r="H210" s="61">
        <f t="shared" si="13"/>
        <v>-0.31642299608675578</v>
      </c>
      <c r="J210" s="74">
        <v>1.064081701969604E-2</v>
      </c>
      <c r="K210" s="61">
        <f t="shared" si="14"/>
        <v>-0.23903257727396773</v>
      </c>
    </row>
    <row r="211" spans="1:11" x14ac:dyDescent="0.25">
      <c r="A211" s="2">
        <v>43413</v>
      </c>
      <c r="B211">
        <v>1419.91</v>
      </c>
      <c r="C211">
        <f t="shared" si="12"/>
        <v>-3.5502538283361325E-3</v>
      </c>
      <c r="D211" s="54">
        <v>-4.9011124974523276E-3</v>
      </c>
      <c r="G211">
        <f t="shared" si="15"/>
        <v>7.818281442237781E-3</v>
      </c>
      <c r="H211" s="61">
        <f t="shared" si="13"/>
        <v>-0.62687849416297181</v>
      </c>
      <c r="J211" s="74">
        <v>9.563215369357312E-3</v>
      </c>
      <c r="K211" s="61">
        <f t="shared" si="14"/>
        <v>-0.51249630047615491</v>
      </c>
    </row>
    <row r="212" spans="1:11" x14ac:dyDescent="0.25">
      <c r="A212" s="2">
        <v>43417</v>
      </c>
      <c r="B212">
        <v>1387.37</v>
      </c>
      <c r="C212">
        <f t="shared" si="12"/>
        <v>-2.3183620767633875E-2</v>
      </c>
      <c r="D212" s="54">
        <v>-2.4435516138194193E-2</v>
      </c>
      <c r="G212">
        <f t="shared" si="15"/>
        <v>7.6745845131966786E-3</v>
      </c>
      <c r="H212" s="61">
        <f t="shared" si="13"/>
        <v>-3.1839529679002934</v>
      </c>
      <c r="J212" s="74">
        <v>8.8527666306352851E-3</v>
      </c>
      <c r="K212" s="61">
        <f t="shared" si="14"/>
        <v>-2.760212389834642</v>
      </c>
    </row>
    <row r="213" spans="1:11" x14ac:dyDescent="0.25">
      <c r="A213" s="2">
        <v>43418</v>
      </c>
      <c r="B213">
        <v>1401.51</v>
      </c>
      <c r="C213">
        <f t="shared" si="12"/>
        <v>1.0140358254292447E-2</v>
      </c>
      <c r="D213" s="54">
        <v>1.3067151054979319E-2</v>
      </c>
      <c r="G213">
        <f t="shared" si="15"/>
        <v>9.5493957682977713E-3</v>
      </c>
      <c r="H213" s="61">
        <f t="shared" si="13"/>
        <v>1.3683746461069133</v>
      </c>
      <c r="J213" s="74">
        <v>1.3799393196593065E-2</v>
      </c>
      <c r="K213" s="61">
        <f t="shared" si="14"/>
        <v>0.94693664198259608</v>
      </c>
    </row>
    <row r="214" spans="1:11" x14ac:dyDescent="0.25">
      <c r="A214" s="2">
        <v>43419</v>
      </c>
      <c r="B214">
        <v>1426.96</v>
      </c>
      <c r="C214">
        <f t="shared" si="12"/>
        <v>1.7996080458388013E-2</v>
      </c>
      <c r="D214" s="54">
        <v>1.9928339173517245E-2</v>
      </c>
      <c r="G214">
        <f t="shared" si="15"/>
        <v>9.7961486395841905E-3</v>
      </c>
      <c r="H214" s="61">
        <f t="shared" si="13"/>
        <v>2.0343034703445588</v>
      </c>
      <c r="J214" s="74">
        <v>1.3052736381771386E-2</v>
      </c>
      <c r="K214" s="61">
        <f t="shared" si="14"/>
        <v>1.5267556618509424</v>
      </c>
    </row>
    <row r="215" spans="1:11" x14ac:dyDescent="0.25">
      <c r="A215" s="2">
        <v>43420</v>
      </c>
      <c r="B215">
        <v>1436.9</v>
      </c>
      <c r="C215">
        <f t="shared" si="12"/>
        <v>6.9417079851129253E-3</v>
      </c>
      <c r="D215" s="54">
        <v>4.1785930638694275E-3</v>
      </c>
      <c r="G215">
        <f t="shared" si="15"/>
        <v>1.0678716149967753E-2</v>
      </c>
      <c r="H215" s="61">
        <f t="shared" si="13"/>
        <v>0.39130107076420845</v>
      </c>
      <c r="J215" s="74">
        <v>1.4391358409842164E-2</v>
      </c>
      <c r="K215" s="61">
        <f t="shared" si="14"/>
        <v>0.29035431853408034</v>
      </c>
    </row>
    <row r="216" spans="1:11" x14ac:dyDescent="0.25">
      <c r="A216" s="2">
        <v>43423</v>
      </c>
      <c r="B216">
        <v>1423.09</v>
      </c>
      <c r="C216">
        <f t="shared" si="12"/>
        <v>-9.6574514833127675E-3</v>
      </c>
      <c r="D216" s="54">
        <v>-1.366149199868481E-2</v>
      </c>
      <c r="G216">
        <f t="shared" si="15"/>
        <v>1.0403870351676449E-2</v>
      </c>
      <c r="H216" s="61">
        <f t="shared" si="13"/>
        <v>-1.3131163246842494</v>
      </c>
      <c r="J216" s="74">
        <v>1.3027801320507831E-2</v>
      </c>
      <c r="K216" s="61">
        <f t="shared" si="14"/>
        <v>-1.0486414140488503</v>
      </c>
    </row>
    <row r="217" spans="1:11" x14ac:dyDescent="0.25">
      <c r="A217" s="2">
        <v>43424</v>
      </c>
      <c r="B217">
        <v>1389.24</v>
      </c>
      <c r="C217">
        <f t="shared" si="12"/>
        <v>-2.407372874621087E-2</v>
      </c>
      <c r="D217" s="54">
        <v>-2.1948846036813352E-2</v>
      </c>
      <c r="G217">
        <f t="shared" si="15"/>
        <v>1.0627524124396541E-2</v>
      </c>
      <c r="H217" s="61">
        <f t="shared" si="13"/>
        <v>-2.0652831063848245</v>
      </c>
      <c r="J217" s="74">
        <v>1.238085166532393E-2</v>
      </c>
      <c r="K217" s="61">
        <f t="shared" si="14"/>
        <v>-1.7728058319515525</v>
      </c>
    </row>
    <row r="218" spans="1:11" x14ac:dyDescent="0.25">
      <c r="A218" s="2">
        <v>43425</v>
      </c>
      <c r="B218">
        <v>1390.19</v>
      </c>
      <c r="C218">
        <f t="shared" si="12"/>
        <v>6.8359342526673635E-4</v>
      </c>
      <c r="D218" s="54">
        <v>3.307523512891525E-3</v>
      </c>
      <c r="G218">
        <f t="shared" si="15"/>
        <v>1.1622079134759706E-2</v>
      </c>
      <c r="H218" s="61">
        <f t="shared" si="13"/>
        <v>0.28458965685401955</v>
      </c>
      <c r="J218" s="74">
        <v>1.5937222324033256E-2</v>
      </c>
      <c r="K218" s="61">
        <f t="shared" si="14"/>
        <v>0.2075345029167219</v>
      </c>
    </row>
    <row r="219" spans="1:11" x14ac:dyDescent="0.25">
      <c r="A219" s="2">
        <v>43426</v>
      </c>
      <c r="B219">
        <v>1388.3</v>
      </c>
      <c r="C219">
        <f t="shared" si="12"/>
        <v>-1.3604513901475249E-3</v>
      </c>
      <c r="D219" s="54">
        <v>1.8947783893196834E-3</v>
      </c>
      <c r="G219">
        <f t="shared" si="15"/>
        <v>1.1297112140588837E-2</v>
      </c>
      <c r="H219" s="61">
        <f t="shared" si="13"/>
        <v>0.16772236707397351</v>
      </c>
      <c r="J219" s="74">
        <v>1.3869941734991054E-2</v>
      </c>
      <c r="K219" s="61">
        <f t="shared" si="14"/>
        <v>0.13661040727658871</v>
      </c>
    </row>
    <row r="220" spans="1:11" x14ac:dyDescent="0.25">
      <c r="A220" s="2">
        <v>43427</v>
      </c>
      <c r="B220">
        <v>1370.91</v>
      </c>
      <c r="C220">
        <f t="shared" si="12"/>
        <v>-1.2605224147426439E-2</v>
      </c>
      <c r="D220" s="54">
        <v>-1.1871490671848251E-2</v>
      </c>
      <c r="G220">
        <f t="shared" si="15"/>
        <v>1.0962785652501616E-2</v>
      </c>
      <c r="H220" s="61">
        <f t="shared" si="13"/>
        <v>-1.0828899741498892</v>
      </c>
      <c r="J220" s="74">
        <v>1.2182416475241334E-2</v>
      </c>
      <c r="K220" s="61">
        <f t="shared" si="14"/>
        <v>-0.97447749352314572</v>
      </c>
    </row>
    <row r="221" spans="1:11" x14ac:dyDescent="0.25">
      <c r="A221" s="2">
        <v>43430</v>
      </c>
      <c r="B221">
        <v>1393.78</v>
      </c>
      <c r="C221">
        <f t="shared" si="12"/>
        <v>1.6544727747123549E-2</v>
      </c>
      <c r="D221" s="54">
        <v>1.9073018887416786E-2</v>
      </c>
      <c r="G221">
        <f t="shared" si="15"/>
        <v>1.1019421334772546E-2</v>
      </c>
      <c r="H221" s="61">
        <f t="shared" si="13"/>
        <v>1.7308548523533225</v>
      </c>
      <c r="J221" s="74">
        <v>1.2375559445746245E-2</v>
      </c>
      <c r="K221" s="61">
        <f t="shared" si="14"/>
        <v>1.5411843780502874</v>
      </c>
    </row>
    <row r="222" spans="1:11" x14ac:dyDescent="0.25">
      <c r="A222" s="2">
        <v>43431</v>
      </c>
      <c r="B222">
        <v>1383.27</v>
      </c>
      <c r="C222">
        <f t="shared" si="12"/>
        <v>-7.569219264429182E-3</v>
      </c>
      <c r="D222" s="54">
        <v>-5.9626647615830409E-3</v>
      </c>
      <c r="G222">
        <f t="shared" si="15"/>
        <v>1.1660565626453607E-2</v>
      </c>
      <c r="H222" s="61">
        <f t="shared" si="13"/>
        <v>-0.51135296113388451</v>
      </c>
      <c r="J222" s="74">
        <v>1.3532775169512913E-2</v>
      </c>
      <c r="K222" s="61">
        <f t="shared" si="14"/>
        <v>-0.4406091645574613</v>
      </c>
    </row>
    <row r="223" spans="1:11" x14ac:dyDescent="0.25">
      <c r="A223" s="2">
        <v>43432</v>
      </c>
      <c r="B223">
        <v>1385.13</v>
      </c>
      <c r="C223">
        <f t="shared" si="12"/>
        <v>1.3437366564604057E-3</v>
      </c>
      <c r="D223" s="54">
        <v>-5.7982216037495899E-4</v>
      </c>
      <c r="G223">
        <f t="shared" si="15"/>
        <v>1.1399292326659712E-2</v>
      </c>
      <c r="H223" s="61">
        <f t="shared" si="13"/>
        <v>-5.086475052656729E-2</v>
      </c>
      <c r="J223" s="74">
        <v>1.243384288025795E-2</v>
      </c>
      <c r="K223" s="61">
        <f t="shared" si="14"/>
        <v>-4.6632578999014192E-2</v>
      </c>
    </row>
    <row r="224" spans="1:11" x14ac:dyDescent="0.25">
      <c r="A224" s="2">
        <v>43433</v>
      </c>
      <c r="B224">
        <v>1386.8</v>
      </c>
      <c r="C224">
        <f t="shared" si="12"/>
        <v>1.2049367783834542E-3</v>
      </c>
      <c r="D224" s="54">
        <v>-1.6085061760658806E-3</v>
      </c>
      <c r="G224">
        <f t="shared" si="15"/>
        <v>1.1052936498505006E-2</v>
      </c>
      <c r="H224" s="61">
        <f t="shared" si="13"/>
        <v>-0.14552749636112028</v>
      </c>
      <c r="J224" s="74">
        <v>1.1011505259355786E-2</v>
      </c>
      <c r="K224" s="61">
        <f t="shared" si="14"/>
        <v>-0.14607504952142975</v>
      </c>
    </row>
    <row r="225" spans="1:11" x14ac:dyDescent="0.25">
      <c r="A225" s="2">
        <v>43434</v>
      </c>
      <c r="B225">
        <v>1379.24</v>
      </c>
      <c r="C225">
        <f t="shared" si="12"/>
        <v>-5.4663120018132363E-3</v>
      </c>
      <c r="D225" s="54">
        <v>-3.6719578242279398E-3</v>
      </c>
      <c r="G225">
        <f t="shared" si="15"/>
        <v>1.0723460190288001E-2</v>
      </c>
      <c r="H225" s="61">
        <f t="shared" si="13"/>
        <v>-0.34242285223882774</v>
      </c>
      <c r="J225" s="74">
        <v>9.8593014528209916E-3</v>
      </c>
      <c r="K225" s="61">
        <f t="shared" si="14"/>
        <v>-0.37243590144789629</v>
      </c>
    </row>
    <row r="226" spans="1:11" x14ac:dyDescent="0.25">
      <c r="A226" s="2">
        <v>43437</v>
      </c>
      <c r="B226">
        <v>1405.61</v>
      </c>
      <c r="C226">
        <f t="shared" si="12"/>
        <v>1.893874943806971E-2</v>
      </c>
      <c r="D226" s="54">
        <v>1.828681525231899E-2</v>
      </c>
      <c r="G226">
        <f t="shared" si="15"/>
        <v>1.0435613973375241E-2</v>
      </c>
      <c r="H226" s="61">
        <f t="shared" si="13"/>
        <v>1.7523468479166442</v>
      </c>
      <c r="J226" s="74">
        <v>9.300646077423565E-3</v>
      </c>
      <c r="K226" s="61">
        <f t="shared" si="14"/>
        <v>1.9661876282668682</v>
      </c>
    </row>
    <row r="227" spans="1:11" x14ac:dyDescent="0.25">
      <c r="A227" s="2">
        <v>43438</v>
      </c>
      <c r="B227">
        <v>1399.71</v>
      </c>
      <c r="C227">
        <f t="shared" si="12"/>
        <v>-4.2062999579624595E-3</v>
      </c>
      <c r="D227" s="54">
        <v>-3.1190544907666829E-3</v>
      </c>
      <c r="G227">
        <f t="shared" si="15"/>
        <v>1.1064916329804447E-2</v>
      </c>
      <c r="H227" s="61">
        <f t="shared" si="13"/>
        <v>-0.28188685732446084</v>
      </c>
      <c r="J227" s="74">
        <v>1.2445551535862057E-2</v>
      </c>
      <c r="K227" s="61">
        <f t="shared" si="14"/>
        <v>-0.25061601181587473</v>
      </c>
    </row>
    <row r="228" spans="1:11" x14ac:dyDescent="0.25">
      <c r="A228" s="2">
        <v>43439</v>
      </c>
      <c r="B228">
        <v>1408.41</v>
      </c>
      <c r="C228">
        <f t="shared" si="12"/>
        <v>6.1963362221377424E-3</v>
      </c>
      <c r="D228" s="54">
        <v>3.996033311831711E-3</v>
      </c>
      <c r="G228">
        <f t="shared" si="15"/>
        <v>1.075500539457889E-2</v>
      </c>
      <c r="H228" s="61">
        <f t="shared" si="13"/>
        <v>0.37155102812369856</v>
      </c>
      <c r="J228" s="74">
        <v>1.1186548821163562E-2</v>
      </c>
      <c r="K228" s="61">
        <f t="shared" si="14"/>
        <v>0.35721770634672528</v>
      </c>
    </row>
    <row r="229" spans="1:11" x14ac:dyDescent="0.25">
      <c r="A229" s="2">
        <v>43440</v>
      </c>
      <c r="B229">
        <v>1390</v>
      </c>
      <c r="C229">
        <f t="shared" si="12"/>
        <v>-1.3157661386562578E-2</v>
      </c>
      <c r="D229" s="54">
        <v>-1.638179166103337E-2</v>
      </c>
      <c r="G229">
        <f t="shared" si="15"/>
        <v>1.0473205312077667E-2</v>
      </c>
      <c r="H229" s="61">
        <f t="shared" si="13"/>
        <v>-1.5641621808122046</v>
      </c>
      <c r="J229" s="74">
        <v>1.0418575729024345E-2</v>
      </c>
      <c r="K229" s="61">
        <f t="shared" si="14"/>
        <v>-1.5723638323611298</v>
      </c>
    </row>
    <row r="230" spans="1:11" x14ac:dyDescent="0.25">
      <c r="A230" s="2">
        <v>43441</v>
      </c>
      <c r="B230">
        <v>1382.45</v>
      </c>
      <c r="C230">
        <f t="shared" si="12"/>
        <v>-5.4464597475465766E-3</v>
      </c>
      <c r="D230" s="54">
        <v>-2.5131602893024309E-3</v>
      </c>
      <c r="G230">
        <f t="shared" si="15"/>
        <v>1.0918266053725111E-2</v>
      </c>
      <c r="H230" s="61">
        <f t="shared" si="13"/>
        <v>-0.23017943297369889</v>
      </c>
      <c r="J230" s="74">
        <v>1.1304796338180613E-2</v>
      </c>
      <c r="K230" s="61">
        <f t="shared" si="14"/>
        <v>-0.22230920523658876</v>
      </c>
    </row>
    <row r="231" spans="1:11" x14ac:dyDescent="0.25">
      <c r="A231" s="2">
        <v>43444</v>
      </c>
      <c r="B231">
        <v>1377.03</v>
      </c>
      <c r="C231">
        <f t="shared" si="12"/>
        <v>-3.928281393483511E-3</v>
      </c>
      <c r="D231" s="54">
        <v>-3.1490058055625735E-3</v>
      </c>
      <c r="G231">
        <f t="shared" si="15"/>
        <v>1.060353620643199E-2</v>
      </c>
      <c r="H231" s="61">
        <f t="shared" si="13"/>
        <v>-0.29697694658244489</v>
      </c>
      <c r="J231" s="74">
        <v>1.0413347455909912E-2</v>
      </c>
      <c r="K231" s="61">
        <f t="shared" si="14"/>
        <v>-0.30240091564172389</v>
      </c>
    </row>
    <row r="232" spans="1:11" x14ac:dyDescent="0.25">
      <c r="A232" s="2">
        <v>43445</v>
      </c>
      <c r="B232">
        <v>1373.35</v>
      </c>
      <c r="C232">
        <f t="shared" si="12"/>
        <v>-2.675995459554699E-3</v>
      </c>
      <c r="D232" s="54">
        <v>-1.1367461622191159E-3</v>
      </c>
      <c r="G232">
        <f t="shared" si="15"/>
        <v>1.0309406167673058E-2</v>
      </c>
      <c r="H232" s="61">
        <f t="shared" si="13"/>
        <v>-0.11026301066530697</v>
      </c>
      <c r="J232" s="74">
        <v>9.5514706503112452E-3</v>
      </c>
      <c r="K232" s="61">
        <f t="shared" si="14"/>
        <v>-0.11901268441651693</v>
      </c>
    </row>
    <row r="233" spans="1:11" x14ac:dyDescent="0.25">
      <c r="A233" s="2">
        <v>43446</v>
      </c>
      <c r="B233">
        <v>1374.29</v>
      </c>
      <c r="C233">
        <f t="shared" si="12"/>
        <v>6.8422357854218689E-4</v>
      </c>
      <c r="D233" s="54">
        <v>2.2818430387182404E-3</v>
      </c>
      <c r="G233">
        <f t="shared" si="15"/>
        <v>9.999217754829183E-3</v>
      </c>
      <c r="H233" s="61">
        <f t="shared" si="13"/>
        <v>0.22820215487518616</v>
      </c>
      <c r="J233" s="74">
        <v>8.7721471337415136E-3</v>
      </c>
      <c r="K233" s="61">
        <f t="shared" si="14"/>
        <v>0.26012366230626416</v>
      </c>
    </row>
    <row r="234" spans="1:11" x14ac:dyDescent="0.25">
      <c r="A234" s="2">
        <v>43447</v>
      </c>
      <c r="B234">
        <v>1365.35</v>
      </c>
      <c r="C234">
        <f t="shared" si="12"/>
        <v>-6.526428094716044E-3</v>
      </c>
      <c r="D234" s="54">
        <v>-6.0322306466757862E-3</v>
      </c>
      <c r="G234">
        <f t="shared" si="15"/>
        <v>9.7107004291751529E-3</v>
      </c>
      <c r="H234" s="61">
        <f t="shared" si="13"/>
        <v>-0.62119418580274099</v>
      </c>
      <c r="J234" s="74">
        <v>8.0708908190357739E-3</v>
      </c>
      <c r="K234" s="61">
        <f t="shared" si="14"/>
        <v>-0.74740580462919137</v>
      </c>
    </row>
    <row r="235" spans="1:11" x14ac:dyDescent="0.25">
      <c r="A235" s="2">
        <v>43448</v>
      </c>
      <c r="B235">
        <v>1359.31</v>
      </c>
      <c r="C235">
        <f t="shared" si="12"/>
        <v>-4.4335879661096481E-3</v>
      </c>
      <c r="D235" s="54">
        <v>-3.8124572011242518E-3</v>
      </c>
      <c r="G235">
        <f t="shared" si="15"/>
        <v>9.5301158990934217E-3</v>
      </c>
      <c r="H235" s="61">
        <f t="shared" si="13"/>
        <v>-0.40004310981012542</v>
      </c>
      <c r="J235" s="74">
        <v>8.148541250899843E-3</v>
      </c>
      <c r="K235" s="61">
        <f t="shared" si="14"/>
        <v>-0.46786990256731442</v>
      </c>
    </row>
    <row r="236" spans="1:11" x14ac:dyDescent="0.25">
      <c r="A236" s="2">
        <v>43451</v>
      </c>
      <c r="B236">
        <v>1335.64</v>
      </c>
      <c r="C236">
        <f t="shared" si="12"/>
        <v>-1.7566640334281611E-2</v>
      </c>
      <c r="D236" s="54">
        <v>-1.626637237290688E-2</v>
      </c>
      <c r="G236">
        <f t="shared" si="15"/>
        <v>9.2868623496726969E-3</v>
      </c>
      <c r="H236" s="61">
        <f t="shared" si="13"/>
        <v>-1.7515466215002278</v>
      </c>
      <c r="J236" s="74">
        <v>7.8737648415452208E-3</v>
      </c>
      <c r="K236" s="61">
        <f t="shared" si="14"/>
        <v>-2.0658951213628849</v>
      </c>
    </row>
    <row r="237" spans="1:11" x14ac:dyDescent="0.25">
      <c r="A237" s="2">
        <v>43452</v>
      </c>
      <c r="B237">
        <v>1336.14</v>
      </c>
      <c r="C237">
        <f t="shared" si="12"/>
        <v>3.7428231803286722E-4</v>
      </c>
      <c r="D237" s="54">
        <v>2.0803170051664536E-3</v>
      </c>
      <c r="G237">
        <f t="shared" si="15"/>
        <v>9.8461543647307449E-3</v>
      </c>
      <c r="H237" s="61">
        <f t="shared" si="13"/>
        <v>0.21128218470941496</v>
      </c>
      <c r="J237" s="74">
        <v>1.1211140553189992E-2</v>
      </c>
      <c r="K237" s="61">
        <f t="shared" si="14"/>
        <v>0.18555801662610724</v>
      </c>
    </row>
    <row r="238" spans="1:11" x14ac:dyDescent="0.25">
      <c r="A238" s="2">
        <v>43453</v>
      </c>
      <c r="B238">
        <v>1332.35</v>
      </c>
      <c r="C238">
        <f t="shared" si="12"/>
        <v>-2.8405596786117591E-3</v>
      </c>
      <c r="D238" s="54">
        <v>7.1392574377810141E-4</v>
      </c>
      <c r="G238">
        <f t="shared" si="15"/>
        <v>9.5597915018152471E-3</v>
      </c>
      <c r="H238" s="61">
        <f t="shared" si="13"/>
        <v>7.4680053811062574E-2</v>
      </c>
      <c r="J238" s="74">
        <v>1.0004528900479898E-2</v>
      </c>
      <c r="K238" s="61">
        <f t="shared" si="14"/>
        <v>7.1360256028033045E-2</v>
      </c>
    </row>
    <row r="239" spans="1:11" x14ac:dyDescent="0.25">
      <c r="A239" s="2">
        <v>43454</v>
      </c>
      <c r="B239">
        <v>1298.3699999999999</v>
      </c>
      <c r="C239">
        <f t="shared" si="12"/>
        <v>-2.5834668774003811E-2</v>
      </c>
      <c r="D239" s="54">
        <v>-2.5618043716427407E-2</v>
      </c>
      <c r="G239">
        <f t="shared" si="15"/>
        <v>9.2702113321512809E-3</v>
      </c>
      <c r="H239" s="61">
        <f t="shared" si="13"/>
        <v>-2.7634800112461284</v>
      </c>
      <c r="J239" s="74">
        <v>9.1393674192741022E-3</v>
      </c>
      <c r="K239" s="61">
        <f t="shared" si="14"/>
        <v>-2.8030434209703903</v>
      </c>
    </row>
    <row r="240" spans="1:11" x14ac:dyDescent="0.25">
      <c r="A240" s="2">
        <v>43455</v>
      </c>
      <c r="B240">
        <v>1301.8599999999999</v>
      </c>
      <c r="C240">
        <f t="shared" si="12"/>
        <v>2.6843795323596496E-3</v>
      </c>
      <c r="D240" s="54">
        <v>6.0137902121077062E-3</v>
      </c>
      <c r="G240">
        <f t="shared" si="15"/>
        <v>1.0961644898717912E-2</v>
      </c>
      <c r="H240" s="61">
        <f t="shared" si="13"/>
        <v>0.54862114834709585</v>
      </c>
      <c r="J240" s="74">
        <v>1.4973278399378245E-2</v>
      </c>
      <c r="K240" s="61">
        <f t="shared" si="14"/>
        <v>0.401634835852476</v>
      </c>
    </row>
    <row r="241" spans="1:11" x14ac:dyDescent="0.25">
      <c r="A241" s="2">
        <v>43458</v>
      </c>
      <c r="B241">
        <v>1301.5999999999999</v>
      </c>
      <c r="C241">
        <f t="shared" si="12"/>
        <v>-1.9973420053646574E-4</v>
      </c>
      <c r="D241" s="54">
        <v>2.9941956638678859E-3</v>
      </c>
      <c r="G241">
        <f t="shared" si="15"/>
        <v>1.0729312173451178E-2</v>
      </c>
      <c r="H241" s="61">
        <f t="shared" si="13"/>
        <v>0.27906687916833872</v>
      </c>
      <c r="J241" s="74">
        <v>1.3134730622713234E-2</v>
      </c>
      <c r="K241" s="61">
        <f t="shared" si="14"/>
        <v>0.22796018813588553</v>
      </c>
    </row>
    <row r="242" spans="1:11" x14ac:dyDescent="0.25">
      <c r="A242" s="2">
        <v>43460</v>
      </c>
      <c r="B242">
        <v>1329.15</v>
      </c>
      <c r="C242">
        <f t="shared" si="12"/>
        <v>2.0945363256593123E-2</v>
      </c>
      <c r="D242" s="54">
        <v>1.9560763575857825E-2</v>
      </c>
      <c r="G242">
        <f t="shared" si="15"/>
        <v>1.042827712485898E-2</v>
      </c>
      <c r="H242" s="61">
        <f t="shared" si="13"/>
        <v>1.8757425931104934</v>
      </c>
      <c r="J242" s="74">
        <v>1.1563896227659961E-2</v>
      </c>
      <c r="K242" s="61">
        <f t="shared" si="14"/>
        <v>1.6915374533602234</v>
      </c>
    </row>
    <row r="243" spans="1:11" x14ac:dyDescent="0.25">
      <c r="A243" s="2">
        <v>43461</v>
      </c>
      <c r="B243">
        <v>1324.99</v>
      </c>
      <c r="C243">
        <f t="shared" si="12"/>
        <v>-3.1347279393899646E-3</v>
      </c>
      <c r="D243" s="54">
        <v>-7.5615244320366088E-3</v>
      </c>
      <c r="G243">
        <f t="shared" si="15"/>
        <v>1.1188450932346355E-2</v>
      </c>
      <c r="H243" s="61">
        <f t="shared" si="13"/>
        <v>-0.67583300653139333</v>
      </c>
      <c r="J243" s="74">
        <v>1.4399569485896746E-2</v>
      </c>
      <c r="K243" s="61">
        <f t="shared" si="14"/>
        <v>-0.52512156279689692</v>
      </c>
    </row>
    <row r="244" spans="1:11" x14ac:dyDescent="0.25">
      <c r="A244" s="2">
        <v>43462</v>
      </c>
      <c r="B244">
        <v>1325.93</v>
      </c>
      <c r="C244">
        <f t="shared" si="12"/>
        <v>7.0918778340927236E-4</v>
      </c>
      <c r="D244" s="54">
        <v>-3.2461352717233711E-4</v>
      </c>
      <c r="G244">
        <f t="shared" si="15"/>
        <v>1.1004596644755678E-2</v>
      </c>
      <c r="H244" s="61">
        <f t="shared" si="13"/>
        <v>-2.9497994124758228E-2</v>
      </c>
      <c r="J244" s="74">
        <v>1.2689245236637366E-2</v>
      </c>
      <c r="K244" s="61">
        <f t="shared" si="14"/>
        <v>-2.5581783716740532E-2</v>
      </c>
    </row>
    <row r="245" spans="1:11" x14ac:dyDescent="0.25">
      <c r="A245" s="2">
        <v>43467</v>
      </c>
      <c r="B245">
        <v>1332.8</v>
      </c>
      <c r="C245">
        <f t="shared" si="12"/>
        <v>5.1678924071378047E-3</v>
      </c>
      <c r="D245" s="54">
        <v>3.5976700057961217E-3</v>
      </c>
      <c r="G245">
        <f t="shared" si="15"/>
        <v>1.0669648584253524E-2</v>
      </c>
      <c r="H245" s="61">
        <f t="shared" si="13"/>
        <v>0.33718730072381514</v>
      </c>
      <c r="J245" s="74">
        <v>1.1205496069459971E-2</v>
      </c>
      <c r="K245" s="61">
        <f t="shared" si="14"/>
        <v>0.3210629840477473</v>
      </c>
    </row>
    <row r="246" spans="1:11" x14ac:dyDescent="0.25">
      <c r="A246" s="2">
        <v>43468</v>
      </c>
      <c r="B246">
        <v>1348.53</v>
      </c>
      <c r="C246">
        <f t="shared" si="12"/>
        <v>1.1733117860792406E-2</v>
      </c>
      <c r="D246" s="54">
        <v>1.2025062352323125E-2</v>
      </c>
      <c r="G246">
        <f t="shared" si="15"/>
        <v>1.0382076412019502E-2</v>
      </c>
      <c r="H246" s="61">
        <f t="shared" si="13"/>
        <v>1.1582521525656959</v>
      </c>
      <c r="J246" s="74">
        <v>1.0302775649054841E-2</v>
      </c>
      <c r="K246" s="61">
        <f t="shared" si="14"/>
        <v>1.1671672529748121</v>
      </c>
    </row>
    <row r="247" spans="1:11" x14ac:dyDescent="0.25">
      <c r="A247" s="2">
        <v>43469</v>
      </c>
      <c r="B247">
        <v>1356.75</v>
      </c>
      <c r="C247">
        <f t="shared" si="12"/>
        <v>6.0770236701433826E-3</v>
      </c>
      <c r="D247" s="54">
        <v>2.6544296890895678E-3</v>
      </c>
      <c r="G247">
        <f t="shared" si="15"/>
        <v>1.048791625930273E-2</v>
      </c>
      <c r="H247" s="61">
        <f t="shared" si="13"/>
        <v>0.25309409643074732</v>
      </c>
      <c r="J247" s="74">
        <v>1.0856753170041342E-2</v>
      </c>
      <c r="K247" s="61">
        <f t="shared" si="14"/>
        <v>0.24449572054510102</v>
      </c>
    </row>
    <row r="248" spans="1:11" x14ac:dyDescent="0.25">
      <c r="A248" s="2">
        <v>43473</v>
      </c>
      <c r="B248">
        <v>1368.24</v>
      </c>
      <c r="C248">
        <f t="shared" si="12"/>
        <v>8.4331084479219304E-3</v>
      </c>
      <c r="D248" s="54">
        <v>5.5827953179419512E-3</v>
      </c>
      <c r="G248">
        <f t="shared" si="15"/>
        <v>1.0189178771268908E-2</v>
      </c>
      <c r="H248" s="61">
        <f t="shared" si="13"/>
        <v>0.54791415905706975</v>
      </c>
      <c r="J248" s="74">
        <v>1.0148069230405315E-2</v>
      </c>
      <c r="K248" s="61">
        <f t="shared" si="14"/>
        <v>0.55013374378792779</v>
      </c>
    </row>
    <row r="249" spans="1:11" x14ac:dyDescent="0.25">
      <c r="A249" s="2">
        <v>43474</v>
      </c>
      <c r="B249">
        <v>1377.61</v>
      </c>
      <c r="C249">
        <f t="shared" si="12"/>
        <v>6.8248712568452401E-3</v>
      </c>
      <c r="D249" s="54">
        <v>5.5461404975610112E-3</v>
      </c>
      <c r="G249">
        <f t="shared" si="15"/>
        <v>9.9729764065010409E-3</v>
      </c>
      <c r="H249" s="61">
        <f t="shared" si="13"/>
        <v>0.55611687739937621</v>
      </c>
      <c r="J249" s="74">
        <v>1.0009803033149991E-2</v>
      </c>
      <c r="K249" s="61">
        <f t="shared" si="14"/>
        <v>0.55407089222370975</v>
      </c>
    </row>
    <row r="250" spans="1:11" x14ac:dyDescent="0.25">
      <c r="A250" s="2">
        <v>43475</v>
      </c>
      <c r="B250">
        <v>1384.07</v>
      </c>
      <c r="C250">
        <f t="shared" si="12"/>
        <v>4.6783202849900079E-3</v>
      </c>
      <c r="D250" s="54">
        <v>3.8489032193961877E-3</v>
      </c>
      <c r="G250">
        <f t="shared" si="15"/>
        <v>9.7641294217902502E-3</v>
      </c>
      <c r="H250" s="61">
        <f t="shared" si="13"/>
        <v>0.39418805846701821</v>
      </c>
      <c r="J250" s="74">
        <v>9.6184720251109856E-3</v>
      </c>
      <c r="K250" s="61">
        <f t="shared" si="14"/>
        <v>0.4001574480175063</v>
      </c>
    </row>
    <row r="251" spans="1:11" x14ac:dyDescent="0.25">
      <c r="A251" s="2">
        <v>43476</v>
      </c>
      <c r="B251">
        <v>1388.38</v>
      </c>
      <c r="C251">
        <f t="shared" si="12"/>
        <v>3.1091658800210986E-3</v>
      </c>
      <c r="D251" s="54">
        <v>-6.8558652814338468E-4</v>
      </c>
      <c r="G251">
        <f t="shared" si="15"/>
        <v>9.5135047865168229E-3</v>
      </c>
      <c r="H251" s="61">
        <f t="shared" si="13"/>
        <v>-7.2064559121791147E-2</v>
      </c>
      <c r="J251" s="74">
        <v>9.0156040297520411E-3</v>
      </c>
      <c r="K251" s="61">
        <f t="shared" si="14"/>
        <v>-7.6044436499308032E-2</v>
      </c>
    </row>
    <row r="252" spans="1:11" x14ac:dyDescent="0.25">
      <c r="A252" s="2">
        <v>43479</v>
      </c>
      <c r="B252">
        <v>1393.2</v>
      </c>
      <c r="C252">
        <f t="shared" si="12"/>
        <v>3.4656596785536948E-3</v>
      </c>
      <c r="D252" s="54">
        <v>3.4382838186544319E-3</v>
      </c>
      <c r="G252">
        <f t="shared" si="15"/>
        <v>9.2252137458677941E-3</v>
      </c>
      <c r="H252" s="61">
        <f t="shared" si="13"/>
        <v>0.37270505739712817</v>
      </c>
      <c r="J252" s="74">
        <v>8.3892828581795895E-3</v>
      </c>
      <c r="K252" s="61">
        <f t="shared" si="14"/>
        <v>0.40984239973528719</v>
      </c>
    </row>
    <row r="253" spans="1:11" x14ac:dyDescent="0.25">
      <c r="A253" s="2">
        <v>43480</v>
      </c>
      <c r="B253">
        <v>1393.09</v>
      </c>
      <c r="C253">
        <f t="shared" si="12"/>
        <v>-7.8958041020376981E-5</v>
      </c>
      <c r="D253" s="54">
        <v>-1.2600968875992654E-3</v>
      </c>
      <c r="G253">
        <f t="shared" si="15"/>
        <v>8.9837409955200991E-3</v>
      </c>
      <c r="H253" s="61">
        <f t="shared" si="13"/>
        <v>-0.14026416035676395</v>
      </c>
      <c r="J253" s="74">
        <v>7.9428080082680156E-3</v>
      </c>
      <c r="K253" s="61">
        <f t="shared" si="14"/>
        <v>-0.15864627299156364</v>
      </c>
    </row>
    <row r="254" spans="1:11" x14ac:dyDescent="0.25">
      <c r="A254" s="2">
        <v>43481</v>
      </c>
      <c r="B254">
        <v>1391.34</v>
      </c>
      <c r="C254">
        <f t="shared" si="12"/>
        <v>-1.2569899264266964E-3</v>
      </c>
      <c r="D254" s="54">
        <v>8.8200303140535089E-4</v>
      </c>
      <c r="G254">
        <f t="shared" si="15"/>
        <v>8.7155273384965856E-3</v>
      </c>
      <c r="H254" s="61">
        <f t="shared" si="13"/>
        <v>0.10119904363210855</v>
      </c>
      <c r="J254" s="74">
        <v>7.4209131154220473E-3</v>
      </c>
      <c r="K254" s="61">
        <f t="shared" si="14"/>
        <v>0.11885370677260504</v>
      </c>
    </row>
    <row r="255" spans="1:11" x14ac:dyDescent="0.25">
      <c r="A255" s="2">
        <v>43482</v>
      </c>
      <c r="B255">
        <v>1391.42</v>
      </c>
      <c r="C255">
        <f t="shared" si="12"/>
        <v>5.7496873623500676E-5</v>
      </c>
      <c r="D255" s="54">
        <v>4.9211376709594142E-4</v>
      </c>
      <c r="G255">
        <f t="shared" si="15"/>
        <v>8.4527786876056905E-3</v>
      </c>
      <c r="H255" s="61">
        <f t="shared" si="13"/>
        <v>5.8219170912108209E-2</v>
      </c>
      <c r="J255" s="74">
        <v>7.0478126626909096E-3</v>
      </c>
      <c r="K255" s="61">
        <f t="shared" si="14"/>
        <v>6.9825035177374956E-2</v>
      </c>
    </row>
    <row r="256" spans="1:11" x14ac:dyDescent="0.25">
      <c r="A256" s="2">
        <v>43483</v>
      </c>
      <c r="B256">
        <v>1392.95</v>
      </c>
      <c r="C256">
        <f t="shared" si="12"/>
        <v>1.0989919831001669E-3</v>
      </c>
      <c r="D256" s="54">
        <v>1.6761272750715275E-3</v>
      </c>
      <c r="G256">
        <f t="shared" si="15"/>
        <v>8.1961594693324771E-3</v>
      </c>
      <c r="H256" s="61">
        <f t="shared" si="13"/>
        <v>0.20450154506425641</v>
      </c>
      <c r="J256" s="74">
        <v>6.7399732423665919E-3</v>
      </c>
      <c r="K256" s="61">
        <f t="shared" si="14"/>
        <v>0.24868455924062285</v>
      </c>
    </row>
    <row r="257" spans="1:11" x14ac:dyDescent="0.25">
      <c r="A257" s="2">
        <v>43486</v>
      </c>
      <c r="B257">
        <v>1398.94</v>
      </c>
      <c r="C257">
        <f t="shared" si="12"/>
        <v>4.291006587667962E-3</v>
      </c>
      <c r="D257" s="54">
        <v>4.4449702370385506E-3</v>
      </c>
      <c r="G257">
        <f t="shared" si="15"/>
        <v>7.9570705917730213E-3</v>
      </c>
      <c r="H257" s="61">
        <f t="shared" si="13"/>
        <v>0.55861892712555505</v>
      </c>
      <c r="J257" s="74">
        <v>6.5311269913944968E-3</v>
      </c>
      <c r="K257" s="61">
        <f t="shared" si="14"/>
        <v>0.68058242366061861</v>
      </c>
    </row>
    <row r="258" spans="1:11" x14ac:dyDescent="0.25">
      <c r="A258" s="2">
        <v>43487</v>
      </c>
      <c r="B258">
        <v>1403.94</v>
      </c>
      <c r="C258">
        <f t="shared" si="12"/>
        <v>3.5677626610628112E-3</v>
      </c>
      <c r="D258" s="54">
        <v>4.110181862818283E-3</v>
      </c>
      <c r="G258">
        <f t="shared" si="15"/>
        <v>7.7911192830556145E-3</v>
      </c>
      <c r="H258" s="61">
        <f t="shared" si="13"/>
        <v>0.52754703316598472</v>
      </c>
      <c r="J258" s="74">
        <v>6.6816850098986658E-3</v>
      </c>
      <c r="K258" s="61">
        <f t="shared" si="14"/>
        <v>0.61514151845368392</v>
      </c>
    </row>
    <row r="259" spans="1:11" x14ac:dyDescent="0.25">
      <c r="A259" s="2">
        <v>43488</v>
      </c>
      <c r="B259">
        <v>1406.52</v>
      </c>
      <c r="C259">
        <f t="shared" si="12"/>
        <v>1.8359988932357633E-3</v>
      </c>
      <c r="D259" s="54">
        <v>1.3347852333470019E-3</v>
      </c>
      <c r="G259">
        <f t="shared" si="15"/>
        <v>7.6205684170250311E-3</v>
      </c>
      <c r="H259" s="61">
        <f t="shared" si="13"/>
        <v>0.17515559998975566</v>
      </c>
      <c r="J259" s="74">
        <v>6.6902423739905121E-3</v>
      </c>
      <c r="K259" s="61">
        <f t="shared" si="14"/>
        <v>0.19951223868005336</v>
      </c>
    </row>
    <row r="260" spans="1:11" x14ac:dyDescent="0.25">
      <c r="A260" s="2">
        <v>43489</v>
      </c>
      <c r="B260">
        <v>1416.76</v>
      </c>
      <c r="C260">
        <f t="shared" ref="C260:C323" si="16">LN(B260/B259)</f>
        <v>7.2540059100579509E-3</v>
      </c>
      <c r="D260" s="54">
        <v>7.1297007339357699E-3</v>
      </c>
      <c r="G260">
        <f t="shared" si="15"/>
        <v>7.3956459025426233E-3</v>
      </c>
      <c r="H260" s="61">
        <f t="shared" si="13"/>
        <v>0.96404030532134843</v>
      </c>
      <c r="J260" s="74">
        <v>6.532699305123439E-3</v>
      </c>
      <c r="K260" s="61">
        <f t="shared" si="14"/>
        <v>1.0913866383447524</v>
      </c>
    </row>
    <row r="261" spans="1:11" x14ac:dyDescent="0.25">
      <c r="A261" s="2">
        <v>43490</v>
      </c>
      <c r="B261">
        <v>1425.47</v>
      </c>
      <c r="C261">
        <f t="shared" si="16"/>
        <v>6.1290094508436302E-3</v>
      </c>
      <c r="D261" s="54">
        <v>5.7506747285904986E-3</v>
      </c>
      <c r="G261">
        <f t="shared" si="15"/>
        <v>7.3799594558626681E-3</v>
      </c>
      <c r="H261" s="61">
        <f t="shared" si="13"/>
        <v>0.77922849888045664</v>
      </c>
      <c r="J261" s="74">
        <v>7.2508800811113506E-3</v>
      </c>
      <c r="K261" s="61">
        <f t="shared" si="14"/>
        <v>0.79310023945522024</v>
      </c>
    </row>
    <row r="262" spans="1:11" x14ac:dyDescent="0.25">
      <c r="A262" s="2">
        <v>43493</v>
      </c>
      <c r="B262">
        <v>1430.18</v>
      </c>
      <c r="C262">
        <f t="shared" si="16"/>
        <v>3.2987265743533532E-3</v>
      </c>
      <c r="D262" s="54">
        <v>1.9653126495886904E-3</v>
      </c>
      <c r="G262">
        <f t="shared" si="15"/>
        <v>7.2924748245029383E-3</v>
      </c>
      <c r="H262" s="61">
        <f t="shared" si="13"/>
        <v>0.26949872257154456</v>
      </c>
      <c r="J262" s="74">
        <v>7.4970365512581219E-3</v>
      </c>
      <c r="K262" s="61">
        <f t="shared" si="14"/>
        <v>0.26214526715344344</v>
      </c>
    </row>
    <row r="263" spans="1:11" x14ac:dyDescent="0.25">
      <c r="A263" s="2">
        <v>43494</v>
      </c>
      <c r="B263">
        <v>1437.45</v>
      </c>
      <c r="C263">
        <f t="shared" si="16"/>
        <v>5.0703999995367465E-3</v>
      </c>
      <c r="D263" s="54">
        <v>4.0996532452419639E-3</v>
      </c>
      <c r="G263">
        <f t="shared" si="15"/>
        <v>7.0866864577661826E-3</v>
      </c>
      <c r="H263" s="61">
        <f t="shared" si="13"/>
        <v>0.57850072381136908</v>
      </c>
      <c r="J263" s="74">
        <v>7.2553524877492243E-3</v>
      </c>
      <c r="K263" s="61">
        <f t="shared" si="14"/>
        <v>0.56505224965489853</v>
      </c>
    </row>
    <row r="264" spans="1:11" x14ac:dyDescent="0.25">
      <c r="A264" s="2">
        <v>43495</v>
      </c>
      <c r="B264">
        <v>1449.65</v>
      </c>
      <c r="C264">
        <f t="shared" si="16"/>
        <v>8.4514375097199338E-3</v>
      </c>
      <c r="D264" s="54">
        <v>8.3315728220240189E-3</v>
      </c>
      <c r="G264">
        <f t="shared" si="15"/>
        <v>6.9437948455811091E-3</v>
      </c>
      <c r="H264" s="61">
        <f t="shared" si="13"/>
        <v>1.1998587238397551</v>
      </c>
      <c r="J264" s="74">
        <v>7.3149702602776515E-3</v>
      </c>
      <c r="K264" s="61">
        <f t="shared" si="14"/>
        <v>1.1389756247221954</v>
      </c>
    </row>
    <row r="265" spans="1:11" x14ac:dyDescent="0.25">
      <c r="A265" s="2">
        <v>43496</v>
      </c>
      <c r="B265">
        <v>1447.01</v>
      </c>
      <c r="C265">
        <f t="shared" si="16"/>
        <v>-1.8227895099621851E-3</v>
      </c>
      <c r="D265" s="54">
        <v>-3.3340211422865393E-3</v>
      </c>
      <c r="G265">
        <f t="shared" si="15"/>
        <v>7.0347861365779281E-3</v>
      </c>
      <c r="H265" s="61">
        <f t="shared" si="13"/>
        <v>-0.47393354645865238</v>
      </c>
      <c r="J265" s="74">
        <v>8.0443779469912633E-3</v>
      </c>
      <c r="K265" s="61">
        <f t="shared" si="14"/>
        <v>-0.41445356797706412</v>
      </c>
    </row>
    <row r="266" spans="1:11" x14ac:dyDescent="0.25">
      <c r="A266" s="2">
        <v>43497</v>
      </c>
      <c r="B266">
        <v>1462.03</v>
      </c>
      <c r="C266">
        <f t="shared" si="16"/>
        <v>1.032652247739756E-2</v>
      </c>
      <c r="D266" s="54">
        <v>9.5895532585659159E-3</v>
      </c>
      <c r="G266">
        <f t="shared" si="15"/>
        <v>6.8691968123484777E-3</v>
      </c>
      <c r="H266" s="61">
        <f t="shared" si="13"/>
        <v>1.3960224929539307</v>
      </c>
      <c r="J266" s="74">
        <v>7.5501208035126787E-3</v>
      </c>
      <c r="K266" s="61">
        <f t="shared" si="14"/>
        <v>1.2701191819479756</v>
      </c>
    </row>
    <row r="267" spans="1:11" x14ac:dyDescent="0.25">
      <c r="A267" s="2">
        <v>43500</v>
      </c>
      <c r="B267">
        <v>1474.94</v>
      </c>
      <c r="C267">
        <f t="shared" si="16"/>
        <v>8.7914300454115524E-3</v>
      </c>
      <c r="D267" s="54">
        <v>8.3306754071056487E-3</v>
      </c>
      <c r="G267">
        <f t="shared" si="15"/>
        <v>7.0620312133198694E-3</v>
      </c>
      <c r="H267" s="61">
        <f t="shared" si="13"/>
        <v>1.1796429604265921</v>
      </c>
      <c r="J267" s="74">
        <v>8.6816867112795293E-3</v>
      </c>
      <c r="K267" s="61">
        <f t="shared" si="14"/>
        <v>0.95956876631843491</v>
      </c>
    </row>
    <row r="268" spans="1:11" x14ac:dyDescent="0.25">
      <c r="A268" s="2">
        <v>43501</v>
      </c>
      <c r="B268">
        <v>1493.39</v>
      </c>
      <c r="C268">
        <f t="shared" si="16"/>
        <v>1.2431392469097509E-2</v>
      </c>
      <c r="D268" s="54">
        <v>1.0570802336225059E-2</v>
      </c>
      <c r="G268">
        <f t="shared" si="15"/>
        <v>7.1445053664157291E-3</v>
      </c>
      <c r="H268" s="61">
        <f t="shared" si="13"/>
        <v>1.4795709141622833</v>
      </c>
      <c r="J268" s="74">
        <v>9.0432698133473873E-3</v>
      </c>
      <c r="K268" s="61">
        <f t="shared" si="14"/>
        <v>1.1689137396545566</v>
      </c>
    </row>
    <row r="269" spans="1:11" x14ac:dyDescent="0.25">
      <c r="A269" s="2">
        <v>43502</v>
      </c>
      <c r="B269">
        <v>1488.9</v>
      </c>
      <c r="C269">
        <f t="shared" si="16"/>
        <v>-3.0111111880402812E-3</v>
      </c>
      <c r="D269" s="54">
        <v>-5.7278206589988206E-3</v>
      </c>
      <c r="G269">
        <f t="shared" si="15"/>
        <v>7.3949868990276814E-3</v>
      </c>
      <c r="H269" s="61">
        <f t="shared" si="13"/>
        <v>-0.77455453771688687</v>
      </c>
      <c r="J269" s="74">
        <v>1.0210884404098756E-2</v>
      </c>
      <c r="K269" s="61">
        <f t="shared" si="14"/>
        <v>-0.56095245351123679</v>
      </c>
    </row>
    <row r="270" spans="1:11" x14ac:dyDescent="0.25">
      <c r="A270" s="2">
        <v>43503</v>
      </c>
      <c r="B270">
        <v>1472.11</v>
      </c>
      <c r="C270">
        <f t="shared" si="16"/>
        <v>-1.1340846503831225E-2</v>
      </c>
      <c r="D270" s="54">
        <v>-1.1090328520786834E-2</v>
      </c>
      <c r="G270">
        <f t="shared" si="15"/>
        <v>7.305693473769811E-3</v>
      </c>
      <c r="H270" s="61">
        <f t="shared" si="13"/>
        <v>-1.5180391239524744</v>
      </c>
      <c r="J270" s="74">
        <v>9.3143406187087448E-3</v>
      </c>
      <c r="K270" s="61">
        <f t="shared" si="14"/>
        <v>-1.1906724238225568</v>
      </c>
    </row>
    <row r="271" spans="1:11" x14ac:dyDescent="0.25">
      <c r="A271" s="2">
        <v>43504</v>
      </c>
      <c r="B271">
        <v>1468.77</v>
      </c>
      <c r="C271">
        <f t="shared" si="16"/>
        <v>-2.2714299366387303E-3</v>
      </c>
      <c r="D271" s="54">
        <v>-8.2319276013708299E-4</v>
      </c>
      <c r="G271">
        <f t="shared" si="15"/>
        <v>7.5862039853052017E-3</v>
      </c>
      <c r="H271" s="61">
        <f t="shared" si="13"/>
        <v>-0.10851181456913658</v>
      </c>
      <c r="J271" s="74">
        <v>1.0091556427935614E-2</v>
      </c>
      <c r="K271" s="61">
        <f t="shared" si="14"/>
        <v>-8.1572428001126476E-2</v>
      </c>
    </row>
    <row r="272" spans="1:11" x14ac:dyDescent="0.25">
      <c r="A272" s="2">
        <v>43507</v>
      </c>
      <c r="B272">
        <v>1468.42</v>
      </c>
      <c r="C272">
        <f t="shared" si="16"/>
        <v>-2.3832302415339107E-4</v>
      </c>
      <c r="D272" s="54">
        <v>3.0624108632585807E-3</v>
      </c>
      <c r="G272">
        <f t="shared" si="15"/>
        <v>7.3578611179799672E-3</v>
      </c>
      <c r="H272" s="61">
        <f t="shared" ref="H272:H335" si="17">D272/G272</f>
        <v>0.41620938668917651</v>
      </c>
      <c r="J272" s="74">
        <v>9.1712432227572839E-3</v>
      </c>
      <c r="K272" s="61">
        <f t="shared" ref="K272:K335" si="18">D272/J272</f>
        <v>0.33391447472024233</v>
      </c>
    </row>
    <row r="273" spans="1:11" x14ac:dyDescent="0.25">
      <c r="A273" s="2">
        <v>43508</v>
      </c>
      <c r="B273">
        <v>1473.73</v>
      </c>
      <c r="C273">
        <f t="shared" si="16"/>
        <v>3.6096091398836929E-3</v>
      </c>
      <c r="D273" s="54">
        <v>4.4248856787279236E-3</v>
      </c>
      <c r="G273">
        <f t="shared" ref="G273:G336" si="19">SQRT($F$3*G272^2+(1-$F$3)*D272^2)</f>
        <v>7.1730422161950767E-3</v>
      </c>
      <c r="H273" s="61">
        <f t="shared" si="17"/>
        <v>0.61687712763456926</v>
      </c>
      <c r="J273" s="74">
        <v>8.3779812656493251E-3</v>
      </c>
      <c r="K273" s="61">
        <f t="shared" si="18"/>
        <v>0.52815654970135317</v>
      </c>
    </row>
    <row r="274" spans="1:11" x14ac:dyDescent="0.25">
      <c r="A274" s="2">
        <v>43509</v>
      </c>
      <c r="B274">
        <v>1472.57</v>
      </c>
      <c r="C274">
        <f t="shared" si="16"/>
        <v>-7.8742834058831619E-4</v>
      </c>
      <c r="D274" s="54">
        <v>-6.6393795736172654E-4</v>
      </c>
      <c r="G274">
        <f t="shared" si="19"/>
        <v>7.0384770620771694E-3</v>
      </c>
      <c r="H274" s="61">
        <f t="shared" si="17"/>
        <v>-9.4329774964953511E-2</v>
      </c>
      <c r="J274" s="74">
        <v>7.949068305199836E-3</v>
      </c>
      <c r="K274" s="61">
        <f t="shared" si="18"/>
        <v>-8.3523997010745962E-2</v>
      </c>
    </row>
    <row r="275" spans="1:11" x14ac:dyDescent="0.25">
      <c r="A275" s="2">
        <v>43510</v>
      </c>
      <c r="B275">
        <v>1476.79</v>
      </c>
      <c r="C275">
        <f t="shared" si="16"/>
        <v>2.8616397318682704E-3</v>
      </c>
      <c r="D275" s="54">
        <v>3.4848054647499413E-3</v>
      </c>
      <c r="G275">
        <f t="shared" si="19"/>
        <v>6.8259943311474273E-3</v>
      </c>
      <c r="H275" s="61">
        <f t="shared" si="17"/>
        <v>0.51051982988742928</v>
      </c>
      <c r="J275" s="74">
        <v>7.435286380985005E-3</v>
      </c>
      <c r="K275" s="61">
        <f t="shared" si="18"/>
        <v>0.46868476695961298</v>
      </c>
    </row>
    <row r="276" spans="1:11" x14ac:dyDescent="0.25">
      <c r="A276" s="2">
        <v>43511</v>
      </c>
      <c r="B276">
        <v>1488.84</v>
      </c>
      <c r="C276">
        <f t="shared" si="16"/>
        <v>8.1264799147351598E-3</v>
      </c>
      <c r="D276" s="54">
        <v>8.3398028770878506E-3</v>
      </c>
      <c r="G276">
        <f t="shared" si="19"/>
        <v>6.6728688612885589E-3</v>
      </c>
      <c r="H276" s="61">
        <f t="shared" si="17"/>
        <v>1.2498076989748304</v>
      </c>
      <c r="J276" s="74">
        <v>7.1661993345268011E-3</v>
      </c>
      <c r="K276" s="61">
        <f t="shared" si="18"/>
        <v>1.1637693131011049</v>
      </c>
    </row>
    <row r="277" spans="1:11" x14ac:dyDescent="0.25">
      <c r="A277" s="2">
        <v>43514</v>
      </c>
      <c r="B277">
        <v>1482.69</v>
      </c>
      <c r="C277">
        <f t="shared" si="16"/>
        <v>-4.1392876942315665E-3</v>
      </c>
      <c r="D277" s="54">
        <v>-5.8017706830937312E-3</v>
      </c>
      <c r="G277">
        <f t="shared" si="19"/>
        <v>6.784444474773021E-3</v>
      </c>
      <c r="H277" s="61">
        <f t="shared" si="17"/>
        <v>-0.85515781058667062</v>
      </c>
      <c r="J277" s="74">
        <v>7.8687466072060331E-3</v>
      </c>
      <c r="K277" s="61">
        <f t="shared" si="18"/>
        <v>-0.73731827604927469</v>
      </c>
    </row>
    <row r="278" spans="1:11" x14ac:dyDescent="0.25">
      <c r="A278" s="2">
        <v>43515</v>
      </c>
      <c r="B278">
        <v>1477.76</v>
      </c>
      <c r="C278">
        <f t="shared" si="16"/>
        <v>-3.3305778224729829E-3</v>
      </c>
      <c r="D278" s="54">
        <v>-3.7301858681062909E-3</v>
      </c>
      <c r="G278">
        <f t="shared" si="19"/>
        <v>6.7295317968603012E-3</v>
      </c>
      <c r="H278" s="61">
        <f t="shared" si="17"/>
        <v>-0.55430095000764079</v>
      </c>
      <c r="J278" s="74">
        <v>7.6283426551925345E-3</v>
      </c>
      <c r="K278" s="61">
        <f t="shared" si="18"/>
        <v>-0.48899033993539759</v>
      </c>
    </row>
    <row r="279" spans="1:11" x14ac:dyDescent="0.25">
      <c r="A279" s="2">
        <v>43516</v>
      </c>
      <c r="B279">
        <v>1478.64</v>
      </c>
      <c r="C279">
        <f t="shared" si="16"/>
        <v>5.9531864834919189E-4</v>
      </c>
      <c r="D279" s="54">
        <v>2.1511069505847974E-3</v>
      </c>
      <c r="G279">
        <f t="shared" si="19"/>
        <v>6.588190913239673E-3</v>
      </c>
      <c r="H279" s="61">
        <f t="shared" si="17"/>
        <v>0.32650950449263977</v>
      </c>
      <c r="J279" s="74">
        <v>7.3563790918268375E-3</v>
      </c>
      <c r="K279" s="61">
        <f t="shared" si="18"/>
        <v>0.29241382529820181</v>
      </c>
    </row>
    <row r="280" spans="1:11" x14ac:dyDescent="0.25">
      <c r="A280" s="2">
        <v>43517</v>
      </c>
      <c r="B280">
        <v>1478.49</v>
      </c>
      <c r="C280">
        <f t="shared" si="16"/>
        <v>-1.0144971653509127E-4</v>
      </c>
      <c r="D280" s="54">
        <v>2.0757679075653159E-3</v>
      </c>
      <c r="G280">
        <f t="shared" si="19"/>
        <v>6.4091840046535892E-3</v>
      </c>
      <c r="H280" s="61">
        <f t="shared" si="17"/>
        <v>0.32387397616578639</v>
      </c>
      <c r="J280" s="74">
        <v>6.978732687027118E-3</v>
      </c>
      <c r="K280" s="61">
        <f t="shared" si="18"/>
        <v>0.29744195696505116</v>
      </c>
    </row>
    <row r="281" spans="1:11" x14ac:dyDescent="0.25">
      <c r="A281" s="2">
        <v>43518</v>
      </c>
      <c r="B281">
        <v>1491.74</v>
      </c>
      <c r="C281">
        <f t="shared" si="16"/>
        <v>8.9219271857173404E-3</v>
      </c>
      <c r="D281" s="54">
        <v>8.5244977786962314E-3</v>
      </c>
      <c r="G281">
        <f t="shared" si="19"/>
        <v>6.2347020757644598E-3</v>
      </c>
      <c r="H281" s="61">
        <f t="shared" si="17"/>
        <v>1.3672662582920629</v>
      </c>
      <c r="J281" s="74">
        <v>6.6882359481310284E-3</v>
      </c>
      <c r="K281" s="61">
        <f t="shared" si="18"/>
        <v>1.2745509944334921</v>
      </c>
    </row>
    <row r="282" spans="1:11" x14ac:dyDescent="0.25">
      <c r="A282" s="2">
        <v>43521</v>
      </c>
      <c r="B282">
        <v>1509.88</v>
      </c>
      <c r="C282">
        <f t="shared" si="16"/>
        <v>1.2086953608763955E-2</v>
      </c>
      <c r="D282" s="54">
        <v>1.0792997237754251E-2</v>
      </c>
      <c r="G282">
        <f t="shared" si="19"/>
        <v>6.3952516070807548E-3</v>
      </c>
      <c r="H282" s="61">
        <f t="shared" si="17"/>
        <v>1.6876579532546239</v>
      </c>
      <c r="J282" s="74">
        <v>7.7650635459235295E-3</v>
      </c>
      <c r="K282" s="61">
        <f t="shared" si="18"/>
        <v>1.3899431954320982</v>
      </c>
    </row>
    <row r="283" spans="1:11" x14ac:dyDescent="0.25">
      <c r="A283" s="2">
        <v>43522</v>
      </c>
      <c r="B283">
        <v>1519.95</v>
      </c>
      <c r="C283">
        <f t="shared" si="16"/>
        <v>6.6472621100652808E-3</v>
      </c>
      <c r="D283" s="54">
        <v>4.0097015637008595E-3</v>
      </c>
      <c r="G283">
        <f t="shared" si="19"/>
        <v>6.7405204467642634E-3</v>
      </c>
      <c r="H283" s="61">
        <f t="shared" si="17"/>
        <v>0.59486527715017712</v>
      </c>
      <c r="J283" s="74">
        <v>9.3202878033565098E-3</v>
      </c>
      <c r="K283" s="61">
        <f t="shared" si="18"/>
        <v>0.43021220463351445</v>
      </c>
    </row>
    <row r="284" spans="1:11" x14ac:dyDescent="0.25">
      <c r="A284" s="2">
        <v>43523</v>
      </c>
      <c r="B284">
        <v>1516.64</v>
      </c>
      <c r="C284">
        <f t="shared" si="16"/>
        <v>-2.1800778577047829E-3</v>
      </c>
      <c r="D284" s="54">
        <v>-5.0559780031491901E-3</v>
      </c>
      <c r="G284">
        <f t="shared" si="19"/>
        <v>6.6085702945076546E-3</v>
      </c>
      <c r="H284" s="61">
        <f t="shared" si="17"/>
        <v>-0.76506381529317846</v>
      </c>
      <c r="J284" s="74">
        <v>9.0764880703345756E-3</v>
      </c>
      <c r="K284" s="61">
        <f t="shared" si="18"/>
        <v>-0.55704122166744807</v>
      </c>
    </row>
    <row r="285" spans="1:11" x14ac:dyDescent="0.25">
      <c r="A285" s="2">
        <v>43524</v>
      </c>
      <c r="B285">
        <v>1508.27</v>
      </c>
      <c r="C285">
        <f t="shared" si="16"/>
        <v>-5.5340630706516934E-3</v>
      </c>
      <c r="D285" s="54">
        <v>-5.2767769864768554E-3</v>
      </c>
      <c r="G285">
        <f t="shared" si="19"/>
        <v>6.5258397215455545E-3</v>
      </c>
      <c r="H285" s="61">
        <f t="shared" si="17"/>
        <v>-0.80859739307650724</v>
      </c>
      <c r="J285" s="74">
        <v>8.3686659956377259E-3</v>
      </c>
      <c r="K285" s="61">
        <f t="shared" si="18"/>
        <v>-0.6305398003967948</v>
      </c>
    </row>
    <row r="286" spans="1:11" x14ac:dyDescent="0.25">
      <c r="A286" s="2">
        <v>43525</v>
      </c>
      <c r="B286">
        <v>1515.35</v>
      </c>
      <c r="C286">
        <f t="shared" si="16"/>
        <v>4.6831367299721765E-3</v>
      </c>
      <c r="D286" s="54">
        <v>5.5301551070034011E-3</v>
      </c>
      <c r="G286">
        <f t="shared" si="19"/>
        <v>6.4577125632010257E-3</v>
      </c>
      <c r="H286" s="61">
        <f t="shared" si="17"/>
        <v>0.8563643941845186</v>
      </c>
      <c r="J286" s="74">
        <v>8.1943495164384719E-3</v>
      </c>
      <c r="K286" s="61">
        <f t="shared" si="18"/>
        <v>0.67487420397549558</v>
      </c>
    </row>
    <row r="287" spans="1:11" x14ac:dyDescent="0.25">
      <c r="A287" s="2">
        <v>43528</v>
      </c>
      <c r="B287">
        <v>1517</v>
      </c>
      <c r="C287">
        <f t="shared" si="16"/>
        <v>1.0882649844800925E-3</v>
      </c>
      <c r="D287" s="54">
        <v>1.5266428541814117E-3</v>
      </c>
      <c r="G287">
        <f t="shared" si="19"/>
        <v>6.4058477492397407E-3</v>
      </c>
      <c r="H287" s="61">
        <f t="shared" si="17"/>
        <v>0.23832019022971579</v>
      </c>
      <c r="J287" s="74">
        <v>7.941072912147705E-3</v>
      </c>
      <c r="K287" s="61">
        <f t="shared" si="18"/>
        <v>0.19224642199746825</v>
      </c>
    </row>
    <row r="288" spans="1:11" x14ac:dyDescent="0.25">
      <c r="A288" s="2">
        <v>43529</v>
      </c>
      <c r="B288">
        <v>1518.21</v>
      </c>
      <c r="C288">
        <f t="shared" si="16"/>
        <v>7.9730895990721051E-4</v>
      </c>
      <c r="D288" s="54">
        <v>1.3841448098378931E-3</v>
      </c>
      <c r="G288">
        <f t="shared" si="19"/>
        <v>6.2219474899348716E-3</v>
      </c>
      <c r="H288" s="61">
        <f t="shared" si="17"/>
        <v>0.22246166687793464</v>
      </c>
      <c r="J288" s="74">
        <v>7.4379264700371412E-3</v>
      </c>
      <c r="K288" s="61">
        <f t="shared" si="18"/>
        <v>0.18609283318593781</v>
      </c>
    </row>
    <row r="289" spans="1:11" x14ac:dyDescent="0.25">
      <c r="A289" s="2">
        <v>43530</v>
      </c>
      <c r="B289">
        <v>1532.06</v>
      </c>
      <c r="C289">
        <f t="shared" si="16"/>
        <v>9.0812257160500232E-3</v>
      </c>
      <c r="D289" s="54">
        <v>8.9313540010879534E-3</v>
      </c>
      <c r="G289">
        <f t="shared" si="19"/>
        <v>6.0419222226649446E-3</v>
      </c>
      <c r="H289" s="61">
        <f t="shared" si="17"/>
        <v>1.4782305484807368</v>
      </c>
      <c r="J289" s="74">
        <v>7.0451989808794019E-3</v>
      </c>
      <c r="K289" s="61">
        <f t="shared" si="18"/>
        <v>1.2677220367128816</v>
      </c>
    </row>
    <row r="290" spans="1:11" x14ac:dyDescent="0.25">
      <c r="A290" s="2">
        <v>43531</v>
      </c>
      <c r="B290">
        <v>1517.84</v>
      </c>
      <c r="C290">
        <f t="shared" si="16"/>
        <v>-9.324963468611459E-3</v>
      </c>
      <c r="D290" s="54">
        <v>-9.9646273800341172E-3</v>
      </c>
      <c r="G290">
        <f t="shared" si="19"/>
        <v>6.2530536343144809E-3</v>
      </c>
      <c r="H290" s="61">
        <f t="shared" si="17"/>
        <v>-1.5935617960082529</v>
      </c>
      <c r="J290" s="74">
        <v>8.0301292206665462E-3</v>
      </c>
      <c r="K290" s="61">
        <f t="shared" si="18"/>
        <v>-1.2409049849893943</v>
      </c>
    </row>
    <row r="291" spans="1:11" x14ac:dyDescent="0.25">
      <c r="A291" s="2">
        <v>43532</v>
      </c>
      <c r="B291">
        <v>1503.01</v>
      </c>
      <c r="C291">
        <f t="shared" si="16"/>
        <v>-9.8185074650903384E-3</v>
      </c>
      <c r="D291" s="54">
        <v>-1.0249886611407652E-2</v>
      </c>
      <c r="G291">
        <f t="shared" si="19"/>
        <v>6.5354622558601218E-3</v>
      </c>
      <c r="H291" s="61">
        <f t="shared" si="17"/>
        <v>-1.5683491404478596</v>
      </c>
      <c r="J291" s="74">
        <v>8.7288013881274534E-3</v>
      </c>
      <c r="K291" s="61">
        <f t="shared" si="18"/>
        <v>-1.1742604918642225</v>
      </c>
    </row>
    <row r="292" spans="1:11" x14ac:dyDescent="0.25">
      <c r="A292" s="2">
        <v>43535</v>
      </c>
      <c r="B292">
        <v>1525.79</v>
      </c>
      <c r="C292">
        <f t="shared" si="16"/>
        <v>1.5042544604946717E-2</v>
      </c>
      <c r="D292" s="54">
        <v>1.7294649803345837E-2</v>
      </c>
      <c r="G292">
        <f t="shared" si="19"/>
        <v>6.815654144446355E-3</v>
      </c>
      <c r="H292" s="61">
        <f t="shared" si="17"/>
        <v>2.5374893497842979</v>
      </c>
      <c r="J292" s="74">
        <v>9.3162827911007339E-3</v>
      </c>
      <c r="K292" s="61">
        <f t="shared" si="18"/>
        <v>1.8563895269330317</v>
      </c>
    </row>
    <row r="293" spans="1:11" x14ac:dyDescent="0.25">
      <c r="A293" s="2">
        <v>43536</v>
      </c>
      <c r="B293">
        <v>1533.35</v>
      </c>
      <c r="C293">
        <f t="shared" si="16"/>
        <v>4.9425756194863184E-3</v>
      </c>
      <c r="D293" s="54">
        <v>5.7598148506196089E-3</v>
      </c>
      <c r="G293">
        <f t="shared" si="19"/>
        <v>7.8493469563351882E-3</v>
      </c>
      <c r="H293" s="61">
        <f t="shared" si="17"/>
        <v>0.73379542051850277</v>
      </c>
      <c r="J293" s="74">
        <v>1.1156365373285793E-2</v>
      </c>
      <c r="K293" s="61">
        <f t="shared" si="18"/>
        <v>0.51628058582696079</v>
      </c>
    </row>
    <row r="294" spans="1:11" x14ac:dyDescent="0.25">
      <c r="A294" s="2">
        <v>43537</v>
      </c>
      <c r="B294">
        <v>1560.4</v>
      </c>
      <c r="C294">
        <f t="shared" si="16"/>
        <v>1.7487314317280744E-2</v>
      </c>
      <c r="D294" s="54">
        <v>1.4804387945071378E-2</v>
      </c>
      <c r="G294">
        <f t="shared" si="19"/>
        <v>7.7398992764297564E-3</v>
      </c>
      <c r="H294" s="61">
        <f t="shared" si="17"/>
        <v>1.9127365119795607</v>
      </c>
      <c r="J294" s="74">
        <v>1.0238675876382797E-2</v>
      </c>
      <c r="K294" s="61">
        <f t="shared" si="18"/>
        <v>1.4459279816856154</v>
      </c>
    </row>
    <row r="295" spans="1:11" x14ac:dyDescent="0.25">
      <c r="A295" s="2">
        <v>43538</v>
      </c>
      <c r="B295">
        <v>1575.11</v>
      </c>
      <c r="C295">
        <f t="shared" si="16"/>
        <v>9.3829124582852242E-3</v>
      </c>
      <c r="D295" s="54">
        <v>7.7731146424118922E-3</v>
      </c>
      <c r="G295">
        <f t="shared" si="19"/>
        <v>8.3343789514523335E-3</v>
      </c>
      <c r="H295" s="61">
        <f t="shared" si="17"/>
        <v>0.93265673275599781</v>
      </c>
      <c r="J295" s="74">
        <v>1.2483183781533803E-2</v>
      </c>
      <c r="K295" s="61">
        <f t="shared" si="18"/>
        <v>0.62268687046893845</v>
      </c>
    </row>
    <row r="296" spans="1:11" x14ac:dyDescent="0.25">
      <c r="A296" s="2">
        <v>43539</v>
      </c>
      <c r="B296">
        <v>1579.72</v>
      </c>
      <c r="C296">
        <f t="shared" si="16"/>
        <v>2.9225050358852867E-3</v>
      </c>
      <c r="D296" s="54">
        <v>6.2618444934995233E-4</v>
      </c>
      <c r="G296">
        <f t="shared" si="19"/>
        <v>8.3017732341152083E-3</v>
      </c>
      <c r="H296" s="61">
        <f t="shared" si="17"/>
        <v>7.5427794965142791E-2</v>
      </c>
      <c r="J296" s="74">
        <v>1.1920189770660127E-2</v>
      </c>
      <c r="K296" s="61">
        <f t="shared" si="18"/>
        <v>5.2531416143324947E-2</v>
      </c>
    </row>
    <row r="297" spans="1:11" x14ac:dyDescent="0.25">
      <c r="A297" s="2">
        <v>43542</v>
      </c>
      <c r="B297">
        <v>1606.37</v>
      </c>
      <c r="C297">
        <f t="shared" si="16"/>
        <v>1.6729358897547807E-2</v>
      </c>
      <c r="D297" s="54">
        <v>1.2881932257860199E-2</v>
      </c>
      <c r="G297">
        <f t="shared" si="19"/>
        <v>8.0503291186576863E-3</v>
      </c>
      <c r="H297" s="61">
        <f t="shared" si="17"/>
        <v>1.6001746100050298</v>
      </c>
      <c r="J297" s="74">
        <v>1.0668720833372662E-2</v>
      </c>
      <c r="K297" s="61">
        <f t="shared" si="18"/>
        <v>1.2074486209784798</v>
      </c>
    </row>
    <row r="298" spans="1:11" x14ac:dyDescent="0.25">
      <c r="A298" s="2">
        <v>43543</v>
      </c>
      <c r="B298">
        <v>1613.71</v>
      </c>
      <c r="C298">
        <f t="shared" si="16"/>
        <v>4.5589008425983126E-3</v>
      </c>
      <c r="D298" s="54">
        <v>4.1641800020208817E-3</v>
      </c>
      <c r="G298">
        <f t="shared" si="19"/>
        <v>8.4187874248820016E-3</v>
      </c>
      <c r="H298" s="61">
        <f t="shared" si="17"/>
        <v>0.49462942723954656</v>
      </c>
      <c r="J298" s="74">
        <v>1.2501611961885546E-2</v>
      </c>
      <c r="K298" s="61">
        <f t="shared" si="18"/>
        <v>0.33309144570448035</v>
      </c>
    </row>
    <row r="299" spans="1:11" x14ac:dyDescent="0.25">
      <c r="A299" s="2">
        <v>43544</v>
      </c>
      <c r="B299">
        <v>1628.22</v>
      </c>
      <c r="C299">
        <f t="shared" si="16"/>
        <v>8.9515177008728675E-3</v>
      </c>
      <c r="D299" s="54">
        <v>5.9731605266295038E-3</v>
      </c>
      <c r="G299">
        <f t="shared" si="19"/>
        <v>8.2258036998450242E-3</v>
      </c>
      <c r="H299" s="61">
        <f t="shared" si="17"/>
        <v>0.72614916968442111</v>
      </c>
      <c r="J299" s="74">
        <v>1.1263175627372292E-2</v>
      </c>
      <c r="K299" s="61">
        <f t="shared" si="18"/>
        <v>0.53032650153419003</v>
      </c>
    </row>
    <row r="300" spans="1:11" x14ac:dyDescent="0.25">
      <c r="A300" s="2">
        <v>43545</v>
      </c>
      <c r="B300">
        <v>1631.3</v>
      </c>
      <c r="C300">
        <f t="shared" si="16"/>
        <v>1.8898493745661247E-3</v>
      </c>
      <c r="D300" s="54">
        <v>3.2289568638681925E-4</v>
      </c>
      <c r="G300">
        <f t="shared" si="19"/>
        <v>8.1083126801137946E-3</v>
      </c>
      <c r="H300" s="61">
        <f t="shared" si="17"/>
        <v>3.9822796570085854E-2</v>
      </c>
      <c r="J300" s="74">
        <v>1.0928877758313497E-2</v>
      </c>
      <c r="K300" s="61">
        <f t="shared" si="18"/>
        <v>2.9545182362497875E-2</v>
      </c>
    </row>
    <row r="301" spans="1:11" x14ac:dyDescent="0.25">
      <c r="A301" s="2">
        <v>43546</v>
      </c>
      <c r="B301">
        <v>1597.19</v>
      </c>
      <c r="C301">
        <f t="shared" si="16"/>
        <v>-2.1131407729464646E-2</v>
      </c>
      <c r="D301" s="54">
        <v>-1.9469310619853439E-2</v>
      </c>
      <c r="G301">
        <f t="shared" si="19"/>
        <v>7.8616986806186954E-3</v>
      </c>
      <c r="H301" s="61">
        <f t="shared" si="17"/>
        <v>-2.4764763202958644</v>
      </c>
      <c r="J301" s="74">
        <v>9.8180165431365832E-3</v>
      </c>
      <c r="K301" s="61">
        <f t="shared" si="18"/>
        <v>-1.9830187221943238</v>
      </c>
    </row>
    <row r="302" spans="1:11" x14ac:dyDescent="0.25">
      <c r="A302" s="2">
        <v>43550</v>
      </c>
      <c r="B302">
        <v>1607.03</v>
      </c>
      <c r="C302">
        <f t="shared" si="16"/>
        <v>6.1419196765427194E-3</v>
      </c>
      <c r="D302" s="54">
        <v>7.3316322970546442E-3</v>
      </c>
      <c r="G302">
        <f t="shared" si="19"/>
        <v>8.9911718444756431E-3</v>
      </c>
      <c r="H302" s="61">
        <f t="shared" si="17"/>
        <v>0.81542566685112872</v>
      </c>
      <c r="J302" s="74">
        <v>1.3502998050190528E-2</v>
      </c>
      <c r="K302" s="61">
        <f t="shared" si="18"/>
        <v>0.54296329376654207</v>
      </c>
    </row>
    <row r="303" spans="1:11" x14ac:dyDescent="0.25">
      <c r="A303" s="2">
        <v>43551</v>
      </c>
      <c r="B303">
        <v>1572.68</v>
      </c>
      <c r="C303">
        <f t="shared" si="16"/>
        <v>-2.1606584457048168E-2</v>
      </c>
      <c r="D303" s="54">
        <v>-1.9288991123215214E-2</v>
      </c>
      <c r="G303">
        <f t="shared" si="19"/>
        <v>8.9003298139468372E-3</v>
      </c>
      <c r="H303" s="61">
        <f t="shared" si="17"/>
        <v>-2.1672220610284936</v>
      </c>
      <c r="J303" s="74">
        <v>1.2226752500785599E-2</v>
      </c>
      <c r="K303" s="61">
        <f t="shared" si="18"/>
        <v>-1.5776054289130208</v>
      </c>
    </row>
    <row r="304" spans="1:11" x14ac:dyDescent="0.25">
      <c r="A304" s="2">
        <v>43552</v>
      </c>
      <c r="B304">
        <v>1569.91</v>
      </c>
      <c r="C304">
        <f t="shared" si="16"/>
        <v>-1.7628775738287442E-3</v>
      </c>
      <c r="D304" s="54">
        <v>1.7036788532872086E-3</v>
      </c>
      <c r="G304">
        <f t="shared" si="19"/>
        <v>9.8380297449386488E-3</v>
      </c>
      <c r="H304" s="61">
        <f t="shared" si="17"/>
        <v>0.17317276908658433</v>
      </c>
      <c r="J304" s="74">
        <v>1.5006381045197709E-2</v>
      </c>
      <c r="K304" s="61">
        <f t="shared" si="18"/>
        <v>0.11353029408995409</v>
      </c>
    </row>
    <row r="305" spans="1:11" x14ac:dyDescent="0.25">
      <c r="A305" s="2">
        <v>43553</v>
      </c>
      <c r="B305">
        <v>1587.74</v>
      </c>
      <c r="C305">
        <f t="shared" si="16"/>
        <v>1.1293328584039678E-2</v>
      </c>
      <c r="D305" s="54">
        <v>1.3396440786994049E-2</v>
      </c>
      <c r="G305">
        <f t="shared" si="19"/>
        <v>9.5474483923542637E-3</v>
      </c>
      <c r="H305" s="61">
        <f t="shared" si="17"/>
        <v>1.4031435663713159</v>
      </c>
      <c r="J305" s="74">
        <v>1.3125778427170044E-2</v>
      </c>
      <c r="K305" s="61">
        <f t="shared" si="18"/>
        <v>1.020620671095875</v>
      </c>
    </row>
    <row r="306" spans="1:11" x14ac:dyDescent="0.25">
      <c r="A306" s="2">
        <v>43556</v>
      </c>
      <c r="B306">
        <v>1581.9</v>
      </c>
      <c r="C306">
        <f t="shared" si="16"/>
        <v>-3.6849652379638922E-3</v>
      </c>
      <c r="D306" s="54">
        <v>-7.5570077399559265E-4</v>
      </c>
      <c r="G306">
        <f t="shared" si="19"/>
        <v>9.8210194023815155E-3</v>
      </c>
      <c r="H306" s="61">
        <f t="shared" si="17"/>
        <v>-7.6947284495980275E-2</v>
      </c>
      <c r="J306" s="74">
        <v>1.2769403870126594E-2</v>
      </c>
      <c r="K306" s="61">
        <f t="shared" si="18"/>
        <v>-5.9180583657747581E-2</v>
      </c>
    </row>
    <row r="307" spans="1:11" x14ac:dyDescent="0.25">
      <c r="A307" s="2">
        <v>43557</v>
      </c>
      <c r="B307">
        <v>1579.51</v>
      </c>
      <c r="C307">
        <f t="shared" si="16"/>
        <v>-1.5119838649931463E-3</v>
      </c>
      <c r="D307" s="54">
        <v>-4.702392319502903E-3</v>
      </c>
      <c r="G307">
        <f t="shared" si="19"/>
        <v>9.5236307044858672E-3</v>
      </c>
      <c r="H307" s="61">
        <f t="shared" si="17"/>
        <v>-0.49376046440859567</v>
      </c>
      <c r="J307" s="74">
        <v>1.1404187720638153E-2</v>
      </c>
      <c r="K307" s="61">
        <f t="shared" si="18"/>
        <v>-0.41233908408864456</v>
      </c>
    </row>
    <row r="308" spans="1:11" x14ac:dyDescent="0.25">
      <c r="A308" s="2">
        <v>43558</v>
      </c>
      <c r="B308">
        <v>1590.64</v>
      </c>
      <c r="C308">
        <f t="shared" si="16"/>
        <v>7.0217786102851707E-3</v>
      </c>
      <c r="D308" s="54">
        <v>8.7675776615854257E-3</v>
      </c>
      <c r="G308">
        <f t="shared" si="19"/>
        <v>9.3050695268381313E-3</v>
      </c>
      <c r="H308" s="61">
        <f t="shared" si="17"/>
        <v>0.94223666317565435</v>
      </c>
      <c r="J308" s="74">
        <v>1.018453515107323E-2</v>
      </c>
      <c r="K308" s="61">
        <f t="shared" si="18"/>
        <v>0.86087165801195276</v>
      </c>
    </row>
    <row r="309" spans="1:11" x14ac:dyDescent="0.25">
      <c r="A309" s="2">
        <v>43559</v>
      </c>
      <c r="B309">
        <v>1590.15</v>
      </c>
      <c r="C309">
        <f t="shared" si="16"/>
        <v>-3.0809956260942296E-4</v>
      </c>
      <c r="D309" s="54">
        <v>2.4233732788199794E-4</v>
      </c>
      <c r="G309">
        <f t="shared" si="19"/>
        <v>9.2736985528132192E-3</v>
      </c>
      <c r="H309" s="61">
        <f t="shared" si="17"/>
        <v>2.6131680526588152E-2</v>
      </c>
      <c r="J309" s="74">
        <v>9.7817074272659801E-3</v>
      </c>
      <c r="K309" s="61">
        <f t="shared" si="18"/>
        <v>2.477454265361646E-2</v>
      </c>
    </row>
    <row r="310" spans="1:11" x14ac:dyDescent="0.25">
      <c r="A310" s="2">
        <v>43560</v>
      </c>
      <c r="B310">
        <v>1599.83</v>
      </c>
      <c r="C310">
        <f t="shared" si="16"/>
        <v>6.0690221957250875E-3</v>
      </c>
      <c r="D310" s="54">
        <v>3.7233457779432314E-3</v>
      </c>
      <c r="G310">
        <f t="shared" si="19"/>
        <v>8.9913802833809717E-3</v>
      </c>
      <c r="H310" s="61">
        <f t="shared" si="17"/>
        <v>0.41410169079659537</v>
      </c>
      <c r="J310" s="74">
        <v>8.8608380798780462E-3</v>
      </c>
      <c r="K310" s="61">
        <f t="shared" si="18"/>
        <v>0.42020243958621989</v>
      </c>
    </row>
    <row r="311" spans="1:11" x14ac:dyDescent="0.25">
      <c r="A311" s="2">
        <v>43563</v>
      </c>
      <c r="B311">
        <v>1616.35</v>
      </c>
      <c r="C311">
        <f t="shared" si="16"/>
        <v>1.0273147205552089E-2</v>
      </c>
      <c r="D311" s="54">
        <v>1.1233099125570068E-2</v>
      </c>
      <c r="G311">
        <f t="shared" si="19"/>
        <v>8.7650454912269228E-3</v>
      </c>
      <c r="H311" s="61">
        <f t="shared" si="17"/>
        <v>1.2815791015361484</v>
      </c>
      <c r="J311" s="74">
        <v>8.6416377335944098E-3</v>
      </c>
      <c r="K311" s="61">
        <f t="shared" si="18"/>
        <v>1.2998808179497434</v>
      </c>
    </row>
    <row r="312" spans="1:11" x14ac:dyDescent="0.25">
      <c r="A312" s="2">
        <v>43564</v>
      </c>
      <c r="B312">
        <v>1621.4</v>
      </c>
      <c r="C312">
        <f t="shared" si="16"/>
        <v>3.1194527651131209E-3</v>
      </c>
      <c r="D312" s="54">
        <v>2.2753476703610259E-3</v>
      </c>
      <c r="G312">
        <f t="shared" si="19"/>
        <v>8.9323799781118665E-3</v>
      </c>
      <c r="H312" s="61">
        <f t="shared" si="17"/>
        <v>0.2547302819558277</v>
      </c>
      <c r="J312" s="74">
        <v>9.3711629685959072E-3</v>
      </c>
      <c r="K312" s="61">
        <f t="shared" si="18"/>
        <v>0.24280312678224014</v>
      </c>
    </row>
    <row r="313" spans="1:11" x14ac:dyDescent="0.25">
      <c r="A313" s="2">
        <v>43565</v>
      </c>
      <c r="B313">
        <v>1625.21</v>
      </c>
      <c r="C313">
        <f t="shared" si="16"/>
        <v>2.3470646298853867E-3</v>
      </c>
      <c r="D313" s="54">
        <v>-2.1237902167416454E-3</v>
      </c>
      <c r="G313">
        <f t="shared" si="19"/>
        <v>8.6781795193595981E-3</v>
      </c>
      <c r="H313" s="61">
        <f t="shared" si="17"/>
        <v>-0.24472761965845682</v>
      </c>
      <c r="J313" s="74">
        <v>8.6656356992694805E-3</v>
      </c>
      <c r="K313" s="61">
        <f t="shared" si="18"/>
        <v>-0.24508187171088699</v>
      </c>
    </row>
    <row r="314" spans="1:11" x14ac:dyDescent="0.25">
      <c r="A314" s="2">
        <v>43566</v>
      </c>
      <c r="B314">
        <v>1611.6</v>
      </c>
      <c r="C314">
        <f t="shared" si="16"/>
        <v>-8.4095638663000318E-3</v>
      </c>
      <c r="D314" s="54">
        <v>-6.886036687612963E-3</v>
      </c>
      <c r="G314">
        <f t="shared" si="19"/>
        <v>8.4298743096858867E-3</v>
      </c>
      <c r="H314" s="61">
        <f t="shared" si="17"/>
        <v>-0.81686113394370996</v>
      </c>
      <c r="J314" s="74">
        <v>8.0604495178179126E-3</v>
      </c>
      <c r="K314" s="61">
        <f t="shared" si="18"/>
        <v>-0.85429933806931391</v>
      </c>
    </row>
    <row r="315" spans="1:11" x14ac:dyDescent="0.25">
      <c r="A315" s="2">
        <v>43567</v>
      </c>
      <c r="B315">
        <v>1604.97</v>
      </c>
      <c r="C315">
        <f t="shared" si="16"/>
        <v>-4.1224095165508408E-3</v>
      </c>
      <c r="D315" s="54">
        <v>-5.1086823569248601E-3</v>
      </c>
      <c r="G315">
        <f t="shared" si="19"/>
        <v>8.3453019178616351E-3</v>
      </c>
      <c r="H315" s="61">
        <f t="shared" si="17"/>
        <v>-0.61216267634255794</v>
      </c>
      <c r="J315" s="74">
        <v>8.5314744398389385E-3</v>
      </c>
      <c r="K315" s="61">
        <f t="shared" si="18"/>
        <v>-0.59880415664953979</v>
      </c>
    </row>
    <row r="316" spans="1:11" x14ac:dyDescent="0.25">
      <c r="A316" s="2">
        <v>43570</v>
      </c>
      <c r="B316">
        <v>1572.75</v>
      </c>
      <c r="C316">
        <f t="shared" si="16"/>
        <v>-2.027938535050228E-2</v>
      </c>
      <c r="D316" s="54">
        <v>-1.9272193814280518E-2</v>
      </c>
      <c r="G316">
        <f t="shared" si="19"/>
        <v>8.1872668442946519E-3</v>
      </c>
      <c r="H316" s="61">
        <f t="shared" si="17"/>
        <v>-2.353922765777503</v>
      </c>
      <c r="J316" s="74">
        <v>8.1222203382800319E-3</v>
      </c>
      <c r="K316" s="61">
        <f t="shared" si="18"/>
        <v>-2.372774070588882</v>
      </c>
    </row>
    <row r="317" spans="1:11" x14ac:dyDescent="0.25">
      <c r="A317" s="2">
        <v>43571</v>
      </c>
      <c r="B317">
        <v>1581.43</v>
      </c>
      <c r="C317">
        <f t="shared" si="16"/>
        <v>5.5038215391890986E-3</v>
      </c>
      <c r="D317" s="54">
        <v>1.0606178192774646E-2</v>
      </c>
      <c r="G317">
        <f t="shared" si="19"/>
        <v>9.2355024412219648E-3</v>
      </c>
      <c r="H317" s="61">
        <f t="shared" si="17"/>
        <v>1.1484137717764844</v>
      </c>
      <c r="J317" s="74">
        <v>1.2341093163272679E-2</v>
      </c>
      <c r="K317" s="61">
        <f t="shared" si="18"/>
        <v>0.8594196682947689</v>
      </c>
    </row>
    <row r="318" spans="1:11" x14ac:dyDescent="0.25">
      <c r="A318" s="2">
        <v>43572</v>
      </c>
      <c r="B318">
        <v>1574.31</v>
      </c>
      <c r="C318">
        <f t="shared" si="16"/>
        <v>-4.5124199594453662E-3</v>
      </c>
      <c r="D318" s="54">
        <v>-2.8920506057856436E-3</v>
      </c>
      <c r="G318">
        <f t="shared" si="19"/>
        <v>9.3234272653740999E-3</v>
      </c>
      <c r="H318" s="61">
        <f t="shared" si="17"/>
        <v>-0.31019179143771664</v>
      </c>
      <c r="J318" s="74">
        <v>1.1233588341370247E-2</v>
      </c>
      <c r="K318" s="61">
        <f t="shared" si="18"/>
        <v>-0.25744673188130002</v>
      </c>
    </row>
    <row r="319" spans="1:11" x14ac:dyDescent="0.25">
      <c r="A319" s="2">
        <v>43577</v>
      </c>
      <c r="B319">
        <v>1591.18</v>
      </c>
      <c r="C319">
        <f t="shared" si="16"/>
        <v>1.0658798300671575E-2</v>
      </c>
      <c r="D319" s="54">
        <v>1.1090628969099139E-2</v>
      </c>
      <c r="G319">
        <f t="shared" si="19"/>
        <v>9.0671139629290767E-3</v>
      </c>
      <c r="H319" s="61">
        <f t="shared" si="17"/>
        <v>1.2231707922105326</v>
      </c>
      <c r="J319" s="74">
        <v>1.0253387541948916E-2</v>
      </c>
      <c r="K319" s="61">
        <f t="shared" si="18"/>
        <v>1.0816551041033884</v>
      </c>
    </row>
    <row r="320" spans="1:11" x14ac:dyDescent="0.25">
      <c r="A320" s="2">
        <v>43578</v>
      </c>
      <c r="B320">
        <v>1595.02</v>
      </c>
      <c r="C320">
        <f t="shared" si="16"/>
        <v>2.4103959947288441E-3</v>
      </c>
      <c r="D320" s="54">
        <v>1.0772517053141959E-3</v>
      </c>
      <c r="G320">
        <f t="shared" si="19"/>
        <v>9.2010828349467708E-3</v>
      </c>
      <c r="H320" s="61">
        <f t="shared" si="17"/>
        <v>0.11707879655453922</v>
      </c>
      <c r="J320" s="74">
        <v>1.056281122520648E-2</v>
      </c>
      <c r="K320" s="61">
        <f t="shared" si="18"/>
        <v>0.10198532212177615</v>
      </c>
    </row>
    <row r="321" spans="1:11" x14ac:dyDescent="0.25">
      <c r="A321" s="2">
        <v>43579</v>
      </c>
      <c r="B321">
        <v>1600.17</v>
      </c>
      <c r="C321">
        <f t="shared" si="16"/>
        <v>3.223598258458154E-3</v>
      </c>
      <c r="D321" s="54">
        <v>2.767538050883739E-3</v>
      </c>
      <c r="G321">
        <f t="shared" si="19"/>
        <v>8.9246825203821746E-3</v>
      </c>
      <c r="H321" s="61">
        <f t="shared" si="17"/>
        <v>0.31009932785432315</v>
      </c>
      <c r="J321" s="74">
        <v>9.5528731486489316E-3</v>
      </c>
      <c r="K321" s="61">
        <f t="shared" si="18"/>
        <v>0.28970740088547636</v>
      </c>
    </row>
    <row r="322" spans="1:11" x14ac:dyDescent="0.25">
      <c r="A322" s="2">
        <v>43580</v>
      </c>
      <c r="B322">
        <v>1599.81</v>
      </c>
      <c r="C322">
        <f t="shared" si="16"/>
        <v>-2.2500140720805377E-4</v>
      </c>
      <c r="D322" s="54">
        <v>-2.7071193655008167E-3</v>
      </c>
      <c r="G322">
        <f t="shared" si="19"/>
        <v>8.6793154462793658E-3</v>
      </c>
      <c r="H322" s="61">
        <f t="shared" si="17"/>
        <v>-0.311904709796128</v>
      </c>
      <c r="J322" s="74">
        <v>8.8157460900370587E-3</v>
      </c>
      <c r="K322" s="61">
        <f t="shared" si="18"/>
        <v>-0.30707773770392666</v>
      </c>
    </row>
    <row r="323" spans="1:11" x14ac:dyDescent="0.25">
      <c r="A323" s="2">
        <v>43581</v>
      </c>
      <c r="B323">
        <v>1597.75</v>
      </c>
      <c r="C323">
        <f t="shared" si="16"/>
        <v>-1.288482646141902E-3</v>
      </c>
      <c r="D323" s="54">
        <v>9.5906369602552759E-5</v>
      </c>
      <c r="G323">
        <f t="shared" si="19"/>
        <v>8.440994925635624E-3</v>
      </c>
      <c r="H323" s="61">
        <f t="shared" si="17"/>
        <v>1.1361974559572528E-2</v>
      </c>
      <c r="J323" s="74">
        <v>8.0989966429400231E-3</v>
      </c>
      <c r="K323" s="61">
        <f t="shared" si="18"/>
        <v>1.1841759396968674E-2</v>
      </c>
    </row>
    <row r="324" spans="1:11" x14ac:dyDescent="0.25">
      <c r="A324" s="2">
        <v>43584</v>
      </c>
      <c r="B324">
        <v>1590.38</v>
      </c>
      <c r="C324">
        <f t="shared" ref="C324:C387" si="20">LN(B324/B323)</f>
        <v>-4.6234081598694153E-3</v>
      </c>
      <c r="D324" s="54">
        <v>-4.9988386094635398E-3</v>
      </c>
      <c r="G324">
        <f t="shared" si="19"/>
        <v>8.1838819331924509E-3</v>
      </c>
      <c r="H324" s="61">
        <f t="shared" si="17"/>
        <v>-0.6108150936524499</v>
      </c>
      <c r="J324" s="74">
        <v>7.5665928590909681E-3</v>
      </c>
      <c r="K324" s="61">
        <f t="shared" si="18"/>
        <v>-0.66064590794754197</v>
      </c>
    </row>
    <row r="325" spans="1:11" x14ac:dyDescent="0.25">
      <c r="A325" s="2">
        <v>43585</v>
      </c>
      <c r="B325">
        <v>1573.64</v>
      </c>
      <c r="C325">
        <f t="shared" si="20"/>
        <v>-1.058157419830311E-2</v>
      </c>
      <c r="D325" s="54">
        <v>-8.8845143413951132E-3</v>
      </c>
      <c r="G325">
        <f t="shared" si="19"/>
        <v>8.0284912239632911E-3</v>
      </c>
      <c r="H325" s="61">
        <f t="shared" si="17"/>
        <v>-1.1066231616317621</v>
      </c>
      <c r="J325" s="74">
        <v>7.4713777960239217E-3</v>
      </c>
      <c r="K325" s="61">
        <f t="shared" si="18"/>
        <v>-1.1891400199469537</v>
      </c>
    </row>
    <row r="326" spans="1:11" x14ac:dyDescent="0.25">
      <c r="A326" s="2">
        <v>43587</v>
      </c>
      <c r="B326">
        <v>1562.02</v>
      </c>
      <c r="C326">
        <f t="shared" si="20"/>
        <v>-7.4115517572479342E-3</v>
      </c>
      <c r="D326" s="54">
        <v>-5.8276230423625446E-3</v>
      </c>
      <c r="G326">
        <f t="shared" si="19"/>
        <v>8.0824097123449248E-3</v>
      </c>
      <c r="H326" s="61">
        <f t="shared" si="17"/>
        <v>-0.72102544287770265</v>
      </c>
      <c r="J326" s="74">
        <v>8.70376774056442E-3</v>
      </c>
      <c r="K326" s="61">
        <f t="shared" si="18"/>
        <v>-0.66955176379564518</v>
      </c>
    </row>
    <row r="327" spans="1:11" x14ac:dyDescent="0.25">
      <c r="A327" s="2">
        <v>43588</v>
      </c>
      <c r="B327">
        <v>1555.38</v>
      </c>
      <c r="C327">
        <f t="shared" si="20"/>
        <v>-4.2599666654979341E-3</v>
      </c>
      <c r="D327" s="54">
        <v>-1.3039497385306533E-3</v>
      </c>
      <c r="G327">
        <f t="shared" si="19"/>
        <v>7.9651426460640128E-3</v>
      </c>
      <c r="H327" s="61">
        <f t="shared" si="17"/>
        <v>-0.16370701649329558</v>
      </c>
      <c r="J327" s="74">
        <v>8.7682961752538115E-3</v>
      </c>
      <c r="K327" s="61">
        <f t="shared" si="18"/>
        <v>-0.14871187200663971</v>
      </c>
    </row>
    <row r="328" spans="1:11" x14ac:dyDescent="0.25">
      <c r="A328" s="2">
        <v>43591</v>
      </c>
      <c r="B328">
        <v>1549.16</v>
      </c>
      <c r="C328">
        <f t="shared" si="20"/>
        <v>-4.0070402201616709E-3</v>
      </c>
      <c r="D328" s="54">
        <v>-4.2673720141568469E-3</v>
      </c>
      <c r="G328">
        <f t="shared" si="19"/>
        <v>7.7290946834060468E-3</v>
      </c>
      <c r="H328" s="61">
        <f t="shared" si="17"/>
        <v>-0.55211796322260953</v>
      </c>
      <c r="J328" s="74">
        <v>8.3175496172350188E-3</v>
      </c>
      <c r="K328" s="61">
        <f t="shared" si="18"/>
        <v>-0.51305639407480186</v>
      </c>
    </row>
    <row r="329" spans="1:11" x14ac:dyDescent="0.25">
      <c r="A329" s="2">
        <v>43592</v>
      </c>
      <c r="B329">
        <v>1535.26</v>
      </c>
      <c r="C329">
        <f t="shared" si="20"/>
        <v>-9.013100743881803E-3</v>
      </c>
      <c r="D329" s="54">
        <v>-7.5039181117090448E-3</v>
      </c>
      <c r="G329">
        <f t="shared" si="19"/>
        <v>7.5661878235994658E-3</v>
      </c>
      <c r="H329" s="61">
        <f t="shared" si="17"/>
        <v>-0.99177000183683028</v>
      </c>
      <c r="J329" s="74">
        <v>7.9475187593967996E-3</v>
      </c>
      <c r="K329" s="61">
        <f t="shared" si="18"/>
        <v>-0.94418375582149328</v>
      </c>
    </row>
    <row r="330" spans="1:11" x14ac:dyDescent="0.25">
      <c r="A330" s="2">
        <v>43593</v>
      </c>
      <c r="B330">
        <v>1539.31</v>
      </c>
      <c r="C330">
        <f t="shared" si="20"/>
        <v>2.6345162689271457E-3</v>
      </c>
      <c r="D330" s="54">
        <v>3.5928343169815075E-3</v>
      </c>
      <c r="G330">
        <f t="shared" si="19"/>
        <v>7.5624660999372316E-3</v>
      </c>
      <c r="H330" s="61">
        <f t="shared" si="17"/>
        <v>0.47508765917130236</v>
      </c>
      <c r="J330" s="74">
        <v>8.5976764806884962E-3</v>
      </c>
      <c r="K330" s="61">
        <f t="shared" si="18"/>
        <v>0.41788433480272053</v>
      </c>
    </row>
    <row r="331" spans="1:11" x14ac:dyDescent="0.25">
      <c r="A331" s="2">
        <v>43594</v>
      </c>
      <c r="B331">
        <v>1542.57</v>
      </c>
      <c r="C331">
        <f t="shared" si="20"/>
        <v>2.1155925707082371E-3</v>
      </c>
      <c r="D331" s="54">
        <v>3.6435042312139769E-3</v>
      </c>
      <c r="G331">
        <f t="shared" si="19"/>
        <v>7.384710380759333E-3</v>
      </c>
      <c r="H331" s="61">
        <f t="shared" si="17"/>
        <v>0.4933848510439936</v>
      </c>
      <c r="J331" s="74">
        <v>8.0286397288510704E-3</v>
      </c>
      <c r="K331" s="61">
        <f t="shared" si="18"/>
        <v>0.45381339233855206</v>
      </c>
    </row>
    <row r="332" spans="1:11" x14ac:dyDescent="0.25">
      <c r="A332" s="2">
        <v>43595</v>
      </c>
      <c r="B332">
        <v>1550.38</v>
      </c>
      <c r="C332">
        <f t="shared" si="20"/>
        <v>5.0502055314318841E-3</v>
      </c>
      <c r="D332" s="54">
        <v>4.2529234053672064E-3</v>
      </c>
      <c r="G332">
        <f t="shared" si="19"/>
        <v>7.2151519698621328E-3</v>
      </c>
      <c r="H332" s="61">
        <f t="shared" si="17"/>
        <v>0.5894433579683106</v>
      </c>
      <c r="J332" s="74">
        <v>7.5557507363676994E-3</v>
      </c>
      <c r="K332" s="61">
        <f t="shared" si="18"/>
        <v>0.56287238075454671</v>
      </c>
    </row>
    <row r="333" spans="1:11" x14ac:dyDescent="0.25">
      <c r="A333" s="2">
        <v>43598</v>
      </c>
      <c r="B333">
        <v>1515.81</v>
      </c>
      <c r="C333">
        <f t="shared" si="20"/>
        <v>-2.2550112623920687E-2</v>
      </c>
      <c r="D333" s="54">
        <v>-2.3812410452053803E-2</v>
      </c>
      <c r="G333">
        <f t="shared" si="19"/>
        <v>7.072492793975E-3</v>
      </c>
      <c r="H333" s="61">
        <f t="shared" si="17"/>
        <v>-3.3669048729663471</v>
      </c>
      <c r="J333" s="74">
        <v>7.5272183254835789E-3</v>
      </c>
      <c r="K333" s="61">
        <f t="shared" si="18"/>
        <v>-3.1635073439329258</v>
      </c>
    </row>
    <row r="334" spans="1:11" x14ac:dyDescent="0.25">
      <c r="A334" s="2">
        <v>43599</v>
      </c>
      <c r="B334">
        <v>1509.11</v>
      </c>
      <c r="C334">
        <f t="shared" si="20"/>
        <v>-4.4298764639205367E-3</v>
      </c>
      <c r="D334" s="54">
        <v>-2.0504939396518524E-3</v>
      </c>
      <c r="G334">
        <f t="shared" si="19"/>
        <v>9.0022663009824092E-3</v>
      </c>
      <c r="H334" s="61">
        <f t="shared" si="17"/>
        <v>-0.22777530358417455</v>
      </c>
      <c r="J334" s="74">
        <v>1.2965917541774176E-2</v>
      </c>
      <c r="K334" s="61">
        <f t="shared" si="18"/>
        <v>-0.15814491593406166</v>
      </c>
    </row>
    <row r="335" spans="1:11" x14ac:dyDescent="0.25">
      <c r="A335" s="2">
        <v>43600</v>
      </c>
      <c r="B335">
        <v>1501.55</v>
      </c>
      <c r="C335">
        <f t="shared" si="20"/>
        <v>-5.0221651664042206E-3</v>
      </c>
      <c r="D335" s="54">
        <v>-2.0194240947230577E-3</v>
      </c>
      <c r="G335">
        <f t="shared" si="19"/>
        <v>8.7424608757699467E-3</v>
      </c>
      <c r="H335" s="61">
        <f t="shared" si="17"/>
        <v>-0.23099034967602386</v>
      </c>
      <c r="J335" s="74">
        <v>1.1622770869360208E-2</v>
      </c>
      <c r="K335" s="61">
        <f t="shared" si="18"/>
        <v>-0.17374721720159142</v>
      </c>
    </row>
    <row r="336" spans="1:11" x14ac:dyDescent="0.25">
      <c r="A336" s="2">
        <v>43601</v>
      </c>
      <c r="B336">
        <v>1503.06</v>
      </c>
      <c r="C336">
        <f t="shared" si="20"/>
        <v>1.0051222136154767E-3</v>
      </c>
      <c r="D336" s="54">
        <v>2.872307642742428E-3</v>
      </c>
      <c r="G336">
        <f t="shared" si="19"/>
        <v>8.4905517638706497E-3</v>
      </c>
      <c r="H336" s="61">
        <f t="shared" ref="H336:H399" si="21">D336/G336</f>
        <v>0.33829457997827556</v>
      </c>
      <c r="J336" s="74">
        <v>1.0613640107584719E-2</v>
      </c>
      <c r="K336" s="61">
        <f t="shared" ref="K336:K399" si="22">D336/J336</f>
        <v>0.27062417922855886</v>
      </c>
    </row>
    <row r="337" spans="1:11" x14ac:dyDescent="0.25">
      <c r="A337" s="2">
        <v>43602</v>
      </c>
      <c r="B337">
        <v>1500.05</v>
      </c>
      <c r="C337">
        <f t="shared" si="20"/>
        <v>-2.0045892477751613E-3</v>
      </c>
      <c r="D337" s="54">
        <v>-3.644276814852175E-3</v>
      </c>
      <c r="G337">
        <f t="shared" ref="G337:G400" si="23">SQRT($F$3*G336^2+(1-$F$3)*D336^2)</f>
        <v>8.2619071751831238E-3</v>
      </c>
      <c r="H337" s="61">
        <f t="shared" si="21"/>
        <v>-0.44109389485744255</v>
      </c>
      <c r="J337" s="74">
        <v>9.5352136046639151E-3</v>
      </c>
      <c r="K337" s="61">
        <f t="shared" si="22"/>
        <v>-0.38219141866624434</v>
      </c>
    </row>
    <row r="338" spans="1:11" x14ac:dyDescent="0.25">
      <c r="A338" s="2">
        <v>43605</v>
      </c>
      <c r="B338">
        <v>1482.74</v>
      </c>
      <c r="C338">
        <f t="shared" si="20"/>
        <v>-1.1606713397255067E-2</v>
      </c>
      <c r="D338" s="54">
        <v>-1.0434540639232895E-2</v>
      </c>
      <c r="G338">
        <f t="shared" si="23"/>
        <v>8.0598020305251896E-3</v>
      </c>
      <c r="H338" s="61">
        <f t="shared" si="21"/>
        <v>-1.2946398186597845</v>
      </c>
      <c r="J338" s="74">
        <v>8.7178200583571657E-3</v>
      </c>
      <c r="K338" s="61">
        <f t="shared" si="22"/>
        <v>-1.1969208551431421</v>
      </c>
    </row>
    <row r="339" spans="1:11" x14ac:dyDescent="0.25">
      <c r="A339" s="2">
        <v>43606</v>
      </c>
      <c r="B339">
        <v>1493.41</v>
      </c>
      <c r="C339">
        <f t="shared" si="20"/>
        <v>7.1703682379830151E-3</v>
      </c>
      <c r="D339" s="54">
        <v>7.4697654915261598E-3</v>
      </c>
      <c r="G339">
        <f t="shared" si="23"/>
        <v>8.221652056982871E-3</v>
      </c>
      <c r="H339" s="61">
        <f t="shared" si="21"/>
        <v>0.90854799494730332</v>
      </c>
      <c r="J339" s="74">
        <v>9.77347789125497E-3</v>
      </c>
      <c r="K339" s="61">
        <f t="shared" si="22"/>
        <v>0.76428939366710935</v>
      </c>
    </row>
    <row r="340" spans="1:11" x14ac:dyDescent="0.25">
      <c r="A340" s="2">
        <v>43607</v>
      </c>
      <c r="B340">
        <v>1489.43</v>
      </c>
      <c r="C340">
        <f t="shared" si="20"/>
        <v>-2.6685992959314753E-3</v>
      </c>
      <c r="D340" s="54">
        <v>-1.9256663347665935E-3</v>
      </c>
      <c r="G340">
        <f t="shared" si="23"/>
        <v>8.1784884045420607E-3</v>
      </c>
      <c r="H340" s="61">
        <f t="shared" si="21"/>
        <v>-0.23545504248647495</v>
      </c>
      <c r="J340" s="74">
        <v>9.5012578430817805E-3</v>
      </c>
      <c r="K340" s="61">
        <f t="shared" si="22"/>
        <v>-0.20267488437530856</v>
      </c>
    </row>
    <row r="341" spans="1:11" x14ac:dyDescent="0.25">
      <c r="A341" s="2">
        <v>43608</v>
      </c>
      <c r="B341">
        <v>1472.15</v>
      </c>
      <c r="C341">
        <f t="shared" si="20"/>
        <v>-1.1669579141827134E-2</v>
      </c>
      <c r="D341" s="54">
        <v>-1.3475929343633989E-2</v>
      </c>
      <c r="G341">
        <f t="shared" si="23"/>
        <v>7.9433559455815896E-3</v>
      </c>
      <c r="H341" s="61">
        <f t="shared" si="21"/>
        <v>-1.6965032709040109</v>
      </c>
      <c r="J341" s="74">
        <v>8.7323464872838541E-3</v>
      </c>
      <c r="K341" s="61">
        <f t="shared" si="22"/>
        <v>-1.543219724876675</v>
      </c>
    </row>
    <row r="342" spans="1:11" x14ac:dyDescent="0.25">
      <c r="A342" s="2">
        <v>43609</v>
      </c>
      <c r="B342">
        <v>1489.41</v>
      </c>
      <c r="C342">
        <f t="shared" si="20"/>
        <v>1.1656151096010434E-2</v>
      </c>
      <c r="D342" s="54">
        <v>1.255315041946067E-2</v>
      </c>
      <c r="G342">
        <f t="shared" si="23"/>
        <v>8.378969492604145E-3</v>
      </c>
      <c r="H342" s="61">
        <f t="shared" si="21"/>
        <v>1.4981735439591879</v>
      </c>
      <c r="J342" s="74">
        <v>9.8000838097961757E-3</v>
      </c>
      <c r="K342" s="61">
        <f t="shared" si="22"/>
        <v>1.2809227617943966</v>
      </c>
    </row>
    <row r="343" spans="1:11" x14ac:dyDescent="0.25">
      <c r="A343" s="2">
        <v>43612</v>
      </c>
      <c r="B343">
        <v>1480.01</v>
      </c>
      <c r="C343">
        <f t="shared" si="20"/>
        <v>-6.3312238749805693E-3</v>
      </c>
      <c r="D343" s="54">
        <v>-4.7899371709905856E-3</v>
      </c>
      <c r="G343">
        <f t="shared" si="23"/>
        <v>8.686172753274473E-3</v>
      </c>
      <c r="H343" s="61">
        <f t="shared" si="21"/>
        <v>-0.55144392208696258</v>
      </c>
      <c r="J343" s="74">
        <v>1.0497142448764676E-2</v>
      </c>
      <c r="K343" s="61">
        <f t="shared" si="22"/>
        <v>-0.45630867584866153</v>
      </c>
    </row>
    <row r="344" spans="1:11" x14ac:dyDescent="0.25">
      <c r="A344" s="2">
        <v>43613</v>
      </c>
      <c r="B344">
        <v>1463.38</v>
      </c>
      <c r="C344">
        <f t="shared" si="20"/>
        <v>-1.130001593888736E-2</v>
      </c>
      <c r="D344" s="54">
        <v>-1.1928003720960508E-2</v>
      </c>
      <c r="G344">
        <f t="shared" si="23"/>
        <v>8.502895457423101E-3</v>
      </c>
      <c r="H344" s="61">
        <f t="shared" si="21"/>
        <v>-1.402816697051974</v>
      </c>
      <c r="J344" s="74">
        <v>9.9093117683024725E-3</v>
      </c>
      <c r="K344" s="61">
        <f t="shared" si="22"/>
        <v>-1.20371666568362</v>
      </c>
    </row>
    <row r="345" spans="1:11" x14ac:dyDescent="0.25">
      <c r="A345" s="2">
        <v>43614</v>
      </c>
      <c r="B345">
        <v>1481.72</v>
      </c>
      <c r="C345">
        <f t="shared" si="20"/>
        <v>1.2454746579431939E-2</v>
      </c>
      <c r="D345" s="54">
        <v>1.2345118986763569E-2</v>
      </c>
      <c r="G345">
        <f t="shared" si="23"/>
        <v>8.7463085731243947E-3</v>
      </c>
      <c r="H345" s="61">
        <f t="shared" si="21"/>
        <v>1.4114662069776016</v>
      </c>
      <c r="J345" s="74">
        <v>1.0480714539347177E-2</v>
      </c>
      <c r="K345" s="61">
        <f t="shared" si="22"/>
        <v>1.1778890590347595</v>
      </c>
    </row>
    <row r="346" spans="1:11" x14ac:dyDescent="0.25">
      <c r="A346" s="2">
        <v>43615</v>
      </c>
      <c r="B346">
        <v>1487.06</v>
      </c>
      <c r="C346">
        <f t="shared" si="20"/>
        <v>3.5974412108698427E-3</v>
      </c>
      <c r="D346" s="54">
        <v>5.0731686074260585E-3</v>
      </c>
      <c r="G346">
        <f t="shared" si="23"/>
        <v>9.0028971228583825E-3</v>
      </c>
      <c r="H346" s="61">
        <f t="shared" si="21"/>
        <v>0.56350400745391926</v>
      </c>
      <c r="J346" s="74">
        <v>1.1160905450638031E-2</v>
      </c>
      <c r="K346" s="61">
        <f t="shared" si="22"/>
        <v>0.45454812155370805</v>
      </c>
    </row>
    <row r="347" spans="1:11" x14ac:dyDescent="0.25">
      <c r="A347" s="2">
        <v>43616</v>
      </c>
      <c r="B347">
        <v>1487</v>
      </c>
      <c r="C347">
        <f t="shared" si="20"/>
        <v>-4.0348883350076734E-5</v>
      </c>
      <c r="D347" s="54">
        <v>-4.3732005551700296E-3</v>
      </c>
      <c r="G347">
        <f t="shared" si="23"/>
        <v>8.8166461645938707E-3</v>
      </c>
      <c r="H347" s="61">
        <f t="shared" si="21"/>
        <v>-0.49601633926651706</v>
      </c>
      <c r="J347" s="74">
        <v>1.0111633811485311E-2</v>
      </c>
      <c r="K347" s="61">
        <f t="shared" si="22"/>
        <v>-0.43249198267076527</v>
      </c>
    </row>
    <row r="348" spans="1:11" x14ac:dyDescent="0.25">
      <c r="A348" s="2">
        <v>43620</v>
      </c>
      <c r="B348">
        <v>1497.35</v>
      </c>
      <c r="C348">
        <f t="shared" si="20"/>
        <v>6.9362115674976516E-3</v>
      </c>
      <c r="D348" s="54">
        <v>6.8463983754601153E-3</v>
      </c>
      <c r="G348">
        <f t="shared" si="23"/>
        <v>8.6149142538909408E-3</v>
      </c>
      <c r="H348" s="61">
        <f t="shared" si="21"/>
        <v>0.79471462787548086</v>
      </c>
      <c r="J348" s="74">
        <v>9.121936400997949E-3</v>
      </c>
      <c r="K348" s="61">
        <f t="shared" si="22"/>
        <v>0.75054221762729156</v>
      </c>
    </row>
    <row r="349" spans="1:11" x14ac:dyDescent="0.25">
      <c r="A349" s="2">
        <v>43621</v>
      </c>
      <c r="B349">
        <v>1483.42</v>
      </c>
      <c r="C349">
        <f t="shared" si="20"/>
        <v>-9.3466462759730449E-3</v>
      </c>
      <c r="D349" s="54">
        <v>-8.6498232437563771E-3</v>
      </c>
      <c r="G349">
        <f t="shared" si="23"/>
        <v>8.5191626929358426E-3</v>
      </c>
      <c r="H349" s="61">
        <f t="shared" si="21"/>
        <v>-1.0153372526772941</v>
      </c>
      <c r="J349" s="74">
        <v>8.9811990383486962E-3</v>
      </c>
      <c r="K349" s="61">
        <f t="shared" si="22"/>
        <v>-0.9631033904072962</v>
      </c>
    </row>
    <row r="350" spans="1:11" x14ac:dyDescent="0.25">
      <c r="A350" s="2">
        <v>43622</v>
      </c>
      <c r="B350">
        <v>1489.99</v>
      </c>
      <c r="C350">
        <f t="shared" si="20"/>
        <v>4.4191757559075432E-3</v>
      </c>
      <c r="D350" s="54">
        <v>1.9009584620824473E-3</v>
      </c>
      <c r="G350">
        <f t="shared" si="23"/>
        <v>8.5270587859050777E-3</v>
      </c>
      <c r="H350" s="61">
        <f t="shared" si="21"/>
        <v>0.22293249170800411</v>
      </c>
      <c r="J350" s="74">
        <v>9.3761909257490082E-3</v>
      </c>
      <c r="K350" s="61">
        <f t="shared" si="22"/>
        <v>0.2027431477383862</v>
      </c>
    </row>
    <row r="351" spans="1:11" x14ac:dyDescent="0.25">
      <c r="A351" s="2">
        <v>43623</v>
      </c>
      <c r="B351">
        <v>1509.82</v>
      </c>
      <c r="C351">
        <f t="shared" si="20"/>
        <v>1.3221029897853207E-2</v>
      </c>
      <c r="D351" s="54">
        <v>1.5257871358871192E-2</v>
      </c>
      <c r="G351">
        <f t="shared" si="23"/>
        <v>8.2803928789917866E-3</v>
      </c>
      <c r="H351" s="61">
        <f t="shared" si="21"/>
        <v>1.8426506546062555</v>
      </c>
      <c r="J351" s="74">
        <v>8.799331717056498E-3</v>
      </c>
      <c r="K351" s="61">
        <f t="shared" si="22"/>
        <v>1.7339806987041475</v>
      </c>
    </row>
    <row r="352" spans="1:11" x14ac:dyDescent="0.25">
      <c r="A352" s="2">
        <v>43626</v>
      </c>
      <c r="B352">
        <v>1499.16</v>
      </c>
      <c r="C352">
        <f t="shared" si="20"/>
        <v>-7.0854871737023213E-3</v>
      </c>
      <c r="D352" s="54">
        <v>-8.14659280847203E-3</v>
      </c>
      <c r="G352">
        <f t="shared" si="23"/>
        <v>8.8554599067954751E-3</v>
      </c>
      <c r="H352" s="61">
        <f t="shared" si="21"/>
        <v>-0.91995140785635798</v>
      </c>
      <c r="J352" s="74">
        <v>1.0286951049334411E-2</v>
      </c>
      <c r="K352" s="61">
        <f t="shared" si="22"/>
        <v>-0.79193463344020998</v>
      </c>
    </row>
    <row r="353" spans="1:11" x14ac:dyDescent="0.25">
      <c r="A353" s="2">
        <v>43627</v>
      </c>
      <c r="B353">
        <v>1519.97</v>
      </c>
      <c r="C353">
        <f t="shared" si="20"/>
        <v>1.3785646571704578E-2</v>
      </c>
      <c r="D353" s="54">
        <v>1.0206846673815745E-2</v>
      </c>
      <c r="G353">
        <f t="shared" si="23"/>
        <v>8.8145356323764048E-3</v>
      </c>
      <c r="H353" s="61">
        <f t="shared" si="21"/>
        <v>1.1579562553840368</v>
      </c>
      <c r="J353" s="74">
        <v>9.8689681382318033E-3</v>
      </c>
      <c r="K353" s="61">
        <f t="shared" si="22"/>
        <v>1.0342364602713652</v>
      </c>
    </row>
    <row r="354" spans="1:11" x14ac:dyDescent="0.25">
      <c r="A354" s="2">
        <v>43628</v>
      </c>
      <c r="B354">
        <v>1513.16</v>
      </c>
      <c r="C354">
        <f t="shared" si="20"/>
        <v>-4.4904184410067679E-3</v>
      </c>
      <c r="D354" s="54">
        <v>-2.4388691525005874E-3</v>
      </c>
      <c r="G354">
        <f t="shared" si="23"/>
        <v>8.9042158133624729E-3</v>
      </c>
      <c r="H354" s="61">
        <f t="shared" si="21"/>
        <v>-0.273900498777287</v>
      </c>
      <c r="J354" s="74">
        <v>1.1122066728240341E-2</v>
      </c>
      <c r="K354" s="61">
        <f t="shared" si="22"/>
        <v>-0.21928201044757165</v>
      </c>
    </row>
    <row r="355" spans="1:11" x14ac:dyDescent="0.25">
      <c r="A355" s="2">
        <v>43629</v>
      </c>
      <c r="B355">
        <v>1521.69</v>
      </c>
      <c r="C355">
        <f t="shared" si="20"/>
        <v>5.6213799444844552E-3</v>
      </c>
      <c r="D355" s="54">
        <v>4.4331150489621725E-3</v>
      </c>
      <c r="G355">
        <f t="shared" si="23"/>
        <v>8.6536027561045E-3</v>
      </c>
      <c r="H355" s="61">
        <f t="shared" si="21"/>
        <v>0.51228548084610492</v>
      </c>
      <c r="J355" s="74">
        <v>1.0163384425935239E-2</v>
      </c>
      <c r="K355" s="61">
        <f t="shared" si="22"/>
        <v>0.43618492257850761</v>
      </c>
    </row>
    <row r="356" spans="1:11" x14ac:dyDescent="0.25">
      <c r="A356" s="2">
        <v>43630</v>
      </c>
      <c r="B356">
        <v>1526.36</v>
      </c>
      <c r="C356">
        <f t="shared" si="20"/>
        <v>3.0642565929989278E-3</v>
      </c>
      <c r="D356" s="54">
        <v>1.8650989543604266E-4</v>
      </c>
      <c r="G356">
        <f t="shared" si="23"/>
        <v>8.4599586738394843E-3</v>
      </c>
      <c r="H356" s="61">
        <f t="shared" si="21"/>
        <v>2.2046194624186815E-2</v>
      </c>
      <c r="J356" s="74">
        <v>9.5538222617246385E-3</v>
      </c>
      <c r="K356" s="61">
        <f t="shared" si="22"/>
        <v>1.9522018552015036E-2</v>
      </c>
    </row>
    <row r="357" spans="1:11" x14ac:dyDescent="0.25">
      <c r="A357" s="2">
        <v>43633</v>
      </c>
      <c r="B357">
        <v>1518.29</v>
      </c>
      <c r="C357">
        <f t="shared" si="20"/>
        <v>-5.3011143471075623E-3</v>
      </c>
      <c r="D357" s="54">
        <v>-2.9833061748176628E-3</v>
      </c>
      <c r="G357">
        <f t="shared" si="23"/>
        <v>8.2023614815340436E-3</v>
      </c>
      <c r="H357" s="61">
        <f t="shared" si="21"/>
        <v>-0.36371308208422326</v>
      </c>
      <c r="J357" s="74">
        <v>8.8033272934311974E-3</v>
      </c>
      <c r="K357" s="61">
        <f t="shared" si="22"/>
        <v>-0.33888393278797263</v>
      </c>
    </row>
    <row r="358" spans="1:11" x14ac:dyDescent="0.25">
      <c r="A358" s="2">
        <v>43634</v>
      </c>
      <c r="B358">
        <v>1537.81</v>
      </c>
      <c r="C358">
        <f t="shared" si="20"/>
        <v>1.2774624820327738E-2</v>
      </c>
      <c r="D358" s="54">
        <v>1.1721197757831849E-2</v>
      </c>
      <c r="G358">
        <f t="shared" si="23"/>
        <v>7.9859887794367992E-3</v>
      </c>
      <c r="H358" s="61">
        <f t="shared" si="21"/>
        <v>1.4677202888154408</v>
      </c>
      <c r="J358" s="74">
        <v>8.4810051155444679E-3</v>
      </c>
      <c r="K358" s="61">
        <f t="shared" si="22"/>
        <v>1.382052905067652</v>
      </c>
    </row>
    <row r="359" spans="1:11" x14ac:dyDescent="0.25">
      <c r="A359" s="2">
        <v>43635</v>
      </c>
      <c r="B359">
        <v>1546.24</v>
      </c>
      <c r="C359">
        <f t="shared" si="20"/>
        <v>5.4668510531464985E-3</v>
      </c>
      <c r="D359" s="54">
        <v>5.9800717733672721E-3</v>
      </c>
      <c r="G359">
        <f t="shared" si="23"/>
        <v>8.2578837719397089E-3</v>
      </c>
      <c r="H359" s="61">
        <f t="shared" si="21"/>
        <v>0.72416516610315551</v>
      </c>
      <c r="J359" s="74">
        <v>9.9590589781476738E-3</v>
      </c>
      <c r="K359" s="61">
        <f t="shared" si="22"/>
        <v>0.60046554463517499</v>
      </c>
    </row>
    <row r="360" spans="1:11" x14ac:dyDescent="0.25">
      <c r="A360" s="2">
        <v>43636</v>
      </c>
      <c r="B360">
        <v>1554.67</v>
      </c>
      <c r="C360">
        <f t="shared" si="20"/>
        <v>5.4371270159667643E-3</v>
      </c>
      <c r="D360" s="54">
        <v>4.1223598769736108E-3</v>
      </c>
      <c r="G360">
        <f t="shared" si="23"/>
        <v>8.1392113396993645E-3</v>
      </c>
      <c r="H360" s="61">
        <f t="shared" si="21"/>
        <v>0.5064814887981367</v>
      </c>
      <c r="J360" s="74">
        <v>9.3767910165447523E-3</v>
      </c>
      <c r="K360" s="61">
        <f t="shared" si="22"/>
        <v>0.43963439834586998</v>
      </c>
    </row>
    <row r="361" spans="1:11" x14ac:dyDescent="0.25">
      <c r="A361" s="2">
        <v>43637</v>
      </c>
      <c r="B361">
        <v>1560.19</v>
      </c>
      <c r="C361">
        <f t="shared" si="20"/>
        <v>3.544304256731644E-3</v>
      </c>
      <c r="D361" s="54">
        <v>5.9816142573461536E-4</v>
      </c>
      <c r="G361">
        <f t="shared" si="23"/>
        <v>7.9556009588006727E-3</v>
      </c>
      <c r="H361" s="61">
        <f t="shared" si="21"/>
        <v>7.5187459606419191E-2</v>
      </c>
      <c r="J361" s="74">
        <v>8.9307325276632935E-3</v>
      </c>
      <c r="K361" s="61">
        <f t="shared" si="22"/>
        <v>6.6977868151552739E-2</v>
      </c>
    </row>
    <row r="362" spans="1:11" x14ac:dyDescent="0.25">
      <c r="A362" s="2">
        <v>43641</v>
      </c>
      <c r="B362">
        <v>1557.86</v>
      </c>
      <c r="C362">
        <f t="shared" si="20"/>
        <v>-1.4945240991589576E-3</v>
      </c>
      <c r="D362" s="54">
        <v>-1.0919566707119275E-3</v>
      </c>
      <c r="G362">
        <f t="shared" si="23"/>
        <v>7.7146328003479328E-3</v>
      </c>
      <c r="H362" s="61">
        <f t="shared" si="21"/>
        <v>-0.14154357037741055</v>
      </c>
      <c r="J362" s="74">
        <v>8.3639330064886677E-3</v>
      </c>
      <c r="K362" s="61">
        <f t="shared" si="22"/>
        <v>-0.13055540615459221</v>
      </c>
    </row>
    <row r="363" spans="1:11" x14ac:dyDescent="0.25">
      <c r="A363" s="2">
        <v>43642</v>
      </c>
      <c r="B363">
        <v>1549.72</v>
      </c>
      <c r="C363">
        <f t="shared" si="20"/>
        <v>-5.2388151661258318E-3</v>
      </c>
      <c r="D363" s="54">
        <v>-4.9302947928272457E-3</v>
      </c>
      <c r="G363">
        <f t="shared" si="23"/>
        <v>7.4843949556256499E-3</v>
      </c>
      <c r="H363" s="61">
        <f t="shared" si="21"/>
        <v>-0.65874326810096873</v>
      </c>
      <c r="J363" s="74">
        <v>7.7794971956530144E-3</v>
      </c>
      <c r="K363" s="61">
        <f t="shared" si="22"/>
        <v>-0.63375494184664904</v>
      </c>
    </row>
    <row r="364" spans="1:11" x14ac:dyDescent="0.25">
      <c r="A364" s="2">
        <v>43643</v>
      </c>
      <c r="B364">
        <v>1547.69</v>
      </c>
      <c r="C364">
        <f t="shared" si="20"/>
        <v>-1.3107727363503769E-3</v>
      </c>
      <c r="D364" s="54">
        <v>-8.4079721273901879E-4</v>
      </c>
      <c r="G364">
        <f t="shared" si="23"/>
        <v>7.356199167052083E-3</v>
      </c>
      <c r="H364" s="61">
        <f t="shared" si="21"/>
        <v>-0.11429777710545039</v>
      </c>
      <c r="J364" s="74">
        <v>7.7184172546918856E-3</v>
      </c>
      <c r="K364" s="61">
        <f t="shared" si="22"/>
        <v>-0.10893388955202098</v>
      </c>
    </row>
    <row r="365" spans="1:11" x14ac:dyDescent="0.25">
      <c r="A365" s="2">
        <v>43644</v>
      </c>
      <c r="B365">
        <v>1548.98</v>
      </c>
      <c r="C365">
        <f t="shared" si="20"/>
        <v>8.3315308032208676E-4</v>
      </c>
      <c r="D365" s="54">
        <v>3.6234118966930241E-3</v>
      </c>
      <c r="G365">
        <f t="shared" si="23"/>
        <v>7.1350727124111684E-3</v>
      </c>
      <c r="H365" s="61">
        <f t="shared" si="21"/>
        <v>0.50783111017078308</v>
      </c>
      <c r="J365" s="74">
        <v>7.2760229358895508E-3</v>
      </c>
      <c r="K365" s="61">
        <f t="shared" si="22"/>
        <v>0.49799346822015395</v>
      </c>
    </row>
    <row r="366" spans="1:11" x14ac:dyDescent="0.25">
      <c r="A366" s="2">
        <v>43648</v>
      </c>
      <c r="B366">
        <v>1543.76</v>
      </c>
      <c r="C366">
        <f t="shared" si="20"/>
        <v>-3.3756506895709399E-3</v>
      </c>
      <c r="D366" s="54">
        <v>-3.7197815953201444E-3</v>
      </c>
      <c r="G366">
        <f t="shared" si="23"/>
        <v>6.9744142177746073E-3</v>
      </c>
      <c r="H366" s="61">
        <f t="shared" si="21"/>
        <v>-0.5333468129610246</v>
      </c>
      <c r="J366" s="74">
        <v>6.9236054329397502E-3</v>
      </c>
      <c r="K366" s="61">
        <f t="shared" si="22"/>
        <v>-0.53726077133496208</v>
      </c>
    </row>
    <row r="367" spans="1:11" x14ac:dyDescent="0.25">
      <c r="A367" s="2">
        <v>43649</v>
      </c>
      <c r="B367">
        <v>1563.72</v>
      </c>
      <c r="C367">
        <f t="shared" si="20"/>
        <v>1.2846598856714464E-2</v>
      </c>
      <c r="D367" s="54">
        <v>1.3915813060627977E-2</v>
      </c>
      <c r="G367">
        <f t="shared" si="23"/>
        <v>6.8230574500911054E-3</v>
      </c>
      <c r="H367" s="61">
        <f t="shared" si="21"/>
        <v>2.0395274643982613</v>
      </c>
      <c r="J367" s="74">
        <v>6.8422293221364052E-3</v>
      </c>
      <c r="K367" s="61">
        <f t="shared" si="22"/>
        <v>2.0338127246929116</v>
      </c>
    </row>
    <row r="368" spans="1:11" x14ac:dyDescent="0.25">
      <c r="A368" s="2">
        <v>43650</v>
      </c>
      <c r="B368">
        <v>1565.96</v>
      </c>
      <c r="C368">
        <f t="shared" si="20"/>
        <v>1.4314564955474776E-3</v>
      </c>
      <c r="D368" s="54">
        <v>1.2035370567834334E-3</v>
      </c>
      <c r="G368">
        <f t="shared" si="23"/>
        <v>7.4417643994895309E-3</v>
      </c>
      <c r="H368" s="61">
        <f t="shared" si="21"/>
        <v>0.16172737971468032</v>
      </c>
      <c r="J368" s="74">
        <v>9.0312150826043006E-3</v>
      </c>
      <c r="K368" s="61">
        <f t="shared" si="22"/>
        <v>0.13326413398144576</v>
      </c>
    </row>
    <row r="369" spans="1:11" x14ac:dyDescent="0.25">
      <c r="A369" s="2">
        <v>43651</v>
      </c>
      <c r="B369">
        <v>1579.19</v>
      </c>
      <c r="C369">
        <f t="shared" si="20"/>
        <v>8.4130028986433916E-3</v>
      </c>
      <c r="D369" s="54">
        <v>5.5788476434818005E-3</v>
      </c>
      <c r="G369">
        <f t="shared" si="23"/>
        <v>7.2210785912966103E-3</v>
      </c>
      <c r="H369" s="61">
        <f t="shared" si="21"/>
        <v>0.77257816445951011</v>
      </c>
      <c r="J369" s="74">
        <v>8.2957695985765752E-3</v>
      </c>
      <c r="K369" s="61">
        <f t="shared" si="22"/>
        <v>0.67249307941713377</v>
      </c>
    </row>
    <row r="370" spans="1:11" x14ac:dyDescent="0.25">
      <c r="A370" s="2">
        <v>43654</v>
      </c>
      <c r="B370">
        <v>1581.08</v>
      </c>
      <c r="C370">
        <f t="shared" si="20"/>
        <v>1.1961004757999466E-3</v>
      </c>
      <c r="D370" s="54">
        <v>4.681340770000791E-4</v>
      </c>
      <c r="G370">
        <f t="shared" si="23"/>
        <v>7.1332145574160497E-3</v>
      </c>
      <c r="H370" s="61">
        <f t="shared" si="21"/>
        <v>6.5627365226717221E-2</v>
      </c>
      <c r="J370" s="74">
        <v>8.6928452178882815E-3</v>
      </c>
      <c r="K370" s="61">
        <f t="shared" si="22"/>
        <v>5.385280253659009E-2</v>
      </c>
    </row>
    <row r="371" spans="1:11" x14ac:dyDescent="0.25">
      <c r="A371" s="2">
        <v>43655</v>
      </c>
      <c r="B371">
        <v>1588.9</v>
      </c>
      <c r="C371">
        <f t="shared" si="20"/>
        <v>4.9337950795155803E-3</v>
      </c>
      <c r="D371" s="54">
        <v>5.0554530151008048E-3</v>
      </c>
      <c r="G371">
        <f t="shared" si="23"/>
        <v>6.916858672666895E-3</v>
      </c>
      <c r="H371" s="61">
        <f t="shared" si="21"/>
        <v>0.73088858025656345</v>
      </c>
      <c r="J371" s="74">
        <v>8.0228820376071937E-3</v>
      </c>
      <c r="K371" s="61">
        <f t="shared" si="22"/>
        <v>0.63012929660481243</v>
      </c>
    </row>
    <row r="372" spans="1:11" x14ac:dyDescent="0.25">
      <c r="A372" s="2">
        <v>43656</v>
      </c>
      <c r="B372">
        <v>1600.91</v>
      </c>
      <c r="C372">
        <f t="shared" si="20"/>
        <v>7.53026465656958E-3</v>
      </c>
      <c r="D372" s="54">
        <v>6.1023283051555802E-3</v>
      </c>
      <c r="G372">
        <f t="shared" si="23"/>
        <v>6.819517151167076E-3</v>
      </c>
      <c r="H372" s="61">
        <f t="shared" si="21"/>
        <v>0.89483289943940414</v>
      </c>
      <c r="J372" s="74">
        <v>7.8498417504508627E-3</v>
      </c>
      <c r="K372" s="61">
        <f t="shared" si="22"/>
        <v>0.77738233446618044</v>
      </c>
    </row>
    <row r="373" spans="1:11" x14ac:dyDescent="0.25">
      <c r="A373" s="2">
        <v>43657</v>
      </c>
      <c r="B373">
        <v>1600.5</v>
      </c>
      <c r="C373">
        <f t="shared" si="20"/>
        <v>-2.5613714097323361E-4</v>
      </c>
      <c r="D373" s="54">
        <v>-2.0428457135752601E-4</v>
      </c>
      <c r="G373">
        <f t="shared" si="23"/>
        <v>6.7786259646916919E-3</v>
      </c>
      <c r="H373" s="61">
        <f t="shared" si="21"/>
        <v>-3.013657523244349E-2</v>
      </c>
      <c r="J373" s="74">
        <v>8.1935763688643238E-3</v>
      </c>
      <c r="K373" s="61">
        <f t="shared" si="22"/>
        <v>-2.4932283799026945E-2</v>
      </c>
    </row>
    <row r="374" spans="1:11" x14ac:dyDescent="0.25">
      <c r="A374" s="2">
        <v>43658</v>
      </c>
      <c r="B374">
        <v>1605.15</v>
      </c>
      <c r="C374">
        <f t="shared" si="20"/>
        <v>2.9011297312021333E-3</v>
      </c>
      <c r="D374" s="54">
        <v>1.7420534152713081E-3</v>
      </c>
      <c r="G374">
        <f t="shared" si="23"/>
        <v>6.5723122036469407E-3</v>
      </c>
      <c r="H374" s="61">
        <f t="shared" si="21"/>
        <v>0.26505944350979738</v>
      </c>
      <c r="J374" s="74">
        <v>7.6152331562716093E-3</v>
      </c>
      <c r="K374" s="61">
        <f t="shared" si="22"/>
        <v>0.22875903856425209</v>
      </c>
    </row>
    <row r="375" spans="1:11" x14ac:dyDescent="0.25">
      <c r="A375" s="2">
        <v>43661</v>
      </c>
      <c r="B375">
        <v>1605.01</v>
      </c>
      <c r="C375">
        <f t="shared" si="20"/>
        <v>-8.7223066818360498E-5</v>
      </c>
      <c r="D375" s="54">
        <v>-1.438051404273368E-4</v>
      </c>
      <c r="G375">
        <f t="shared" si="23"/>
        <v>6.3863648068501078E-3</v>
      </c>
      <c r="H375" s="61">
        <f t="shared" si="21"/>
        <v>-2.2517526758429038E-2</v>
      </c>
      <c r="J375" s="74">
        <v>7.3043435909956982E-3</v>
      </c>
      <c r="K375" s="61">
        <f t="shared" si="22"/>
        <v>-1.9687619925849335E-2</v>
      </c>
    </row>
    <row r="376" spans="1:11" x14ac:dyDescent="0.25">
      <c r="A376" s="2">
        <v>43662</v>
      </c>
      <c r="B376">
        <v>1619.62</v>
      </c>
      <c r="C376">
        <f t="shared" si="20"/>
        <v>9.0615667355404064E-3</v>
      </c>
      <c r="D376" s="54">
        <v>9.1704341253823311E-3</v>
      </c>
      <c r="G376">
        <f t="shared" si="23"/>
        <v>6.1919106029163559E-3</v>
      </c>
      <c r="H376" s="61">
        <f t="shared" si="21"/>
        <v>1.4810346456008436</v>
      </c>
      <c r="J376" s="74">
        <v>6.93355654491271E-3</v>
      </c>
      <c r="K376" s="61">
        <f t="shared" si="22"/>
        <v>1.3226161878078089</v>
      </c>
    </row>
    <row r="377" spans="1:11" x14ac:dyDescent="0.25">
      <c r="A377" s="2">
        <v>43663</v>
      </c>
      <c r="B377">
        <v>1607.23</v>
      </c>
      <c r="C377">
        <f t="shared" si="20"/>
        <v>-7.6793534803385353E-3</v>
      </c>
      <c r="D377" s="54">
        <v>-8.7096790728086147E-3</v>
      </c>
      <c r="G377">
        <f t="shared" si="23"/>
        <v>6.4097724782176254E-3</v>
      </c>
      <c r="H377" s="61">
        <f t="shared" si="21"/>
        <v>-1.3588125167323455</v>
      </c>
      <c r="J377" s="74">
        <v>7.9548019493555968E-3</v>
      </c>
      <c r="K377" s="61">
        <f t="shared" si="22"/>
        <v>-1.0948957784567055</v>
      </c>
    </row>
    <row r="378" spans="1:11" x14ac:dyDescent="0.25">
      <c r="A378" s="2">
        <v>43664</v>
      </c>
      <c r="B378">
        <v>1586.96</v>
      </c>
      <c r="C378">
        <f t="shared" si="20"/>
        <v>-1.2691963909650361E-2</v>
      </c>
      <c r="D378" s="54">
        <v>-1.2891574851908264E-2</v>
      </c>
      <c r="G378">
        <f t="shared" si="23"/>
        <v>6.5705085649624094E-3</v>
      </c>
      <c r="H378" s="61">
        <f t="shared" si="21"/>
        <v>-1.9620360774892343</v>
      </c>
      <c r="J378" s="74">
        <v>8.297684834215651E-3</v>
      </c>
      <c r="K378" s="61">
        <f t="shared" si="22"/>
        <v>-1.553635153597257</v>
      </c>
    </row>
    <row r="379" spans="1:11" x14ac:dyDescent="0.25">
      <c r="A379" s="2">
        <v>43665</v>
      </c>
      <c r="B379">
        <v>1600.39</v>
      </c>
      <c r="C379">
        <f t="shared" si="20"/>
        <v>8.4271131058146834E-3</v>
      </c>
      <c r="D379" s="54">
        <v>1.1916707528562782E-2</v>
      </c>
      <c r="G379">
        <f t="shared" si="23"/>
        <v>7.1100527398783014E-3</v>
      </c>
      <c r="H379" s="61">
        <f t="shared" si="21"/>
        <v>1.6760364464985325</v>
      </c>
      <c r="J379" s="74">
        <v>9.8226886521022936E-3</v>
      </c>
      <c r="K379" s="61">
        <f t="shared" si="22"/>
        <v>1.2131818436505486</v>
      </c>
    </row>
    <row r="380" spans="1:11" x14ac:dyDescent="0.25">
      <c r="A380" s="2">
        <v>43668</v>
      </c>
      <c r="B380">
        <v>1594.44</v>
      </c>
      <c r="C380">
        <f t="shared" si="20"/>
        <v>-3.7247721344510457E-3</v>
      </c>
      <c r="D380" s="54">
        <v>-2.0656105176352886E-3</v>
      </c>
      <c r="G380">
        <f t="shared" si="23"/>
        <v>7.4859971991243883E-3</v>
      </c>
      <c r="H380" s="61">
        <f t="shared" si="21"/>
        <v>-0.27592990789215044</v>
      </c>
      <c r="J380" s="74">
        <v>9.7725530200988009E-3</v>
      </c>
      <c r="K380" s="61">
        <f t="shared" si="22"/>
        <v>-0.21136856596091461</v>
      </c>
    </row>
    <row r="381" spans="1:11" x14ac:dyDescent="0.25">
      <c r="A381" s="2">
        <v>43669</v>
      </c>
      <c r="B381">
        <v>1602.15</v>
      </c>
      <c r="C381">
        <f t="shared" si="20"/>
        <v>4.8238998125973449E-3</v>
      </c>
      <c r="D381" s="54">
        <v>4.2041943449249181E-3</v>
      </c>
      <c r="G381">
        <f t="shared" si="23"/>
        <v>7.2755583723872509E-3</v>
      </c>
      <c r="H381" s="61">
        <f t="shared" si="21"/>
        <v>0.57785177848080971</v>
      </c>
      <c r="J381" s="74">
        <v>9.0318447458705414E-3</v>
      </c>
      <c r="K381" s="61">
        <f t="shared" si="22"/>
        <v>0.46548567465656693</v>
      </c>
    </row>
    <row r="382" spans="1:11" x14ac:dyDescent="0.25">
      <c r="A382" s="2">
        <v>43670</v>
      </c>
      <c r="B382">
        <v>1592.71</v>
      </c>
      <c r="C382">
        <f t="shared" si="20"/>
        <v>-5.9095093194654318E-3</v>
      </c>
      <c r="D382" s="54">
        <v>-5.9121369820793798E-3</v>
      </c>
      <c r="G382">
        <f t="shared" si="23"/>
        <v>7.1286913004847728E-3</v>
      </c>
      <c r="H382" s="61">
        <f t="shared" si="21"/>
        <v>-0.82934394727926242</v>
      </c>
      <c r="J382" s="74">
        <v>8.5871079068578406E-3</v>
      </c>
      <c r="K382" s="61">
        <f t="shared" si="22"/>
        <v>-0.68848989045052356</v>
      </c>
    </row>
    <row r="383" spans="1:11" x14ac:dyDescent="0.25">
      <c r="A383" s="2">
        <v>43671</v>
      </c>
      <c r="B383">
        <v>1595.47</v>
      </c>
      <c r="C383">
        <f t="shared" si="20"/>
        <v>1.7313957740642039E-3</v>
      </c>
      <c r="D383" s="54">
        <v>3.2097360419534263E-3</v>
      </c>
      <c r="G383">
        <f t="shared" si="23"/>
        <v>7.0616108006490343E-3</v>
      </c>
      <c r="H383" s="61">
        <f t="shared" si="21"/>
        <v>0.4545331274357996</v>
      </c>
      <c r="J383" s="74">
        <v>8.4144748438907992E-3</v>
      </c>
      <c r="K383" s="61">
        <f t="shared" si="22"/>
        <v>0.38145411347730229</v>
      </c>
    </row>
    <row r="384" spans="1:11" x14ac:dyDescent="0.25">
      <c r="A384" s="2">
        <v>43672</v>
      </c>
      <c r="B384">
        <v>1580.56</v>
      </c>
      <c r="C384">
        <f t="shared" si="20"/>
        <v>-9.3891490532634209E-3</v>
      </c>
      <c r="D384" s="54">
        <v>-9.6704108001504658E-3</v>
      </c>
      <c r="G384">
        <f t="shared" si="23"/>
        <v>6.8914810165445137E-3</v>
      </c>
      <c r="H384" s="61">
        <f t="shared" si="21"/>
        <v>-1.4032413028396249</v>
      </c>
      <c r="J384" s="74">
        <v>7.8298679603652881E-3</v>
      </c>
      <c r="K384" s="61">
        <f t="shared" si="22"/>
        <v>-1.2350669065049356</v>
      </c>
    </row>
    <row r="385" spans="1:11" x14ac:dyDescent="0.25">
      <c r="A385" s="2">
        <v>43675</v>
      </c>
      <c r="B385">
        <v>1585.26</v>
      </c>
      <c r="C385">
        <f t="shared" si="20"/>
        <v>2.9692171083832695E-3</v>
      </c>
      <c r="D385" s="54">
        <v>4.9131908840930449E-3</v>
      </c>
      <c r="G385">
        <f t="shared" si="23"/>
        <v>7.0890035031681157E-3</v>
      </c>
      <c r="H385" s="61">
        <f t="shared" si="21"/>
        <v>0.69307214785509874</v>
      </c>
      <c r="J385" s="74">
        <v>8.613206695858017E-3</v>
      </c>
      <c r="K385" s="61">
        <f t="shared" si="22"/>
        <v>0.57042528498192624</v>
      </c>
    </row>
    <row r="386" spans="1:11" x14ac:dyDescent="0.25">
      <c r="A386" s="2">
        <v>43676</v>
      </c>
      <c r="B386">
        <v>1568.06</v>
      </c>
      <c r="C386">
        <f t="shared" si="20"/>
        <v>-1.0909245229155356E-2</v>
      </c>
      <c r="D386" s="54">
        <v>-1.0614040816523264E-2</v>
      </c>
      <c r="G386">
        <f t="shared" si="23"/>
        <v>6.9776141415003835E-3</v>
      </c>
      <c r="H386" s="61">
        <f t="shared" si="21"/>
        <v>-1.5211561719061963</v>
      </c>
      <c r="J386" s="74">
        <v>8.0675367593537745E-3</v>
      </c>
      <c r="K386" s="61">
        <f t="shared" si="22"/>
        <v>-1.3156482744521723</v>
      </c>
    </row>
    <row r="387" spans="1:11" x14ac:dyDescent="0.25">
      <c r="A387" s="2">
        <v>43677</v>
      </c>
      <c r="B387">
        <v>1562.13</v>
      </c>
      <c r="C387">
        <f t="shared" si="20"/>
        <v>-3.7889119153676487E-3</v>
      </c>
      <c r="D387" s="54">
        <v>-2.3731149364119692E-3</v>
      </c>
      <c r="G387">
        <f t="shared" si="23"/>
        <v>7.2474371269087585E-3</v>
      </c>
      <c r="H387" s="61">
        <f t="shared" si="21"/>
        <v>-0.32744194876847055</v>
      </c>
      <c r="J387" s="74">
        <v>9.1674722506269544E-3</v>
      </c>
      <c r="K387" s="61">
        <f t="shared" si="22"/>
        <v>-0.25886251646408576</v>
      </c>
    </row>
    <row r="388" spans="1:11" x14ac:dyDescent="0.25">
      <c r="A388" s="2">
        <v>43678</v>
      </c>
      <c r="B388">
        <v>1537.58</v>
      </c>
      <c r="C388">
        <f t="shared" ref="C388:C451" si="24">LN(B388/B387)</f>
        <v>-1.5840522721656286E-2</v>
      </c>
      <c r="D388" s="54">
        <v>-1.3562505131477215E-2</v>
      </c>
      <c r="G388">
        <f t="shared" si="23"/>
        <v>7.0506542025595784E-3</v>
      </c>
      <c r="H388" s="61">
        <f t="shared" si="21"/>
        <v>-1.9235810950072774</v>
      </c>
      <c r="J388" s="74">
        <v>8.5702756383897304E-3</v>
      </c>
      <c r="K388" s="61">
        <f t="shared" si="22"/>
        <v>-1.5825051262908361</v>
      </c>
    </row>
    <row r="389" spans="1:11" x14ac:dyDescent="0.25">
      <c r="A389" s="2">
        <v>43679</v>
      </c>
      <c r="B389">
        <v>1543.38</v>
      </c>
      <c r="C389">
        <f t="shared" si="24"/>
        <v>3.7650646886638701E-3</v>
      </c>
      <c r="D389" s="54">
        <v>6.9628864756258353E-3</v>
      </c>
      <c r="G389">
        <f t="shared" si="23"/>
        <v>7.6003627498631631E-3</v>
      </c>
      <c r="H389" s="61">
        <f t="shared" si="21"/>
        <v>0.91612554621175091</v>
      </c>
      <c r="J389" s="74">
        <v>1.0980777932519739E-2</v>
      </c>
      <c r="K389" s="61">
        <f t="shared" si="22"/>
        <v>0.63409774047111378</v>
      </c>
    </row>
    <row r="390" spans="1:11" x14ac:dyDescent="0.25">
      <c r="A390" s="2">
        <v>43682</v>
      </c>
      <c r="B390">
        <v>1503</v>
      </c>
      <c r="C390">
        <f t="shared" si="24"/>
        <v>-2.6511705783042679E-2</v>
      </c>
      <c r="D390" s="54">
        <v>-2.7427538838522964E-2</v>
      </c>
      <c r="G390">
        <f t="shared" si="23"/>
        <v>7.5636294447893387E-3</v>
      </c>
      <c r="H390" s="61">
        <f t="shared" si="21"/>
        <v>-3.6262404231632575</v>
      </c>
      <c r="J390" s="74">
        <v>9.9832073571586074E-3</v>
      </c>
      <c r="K390" s="61">
        <f t="shared" si="22"/>
        <v>-2.7473674398694765</v>
      </c>
    </row>
    <row r="391" spans="1:11" x14ac:dyDescent="0.25">
      <c r="A391" s="2">
        <v>43683</v>
      </c>
      <c r="B391">
        <v>1512.83</v>
      </c>
      <c r="C391">
        <f t="shared" si="24"/>
        <v>6.518958172012374E-3</v>
      </c>
      <c r="D391" s="54">
        <v>1.0852042762230171E-2</v>
      </c>
      <c r="G391">
        <f t="shared" si="23"/>
        <v>9.9454599772821166E-3</v>
      </c>
      <c r="H391" s="61">
        <f t="shared" si="21"/>
        <v>1.0911554404742378</v>
      </c>
      <c r="J391" s="74">
        <v>1.5620389632110519E-2</v>
      </c>
      <c r="K391" s="61">
        <f t="shared" si="22"/>
        <v>0.69473572796941285</v>
      </c>
    </row>
    <row r="392" spans="1:11" x14ac:dyDescent="0.25">
      <c r="A392" s="2">
        <v>43685</v>
      </c>
      <c r="B392">
        <v>1545.44</v>
      </c>
      <c r="C392">
        <f t="shared" si="24"/>
        <v>2.1326590505998805E-2</v>
      </c>
      <c r="D392" s="54">
        <v>2.2380091924877391E-2</v>
      </c>
      <c r="G392">
        <f t="shared" si="23"/>
        <v>1.0002172445870622E-2</v>
      </c>
      <c r="H392" s="61">
        <f t="shared" si="21"/>
        <v>2.23752310270525</v>
      </c>
      <c r="J392" s="74">
        <v>1.3961202806585842E-2</v>
      </c>
      <c r="K392" s="61">
        <f t="shared" si="22"/>
        <v>1.6030203296180292</v>
      </c>
    </row>
    <row r="393" spans="1:11" x14ac:dyDescent="0.25">
      <c r="A393" s="2">
        <v>43686</v>
      </c>
      <c r="B393">
        <v>1537.8</v>
      </c>
      <c r="C393">
        <f t="shared" si="24"/>
        <v>-4.9558358329054039E-3</v>
      </c>
      <c r="D393" s="54">
        <v>-6.3067353839079254E-3</v>
      </c>
      <c r="G393">
        <f t="shared" si="23"/>
        <v>1.1139701849361824E-2</v>
      </c>
      <c r="H393" s="61">
        <f t="shared" si="21"/>
        <v>-0.56614938794517455</v>
      </c>
      <c r="J393" s="74">
        <v>1.5970377957749384E-2</v>
      </c>
      <c r="K393" s="61">
        <f t="shared" si="22"/>
        <v>-0.39490207436497626</v>
      </c>
    </row>
    <row r="394" spans="1:11" x14ac:dyDescent="0.25">
      <c r="A394" s="2">
        <v>43689</v>
      </c>
      <c r="B394">
        <v>1531.2</v>
      </c>
      <c r="C394">
        <f t="shared" si="24"/>
        <v>-4.3010818993905854E-3</v>
      </c>
      <c r="D394" s="54">
        <v>-1.0120595785133506E-2</v>
      </c>
      <c r="G394">
        <f t="shared" si="23"/>
        <v>1.0910264640570039E-2</v>
      </c>
      <c r="H394" s="61">
        <f t="shared" si="21"/>
        <v>-0.9276214756056298</v>
      </c>
      <c r="J394" s="74">
        <v>1.4096475319485097E-2</v>
      </c>
      <c r="K394" s="61">
        <f t="shared" si="22"/>
        <v>-0.71795222250658208</v>
      </c>
    </row>
    <row r="395" spans="1:11" x14ac:dyDescent="0.25">
      <c r="A395" s="2">
        <v>43690</v>
      </c>
      <c r="B395">
        <v>1554.59</v>
      </c>
      <c r="C395">
        <f t="shared" si="24"/>
        <v>1.5160103553905182E-2</v>
      </c>
      <c r="D395" s="54">
        <v>1.8559802880546004E-2</v>
      </c>
      <c r="G395">
        <f t="shared" si="23"/>
        <v>1.0864503191513188E-2</v>
      </c>
      <c r="H395" s="61">
        <f t="shared" si="21"/>
        <v>1.708297430023676</v>
      </c>
      <c r="J395" s="74">
        <v>1.2522646446375617E-2</v>
      </c>
      <c r="K395" s="61">
        <f t="shared" si="22"/>
        <v>1.4820990882416631</v>
      </c>
    </row>
    <row r="396" spans="1:11" x14ac:dyDescent="0.25">
      <c r="A396" s="2">
        <v>43691</v>
      </c>
      <c r="B396">
        <v>1515.8</v>
      </c>
      <c r="C396">
        <f t="shared" si="24"/>
        <v>-2.5268492874666329E-2</v>
      </c>
      <c r="D396" s="54">
        <v>-2.7806751425943878E-2</v>
      </c>
      <c r="G396">
        <f t="shared" si="23"/>
        <v>1.147271375047681E-2</v>
      </c>
      <c r="H396" s="61">
        <f t="shared" si="21"/>
        <v>-2.4237292092106997</v>
      </c>
      <c r="J396" s="74">
        <v>1.3251783475986795E-2</v>
      </c>
      <c r="K396" s="61">
        <f t="shared" si="22"/>
        <v>-2.0983403084069217</v>
      </c>
    </row>
    <row r="397" spans="1:11" x14ac:dyDescent="0.25">
      <c r="A397" s="2">
        <v>43692</v>
      </c>
      <c r="B397">
        <v>1524.19</v>
      </c>
      <c r="C397">
        <f t="shared" si="24"/>
        <v>5.519769013776021E-3</v>
      </c>
      <c r="D397" s="54">
        <v>5.3900126726532391E-3</v>
      </c>
      <c r="G397">
        <f t="shared" si="23"/>
        <v>1.3042955824666847E-2</v>
      </c>
      <c r="H397" s="61">
        <f t="shared" si="21"/>
        <v>0.41325085702273434</v>
      </c>
      <c r="J397" s="74">
        <v>1.6842807598881699E-2</v>
      </c>
      <c r="K397" s="61">
        <f t="shared" si="22"/>
        <v>0.32001865728200307</v>
      </c>
    </row>
    <row r="398" spans="1:11" x14ac:dyDescent="0.25">
      <c r="A398" s="2">
        <v>43693</v>
      </c>
      <c r="B398">
        <v>1542.81</v>
      </c>
      <c r="C398">
        <f t="shared" si="24"/>
        <v>1.2142307642907016E-2</v>
      </c>
      <c r="D398" s="54">
        <v>1.5328217060724254E-2</v>
      </c>
      <c r="G398">
        <f t="shared" si="23"/>
        <v>1.2714350515942208E-2</v>
      </c>
      <c r="H398" s="61">
        <f t="shared" si="21"/>
        <v>1.2055839613281529</v>
      </c>
      <c r="J398" s="74">
        <v>1.485432766609761E-2</v>
      </c>
      <c r="K398" s="61">
        <f t="shared" si="22"/>
        <v>1.0319024465649975</v>
      </c>
    </row>
    <row r="399" spans="1:11" x14ac:dyDescent="0.25">
      <c r="A399" s="2">
        <v>43697</v>
      </c>
      <c r="B399">
        <v>1548.46</v>
      </c>
      <c r="C399">
        <f t="shared" si="24"/>
        <v>3.6554595952181619E-3</v>
      </c>
      <c r="D399" s="54">
        <v>3.1305174078449347E-3</v>
      </c>
      <c r="G399">
        <f t="shared" si="23"/>
        <v>1.288614297590036E-2</v>
      </c>
      <c r="H399" s="61">
        <f t="shared" si="21"/>
        <v>0.24293672774697769</v>
      </c>
      <c r="J399" s="74">
        <v>1.4227438194252647E-2</v>
      </c>
      <c r="K399" s="61">
        <f t="shared" si="22"/>
        <v>0.22003380827263383</v>
      </c>
    </row>
    <row r="400" spans="1:11" x14ac:dyDescent="0.25">
      <c r="A400" s="2">
        <v>43698</v>
      </c>
      <c r="B400">
        <v>1541.56</v>
      </c>
      <c r="C400">
        <f t="shared" si="24"/>
        <v>-4.4659979342854235E-3</v>
      </c>
      <c r="D400" s="54">
        <v>-1.0826181000001153E-2</v>
      </c>
      <c r="G400">
        <f t="shared" si="23"/>
        <v>1.2517089450110781E-2</v>
      </c>
      <c r="H400" s="61">
        <f t="shared" ref="H400:H463" si="25">D400/G400</f>
        <v>-0.86491201034800758</v>
      </c>
      <c r="J400" s="74">
        <v>1.2581487238887391E-2</v>
      </c>
      <c r="K400" s="61">
        <f t="shared" ref="K400:K463" si="26">D400/J400</f>
        <v>-0.86048499628399544</v>
      </c>
    </row>
    <row r="401" spans="1:11" x14ac:dyDescent="0.25">
      <c r="A401" s="2">
        <v>43699</v>
      </c>
      <c r="B401">
        <v>1526.96</v>
      </c>
      <c r="C401">
        <f t="shared" si="24"/>
        <v>-9.5160599739074203E-3</v>
      </c>
      <c r="D401" s="54">
        <v>-5.2007035011690968E-3</v>
      </c>
      <c r="G401">
        <f t="shared" ref="G401:G464" si="27">SQRT($F$3*G400^2+(1-$F$3)*D400^2)</f>
        <v>1.2422127366382832E-2</v>
      </c>
      <c r="H401" s="61">
        <f t="shared" si="25"/>
        <v>-0.41866448054971733</v>
      </c>
      <c r="J401" s="74">
        <v>1.1318346983531135E-2</v>
      </c>
      <c r="K401" s="61">
        <f t="shared" si="26"/>
        <v>-0.45949320238515645</v>
      </c>
    </row>
    <row r="402" spans="1:11" x14ac:dyDescent="0.25">
      <c r="A402" s="2">
        <v>43700</v>
      </c>
      <c r="B402">
        <v>1505.29</v>
      </c>
      <c r="C402">
        <f t="shared" si="24"/>
        <v>-1.4293260071292429E-2</v>
      </c>
      <c r="D402" s="54">
        <v>-1.6221327730059465E-2</v>
      </c>
      <c r="G402">
        <f t="shared" si="27"/>
        <v>1.2110884873644178E-2</v>
      </c>
      <c r="H402" s="61">
        <f t="shared" si="25"/>
        <v>-1.3394007043498919</v>
      </c>
      <c r="J402" s="74">
        <v>1.1079178787291913E-2</v>
      </c>
      <c r="K402" s="61">
        <f t="shared" si="26"/>
        <v>-1.4641272644382022</v>
      </c>
    </row>
    <row r="403" spans="1:11" x14ac:dyDescent="0.25">
      <c r="A403" s="2">
        <v>43703</v>
      </c>
      <c r="B403">
        <v>1519.08</v>
      </c>
      <c r="C403">
        <f t="shared" si="24"/>
        <v>9.1193177863927322E-3</v>
      </c>
      <c r="D403" s="54">
        <v>1.1552392543562662E-2</v>
      </c>
      <c r="G403">
        <f t="shared" si="27"/>
        <v>1.2396007779800048E-2</v>
      </c>
      <c r="H403" s="61">
        <f t="shared" si="25"/>
        <v>0.93194460255082268</v>
      </c>
      <c r="J403" s="74">
        <v>1.2050641155215517E-2</v>
      </c>
      <c r="K403" s="61">
        <f t="shared" si="26"/>
        <v>0.95865376744396602</v>
      </c>
    </row>
    <row r="404" spans="1:11" x14ac:dyDescent="0.25">
      <c r="A404" s="2">
        <v>43704</v>
      </c>
      <c r="B404">
        <v>1531.51</v>
      </c>
      <c r="C404">
        <f t="shared" si="24"/>
        <v>8.1492883609719843E-3</v>
      </c>
      <c r="D404" s="54">
        <v>1.1878423169876194E-2</v>
      </c>
      <c r="G404">
        <f t="shared" si="27"/>
        <v>1.2347016431230876E-2</v>
      </c>
      <c r="H404" s="61">
        <f t="shared" si="25"/>
        <v>0.96204805719951825</v>
      </c>
      <c r="J404" s="74">
        <v>1.1547117878942923E-2</v>
      </c>
      <c r="K404" s="61">
        <f t="shared" si="26"/>
        <v>1.0286916003115749</v>
      </c>
    </row>
    <row r="405" spans="1:11" x14ac:dyDescent="0.25">
      <c r="A405" s="2">
        <v>43705</v>
      </c>
      <c r="B405">
        <v>1536.69</v>
      </c>
      <c r="C405">
        <f t="shared" si="24"/>
        <v>3.3765757913727088E-3</v>
      </c>
      <c r="D405" s="54">
        <v>8.5973787036555845E-4</v>
      </c>
      <c r="G405">
        <f t="shared" si="27"/>
        <v>1.2319403479392142E-2</v>
      </c>
      <c r="H405" s="61">
        <f t="shared" si="25"/>
        <v>6.9787297071950374E-2</v>
      </c>
      <c r="J405" s="74">
        <v>1.0996388722549693E-2</v>
      </c>
      <c r="K405" s="61">
        <f t="shared" si="26"/>
        <v>7.8183655748958844E-2</v>
      </c>
    </row>
    <row r="406" spans="1:11" x14ac:dyDescent="0.25">
      <c r="A406" s="2">
        <v>43706</v>
      </c>
      <c r="B406">
        <v>1542.36</v>
      </c>
      <c r="C406">
        <f t="shared" si="24"/>
        <v>3.6829583209590602E-3</v>
      </c>
      <c r="D406" s="54">
        <v>8.6740764406513819E-4</v>
      </c>
      <c r="G406">
        <f t="shared" si="27"/>
        <v>1.1945961196786137E-2</v>
      </c>
      <c r="H406" s="61">
        <f t="shared" si="25"/>
        <v>7.261095442855614E-2</v>
      </c>
      <c r="J406" s="74">
        <v>9.9633825781194653E-3</v>
      </c>
      <c r="K406" s="61">
        <f t="shared" si="26"/>
        <v>8.7059554048446133E-2</v>
      </c>
    </row>
    <row r="407" spans="1:11" x14ac:dyDescent="0.25">
      <c r="A407" s="2">
        <v>43707</v>
      </c>
      <c r="B407">
        <v>1559.52</v>
      </c>
      <c r="C407">
        <f t="shared" si="24"/>
        <v>1.1064370678859094E-2</v>
      </c>
      <c r="D407" s="54">
        <v>1.3528070849403603E-2</v>
      </c>
      <c r="G407">
        <f t="shared" si="27"/>
        <v>1.1583987799608208E-2</v>
      </c>
      <c r="H407" s="61">
        <f t="shared" si="25"/>
        <v>1.1678250256669942</v>
      </c>
      <c r="J407" s="74">
        <v>9.1765566890412986E-3</v>
      </c>
      <c r="K407" s="61">
        <f t="shared" si="26"/>
        <v>1.4741990168882093</v>
      </c>
    </row>
    <row r="408" spans="1:11" x14ac:dyDescent="0.25">
      <c r="A408" s="2">
        <v>43710</v>
      </c>
      <c r="B408">
        <v>1560.81</v>
      </c>
      <c r="C408">
        <f t="shared" si="24"/>
        <v>8.2683567026115002E-4</v>
      </c>
      <c r="D408" s="54">
        <v>-4.4884831154886331E-3</v>
      </c>
      <c r="G408">
        <f t="shared" si="27"/>
        <v>1.170973821207684E-2</v>
      </c>
      <c r="H408" s="61">
        <f t="shared" si="25"/>
        <v>-0.38331199504182217</v>
      </c>
      <c r="J408" s="74">
        <v>9.9285013500133145E-3</v>
      </c>
      <c r="K408" s="61">
        <f t="shared" si="26"/>
        <v>-0.45208062700042984</v>
      </c>
    </row>
    <row r="409" spans="1:11" x14ac:dyDescent="0.25">
      <c r="A409" s="2">
        <v>43711</v>
      </c>
      <c r="B409">
        <v>1561.49</v>
      </c>
      <c r="C409">
        <f t="shared" si="24"/>
        <v>4.355763448427201E-4</v>
      </c>
      <c r="D409" s="54">
        <v>-1.1514804864790611E-3</v>
      </c>
      <c r="G409">
        <f t="shared" si="27"/>
        <v>1.1406124657232697E-2</v>
      </c>
      <c r="H409" s="61">
        <f t="shared" si="25"/>
        <v>-0.10095282324912168</v>
      </c>
      <c r="J409" s="74">
        <v>8.9849892623495662E-3</v>
      </c>
      <c r="K409" s="61">
        <f t="shared" si="26"/>
        <v>-0.12815602254575761</v>
      </c>
    </row>
    <row r="410" spans="1:11" x14ac:dyDescent="0.25">
      <c r="A410" s="2">
        <v>43712</v>
      </c>
      <c r="B410">
        <v>1565.89</v>
      </c>
      <c r="C410">
        <f t="shared" si="24"/>
        <v>2.8138588231641512E-3</v>
      </c>
      <c r="D410" s="54">
        <v>3.9806376804319811E-3</v>
      </c>
      <c r="G410">
        <f t="shared" si="27"/>
        <v>1.1062244498888837E-2</v>
      </c>
      <c r="H410" s="61">
        <f t="shared" si="25"/>
        <v>0.35983996564456894</v>
      </c>
      <c r="J410" s="74">
        <v>8.2335309145439139E-3</v>
      </c>
      <c r="K410" s="61">
        <f t="shared" si="26"/>
        <v>0.48346665868473071</v>
      </c>
    </row>
    <row r="411" spans="1:11" x14ac:dyDescent="0.25">
      <c r="A411" s="2">
        <v>43713</v>
      </c>
      <c r="B411">
        <v>1567.35</v>
      </c>
      <c r="C411">
        <f t="shared" si="24"/>
        <v>9.3194272106142373E-4</v>
      </c>
      <c r="D411" s="54">
        <v>1.7562717296953081E-3</v>
      </c>
      <c r="G411">
        <f t="shared" si="27"/>
        <v>1.0769474765863795E-2</v>
      </c>
      <c r="H411" s="61">
        <f t="shared" si="25"/>
        <v>0.16307868005431381</v>
      </c>
      <c r="J411" s="74">
        <v>7.7640476955368352E-3</v>
      </c>
      <c r="K411" s="61">
        <f t="shared" si="26"/>
        <v>0.22620568530315718</v>
      </c>
    </row>
    <row r="412" spans="1:11" x14ac:dyDescent="0.25">
      <c r="A412" s="2">
        <v>43714</v>
      </c>
      <c r="B412">
        <v>1567.53</v>
      </c>
      <c r="C412">
        <f t="shared" si="24"/>
        <v>1.1483693168350203E-4</v>
      </c>
      <c r="D412" s="54">
        <v>-5.5391029067554398E-4</v>
      </c>
      <c r="G412">
        <f t="shared" si="27"/>
        <v>1.045025171715658E-2</v>
      </c>
      <c r="H412" s="61">
        <f t="shared" si="25"/>
        <v>-5.3004492682809559E-2</v>
      </c>
      <c r="J412" s="74">
        <v>7.2973715752911485E-3</v>
      </c>
      <c r="K412" s="61">
        <f t="shared" si="26"/>
        <v>-7.5905452389334341E-2</v>
      </c>
    </row>
    <row r="413" spans="1:11" x14ac:dyDescent="0.25">
      <c r="A413" s="2">
        <v>43717</v>
      </c>
      <c r="B413">
        <v>1576.75</v>
      </c>
      <c r="C413">
        <f t="shared" si="24"/>
        <v>5.8646344638475668E-3</v>
      </c>
      <c r="D413" s="54">
        <v>6.1597130013876971E-3</v>
      </c>
      <c r="G413">
        <f t="shared" si="27"/>
        <v>1.0132803377714628E-2</v>
      </c>
      <c r="H413" s="61">
        <f t="shared" si="25"/>
        <v>0.60789820662413474</v>
      </c>
      <c r="J413" s="74">
        <v>6.9283717164756869E-3</v>
      </c>
      <c r="K413" s="61">
        <f t="shared" si="26"/>
        <v>0.88905636900801421</v>
      </c>
    </row>
    <row r="414" spans="1:11" x14ac:dyDescent="0.25">
      <c r="A414" s="2">
        <v>43718</v>
      </c>
      <c r="B414">
        <v>1572.81</v>
      </c>
      <c r="C414">
        <f t="shared" si="24"/>
        <v>-2.5019380835837454E-3</v>
      </c>
      <c r="D414" s="54">
        <v>-4.4105793658735272E-3</v>
      </c>
      <c r="G414">
        <f t="shared" si="27"/>
        <v>9.9393061070432547E-3</v>
      </c>
      <c r="H414" s="61">
        <f t="shared" si="25"/>
        <v>-0.44375123558656415</v>
      </c>
      <c r="J414" s="74">
        <v>7.2239479245445829E-3</v>
      </c>
      <c r="K414" s="61">
        <f t="shared" si="26"/>
        <v>-0.61054971768108113</v>
      </c>
    </row>
    <row r="415" spans="1:11" x14ac:dyDescent="0.25">
      <c r="A415" s="2">
        <v>43719</v>
      </c>
      <c r="B415">
        <v>1585.72</v>
      </c>
      <c r="C415">
        <f t="shared" si="24"/>
        <v>8.1747343820461303E-3</v>
      </c>
      <c r="D415" s="54">
        <v>8.2860115183994512E-3</v>
      </c>
      <c r="G415">
        <f t="shared" si="27"/>
        <v>9.6968866218336836E-3</v>
      </c>
      <c r="H415" s="61">
        <f t="shared" si="25"/>
        <v>0.8545022584612384</v>
      </c>
      <c r="J415" s="74">
        <v>6.977213318138868E-3</v>
      </c>
      <c r="K415" s="61">
        <f t="shared" si="26"/>
        <v>1.1875817952789349</v>
      </c>
    </row>
    <row r="416" spans="1:11" x14ac:dyDescent="0.25">
      <c r="A416" s="2">
        <v>43720</v>
      </c>
      <c r="B416">
        <v>1587.66</v>
      </c>
      <c r="C416">
        <f t="shared" si="24"/>
        <v>1.2226712474897494E-3</v>
      </c>
      <c r="D416" s="54">
        <v>1.4878145951652127E-3</v>
      </c>
      <c r="G416">
        <f t="shared" si="27"/>
        <v>9.6180721956262184E-3</v>
      </c>
      <c r="H416" s="61">
        <f t="shared" si="25"/>
        <v>0.15468948089636828</v>
      </c>
      <c r="J416" s="74">
        <v>7.7574646928323457E-3</v>
      </c>
      <c r="K416" s="61">
        <f t="shared" si="26"/>
        <v>0.19179134602312878</v>
      </c>
    </row>
    <row r="417" spans="1:11" x14ac:dyDescent="0.25">
      <c r="A417" s="2">
        <v>43721</v>
      </c>
      <c r="B417">
        <v>1580.6</v>
      </c>
      <c r="C417">
        <f t="shared" si="24"/>
        <v>-4.4567123188377668E-3</v>
      </c>
      <c r="D417" s="54">
        <v>-4.9702358634970342E-3</v>
      </c>
      <c r="G417">
        <f t="shared" si="27"/>
        <v>9.3321856781161758E-3</v>
      </c>
      <c r="H417" s="61">
        <f t="shared" si="25"/>
        <v>-0.5325907600780122</v>
      </c>
      <c r="J417" s="74">
        <v>7.3022700853898077E-3</v>
      </c>
      <c r="K417" s="61">
        <f t="shared" si="26"/>
        <v>-0.68064256804762024</v>
      </c>
    </row>
    <row r="418" spans="1:11" x14ac:dyDescent="0.25">
      <c r="A418" s="2">
        <v>43724</v>
      </c>
      <c r="B418">
        <v>1600.63</v>
      </c>
      <c r="C418">
        <f t="shared" si="24"/>
        <v>1.2592779957809394E-2</v>
      </c>
      <c r="D418" s="54">
        <v>1.2319992686507424E-2</v>
      </c>
      <c r="G418">
        <f t="shared" si="27"/>
        <v>9.1294305863681337E-3</v>
      </c>
      <c r="H418" s="61">
        <f t="shared" si="25"/>
        <v>1.3494809528321918</v>
      </c>
      <c r="J418" s="74">
        <v>7.2558077499346582E-3</v>
      </c>
      <c r="K418" s="61">
        <f t="shared" si="26"/>
        <v>1.6979491617068232</v>
      </c>
    </row>
    <row r="419" spans="1:11" x14ac:dyDescent="0.25">
      <c r="A419" s="2">
        <v>43725</v>
      </c>
      <c r="B419">
        <v>1597.94</v>
      </c>
      <c r="C419">
        <f t="shared" si="24"/>
        <v>-1.6820020410351268E-3</v>
      </c>
      <c r="D419" s="54">
        <v>-4.0852043972043617E-4</v>
      </c>
      <c r="G419">
        <f t="shared" si="27"/>
        <v>9.3516119385467951E-3</v>
      </c>
      <c r="H419" s="61">
        <f t="shared" si="25"/>
        <v>-4.3684494438497701E-2</v>
      </c>
      <c r="J419" s="74">
        <v>9.1792709866517011E-3</v>
      </c>
      <c r="K419" s="61">
        <f t="shared" si="26"/>
        <v>-4.4504671483661155E-2</v>
      </c>
    </row>
    <row r="420" spans="1:11" x14ac:dyDescent="0.25">
      <c r="A420" s="2">
        <v>43726</v>
      </c>
      <c r="B420">
        <v>1597.36</v>
      </c>
      <c r="C420">
        <f t="shared" si="24"/>
        <v>-3.6303320900711025E-4</v>
      </c>
      <c r="D420" s="54">
        <v>-2.1717144716178276E-3</v>
      </c>
      <c r="G420">
        <f t="shared" si="27"/>
        <v>9.067276351540237E-3</v>
      </c>
      <c r="H420" s="61">
        <f t="shared" si="25"/>
        <v>-0.23951122557866272</v>
      </c>
      <c r="J420" s="74">
        <v>8.4224668747307965E-3</v>
      </c>
      <c r="K420" s="61">
        <f t="shared" si="26"/>
        <v>-0.25784779019237652</v>
      </c>
    </row>
    <row r="421" spans="1:11" x14ac:dyDescent="0.25">
      <c r="A421" s="2">
        <v>43727</v>
      </c>
      <c r="B421">
        <v>1594.1</v>
      </c>
      <c r="C421">
        <f t="shared" si="24"/>
        <v>-2.042952839041148E-3</v>
      </c>
      <c r="D421" s="54">
        <v>-1.8781167390385597E-3</v>
      </c>
      <c r="G421">
        <f t="shared" si="27"/>
        <v>8.8071306924481837E-3</v>
      </c>
      <c r="H421" s="61">
        <f t="shared" si="25"/>
        <v>-0.21324955932003839</v>
      </c>
      <c r="J421" s="74">
        <v>7.7936107597830571E-3</v>
      </c>
      <c r="K421" s="61">
        <f t="shared" si="26"/>
        <v>-0.24098159337519173</v>
      </c>
    </row>
    <row r="422" spans="1:11" x14ac:dyDescent="0.25">
      <c r="A422" s="2">
        <v>43728</v>
      </c>
      <c r="B422">
        <v>1594.22</v>
      </c>
      <c r="C422">
        <f t="shared" si="24"/>
        <v>7.5274752883520594E-5</v>
      </c>
      <c r="D422" s="54">
        <v>2.0807858390170268E-3</v>
      </c>
      <c r="G422">
        <f t="shared" si="27"/>
        <v>8.5512137922612169E-3</v>
      </c>
      <c r="H422" s="61">
        <f t="shared" si="25"/>
        <v>0.24333222038023677</v>
      </c>
      <c r="J422" s="74">
        <v>7.3720396429348585E-3</v>
      </c>
      <c r="K422" s="61">
        <f t="shared" si="26"/>
        <v>0.28225375063076191</v>
      </c>
    </row>
    <row r="423" spans="1:11" x14ac:dyDescent="0.25">
      <c r="A423" s="2">
        <v>43731</v>
      </c>
      <c r="B423">
        <v>1597.15</v>
      </c>
      <c r="C423">
        <f t="shared" si="24"/>
        <v>1.8362025232060422E-3</v>
      </c>
      <c r="D423" s="54">
        <v>1.0838595016242087E-3</v>
      </c>
      <c r="G423">
        <f t="shared" si="27"/>
        <v>8.3063615418648967E-3</v>
      </c>
      <c r="H423" s="61">
        <f t="shared" si="25"/>
        <v>0.13048547142590025</v>
      </c>
      <c r="J423" s="74">
        <v>6.9848248065604778E-3</v>
      </c>
      <c r="K423" s="61">
        <f t="shared" si="26"/>
        <v>0.15517346986372466</v>
      </c>
    </row>
    <row r="424" spans="1:11" x14ac:dyDescent="0.25">
      <c r="A424" s="2">
        <v>43732</v>
      </c>
      <c r="B424">
        <v>1591.09</v>
      </c>
      <c r="C424">
        <f t="shared" si="24"/>
        <v>-3.8014749817206388E-3</v>
      </c>
      <c r="D424" s="54">
        <v>-3.2034479407230111E-3</v>
      </c>
      <c r="G424">
        <f t="shared" si="27"/>
        <v>8.0576912714174845E-3</v>
      </c>
      <c r="H424" s="61">
        <f t="shared" si="25"/>
        <v>-0.39756399604020448</v>
      </c>
      <c r="J424" s="74">
        <v>6.7506621996405464E-3</v>
      </c>
      <c r="K424" s="61">
        <f t="shared" si="26"/>
        <v>-0.47453832616503688</v>
      </c>
    </row>
    <row r="425" spans="1:11" x14ac:dyDescent="0.25">
      <c r="A425" s="2">
        <v>43733</v>
      </c>
      <c r="B425">
        <v>1596.35</v>
      </c>
      <c r="C425">
        <f t="shared" si="24"/>
        <v>3.3004572790528036E-3</v>
      </c>
      <c r="D425" s="54">
        <v>4.1539630448567339E-3</v>
      </c>
      <c r="G425">
        <f t="shared" si="27"/>
        <v>7.8515304260051259E-3</v>
      </c>
      <c r="H425" s="61">
        <f t="shared" si="25"/>
        <v>0.52906412119328416</v>
      </c>
      <c r="J425" s="74">
        <v>6.7693232668700589E-3</v>
      </c>
      <c r="K425" s="61">
        <f t="shared" si="26"/>
        <v>0.61364524651773755</v>
      </c>
    </row>
    <row r="426" spans="1:11" x14ac:dyDescent="0.25">
      <c r="A426" s="2">
        <v>43734</v>
      </c>
      <c r="B426">
        <v>1601.43</v>
      </c>
      <c r="C426">
        <f t="shared" si="24"/>
        <v>3.1772068581318613E-3</v>
      </c>
      <c r="D426" s="54">
        <v>2.9109673333634137E-3</v>
      </c>
      <c r="G426">
        <f t="shared" si="27"/>
        <v>7.6800431487939773E-3</v>
      </c>
      <c r="H426" s="61">
        <f t="shared" si="25"/>
        <v>0.37903007534801841</v>
      </c>
      <c r="J426" s="74">
        <v>6.7217335080486836E-3</v>
      </c>
      <c r="K426" s="61">
        <f t="shared" si="26"/>
        <v>0.43306794740936794</v>
      </c>
    </row>
    <row r="427" spans="1:11" x14ac:dyDescent="0.25">
      <c r="A427" s="2">
        <v>43735</v>
      </c>
      <c r="B427">
        <v>1584.99</v>
      </c>
      <c r="C427">
        <f t="shared" si="24"/>
        <v>-1.0318881927941271E-2</v>
      </c>
      <c r="D427" s="54">
        <v>-1.0071916807996711E-2</v>
      </c>
      <c r="G427">
        <f t="shared" si="27"/>
        <v>7.4801405635356614E-3</v>
      </c>
      <c r="H427" s="61">
        <f t="shared" si="25"/>
        <v>-1.3464876391622227</v>
      </c>
      <c r="J427" s="74">
        <v>6.6734960307343319E-3</v>
      </c>
      <c r="K427" s="61">
        <f t="shared" si="26"/>
        <v>-1.5092414473030604</v>
      </c>
    </row>
    <row r="428" spans="1:11" x14ac:dyDescent="0.25">
      <c r="A428" s="2">
        <v>43738</v>
      </c>
      <c r="B428">
        <v>1577.96</v>
      </c>
      <c r="C428">
        <f t="shared" si="24"/>
        <v>-4.4452246011322484E-3</v>
      </c>
      <c r="D428" s="54">
        <v>-3.8158648437261015E-3</v>
      </c>
      <c r="G428">
        <f t="shared" si="27"/>
        <v>7.6604153392925709E-3</v>
      </c>
      <c r="H428" s="61">
        <f t="shared" si="25"/>
        <v>-0.49812766993891111</v>
      </c>
      <c r="J428" s="74">
        <v>8.1470408111080691E-3</v>
      </c>
      <c r="K428" s="61">
        <f t="shared" si="26"/>
        <v>-0.46837433765194436</v>
      </c>
    </row>
    <row r="429" spans="1:11" x14ac:dyDescent="0.25">
      <c r="A429" s="2">
        <v>43739</v>
      </c>
      <c r="B429">
        <v>1582.42</v>
      </c>
      <c r="C429">
        <f t="shared" si="24"/>
        <v>2.8224472758173491E-3</v>
      </c>
      <c r="D429" s="54">
        <v>4.5018768354708654E-3</v>
      </c>
      <c r="G429">
        <f t="shared" si="27"/>
        <v>7.4856325618197338E-3</v>
      </c>
      <c r="H429" s="61">
        <f t="shared" si="25"/>
        <v>0.60140232616179512</v>
      </c>
      <c r="J429" s="74">
        <v>7.8741671780554086E-3</v>
      </c>
      <c r="K429" s="61">
        <f t="shared" si="26"/>
        <v>0.57172736286539472</v>
      </c>
    </row>
    <row r="430" spans="1:11" x14ac:dyDescent="0.25">
      <c r="A430" s="2">
        <v>43740</v>
      </c>
      <c r="B430">
        <v>1574.83</v>
      </c>
      <c r="C430">
        <f t="shared" si="24"/>
        <v>-4.8079908916655667E-3</v>
      </c>
      <c r="D430" s="54">
        <v>-3.2462697458526257E-3</v>
      </c>
      <c r="G430">
        <f t="shared" si="27"/>
        <v>7.3408873347876871E-3</v>
      </c>
      <c r="H430" s="61">
        <f t="shared" si="25"/>
        <v>-0.44221762272101595</v>
      </c>
      <c r="J430" s="74">
        <v>7.4921033158212112E-3</v>
      </c>
      <c r="K430" s="61">
        <f t="shared" si="26"/>
        <v>-0.43329217564277561</v>
      </c>
    </row>
    <row r="431" spans="1:11" x14ac:dyDescent="0.25">
      <c r="A431" s="2">
        <v>43741</v>
      </c>
      <c r="B431">
        <v>1588.62</v>
      </c>
      <c r="C431">
        <f t="shared" si="24"/>
        <v>8.7183848951732385E-3</v>
      </c>
      <c r="D431" s="54">
        <v>8.2241952683674499E-3</v>
      </c>
      <c r="G431">
        <f t="shared" si="27"/>
        <v>7.1615365171235268E-3</v>
      </c>
      <c r="H431" s="61">
        <f t="shared" si="25"/>
        <v>1.1483841838553868</v>
      </c>
      <c r="J431" s="74">
        <v>7.4443386230971008E-3</v>
      </c>
      <c r="K431" s="61">
        <f t="shared" si="26"/>
        <v>1.1047583519173529</v>
      </c>
    </row>
    <row r="432" spans="1:11" x14ac:dyDescent="0.25">
      <c r="A432" s="2">
        <v>43742</v>
      </c>
      <c r="B432">
        <v>1593.05</v>
      </c>
      <c r="C432">
        <f t="shared" si="24"/>
        <v>2.7847029155937423E-3</v>
      </c>
      <c r="D432" s="54">
        <v>3.1442312435852981E-3</v>
      </c>
      <c r="G432">
        <f t="shared" si="27"/>
        <v>7.2297020849867947E-3</v>
      </c>
      <c r="H432" s="61">
        <f t="shared" si="25"/>
        <v>0.43490467610202244</v>
      </c>
      <c r="J432" s="74">
        <v>8.1941945804807157E-3</v>
      </c>
      <c r="K432" s="61">
        <f t="shared" si="26"/>
        <v>0.38371449600124585</v>
      </c>
    </row>
    <row r="433" spans="1:11" x14ac:dyDescent="0.25">
      <c r="A433" s="2">
        <v>43745</v>
      </c>
      <c r="B433">
        <v>1596.94</v>
      </c>
      <c r="C433">
        <f t="shared" si="24"/>
        <v>2.4388803276423178E-3</v>
      </c>
      <c r="D433" s="54">
        <v>7.8582864523403756E-4</v>
      </c>
      <c r="G433">
        <f t="shared" si="27"/>
        <v>7.0516415188373646E-3</v>
      </c>
      <c r="H433" s="61">
        <f t="shared" si="25"/>
        <v>0.11143910862950399</v>
      </c>
      <c r="J433" s="74">
        <v>7.7316400305710263E-3</v>
      </c>
      <c r="K433" s="61">
        <f t="shared" si="26"/>
        <v>0.10163802791217112</v>
      </c>
    </row>
    <row r="434" spans="1:11" x14ac:dyDescent="0.25">
      <c r="A434" s="2">
        <v>43746</v>
      </c>
      <c r="B434">
        <v>1589.89</v>
      </c>
      <c r="C434">
        <f t="shared" si="24"/>
        <v>-4.4244666335137694E-3</v>
      </c>
      <c r="D434" s="54">
        <v>-6.0150423859929884E-3</v>
      </c>
      <c r="G434">
        <f t="shared" si="27"/>
        <v>6.8395292837416591E-3</v>
      </c>
      <c r="H434" s="61">
        <f t="shared" si="25"/>
        <v>-0.87945268401605214</v>
      </c>
      <c r="J434" s="74">
        <v>7.3529680419292176E-3</v>
      </c>
      <c r="K434" s="61">
        <f t="shared" si="26"/>
        <v>-0.81804277561021543</v>
      </c>
    </row>
    <row r="435" spans="1:11" x14ac:dyDescent="0.25">
      <c r="A435" s="2">
        <v>43747</v>
      </c>
      <c r="B435">
        <v>1589.31</v>
      </c>
      <c r="C435">
        <f t="shared" si="24"/>
        <v>-3.6487166987591441E-4</v>
      </c>
      <c r="D435" s="54">
        <v>1.1732415292105788E-3</v>
      </c>
      <c r="G435">
        <f t="shared" si="27"/>
        <v>6.7928826920599511E-3</v>
      </c>
      <c r="H435" s="61">
        <f t="shared" si="25"/>
        <v>0.17271629474507996</v>
      </c>
      <c r="J435" s="74">
        <v>7.2879655846151831E-3</v>
      </c>
      <c r="K435" s="61">
        <f t="shared" si="26"/>
        <v>0.16098340690401708</v>
      </c>
    </row>
    <row r="436" spans="1:11" x14ac:dyDescent="0.25">
      <c r="A436" s="2">
        <v>43748</v>
      </c>
      <c r="B436">
        <v>1583.44</v>
      </c>
      <c r="C436">
        <f t="shared" si="24"/>
        <v>-3.7002642487725598E-3</v>
      </c>
      <c r="D436" s="54">
        <v>-4.2674871167663435E-3</v>
      </c>
      <c r="G436">
        <f t="shared" si="27"/>
        <v>6.5922112900872838E-3</v>
      </c>
      <c r="H436" s="61">
        <f t="shared" si="25"/>
        <v>-0.64735290314243554</v>
      </c>
      <c r="J436" s="74">
        <v>6.9232575791918745E-3</v>
      </c>
      <c r="K436" s="61">
        <f t="shared" si="26"/>
        <v>-0.61639872097095527</v>
      </c>
    </row>
    <row r="437" spans="1:11" x14ac:dyDescent="0.25">
      <c r="A437" s="2">
        <v>43749</v>
      </c>
      <c r="B437">
        <v>1590.86</v>
      </c>
      <c r="C437">
        <f t="shared" si="24"/>
        <v>4.6750549818066226E-3</v>
      </c>
      <c r="D437" s="54">
        <v>5.9379093112114714E-3</v>
      </c>
      <c r="G437">
        <f t="shared" si="27"/>
        <v>6.4763030726696993E-3</v>
      </c>
      <c r="H437" s="61">
        <f t="shared" si="25"/>
        <v>0.91686711455332059</v>
      </c>
      <c r="J437" s="74">
        <v>6.8807081229780584E-3</v>
      </c>
      <c r="K437" s="61">
        <f t="shared" si="26"/>
        <v>0.86297939181315952</v>
      </c>
    </row>
    <row r="438" spans="1:11" x14ac:dyDescent="0.25">
      <c r="A438" s="2">
        <v>43753</v>
      </c>
      <c r="B438">
        <v>1578.89</v>
      </c>
      <c r="C438">
        <f t="shared" si="24"/>
        <v>-7.5526820098391076E-3</v>
      </c>
      <c r="D438" s="54">
        <v>-6.9420653896327383E-3</v>
      </c>
      <c r="G438">
        <f t="shared" si="27"/>
        <v>6.4452678314416883E-3</v>
      </c>
      <c r="H438" s="61">
        <f t="shared" si="25"/>
        <v>-1.0770794280677589</v>
      </c>
      <c r="J438" s="74">
        <v>6.9865011692945471E-3</v>
      </c>
      <c r="K438" s="61">
        <f t="shared" si="26"/>
        <v>-0.99363976637446183</v>
      </c>
    </row>
    <row r="439" spans="1:11" x14ac:dyDescent="0.25">
      <c r="A439" s="2">
        <v>43754</v>
      </c>
      <c r="B439">
        <v>1579.51</v>
      </c>
      <c r="C439">
        <f t="shared" si="24"/>
        <v>3.92603855093608E-4</v>
      </c>
      <c r="D439" s="54">
        <v>4.0401805650594897E-4</v>
      </c>
      <c r="G439">
        <f t="shared" si="27"/>
        <v>6.4761504836061542E-3</v>
      </c>
      <c r="H439" s="61">
        <f t="shared" si="25"/>
        <v>6.2385526329057313E-2</v>
      </c>
      <c r="J439" s="74">
        <v>7.616275140702523E-3</v>
      </c>
      <c r="K439" s="61">
        <f t="shared" si="26"/>
        <v>5.3046672952611118E-2</v>
      </c>
    </row>
    <row r="440" spans="1:11" x14ac:dyDescent="0.25">
      <c r="A440" s="2">
        <v>43755</v>
      </c>
      <c r="B440">
        <v>1578.63</v>
      </c>
      <c r="C440">
        <f t="shared" si="24"/>
        <v>-5.5729006489585453E-4</v>
      </c>
      <c r="D440" s="54">
        <v>-3.4615223587292581E-4</v>
      </c>
      <c r="G440">
        <f t="shared" si="27"/>
        <v>6.2796407075988402E-3</v>
      </c>
      <c r="H440" s="61">
        <f t="shared" si="25"/>
        <v>-5.5122936484894018E-2</v>
      </c>
      <c r="J440" s="74">
        <v>7.1730708762576629E-3</v>
      </c>
      <c r="K440" s="61">
        <f t="shared" si="26"/>
        <v>-4.8257188844831336E-2</v>
      </c>
    </row>
    <row r="441" spans="1:11" x14ac:dyDescent="0.25">
      <c r="A441" s="2">
        <v>43756</v>
      </c>
      <c r="B441">
        <v>1578.61</v>
      </c>
      <c r="C441">
        <f t="shared" si="24"/>
        <v>-1.2669293433821227E-5</v>
      </c>
      <c r="D441" s="54">
        <v>1.1554129473539782E-3</v>
      </c>
      <c r="G441">
        <f t="shared" si="27"/>
        <v>6.0889279396101007E-3</v>
      </c>
      <c r="H441" s="61">
        <f t="shared" si="25"/>
        <v>0.18975638385169724</v>
      </c>
      <c r="J441" s="74">
        <v>6.839480270319569E-3</v>
      </c>
      <c r="K441" s="61">
        <f t="shared" si="26"/>
        <v>0.16893285771551653</v>
      </c>
    </row>
    <row r="442" spans="1:11" x14ac:dyDescent="0.25">
      <c r="A442" s="2">
        <v>43759</v>
      </c>
      <c r="B442">
        <v>1597.56</v>
      </c>
      <c r="C442">
        <f t="shared" si="24"/>
        <v>1.1932752250615226E-2</v>
      </c>
      <c r="D442" s="54">
        <v>1.0348753426301191E-2</v>
      </c>
      <c r="G442">
        <f t="shared" si="27"/>
        <v>5.910214851532339E-3</v>
      </c>
      <c r="H442" s="61">
        <f t="shared" si="25"/>
        <v>1.7509944538848827</v>
      </c>
      <c r="J442" s="74">
        <v>6.583865181983087E-3</v>
      </c>
      <c r="K442" s="61">
        <f t="shared" si="26"/>
        <v>1.5718355616729236</v>
      </c>
    </row>
    <row r="443" spans="1:11" x14ac:dyDescent="0.25">
      <c r="A443" s="2">
        <v>43760</v>
      </c>
      <c r="B443">
        <v>1613.42</v>
      </c>
      <c r="C443">
        <f t="shared" si="24"/>
        <v>9.8786843761918906E-3</v>
      </c>
      <c r="D443" s="54">
        <v>9.9633374691026049E-3</v>
      </c>
      <c r="G443">
        <f t="shared" si="27"/>
        <v>6.2658282026001851E-3</v>
      </c>
      <c r="H443" s="61">
        <f t="shared" si="25"/>
        <v>1.5901070292619948</v>
      </c>
      <c r="J443" s="74">
        <v>8.5924412901094288E-3</v>
      </c>
      <c r="K443" s="61">
        <f t="shared" si="26"/>
        <v>1.1595467612413233</v>
      </c>
    </row>
    <row r="444" spans="1:11" x14ac:dyDescent="0.25">
      <c r="A444" s="2">
        <v>43761</v>
      </c>
      <c r="B444">
        <v>1613.32</v>
      </c>
      <c r="C444">
        <f t="shared" si="24"/>
        <v>-6.1982062411122647E-5</v>
      </c>
      <c r="D444" s="54">
        <v>-3.0175815350959906E-3</v>
      </c>
      <c r="G444">
        <f t="shared" si="27"/>
        <v>6.5468353035663968E-3</v>
      </c>
      <c r="H444" s="61">
        <f t="shared" si="25"/>
        <v>-0.46092217005247699</v>
      </c>
      <c r="J444" s="74">
        <v>9.2395867023209923E-3</v>
      </c>
      <c r="K444" s="61">
        <f t="shared" si="26"/>
        <v>-0.32659269643933009</v>
      </c>
    </row>
    <row r="445" spans="1:11" x14ac:dyDescent="0.25">
      <c r="A445" s="2">
        <v>43762</v>
      </c>
      <c r="B445">
        <v>1616.05</v>
      </c>
      <c r="C445">
        <f t="shared" si="24"/>
        <v>1.6907326508429309E-3</v>
      </c>
      <c r="D445" s="54">
        <v>5.3859299664459569E-4</v>
      </c>
      <c r="G445">
        <f t="shared" si="27"/>
        <v>6.3902845978687879E-3</v>
      </c>
      <c r="H445" s="61">
        <f t="shared" si="25"/>
        <v>8.4283100133634242E-2</v>
      </c>
      <c r="J445" s="74">
        <v>8.4310490163451799E-3</v>
      </c>
      <c r="K445" s="61">
        <f t="shared" si="26"/>
        <v>6.3882085799813471E-2</v>
      </c>
    </row>
    <row r="446" spans="1:11" x14ac:dyDescent="0.25">
      <c r="A446" s="2">
        <v>43763</v>
      </c>
      <c r="B446">
        <v>1628.55</v>
      </c>
      <c r="C446">
        <f t="shared" si="24"/>
        <v>7.7051481495210824E-3</v>
      </c>
      <c r="D446" s="54">
        <v>7.8519890096639886E-3</v>
      </c>
      <c r="G446">
        <f t="shared" si="27"/>
        <v>6.1970152454399836E-3</v>
      </c>
      <c r="H446" s="61">
        <f t="shared" si="25"/>
        <v>1.2670598181022392</v>
      </c>
      <c r="J446" s="74">
        <v>7.8406176381415806E-3</v>
      </c>
      <c r="K446" s="61">
        <f t="shared" si="26"/>
        <v>1.0014503157847017</v>
      </c>
    </row>
    <row r="447" spans="1:11" x14ac:dyDescent="0.25">
      <c r="A447" s="2">
        <v>43766</v>
      </c>
      <c r="B447">
        <v>1622</v>
      </c>
      <c r="C447">
        <f t="shared" si="24"/>
        <v>-4.0300926706126035E-3</v>
      </c>
      <c r="D447" s="54">
        <v>-5.2416857650571455E-3</v>
      </c>
      <c r="G447">
        <f t="shared" si="27"/>
        <v>6.3085689311884107E-3</v>
      </c>
      <c r="H447" s="61">
        <f t="shared" si="25"/>
        <v>-0.83088348914493271</v>
      </c>
      <c r="J447" s="74">
        <v>8.2247929398016773E-3</v>
      </c>
      <c r="K447" s="61">
        <f t="shared" si="26"/>
        <v>-0.63730306688833638</v>
      </c>
    </row>
    <row r="448" spans="1:11" x14ac:dyDescent="0.25">
      <c r="A448" s="2">
        <v>43767</v>
      </c>
      <c r="B448">
        <v>1633.28</v>
      </c>
      <c r="C448">
        <f t="shared" si="24"/>
        <v>6.9303071609026845E-3</v>
      </c>
      <c r="D448" s="54">
        <v>5.9781202240975131E-3</v>
      </c>
      <c r="G448">
        <f t="shared" si="27"/>
        <v>6.2496940422358685E-3</v>
      </c>
      <c r="H448" s="61">
        <f t="shared" si="25"/>
        <v>0.95654606188670344</v>
      </c>
      <c r="J448" s="74">
        <v>7.8805579308940023E-3</v>
      </c>
      <c r="K448" s="61">
        <f t="shared" si="26"/>
        <v>0.75859098765857702</v>
      </c>
    </row>
    <row r="449" spans="1:11" x14ac:dyDescent="0.25">
      <c r="A449" s="2">
        <v>43768</v>
      </c>
      <c r="B449">
        <v>1633.92</v>
      </c>
      <c r="C449">
        <f t="shared" si="24"/>
        <v>3.9177277680331522E-4</v>
      </c>
      <c r="D449" s="54">
        <v>1.6171602741649489E-3</v>
      </c>
      <c r="G449">
        <f t="shared" si="27"/>
        <v>6.2337332609834067E-3</v>
      </c>
      <c r="H449" s="61">
        <f t="shared" si="25"/>
        <v>0.2594208328236734</v>
      </c>
      <c r="J449" s="74">
        <v>8.0916255168357841E-3</v>
      </c>
      <c r="K449" s="61">
        <f t="shared" si="26"/>
        <v>0.19985604509257326</v>
      </c>
    </row>
    <row r="450" spans="1:11" x14ac:dyDescent="0.25">
      <c r="A450" s="2">
        <v>43769</v>
      </c>
      <c r="B450">
        <v>1633.15</v>
      </c>
      <c r="C450">
        <f t="shared" si="24"/>
        <v>-4.7137038034518073E-4</v>
      </c>
      <c r="D450" s="54">
        <v>-1.463027696893447E-3</v>
      </c>
      <c r="G450">
        <f t="shared" si="27"/>
        <v>6.0567959341623519E-3</v>
      </c>
      <c r="H450" s="61">
        <f t="shared" si="25"/>
        <v>-0.24155142633112042</v>
      </c>
      <c r="J450" s="74">
        <v>7.5378321612856207E-3</v>
      </c>
      <c r="K450" s="61">
        <f t="shared" si="26"/>
        <v>-0.19409130710120762</v>
      </c>
    </row>
    <row r="451" spans="1:11" x14ac:dyDescent="0.25">
      <c r="A451" s="2">
        <v>43770</v>
      </c>
      <c r="B451">
        <v>1645.88</v>
      </c>
      <c r="C451">
        <f t="shared" si="24"/>
        <v>7.7645303369488876E-3</v>
      </c>
      <c r="D451" s="54">
        <v>7.3259205000367547E-3</v>
      </c>
      <c r="G451">
        <f t="shared" si="27"/>
        <v>5.8832063852386736E-3</v>
      </c>
      <c r="H451" s="61">
        <f t="shared" si="25"/>
        <v>1.2452258208071605</v>
      </c>
      <c r="J451" s="74">
        <v>7.1143789813278404E-3</v>
      </c>
      <c r="K451" s="61">
        <f t="shared" si="26"/>
        <v>1.0297343618134653</v>
      </c>
    </row>
    <row r="452" spans="1:11" x14ac:dyDescent="0.25">
      <c r="A452" s="2">
        <v>43774</v>
      </c>
      <c r="B452">
        <v>1665.69</v>
      </c>
      <c r="C452">
        <f t="shared" ref="C452:C515" si="28">LN(B452/B451)</f>
        <v>1.1964256413353443E-2</v>
      </c>
      <c r="D452" s="54">
        <v>1.2426689344516441E-2</v>
      </c>
      <c r="G452">
        <f t="shared" si="27"/>
        <v>5.9795933807748032E-3</v>
      </c>
      <c r="H452" s="61">
        <f t="shared" si="25"/>
        <v>2.0781830056321082</v>
      </c>
      <c r="J452" s="74">
        <v>7.7494778345840913E-3</v>
      </c>
      <c r="K452" s="61">
        <f t="shared" si="26"/>
        <v>1.6035518275901195</v>
      </c>
    </row>
    <row r="453" spans="1:11" x14ac:dyDescent="0.25">
      <c r="A453" s="2">
        <v>43775</v>
      </c>
      <c r="B453">
        <v>1657.15</v>
      </c>
      <c r="C453">
        <f t="shared" si="28"/>
        <v>-5.1401926083407545E-3</v>
      </c>
      <c r="D453" s="54">
        <v>-8.5394508904613354E-3</v>
      </c>
      <c r="G453">
        <f t="shared" si="27"/>
        <v>6.5479432849825901E-3</v>
      </c>
      <c r="H453" s="61">
        <f t="shared" si="25"/>
        <v>-1.3041424640995558</v>
      </c>
      <c r="J453" s="74">
        <v>9.2742186653281111E-3</v>
      </c>
      <c r="K453" s="61">
        <f t="shared" si="26"/>
        <v>-0.92077308058157803</v>
      </c>
    </row>
    <row r="454" spans="1:11" x14ac:dyDescent="0.25">
      <c r="A454" s="2">
        <v>43776</v>
      </c>
      <c r="B454">
        <v>1655.73</v>
      </c>
      <c r="C454">
        <f t="shared" si="28"/>
        <v>-8.5726020076946799E-4</v>
      </c>
      <c r="D454" s="54">
        <v>-8.5874238750330485E-4</v>
      </c>
      <c r="G454">
        <f t="shared" si="27"/>
        <v>6.684187376052809E-3</v>
      </c>
      <c r="H454" s="61">
        <f t="shared" si="25"/>
        <v>-0.12847371553046066</v>
      </c>
      <c r="J454" s="74">
        <v>8.8122841492079083E-3</v>
      </c>
      <c r="K454" s="61">
        <f t="shared" si="26"/>
        <v>-9.7448331552097409E-2</v>
      </c>
    </row>
    <row r="455" spans="1:11" x14ac:dyDescent="0.25">
      <c r="A455" s="2">
        <v>43777</v>
      </c>
      <c r="B455">
        <v>1636.23</v>
      </c>
      <c r="C455">
        <f t="shared" si="28"/>
        <v>-1.1847184095550583E-2</v>
      </c>
      <c r="D455" s="54">
        <v>-9.5102684753433364E-3</v>
      </c>
      <c r="G455">
        <f t="shared" si="27"/>
        <v>6.4839729745564487E-3</v>
      </c>
      <c r="H455" s="61">
        <f t="shared" si="25"/>
        <v>-1.4667347493060623</v>
      </c>
      <c r="J455" s="74">
        <v>8.1060610650367706E-3</v>
      </c>
      <c r="K455" s="61">
        <f t="shared" si="26"/>
        <v>-1.1732293155751345</v>
      </c>
    </row>
    <row r="456" spans="1:11" x14ac:dyDescent="0.25">
      <c r="A456" s="2">
        <v>43781</v>
      </c>
      <c r="B456">
        <v>1632.02</v>
      </c>
      <c r="C456">
        <f t="shared" si="28"/>
        <v>-2.5763037274383663E-3</v>
      </c>
      <c r="D456" s="54">
        <v>-7.6911662320471724E-4</v>
      </c>
      <c r="G456">
        <f t="shared" si="27"/>
        <v>6.7041855277936825E-3</v>
      </c>
      <c r="H456" s="61">
        <f t="shared" si="25"/>
        <v>-0.1147218584593422</v>
      </c>
      <c r="J456" s="74">
        <v>9.4567063686469121E-3</v>
      </c>
      <c r="K456" s="61">
        <f t="shared" si="26"/>
        <v>-8.1330284902857181E-2</v>
      </c>
    </row>
    <row r="457" spans="1:11" x14ac:dyDescent="0.25">
      <c r="A457" s="2">
        <v>43782</v>
      </c>
      <c r="B457">
        <v>1624.26</v>
      </c>
      <c r="C457">
        <f t="shared" si="28"/>
        <v>-4.7661839215323715E-3</v>
      </c>
      <c r="D457" s="54">
        <v>-3.4022236665205881E-3</v>
      </c>
      <c r="G457">
        <f t="shared" si="27"/>
        <v>6.5026786633216741E-3</v>
      </c>
      <c r="H457" s="61">
        <f t="shared" si="25"/>
        <v>-0.52320341241999446</v>
      </c>
      <c r="J457" s="74">
        <v>8.6910798884565314E-3</v>
      </c>
      <c r="K457" s="61">
        <f t="shared" si="26"/>
        <v>-0.39146155715809405</v>
      </c>
    </row>
    <row r="458" spans="1:11" x14ac:dyDescent="0.25">
      <c r="A458" s="2">
        <v>43783</v>
      </c>
      <c r="B458">
        <v>1613.9</v>
      </c>
      <c r="C458">
        <f t="shared" si="28"/>
        <v>-6.3987173876132574E-3</v>
      </c>
      <c r="D458" s="54">
        <v>-3.2659557199545626E-3</v>
      </c>
      <c r="G458">
        <f t="shared" si="27"/>
        <v>6.359421951965114E-3</v>
      </c>
      <c r="H458" s="61">
        <f t="shared" si="25"/>
        <v>-0.51356172693421531</v>
      </c>
      <c r="J458" s="74">
        <v>8.3228634955572322E-3</v>
      </c>
      <c r="K458" s="61">
        <f t="shared" si="26"/>
        <v>-0.39240769978961437</v>
      </c>
    </row>
    <row r="459" spans="1:11" x14ac:dyDescent="0.25">
      <c r="A459" s="2">
        <v>43784</v>
      </c>
      <c r="B459">
        <v>1627.25</v>
      </c>
      <c r="C459">
        <f t="shared" si="28"/>
        <v>8.2378634107198121E-3</v>
      </c>
      <c r="D459" s="54">
        <v>8.3280333386537841E-3</v>
      </c>
      <c r="G459">
        <f t="shared" si="27"/>
        <v>6.2173708844840414E-3</v>
      </c>
      <c r="H459" s="61">
        <f t="shared" si="25"/>
        <v>1.3394782928966122</v>
      </c>
      <c r="J459" s="74">
        <v>8.3057462490232457E-3</v>
      </c>
      <c r="K459" s="61">
        <f t="shared" si="26"/>
        <v>1.0026833337983518</v>
      </c>
    </row>
    <row r="460" spans="1:11" x14ac:dyDescent="0.25">
      <c r="A460" s="2">
        <v>43787</v>
      </c>
      <c r="B460">
        <v>1622.74</v>
      </c>
      <c r="C460">
        <f t="shared" si="28"/>
        <v>-2.7753949365844186E-3</v>
      </c>
      <c r="D460" s="54">
        <v>-1.4070916120111419E-3</v>
      </c>
      <c r="G460">
        <f t="shared" si="27"/>
        <v>6.3637824467607162E-3</v>
      </c>
      <c r="H460" s="61">
        <f t="shared" si="25"/>
        <v>-0.22110932040541043</v>
      </c>
      <c r="J460" s="74">
        <v>8.6608189351846058E-3</v>
      </c>
      <c r="K460" s="61">
        <f t="shared" si="26"/>
        <v>-0.16246634672095817</v>
      </c>
    </row>
    <row r="461" spans="1:11" x14ac:dyDescent="0.25">
      <c r="A461" s="2">
        <v>43788</v>
      </c>
      <c r="B461">
        <v>1607.58</v>
      </c>
      <c r="C461">
        <f t="shared" si="28"/>
        <v>-9.3861359239529006E-3</v>
      </c>
      <c r="D461" s="54">
        <v>-1.0615438872743075E-2</v>
      </c>
      <c r="G461">
        <f t="shared" si="27"/>
        <v>6.1795354045586096E-3</v>
      </c>
      <c r="H461" s="61">
        <f t="shared" si="25"/>
        <v>-1.7178376977842256</v>
      </c>
      <c r="J461" s="74">
        <v>8.0881751178907939E-3</v>
      </c>
      <c r="K461" s="61">
        <f t="shared" si="26"/>
        <v>-1.3124640253228508</v>
      </c>
    </row>
    <row r="462" spans="1:11" x14ac:dyDescent="0.25">
      <c r="A462" s="2">
        <v>43789</v>
      </c>
      <c r="B462">
        <v>1600.49</v>
      </c>
      <c r="C462">
        <f t="shared" si="28"/>
        <v>-4.4201102490458982E-3</v>
      </c>
      <c r="D462" s="54">
        <v>-3.833354947165607E-3</v>
      </c>
      <c r="G462">
        <f t="shared" si="27"/>
        <v>6.5312105229335879E-3</v>
      </c>
      <c r="H462" s="61">
        <f t="shared" si="25"/>
        <v>-0.58692870696867383</v>
      </c>
      <c r="J462" s="74">
        <v>8.7823241787993427E-3</v>
      </c>
      <c r="K462" s="61">
        <f t="shared" si="26"/>
        <v>-0.43648524799612626</v>
      </c>
    </row>
    <row r="463" spans="1:11" x14ac:dyDescent="0.25">
      <c r="A463" s="2">
        <v>43790</v>
      </c>
      <c r="B463">
        <v>1599.69</v>
      </c>
      <c r="C463">
        <f t="shared" si="28"/>
        <v>-4.9997188699677571E-4</v>
      </c>
      <c r="D463" s="54">
        <v>2.3703908591716973E-3</v>
      </c>
      <c r="G463">
        <f t="shared" si="27"/>
        <v>6.4014830196012593E-3</v>
      </c>
      <c r="H463" s="61">
        <f t="shared" si="25"/>
        <v>0.37028776799275898</v>
      </c>
      <c r="J463" s="74">
        <v>8.3474680433493938E-3</v>
      </c>
      <c r="K463" s="61">
        <f t="shared" si="26"/>
        <v>0.28396525112309218</v>
      </c>
    </row>
    <row r="464" spans="1:11" x14ac:dyDescent="0.25">
      <c r="A464" s="2">
        <v>43791</v>
      </c>
      <c r="B464">
        <v>1613.84</v>
      </c>
      <c r="C464">
        <f t="shared" si="28"/>
        <v>8.8065718701785724E-3</v>
      </c>
      <c r="D464" s="54">
        <v>9.7225244935751892E-3</v>
      </c>
      <c r="G464">
        <f t="shared" si="27"/>
        <v>6.2335680736431637E-3</v>
      </c>
      <c r="H464" s="61">
        <f t="shared" ref="H464:H527" si="29">D464/G464</f>
        <v>1.5597045510233645</v>
      </c>
      <c r="J464" s="74">
        <v>7.7371718218246545E-3</v>
      </c>
      <c r="K464" s="61">
        <f t="shared" ref="K464:K527" si="30">D464/J464</f>
        <v>1.2565992739298284</v>
      </c>
    </row>
    <row r="465" spans="1:11" x14ac:dyDescent="0.25">
      <c r="A465" s="2">
        <v>43794</v>
      </c>
      <c r="B465">
        <v>1600.81</v>
      </c>
      <c r="C465">
        <f t="shared" si="28"/>
        <v>-8.1066811995214889E-3</v>
      </c>
      <c r="D465" s="54">
        <v>-9.355727059429381E-3</v>
      </c>
      <c r="G465">
        <f t="shared" ref="G465:G528" si="31">SQRT($F$3*G464^2+(1-$F$3)*D464^2)</f>
        <v>6.4959662579718589E-3</v>
      </c>
      <c r="H465" s="61">
        <f t="shared" si="29"/>
        <v>-1.440236400234995</v>
      </c>
      <c r="J465" s="74">
        <v>8.4081739134548843E-3</v>
      </c>
      <c r="K465" s="61">
        <f t="shared" si="30"/>
        <v>-1.112694284838496</v>
      </c>
    </row>
    <row r="466" spans="1:11" x14ac:dyDescent="0.25">
      <c r="A466" s="2">
        <v>43795</v>
      </c>
      <c r="B466">
        <v>1596.66</v>
      </c>
      <c r="C466">
        <f t="shared" si="28"/>
        <v>-2.5958037637837518E-3</v>
      </c>
      <c r="D466" s="54">
        <v>-2.1814339132324163E-3</v>
      </c>
      <c r="G466">
        <f t="shared" si="31"/>
        <v>6.7020519765112786E-3</v>
      </c>
      <c r="H466" s="61">
        <f t="shared" si="29"/>
        <v>-0.32548746576088944</v>
      </c>
      <c r="J466" s="74">
        <v>8.7031017659643124E-3</v>
      </c>
      <c r="K466" s="61">
        <f t="shared" si="30"/>
        <v>-0.25065016724996453</v>
      </c>
    </row>
    <row r="467" spans="1:11" x14ac:dyDescent="0.25">
      <c r="A467" s="2">
        <v>43796</v>
      </c>
      <c r="B467">
        <v>1587.33</v>
      </c>
      <c r="C467">
        <f t="shared" si="28"/>
        <v>-5.8605879442973578E-3</v>
      </c>
      <c r="D467" s="54">
        <v>-5.8647282653118259E-3</v>
      </c>
      <c r="G467">
        <f t="shared" si="31"/>
        <v>6.5198136391445448E-3</v>
      </c>
      <c r="H467" s="61">
        <f t="shared" si="29"/>
        <v>-0.8995239112511394</v>
      </c>
      <c r="J467" s="74">
        <v>8.1069729163909844E-3</v>
      </c>
      <c r="K467" s="61">
        <f t="shared" si="30"/>
        <v>-0.7234177695911993</v>
      </c>
    </row>
    <row r="468" spans="1:11" x14ac:dyDescent="0.25">
      <c r="A468" s="2">
        <v>43797</v>
      </c>
      <c r="B468">
        <v>1603.54</v>
      </c>
      <c r="C468">
        <f t="shared" si="28"/>
        <v>1.0160325835452578E-2</v>
      </c>
      <c r="D468" s="54">
        <v>1.1767601932955826E-2</v>
      </c>
      <c r="G468">
        <f t="shared" si="31"/>
        <v>6.4823756411813687E-3</v>
      </c>
      <c r="H468" s="61">
        <f t="shared" si="29"/>
        <v>1.8153224349108008</v>
      </c>
      <c r="J468" s="74">
        <v>8.0566572728211876E-3</v>
      </c>
      <c r="K468" s="61">
        <f t="shared" si="30"/>
        <v>1.4606059975584866</v>
      </c>
    </row>
    <row r="469" spans="1:11" x14ac:dyDescent="0.25">
      <c r="A469" s="2">
        <v>43798</v>
      </c>
      <c r="B469">
        <v>1611.92</v>
      </c>
      <c r="C469">
        <f t="shared" si="28"/>
        <v>5.2123297895655292E-3</v>
      </c>
      <c r="D469" s="54">
        <v>3.4862929794809007E-3</v>
      </c>
      <c r="G469">
        <f t="shared" si="31"/>
        <v>6.9143697927814803E-3</v>
      </c>
      <c r="H469" s="61">
        <f t="shared" si="29"/>
        <v>0.50420979553632628</v>
      </c>
      <c r="J469" s="74">
        <v>8.9590833069371333E-3</v>
      </c>
      <c r="K469" s="61">
        <f t="shared" si="30"/>
        <v>0.38913501080868612</v>
      </c>
    </row>
    <row r="470" spans="1:11" x14ac:dyDescent="0.25">
      <c r="A470" s="2">
        <v>43801</v>
      </c>
      <c r="B470">
        <v>1598.33</v>
      </c>
      <c r="C470">
        <f t="shared" si="28"/>
        <v>-8.4666809019917164E-3</v>
      </c>
      <c r="D470" s="54">
        <v>-1.0420447591238188E-2</v>
      </c>
      <c r="G470">
        <f t="shared" si="31"/>
        <v>6.7579030311018772E-3</v>
      </c>
      <c r="H470" s="61">
        <f t="shared" si="29"/>
        <v>-1.5419646513541543</v>
      </c>
      <c r="J470" s="74">
        <v>8.5848542956331736E-3</v>
      </c>
      <c r="K470" s="61">
        <f t="shared" si="30"/>
        <v>-1.2138176412078092</v>
      </c>
    </row>
    <row r="471" spans="1:11" x14ac:dyDescent="0.25">
      <c r="A471" s="2">
        <v>43802</v>
      </c>
      <c r="B471">
        <v>1589.9</v>
      </c>
      <c r="C471">
        <f t="shared" si="28"/>
        <v>-5.2882129868555812E-3</v>
      </c>
      <c r="D471" s="54">
        <v>-4.8158588088193736E-3</v>
      </c>
      <c r="G471">
        <f t="shared" si="31"/>
        <v>7.0316599644190628E-3</v>
      </c>
      <c r="H471" s="61">
        <f t="shared" si="29"/>
        <v>-0.68488220892195073</v>
      </c>
      <c r="J471" s="74">
        <v>8.9040591000264287E-3</v>
      </c>
      <c r="K471" s="61">
        <f t="shared" si="30"/>
        <v>-0.54086105614517754</v>
      </c>
    </row>
    <row r="472" spans="1:11" x14ac:dyDescent="0.25">
      <c r="A472" s="2">
        <v>43803</v>
      </c>
      <c r="B472">
        <v>1612.12</v>
      </c>
      <c r="C472">
        <f t="shared" si="28"/>
        <v>1.387896182861002E-2</v>
      </c>
      <c r="D472" s="54">
        <v>1.65816295521139E-2</v>
      </c>
      <c r="G472">
        <f t="shared" si="31"/>
        <v>6.9187525687720653E-3</v>
      </c>
      <c r="H472" s="61">
        <f t="shared" si="29"/>
        <v>2.3966212676769847</v>
      </c>
      <c r="J472" s="74">
        <v>8.5543977599627247E-3</v>
      </c>
      <c r="K472" s="61">
        <f t="shared" si="30"/>
        <v>1.9383748590369678</v>
      </c>
    </row>
    <row r="473" spans="1:11" x14ac:dyDescent="0.25">
      <c r="A473" s="2">
        <v>43804</v>
      </c>
      <c r="B473">
        <v>1614.74</v>
      </c>
      <c r="C473">
        <f t="shared" si="28"/>
        <v>1.6238700010134358E-3</v>
      </c>
      <c r="D473" s="54">
        <v>-3.1365963739369901E-4</v>
      </c>
      <c r="G473">
        <f t="shared" si="31"/>
        <v>7.8418119843330133E-3</v>
      </c>
      <c r="H473" s="61">
        <f t="shared" si="29"/>
        <v>-3.9998362370884791E-2</v>
      </c>
      <c r="J473" s="74">
        <v>1.0338880109156129E-2</v>
      </c>
      <c r="K473" s="61">
        <f t="shared" si="30"/>
        <v>-3.0337873549372289E-2</v>
      </c>
    </row>
    <row r="474" spans="1:11" x14ac:dyDescent="0.25">
      <c r="A474" s="2">
        <v>43805</v>
      </c>
      <c r="B474">
        <v>1611.67</v>
      </c>
      <c r="C474">
        <f t="shared" si="28"/>
        <v>-1.9030445148138727E-3</v>
      </c>
      <c r="D474" s="54">
        <v>-4.7242548293600431E-3</v>
      </c>
      <c r="G474">
        <f t="shared" si="31"/>
        <v>7.6033069928721757E-3</v>
      </c>
      <c r="H474" s="61">
        <f t="shared" si="29"/>
        <v>-0.62134211255561045</v>
      </c>
      <c r="J474" s="74">
        <v>9.3359197469230389E-3</v>
      </c>
      <c r="K474" s="61">
        <f t="shared" si="30"/>
        <v>-0.50602993142877839</v>
      </c>
    </row>
    <row r="475" spans="1:11" x14ac:dyDescent="0.25">
      <c r="A475" s="2">
        <v>43808</v>
      </c>
      <c r="B475">
        <v>1605.35</v>
      </c>
      <c r="C475">
        <f t="shared" si="28"/>
        <v>-3.9291071430183127E-3</v>
      </c>
      <c r="D475" s="54">
        <v>-3.8231618752174101E-3</v>
      </c>
      <c r="G475">
        <f t="shared" si="31"/>
        <v>7.4619552140006368E-3</v>
      </c>
      <c r="H475" s="61">
        <f t="shared" si="29"/>
        <v>-0.51235390263990455</v>
      </c>
      <c r="J475" s="74">
        <v>8.5560346768734901E-3</v>
      </c>
      <c r="K475" s="61">
        <f t="shared" si="30"/>
        <v>-0.4468380528600725</v>
      </c>
    </row>
    <row r="476" spans="1:11" x14ac:dyDescent="0.25">
      <c r="A476" s="2">
        <v>43809</v>
      </c>
      <c r="B476">
        <v>1602.94</v>
      </c>
      <c r="C476">
        <f t="shared" si="28"/>
        <v>-1.5023582365040675E-3</v>
      </c>
      <c r="D476" s="54">
        <v>1.1768649523021424E-3</v>
      </c>
      <c r="G476">
        <f t="shared" si="31"/>
        <v>7.2949930145445076E-3</v>
      </c>
      <c r="H476" s="61">
        <f t="shared" si="29"/>
        <v>0.16132502799601717</v>
      </c>
      <c r="J476" s="74">
        <v>8.1186161662622543E-3</v>
      </c>
      <c r="K476" s="61">
        <f t="shared" si="30"/>
        <v>0.14495881172369324</v>
      </c>
    </row>
    <row r="477" spans="1:11" x14ac:dyDescent="0.25">
      <c r="A477" s="2">
        <v>43810</v>
      </c>
      <c r="B477">
        <v>1605.32</v>
      </c>
      <c r="C477">
        <f t="shared" si="28"/>
        <v>1.4836705482639083E-3</v>
      </c>
      <c r="D477" s="54">
        <v>6.5718585549516583E-4</v>
      </c>
      <c r="G477">
        <f t="shared" si="31"/>
        <v>7.0786304017285287E-3</v>
      </c>
      <c r="H477" s="61">
        <f t="shared" si="29"/>
        <v>9.2840820638790206E-2</v>
      </c>
      <c r="J477" s="74">
        <v>7.5907913669225066E-3</v>
      </c>
      <c r="K477" s="61">
        <f t="shared" si="30"/>
        <v>8.657672484043058E-2</v>
      </c>
    </row>
    <row r="478" spans="1:11" x14ac:dyDescent="0.25">
      <c r="A478" s="2">
        <v>43811</v>
      </c>
      <c r="B478">
        <v>1618.56</v>
      </c>
      <c r="C478">
        <f t="shared" si="28"/>
        <v>8.2137514033310457E-3</v>
      </c>
      <c r="D478" s="54">
        <v>8.9079586002264281E-3</v>
      </c>
      <c r="G478">
        <f t="shared" si="31"/>
        <v>6.864874467704318E-3</v>
      </c>
      <c r="H478" s="61">
        <f t="shared" si="29"/>
        <v>1.2976142014153009</v>
      </c>
      <c r="J478" s="74">
        <v>7.1866639969521192E-3</v>
      </c>
      <c r="K478" s="61">
        <f t="shared" si="30"/>
        <v>1.2395123250515558</v>
      </c>
    </row>
    <row r="479" spans="1:11" x14ac:dyDescent="0.25">
      <c r="A479" s="2">
        <v>43812</v>
      </c>
      <c r="B479">
        <v>1630.8</v>
      </c>
      <c r="C479">
        <f t="shared" si="28"/>
        <v>7.5338269035527461E-3</v>
      </c>
      <c r="D479" s="54">
        <v>5.5659535602493983E-3</v>
      </c>
      <c r="G479">
        <f t="shared" si="31"/>
        <v>7.0042854707171379E-3</v>
      </c>
      <c r="H479" s="61">
        <f t="shared" si="29"/>
        <v>0.79464973029997377</v>
      </c>
      <c r="J479" s="74">
        <v>7.90305289380357E-3</v>
      </c>
      <c r="K479" s="61">
        <f t="shared" si="30"/>
        <v>0.70427892044268281</v>
      </c>
    </row>
    <row r="480" spans="1:11" x14ac:dyDescent="0.25">
      <c r="A480" s="2">
        <v>43815</v>
      </c>
      <c r="B480">
        <v>1632</v>
      </c>
      <c r="C480">
        <f t="shared" si="28"/>
        <v>7.3556457895391071E-4</v>
      </c>
      <c r="D480" s="54">
        <v>-3.8546457588389544E-4</v>
      </c>
      <c r="G480">
        <f t="shared" si="31"/>
        <v>6.9264135308305429E-3</v>
      </c>
      <c r="H480" s="61">
        <f t="shared" si="29"/>
        <v>-5.5651395078872019E-2</v>
      </c>
      <c r="J480" s="74">
        <v>8.2310096369358939E-3</v>
      </c>
      <c r="K480" s="61">
        <f t="shared" si="30"/>
        <v>-4.683077688964897E-2</v>
      </c>
    </row>
    <row r="481" spans="1:11" x14ac:dyDescent="0.25">
      <c r="A481" s="2">
        <v>43816</v>
      </c>
      <c r="B481">
        <v>1625.01</v>
      </c>
      <c r="C481">
        <f t="shared" si="28"/>
        <v>-4.2922869329954363E-3</v>
      </c>
      <c r="D481" s="54">
        <v>-4.4964140220247455E-3</v>
      </c>
      <c r="G481">
        <f t="shared" si="31"/>
        <v>6.71607080906863E-3</v>
      </c>
      <c r="H481" s="61">
        <f t="shared" si="29"/>
        <v>-0.66950068721033906</v>
      </c>
      <c r="J481" s="74">
        <v>7.6513821656313012E-3</v>
      </c>
      <c r="K481" s="61">
        <f t="shared" si="30"/>
        <v>-0.58766036314613423</v>
      </c>
    </row>
    <row r="482" spans="1:11" x14ac:dyDescent="0.25">
      <c r="A482" s="2">
        <v>43817</v>
      </c>
      <c r="B482">
        <v>1635.73</v>
      </c>
      <c r="C482">
        <f t="shared" si="28"/>
        <v>6.5752182767683034E-3</v>
      </c>
      <c r="D482" s="54">
        <v>6.6125591197342673E-3</v>
      </c>
      <c r="G482">
        <f t="shared" si="31"/>
        <v>6.6039635847819442E-3</v>
      </c>
      <c r="H482" s="61">
        <f t="shared" si="29"/>
        <v>1.0013015721304295</v>
      </c>
      <c r="J482" s="74">
        <v>7.4877016026343307E-3</v>
      </c>
      <c r="K482" s="61">
        <f t="shared" si="30"/>
        <v>0.8831226817863348</v>
      </c>
    </row>
    <row r="483" spans="1:11" x14ac:dyDescent="0.25">
      <c r="A483" s="2">
        <v>43818</v>
      </c>
      <c r="B483">
        <v>1646.72</v>
      </c>
      <c r="C483">
        <f t="shared" si="28"/>
        <v>6.6962427854995264E-3</v>
      </c>
      <c r="D483" s="54">
        <v>5.5787941541189301E-3</v>
      </c>
      <c r="G483">
        <f t="shared" si="31"/>
        <v>6.6044796323478259E-3</v>
      </c>
      <c r="H483" s="61">
        <f t="shared" si="29"/>
        <v>0.84469851747210623</v>
      </c>
      <c r="J483" s="74">
        <v>7.7476275405592042E-3</v>
      </c>
      <c r="K483" s="61">
        <f t="shared" si="30"/>
        <v>0.72006483596606485</v>
      </c>
    </row>
    <row r="484" spans="1:11" x14ac:dyDescent="0.25">
      <c r="A484" s="2">
        <v>43819</v>
      </c>
      <c r="B484">
        <v>1642.86</v>
      </c>
      <c r="C484">
        <f t="shared" si="28"/>
        <v>-2.3468052283740853E-3</v>
      </c>
      <c r="D484" s="54">
        <v>-2.6406369463327847E-3</v>
      </c>
      <c r="G484">
        <f t="shared" si="31"/>
        <v>6.5474711755068712E-3</v>
      </c>
      <c r="H484" s="61">
        <f t="shared" si="29"/>
        <v>-0.40330638738983993</v>
      </c>
      <c r="J484" s="74">
        <v>7.9525694997837158E-3</v>
      </c>
      <c r="K484" s="61">
        <f t="shared" si="30"/>
        <v>-0.33204827023575229</v>
      </c>
    </row>
    <row r="485" spans="1:11" x14ac:dyDescent="0.25">
      <c r="A485" s="2">
        <v>43822</v>
      </c>
      <c r="B485">
        <v>1665.04</v>
      </c>
      <c r="C485">
        <f t="shared" si="28"/>
        <v>1.3410521725045362E-2</v>
      </c>
      <c r="D485" s="54">
        <v>1.3178657137646876E-2</v>
      </c>
      <c r="G485">
        <f t="shared" si="31"/>
        <v>6.3808772026570128E-3</v>
      </c>
      <c r="H485" s="61">
        <f t="shared" si="29"/>
        <v>2.0653362725988913</v>
      </c>
      <c r="J485" s="74">
        <v>7.5136166493421719E-3</v>
      </c>
      <c r="K485" s="61">
        <f t="shared" si="30"/>
        <v>1.7539698593487181</v>
      </c>
    </row>
    <row r="486" spans="1:11" x14ac:dyDescent="0.25">
      <c r="A486" s="2">
        <v>43823</v>
      </c>
      <c r="B486">
        <v>1666.62</v>
      </c>
      <c r="C486">
        <f t="shared" si="28"/>
        <v>9.4847620612436938E-4</v>
      </c>
      <c r="D486" s="54">
        <v>5.329925164162671E-4</v>
      </c>
      <c r="G486">
        <f t="shared" si="31"/>
        <v>6.97805692725158E-3</v>
      </c>
      <c r="H486" s="61">
        <f t="shared" si="29"/>
        <v>7.6381222161538712E-2</v>
      </c>
      <c r="J486" s="74">
        <v>9.5872777880821776E-3</v>
      </c>
      <c r="K486" s="61">
        <f t="shared" si="30"/>
        <v>5.5593728292594513E-2</v>
      </c>
    </row>
    <row r="487" spans="1:11" x14ac:dyDescent="0.25">
      <c r="A487" s="2">
        <v>43825</v>
      </c>
      <c r="B487">
        <v>1659.89</v>
      </c>
      <c r="C487">
        <f t="shared" si="28"/>
        <v>-4.046288261398411E-3</v>
      </c>
      <c r="D487" s="54">
        <v>-6.2627143545242103E-3</v>
      </c>
      <c r="G487">
        <f t="shared" si="31"/>
        <v>6.7667367787227605E-3</v>
      </c>
      <c r="H487" s="61">
        <f t="shared" si="29"/>
        <v>-0.9255146992294141</v>
      </c>
      <c r="J487" s="74">
        <v>8.7174662021747094E-3</v>
      </c>
      <c r="K487" s="61">
        <f t="shared" si="30"/>
        <v>-0.7184099380806177</v>
      </c>
    </row>
    <row r="488" spans="1:11" x14ac:dyDescent="0.25">
      <c r="A488" s="2">
        <v>43826</v>
      </c>
      <c r="B488">
        <v>1661.21</v>
      </c>
      <c r="C488">
        <f t="shared" si="28"/>
        <v>7.9491738852080713E-4</v>
      </c>
      <c r="D488" s="54">
        <v>6.1189230638672768E-4</v>
      </c>
      <c r="G488">
        <f t="shared" si="31"/>
        <v>6.7375587937879948E-3</v>
      </c>
      <c r="H488" s="61">
        <f t="shared" si="29"/>
        <v>9.0818102685929838E-2</v>
      </c>
      <c r="J488" s="74">
        <v>8.254221984838727E-3</v>
      </c>
      <c r="K488" s="61">
        <f t="shared" si="30"/>
        <v>7.4130827534157118E-2</v>
      </c>
    </row>
    <row r="489" spans="1:11" x14ac:dyDescent="0.25">
      <c r="A489" s="2">
        <v>43829</v>
      </c>
      <c r="B489">
        <v>1662.42</v>
      </c>
      <c r="C489">
        <f t="shared" si="28"/>
        <v>7.2811958819580733E-4</v>
      </c>
      <c r="D489" s="54">
        <v>2.5654919683739483E-3</v>
      </c>
      <c r="G489">
        <f t="shared" si="31"/>
        <v>6.5340248944614418E-3</v>
      </c>
      <c r="H489" s="61">
        <f t="shared" si="29"/>
        <v>0.39263578113217545</v>
      </c>
      <c r="J489" s="74">
        <v>7.6707023735680287E-3</v>
      </c>
      <c r="K489" s="61">
        <f t="shared" si="30"/>
        <v>0.33445333209827161</v>
      </c>
    </row>
    <row r="490" spans="1:11" x14ac:dyDescent="0.25">
      <c r="A490" s="2">
        <v>43832</v>
      </c>
      <c r="B490">
        <v>1658.77</v>
      </c>
      <c r="C490">
        <f t="shared" si="28"/>
        <v>-2.1980082256673724E-3</v>
      </c>
      <c r="D490" s="54">
        <v>-2.6500599750666327E-3</v>
      </c>
      <c r="G490">
        <f t="shared" si="31"/>
        <v>6.3660645130679296E-3</v>
      </c>
      <c r="H490" s="61">
        <f t="shared" si="29"/>
        <v>-0.41627915796748932</v>
      </c>
      <c r="J490" s="74">
        <v>7.2206583800889868E-3</v>
      </c>
      <c r="K490" s="61">
        <f t="shared" si="30"/>
        <v>-0.36701085075208523</v>
      </c>
    </row>
    <row r="491" spans="1:11" x14ac:dyDescent="0.25">
      <c r="A491" s="2">
        <v>43833</v>
      </c>
      <c r="B491">
        <v>1676.49</v>
      </c>
      <c r="C491">
        <f t="shared" si="28"/>
        <v>1.06259582350876E-2</v>
      </c>
      <c r="D491" s="54">
        <v>1.2088293984003433E-2</v>
      </c>
      <c r="G491">
        <f t="shared" si="31"/>
        <v>6.206169496054491E-3</v>
      </c>
      <c r="H491" s="61">
        <f t="shared" si="29"/>
        <v>1.9477866325901092</v>
      </c>
      <c r="J491" s="74">
        <v>6.9510299842440483E-3</v>
      </c>
      <c r="K491" s="61">
        <f t="shared" si="30"/>
        <v>1.7390651473816197</v>
      </c>
    </row>
    <row r="492" spans="1:11" x14ac:dyDescent="0.25">
      <c r="A492" s="2">
        <v>43837</v>
      </c>
      <c r="B492">
        <v>1663.83</v>
      </c>
      <c r="C492">
        <f t="shared" si="28"/>
        <v>-7.5801483802852912E-3</v>
      </c>
      <c r="D492" s="54">
        <v>-7.6119712011848946E-3</v>
      </c>
      <c r="G492">
        <f t="shared" si="31"/>
        <v>6.7062029876490794E-3</v>
      </c>
      <c r="H492" s="61">
        <f t="shared" si="29"/>
        <v>-1.1350642405551969</v>
      </c>
      <c r="J492" s="74">
        <v>8.401191357064141E-3</v>
      </c>
      <c r="K492" s="61">
        <f t="shared" si="30"/>
        <v>-0.9060585430879835</v>
      </c>
    </row>
    <row r="493" spans="1:11" x14ac:dyDescent="0.25">
      <c r="A493" s="2">
        <v>43838</v>
      </c>
      <c r="B493">
        <v>1656.96</v>
      </c>
      <c r="C493">
        <f t="shared" si="28"/>
        <v>-4.1375755774552998E-3</v>
      </c>
      <c r="D493" s="54">
        <v>-5.4504531989981887E-3</v>
      </c>
      <c r="G493">
        <f t="shared" si="31"/>
        <v>6.7639703824691842E-3</v>
      </c>
      <c r="H493" s="61">
        <f t="shared" si="29"/>
        <v>-0.80580678075182577</v>
      </c>
      <c r="J493" s="74">
        <v>8.5876875610926239E-3</v>
      </c>
      <c r="K493" s="61">
        <f t="shared" si="30"/>
        <v>-0.634682289059049</v>
      </c>
    </row>
    <row r="494" spans="1:11" x14ac:dyDescent="0.25">
      <c r="A494" s="2">
        <v>43839</v>
      </c>
      <c r="B494">
        <v>1653.54</v>
      </c>
      <c r="C494">
        <f t="shared" si="28"/>
        <v>-2.0661538841036651E-3</v>
      </c>
      <c r="D494" s="54">
        <v>-2.5816485438035159E-4</v>
      </c>
      <c r="G494">
        <f t="shared" si="31"/>
        <v>6.6924333406686446E-3</v>
      </c>
      <c r="H494" s="61">
        <f t="shared" si="29"/>
        <v>-3.8575633291934766E-2</v>
      </c>
      <c r="J494" s="74">
        <v>8.1664582456293204E-3</v>
      </c>
      <c r="K494" s="61">
        <f t="shared" si="30"/>
        <v>-3.1612829774586938E-2</v>
      </c>
    </row>
    <row r="495" spans="1:11" x14ac:dyDescent="0.25">
      <c r="A495" s="2">
        <v>43840</v>
      </c>
      <c r="B495">
        <v>1654.93</v>
      </c>
      <c r="C495">
        <f t="shared" si="28"/>
        <v>8.4026760513714895E-4</v>
      </c>
      <c r="D495" s="54">
        <v>3.4246979746795289E-3</v>
      </c>
      <c r="G495">
        <f t="shared" si="31"/>
        <v>6.4888630070034543E-3</v>
      </c>
      <c r="H495" s="61">
        <f t="shared" si="29"/>
        <v>0.52778090259930588</v>
      </c>
      <c r="J495" s="74">
        <v>7.6580406058176231E-3</v>
      </c>
      <c r="K495" s="61">
        <f t="shared" si="30"/>
        <v>0.44720290097154497</v>
      </c>
    </row>
    <row r="496" spans="1:11" x14ac:dyDescent="0.25">
      <c r="A496" s="2">
        <v>43843</v>
      </c>
      <c r="B496">
        <v>1651.93</v>
      </c>
      <c r="C496">
        <f t="shared" si="28"/>
        <v>-1.8144105423400817E-3</v>
      </c>
      <c r="D496" s="54">
        <v>-3.517812760626229E-3</v>
      </c>
      <c r="G496">
        <f t="shared" si="31"/>
        <v>6.3468681969381466E-3</v>
      </c>
      <c r="H496" s="61">
        <f t="shared" si="29"/>
        <v>-0.55425962088251501</v>
      </c>
      <c r="J496" s="74">
        <v>7.2138147061828984E-3</v>
      </c>
      <c r="K496" s="61">
        <f t="shared" si="30"/>
        <v>-0.48764944816383238</v>
      </c>
    </row>
    <row r="497" spans="1:11" x14ac:dyDescent="0.25">
      <c r="A497" s="2">
        <v>43844</v>
      </c>
      <c r="B497">
        <v>1653.18</v>
      </c>
      <c r="C497">
        <f t="shared" si="28"/>
        <v>7.5640451276893182E-4</v>
      </c>
      <c r="D497" s="54">
        <v>3.0426964176771629E-3</v>
      </c>
      <c r="G497">
        <f t="shared" si="31"/>
        <v>6.2135555161176494E-3</v>
      </c>
      <c r="H497" s="61">
        <f t="shared" si="29"/>
        <v>0.48968684834062592</v>
      </c>
      <c r="J497" s="74">
        <v>6.9202362044493253E-3</v>
      </c>
      <c r="K497" s="61">
        <f t="shared" si="30"/>
        <v>0.43968100622358514</v>
      </c>
    </row>
    <row r="498" spans="1:11" x14ac:dyDescent="0.25">
      <c r="A498" s="2">
        <v>43845</v>
      </c>
      <c r="B498">
        <v>1648.78</v>
      </c>
      <c r="C498">
        <f t="shared" si="28"/>
        <v>-2.6650853458646774E-3</v>
      </c>
      <c r="D498" s="54">
        <v>-2.3427592715005007E-3</v>
      </c>
      <c r="G498">
        <f t="shared" si="31"/>
        <v>6.0701940588561275E-3</v>
      </c>
      <c r="H498" s="61">
        <f t="shared" si="29"/>
        <v>-0.38594470766260347</v>
      </c>
      <c r="J498" s="74">
        <v>6.6541870476495455E-3</v>
      </c>
      <c r="K498" s="61">
        <f t="shared" si="30"/>
        <v>-0.35207295116959963</v>
      </c>
    </row>
    <row r="499" spans="1:11" x14ac:dyDescent="0.25">
      <c r="A499" s="2">
        <v>43846</v>
      </c>
      <c r="B499">
        <v>1647.8</v>
      </c>
      <c r="C499">
        <f t="shared" si="28"/>
        <v>-5.9455558722613651E-4</v>
      </c>
      <c r="D499" s="54">
        <v>-7.990261987632012E-4</v>
      </c>
      <c r="G499">
        <f t="shared" si="31"/>
        <v>5.9131828838362493E-3</v>
      </c>
      <c r="H499" s="61">
        <f t="shared" si="29"/>
        <v>-0.135126244944554</v>
      </c>
      <c r="J499" s="74">
        <v>6.5722070263375745E-3</v>
      </c>
      <c r="K499" s="61">
        <f t="shared" si="30"/>
        <v>-0.12157654126858299</v>
      </c>
    </row>
    <row r="500" spans="1:11" x14ac:dyDescent="0.25">
      <c r="A500" s="2">
        <v>43847</v>
      </c>
      <c r="B500">
        <v>1656.04</v>
      </c>
      <c r="C500">
        <f t="shared" si="28"/>
        <v>4.988145361369857E-3</v>
      </c>
      <c r="D500" s="54">
        <v>5.3639173311433247E-3</v>
      </c>
      <c r="G500">
        <f t="shared" si="31"/>
        <v>5.736383397281857E-3</v>
      </c>
      <c r="H500" s="61">
        <f t="shared" si="29"/>
        <v>0.93506953068809473</v>
      </c>
      <c r="J500" s="74">
        <v>6.391628502479773E-3</v>
      </c>
      <c r="K500" s="61">
        <f t="shared" si="30"/>
        <v>0.83920980843337112</v>
      </c>
    </row>
    <row r="501" spans="1:11" x14ac:dyDescent="0.25">
      <c r="A501" s="2">
        <v>43850</v>
      </c>
      <c r="B501">
        <v>1656.37</v>
      </c>
      <c r="C501">
        <f t="shared" si="28"/>
        <v>1.9925069728192769E-4</v>
      </c>
      <c r="D501" s="54">
        <v>2.0916226629141371E-5</v>
      </c>
      <c r="G501">
        <f t="shared" si="31"/>
        <v>5.7147200596262514E-3</v>
      </c>
      <c r="H501" s="61">
        <f t="shared" si="29"/>
        <v>3.6600614572377347E-3</v>
      </c>
      <c r="J501" s="74">
        <v>6.6967335438151117E-3</v>
      </c>
      <c r="K501" s="61">
        <f t="shared" si="30"/>
        <v>3.1233475980926443E-3</v>
      </c>
    </row>
    <row r="502" spans="1:11" x14ac:dyDescent="0.25">
      <c r="A502" s="2">
        <v>43851</v>
      </c>
      <c r="B502">
        <v>1653.48</v>
      </c>
      <c r="C502">
        <f t="shared" si="28"/>
        <v>-1.7463031463293727E-3</v>
      </c>
      <c r="D502" s="54">
        <v>-3.2743985126348282E-3</v>
      </c>
      <c r="G502">
        <f t="shared" si="31"/>
        <v>5.5406290335676843E-3</v>
      </c>
      <c r="H502" s="61">
        <f t="shared" si="29"/>
        <v>-0.59097956076774183</v>
      </c>
      <c r="J502" s="74">
        <v>6.4782546951164732E-3</v>
      </c>
      <c r="K502" s="61">
        <f t="shared" si="30"/>
        <v>-0.50544454744935863</v>
      </c>
    </row>
    <row r="503" spans="1:11" x14ac:dyDescent="0.25">
      <c r="A503" s="2">
        <v>43852</v>
      </c>
      <c r="B503">
        <v>1650.36</v>
      </c>
      <c r="C503">
        <f t="shared" si="28"/>
        <v>-1.888711879195456E-3</v>
      </c>
      <c r="D503" s="54">
        <v>-2.9334653755528207E-4</v>
      </c>
      <c r="G503">
        <f t="shared" si="31"/>
        <v>5.4313862889256081E-3</v>
      </c>
      <c r="H503" s="61">
        <f t="shared" si="29"/>
        <v>-5.4009514689353728E-2</v>
      </c>
      <c r="J503" s="74">
        <v>6.3714679889260968E-3</v>
      </c>
      <c r="K503" s="61">
        <f t="shared" si="30"/>
        <v>-4.604065155237879E-2</v>
      </c>
    </row>
    <row r="504" spans="1:11" x14ac:dyDescent="0.25">
      <c r="A504" s="2">
        <v>43853</v>
      </c>
      <c r="B504">
        <v>1648.18</v>
      </c>
      <c r="C504">
        <f t="shared" si="28"/>
        <v>-1.3217971086591797E-3</v>
      </c>
      <c r="D504" s="54">
        <v>-1.0722903947080159E-3</v>
      </c>
      <c r="G504">
        <f t="shared" si="31"/>
        <v>5.266414599119887E-3</v>
      </c>
      <c r="H504" s="61">
        <f t="shared" si="29"/>
        <v>-0.20360918695752039</v>
      </c>
      <c r="J504" s="74">
        <v>6.3031140826624466E-3</v>
      </c>
      <c r="K504" s="61">
        <f t="shared" si="30"/>
        <v>-0.1701207340761122</v>
      </c>
    </row>
    <row r="505" spans="1:11" x14ac:dyDescent="0.25">
      <c r="A505" s="2">
        <v>43854</v>
      </c>
      <c r="B505">
        <v>1647.91</v>
      </c>
      <c r="C505">
        <f t="shared" si="28"/>
        <v>-1.638304782963662E-4</v>
      </c>
      <c r="D505" s="54">
        <v>-3.2764131022687819E-4</v>
      </c>
      <c r="G505">
        <f t="shared" si="31"/>
        <v>5.1127295809057496E-3</v>
      </c>
      <c r="H505" s="61">
        <f t="shared" si="29"/>
        <v>-6.408344213050178E-2</v>
      </c>
      <c r="J505" s="74">
        <v>6.2197638527114289E-3</v>
      </c>
      <c r="K505" s="61">
        <f t="shared" si="30"/>
        <v>-5.2677451746668331E-2</v>
      </c>
    </row>
    <row r="506" spans="1:11" x14ac:dyDescent="0.25">
      <c r="A506" s="2">
        <v>43857</v>
      </c>
      <c r="B506">
        <v>1623.97</v>
      </c>
      <c r="C506">
        <f t="shared" si="28"/>
        <v>-1.4634049683068051E-2</v>
      </c>
      <c r="D506" s="54">
        <v>-1.4349388163148865E-2</v>
      </c>
      <c r="G506">
        <f t="shared" si="31"/>
        <v>4.9576248820489225E-3</v>
      </c>
      <c r="H506" s="61">
        <f t="shared" si="29"/>
        <v>-2.8944078070744328</v>
      </c>
      <c r="J506" s="74">
        <v>6.1267654085697875E-3</v>
      </c>
      <c r="K506" s="61">
        <f t="shared" si="30"/>
        <v>-2.3420821928448117</v>
      </c>
    </row>
    <row r="507" spans="1:11" x14ac:dyDescent="0.25">
      <c r="A507" s="2">
        <v>43858</v>
      </c>
      <c r="B507">
        <v>1624.66</v>
      </c>
      <c r="C507">
        <f t="shared" si="28"/>
        <v>4.2479445820294378E-4</v>
      </c>
      <c r="D507" s="54">
        <v>2.4634545413954384E-3</v>
      </c>
      <c r="G507">
        <f t="shared" si="31"/>
        <v>5.9546333423853206E-3</v>
      </c>
      <c r="H507" s="61">
        <f t="shared" si="29"/>
        <v>0.41370381680102275</v>
      </c>
      <c r="J507" s="74">
        <v>9.2876644286824239E-3</v>
      </c>
      <c r="K507" s="61">
        <f t="shared" si="30"/>
        <v>0.26523940010017261</v>
      </c>
    </row>
    <row r="508" spans="1:11" x14ac:dyDescent="0.25">
      <c r="A508" s="2">
        <v>43859</v>
      </c>
      <c r="B508">
        <v>1633.81</v>
      </c>
      <c r="C508">
        <f t="shared" si="28"/>
        <v>5.6161474864494798E-3</v>
      </c>
      <c r="D508" s="54">
        <v>7.4430407627285164E-3</v>
      </c>
      <c r="G508">
        <f t="shared" si="31"/>
        <v>5.8046804601427854E-3</v>
      </c>
      <c r="H508" s="61">
        <f t="shared" si="29"/>
        <v>1.2822481467903972</v>
      </c>
      <c r="J508" s="74">
        <v>8.4713402885251525E-3</v>
      </c>
      <c r="K508" s="61">
        <f t="shared" si="30"/>
        <v>0.87861430531960583</v>
      </c>
    </row>
    <row r="509" spans="1:11" x14ac:dyDescent="0.25">
      <c r="A509" s="2">
        <v>43860</v>
      </c>
      <c r="B509">
        <v>1638.15</v>
      </c>
      <c r="C509">
        <f t="shared" si="28"/>
        <v>2.6528457226015888E-3</v>
      </c>
      <c r="D509" s="30">
        <v>2.4980947735575749E-3</v>
      </c>
      <c r="G509">
        <f t="shared" si="31"/>
        <v>5.9157913821770236E-3</v>
      </c>
      <c r="H509" s="61">
        <f t="shared" si="29"/>
        <v>0.42227567068774335</v>
      </c>
      <c r="J509" s="74">
        <v>8.2826176038214502E-3</v>
      </c>
      <c r="K509" s="61">
        <f t="shared" si="30"/>
        <v>0.30160691861531785</v>
      </c>
    </row>
    <row r="510" spans="1:11" x14ac:dyDescent="0.25">
      <c r="A510" s="2">
        <v>43861</v>
      </c>
      <c r="B510">
        <v>1623.83</v>
      </c>
      <c r="C510">
        <f t="shared" si="28"/>
        <v>-8.7799998724925297E-3</v>
      </c>
      <c r="D510" s="30">
        <v>-1.1044249146669568E-2</v>
      </c>
      <c r="G510">
        <f t="shared" si="31"/>
        <v>5.7681211036744087E-3</v>
      </c>
      <c r="H510" s="61">
        <f t="shared" si="29"/>
        <v>-1.914704796963115</v>
      </c>
      <c r="J510" s="74">
        <v>7.7884144348698559E-3</v>
      </c>
      <c r="K510" s="61">
        <f t="shared" si="30"/>
        <v>-1.4180356270235017</v>
      </c>
    </row>
    <row r="511" spans="1:11" x14ac:dyDescent="0.25">
      <c r="A511" s="2">
        <v>43864</v>
      </c>
      <c r="B511">
        <v>1625.18</v>
      </c>
      <c r="C511">
        <f t="shared" si="28"/>
        <v>8.3102242079420433E-4</v>
      </c>
      <c r="D511" s="30">
        <v>2.1951694443037065E-3</v>
      </c>
      <c r="G511">
        <f t="shared" si="31"/>
        <v>6.2123646186840586E-3</v>
      </c>
      <c r="H511" s="61">
        <f t="shared" si="29"/>
        <v>0.35335489447956792</v>
      </c>
      <c r="J511" s="74">
        <v>8.4356983314484695E-3</v>
      </c>
      <c r="K511" s="61">
        <f t="shared" si="30"/>
        <v>0.2602237963062366</v>
      </c>
    </row>
    <row r="512" spans="1:11" x14ac:dyDescent="0.25">
      <c r="A512" s="2">
        <v>43865</v>
      </c>
      <c r="B512">
        <v>1643.92</v>
      </c>
      <c r="C512">
        <f t="shared" si="28"/>
        <v>1.146505477146594E-2</v>
      </c>
      <c r="D512" s="30">
        <v>1.2551633901710896E-2</v>
      </c>
      <c r="G512">
        <f t="shared" si="31"/>
        <v>6.0470647292303033E-3</v>
      </c>
      <c r="H512" s="61">
        <f t="shared" si="29"/>
        <v>2.0756572756760492</v>
      </c>
      <c r="J512" s="74">
        <v>7.812168650442982E-3</v>
      </c>
      <c r="K512" s="61">
        <f t="shared" si="30"/>
        <v>1.6066772830101623</v>
      </c>
    </row>
    <row r="513" spans="1:11" x14ac:dyDescent="0.25">
      <c r="A513" s="2">
        <v>43866</v>
      </c>
      <c r="B513">
        <v>1656.3</v>
      </c>
      <c r="C513">
        <f t="shared" si="28"/>
        <v>7.5025653264938364E-3</v>
      </c>
      <c r="D513" s="30">
        <v>6.0247984659793988E-3</v>
      </c>
      <c r="G513">
        <f t="shared" si="31"/>
        <v>6.6200893608232957E-3</v>
      </c>
      <c r="H513" s="61">
        <f t="shared" si="29"/>
        <v>0.91007811792288784</v>
      </c>
      <c r="J513" s="74">
        <v>9.1654700090017006E-3</v>
      </c>
      <c r="K513" s="61">
        <f t="shared" si="30"/>
        <v>0.65733655339685271</v>
      </c>
    </row>
    <row r="514" spans="1:11" x14ac:dyDescent="0.25">
      <c r="A514" s="2">
        <v>43867</v>
      </c>
      <c r="B514">
        <v>1653.96</v>
      </c>
      <c r="C514">
        <f t="shared" si="28"/>
        <v>-1.4137864637608145E-3</v>
      </c>
      <c r="D514" s="30">
        <v>-4.3152202617451896E-3</v>
      </c>
      <c r="G514">
        <f t="shared" si="31"/>
        <v>6.5858894577656485E-3</v>
      </c>
      <c r="H514" s="61">
        <f t="shared" si="29"/>
        <v>-0.65522209102021367</v>
      </c>
      <c r="J514" s="74">
        <v>9.1173634198866808E-3</v>
      </c>
      <c r="K514" s="61">
        <f t="shared" si="30"/>
        <v>-0.47329694594962446</v>
      </c>
    </row>
    <row r="515" spans="1:11" x14ac:dyDescent="0.25">
      <c r="A515" s="2">
        <v>43868</v>
      </c>
      <c r="B515">
        <v>1654.7</v>
      </c>
      <c r="C515">
        <f t="shared" si="28"/>
        <v>4.4731100345069648E-4</v>
      </c>
      <c r="D515" s="30">
        <v>-5.0730592655060468E-6</v>
      </c>
      <c r="G515">
        <f t="shared" si="31"/>
        <v>6.4721535138898521E-3</v>
      </c>
      <c r="H515" s="61">
        <f t="shared" si="29"/>
        <v>-7.8382863673100199E-4</v>
      </c>
      <c r="J515" s="74">
        <v>8.3625220691150304E-3</v>
      </c>
      <c r="K515" s="61">
        <f t="shared" si="30"/>
        <v>-6.0664225739291916E-4</v>
      </c>
    </row>
    <row r="516" spans="1:11" x14ac:dyDescent="0.25">
      <c r="A516" s="2">
        <v>43871</v>
      </c>
      <c r="B516">
        <v>1643.17</v>
      </c>
      <c r="C516">
        <f t="shared" ref="C516:C579" si="32">LN(B516/B515)</f>
        <v>-6.9924205495632196E-3</v>
      </c>
      <c r="D516" s="30">
        <v>-6.7013626120598687E-3</v>
      </c>
      <c r="G516">
        <f t="shared" si="31"/>
        <v>6.2749857677186147E-3</v>
      </c>
      <c r="H516" s="61">
        <f t="shared" si="29"/>
        <v>-1.0679486552040851</v>
      </c>
      <c r="J516" s="74">
        <v>7.7481008929430415E-3</v>
      </c>
      <c r="K516" s="61">
        <f t="shared" si="30"/>
        <v>-0.86490389124429956</v>
      </c>
    </row>
    <row r="517" spans="1:11" x14ac:dyDescent="0.25">
      <c r="A517" s="2">
        <v>43872</v>
      </c>
      <c r="B517">
        <v>1645.22</v>
      </c>
      <c r="C517">
        <f t="shared" si="32"/>
        <v>1.2468109108510943E-3</v>
      </c>
      <c r="D517" s="30">
        <v>2.4131234601727438E-3</v>
      </c>
      <c r="G517">
        <f t="shared" si="31"/>
        <v>6.3013820113897029E-3</v>
      </c>
      <c r="H517" s="61">
        <f t="shared" si="29"/>
        <v>0.38295146299828203</v>
      </c>
      <c r="J517" s="74">
        <v>8.0116652055659578E-3</v>
      </c>
      <c r="K517" s="61">
        <f t="shared" si="30"/>
        <v>0.30120123573015389</v>
      </c>
    </row>
    <row r="518" spans="1:11" x14ac:dyDescent="0.25">
      <c r="A518" s="2">
        <v>43873</v>
      </c>
      <c r="B518">
        <v>1659.54</v>
      </c>
      <c r="C518">
        <f t="shared" si="32"/>
        <v>8.6663416561310481E-3</v>
      </c>
      <c r="D518" s="30">
        <v>8.2870854800743375E-3</v>
      </c>
      <c r="G518">
        <f t="shared" si="31"/>
        <v>6.1379442998694567E-3</v>
      </c>
      <c r="H518" s="61">
        <f t="shared" si="29"/>
        <v>1.350140222069234</v>
      </c>
      <c r="J518" s="74">
        <v>7.4978488991572579E-3</v>
      </c>
      <c r="K518" s="61">
        <f t="shared" si="30"/>
        <v>1.1052617346030791</v>
      </c>
    </row>
    <row r="519" spans="1:11" x14ac:dyDescent="0.25">
      <c r="A519" s="2">
        <v>43874</v>
      </c>
      <c r="B519">
        <v>1663.07</v>
      </c>
      <c r="C519">
        <f t="shared" si="32"/>
        <v>2.1248363955695625E-3</v>
      </c>
      <c r="D519" s="30">
        <v>1.5615002667769269E-3</v>
      </c>
      <c r="G519">
        <f t="shared" si="31"/>
        <v>6.2876423053355611E-3</v>
      </c>
      <c r="H519" s="61">
        <f t="shared" si="29"/>
        <v>0.24834432223535849</v>
      </c>
      <c r="J519" s="74">
        <v>8.216452126120816E-3</v>
      </c>
      <c r="K519" s="61">
        <f t="shared" si="30"/>
        <v>0.19004556258689584</v>
      </c>
    </row>
    <row r="520" spans="1:11" x14ac:dyDescent="0.25">
      <c r="A520" s="2">
        <v>43875</v>
      </c>
      <c r="B520">
        <v>1664.4</v>
      </c>
      <c r="C520">
        <f t="shared" si="32"/>
        <v>7.9940619799917306E-4</v>
      </c>
      <c r="D520" s="30">
        <v>-5.2588867686247218E-4</v>
      </c>
      <c r="G520">
        <f t="shared" si="31"/>
        <v>6.1080828415504829E-3</v>
      </c>
      <c r="H520" s="61">
        <f t="shared" si="29"/>
        <v>-8.6097174924526718E-2</v>
      </c>
      <c r="J520" s="74">
        <v>7.7000725134717266E-3</v>
      </c>
      <c r="K520" s="61">
        <f t="shared" si="30"/>
        <v>-6.8296587589584276E-2</v>
      </c>
    </row>
    <row r="521" spans="1:11" x14ac:dyDescent="0.25">
      <c r="A521" s="2">
        <v>43878</v>
      </c>
      <c r="B521">
        <v>1665.39</v>
      </c>
      <c r="C521">
        <f t="shared" si="32"/>
        <v>5.9463211143703527E-4</v>
      </c>
      <c r="D521" s="30">
        <v>1.4463011965755079E-3</v>
      </c>
      <c r="G521">
        <f t="shared" si="31"/>
        <v>5.9234068721738123E-3</v>
      </c>
      <c r="H521" s="61">
        <f t="shared" si="29"/>
        <v>0.24416712000145524</v>
      </c>
      <c r="J521" s="74">
        <v>7.2448286030542784E-3</v>
      </c>
      <c r="K521" s="61">
        <f t="shared" si="30"/>
        <v>0.19963221710528467</v>
      </c>
    </row>
    <row r="522" spans="1:11" x14ac:dyDescent="0.25">
      <c r="A522" s="2">
        <v>43879</v>
      </c>
      <c r="B522">
        <v>1665.36</v>
      </c>
      <c r="C522">
        <f t="shared" si="32"/>
        <v>-1.8013960820222743E-5</v>
      </c>
      <c r="D522" s="30">
        <v>-8.3537667163305265E-4</v>
      </c>
      <c r="G522">
        <f t="shared" si="31"/>
        <v>5.7538727187860118E-3</v>
      </c>
      <c r="H522" s="61">
        <f t="shared" si="29"/>
        <v>-0.14518511487152008</v>
      </c>
      <c r="J522" s="74">
        <v>6.8943436753101054E-3</v>
      </c>
      <c r="K522" s="61">
        <f t="shared" si="30"/>
        <v>-0.12116841152330249</v>
      </c>
    </row>
    <row r="523" spans="1:11" x14ac:dyDescent="0.25">
      <c r="A523" s="2">
        <v>43880</v>
      </c>
      <c r="B523">
        <v>1676.29</v>
      </c>
      <c r="C523">
        <f t="shared" si="32"/>
        <v>6.5417018407368712E-3</v>
      </c>
      <c r="D523" s="30">
        <v>5.7113450941388456E-3</v>
      </c>
      <c r="G523">
        <f t="shared" si="31"/>
        <v>5.5823381695451826E-3</v>
      </c>
      <c r="H523" s="61">
        <f t="shared" si="29"/>
        <v>1.023109836895491</v>
      </c>
      <c r="J523" s="74">
        <v>6.6248640550358338E-3</v>
      </c>
      <c r="K523" s="61">
        <f t="shared" si="30"/>
        <v>0.86210751597195656</v>
      </c>
    </row>
    <row r="524" spans="1:11" x14ac:dyDescent="0.25">
      <c r="A524" s="2">
        <v>43881</v>
      </c>
      <c r="B524">
        <v>1669.6</v>
      </c>
      <c r="C524">
        <f t="shared" si="32"/>
        <v>-3.9989413371489882E-3</v>
      </c>
      <c r="D524" s="30">
        <v>-3.4679996976559402E-3</v>
      </c>
      <c r="G524">
        <f t="shared" si="31"/>
        <v>5.5901625414536945E-3</v>
      </c>
      <c r="H524" s="61">
        <f t="shared" si="29"/>
        <v>-0.62037546707078461</v>
      </c>
      <c r="J524" s="74">
        <v>7.1535228967799262E-3</v>
      </c>
      <c r="K524" s="61">
        <f t="shared" si="30"/>
        <v>-0.48479605750853461</v>
      </c>
    </row>
    <row r="525" spans="1:11" x14ac:dyDescent="0.25">
      <c r="A525" s="2">
        <v>43882</v>
      </c>
      <c r="B525">
        <v>1631.45</v>
      </c>
      <c r="C525">
        <f t="shared" si="32"/>
        <v>-2.3114886843426073E-2</v>
      </c>
      <c r="D525" s="30">
        <v>-2.257770573646738E-2</v>
      </c>
      <c r="G525">
        <f t="shared" si="31"/>
        <v>5.4860316732275802E-3</v>
      </c>
      <c r="H525" s="61">
        <f t="shared" si="29"/>
        <v>-4.1154894979277996</v>
      </c>
      <c r="J525" s="74">
        <v>7.085601233750234E-3</v>
      </c>
      <c r="K525" s="61">
        <f t="shared" si="30"/>
        <v>-3.1864206002625353</v>
      </c>
    </row>
    <row r="526" spans="1:11" x14ac:dyDescent="0.25">
      <c r="A526" s="2">
        <v>43885</v>
      </c>
      <c r="B526">
        <v>1622.66</v>
      </c>
      <c r="C526">
        <f t="shared" si="32"/>
        <v>-5.4024119521311207E-3</v>
      </c>
      <c r="D526" s="30">
        <v>-2.1980114279610725E-3</v>
      </c>
      <c r="G526">
        <f t="shared" si="31"/>
        <v>7.6730644913116418E-3</v>
      </c>
      <c r="H526" s="61">
        <f t="shared" si="29"/>
        <v>-0.28645809382286869</v>
      </c>
      <c r="J526" s="74">
        <v>1.3017106992248508E-2</v>
      </c>
      <c r="K526" s="61">
        <f t="shared" si="30"/>
        <v>-0.16885560126915722</v>
      </c>
    </row>
    <row r="527" spans="1:11" x14ac:dyDescent="0.25">
      <c r="A527" s="2">
        <v>43886</v>
      </c>
      <c r="B527">
        <v>1612.48</v>
      </c>
      <c r="C527">
        <f t="shared" si="32"/>
        <v>-6.2934114752004793E-3</v>
      </c>
      <c r="D527" s="30">
        <v>-1.4212406511630955E-3</v>
      </c>
      <c r="G527">
        <f t="shared" si="31"/>
        <v>7.4587692564393477E-3</v>
      </c>
      <c r="H527" s="61">
        <f t="shared" si="29"/>
        <v>-0.19054626873409469</v>
      </c>
      <c r="J527" s="74">
        <v>1.1758288330891676E-2</v>
      </c>
      <c r="K527" s="61">
        <f t="shared" si="30"/>
        <v>-0.12087138970977397</v>
      </c>
    </row>
    <row r="528" spans="1:11" x14ac:dyDescent="0.25">
      <c r="A528" s="2">
        <v>43887</v>
      </c>
      <c r="B528">
        <v>1589.74</v>
      </c>
      <c r="C528">
        <f t="shared" si="32"/>
        <v>-1.4202885661716621E-2</v>
      </c>
      <c r="D528" s="30">
        <v>-1.3567163741994926E-2</v>
      </c>
      <c r="G528">
        <f t="shared" si="31"/>
        <v>7.2399198884288496E-3</v>
      </c>
      <c r="H528" s="61">
        <f t="shared" ref="H528:H591" si="33">D528/G528</f>
        <v>-1.8739383793014821</v>
      </c>
      <c r="J528" s="74">
        <v>1.0874516091812038E-2</v>
      </c>
      <c r="K528" s="61">
        <f t="shared" ref="K528:K591" si="34">D528/J528</f>
        <v>-1.2476108019381493</v>
      </c>
    </row>
    <row r="529" spans="1:11" x14ac:dyDescent="0.25">
      <c r="A529" s="2">
        <v>43888</v>
      </c>
      <c r="B529">
        <v>1556.69</v>
      </c>
      <c r="C529">
        <f t="shared" si="32"/>
        <v>-2.1008708654659723E-2</v>
      </c>
      <c r="D529" s="30">
        <v>-1.9323047945044546E-2</v>
      </c>
      <c r="G529">
        <f t="shared" ref="G529:G592" si="35">SQRT($F$3*G528^2+(1-$F$3)*D528^2)</f>
        <v>7.7663073279095555E-3</v>
      </c>
      <c r="H529" s="61">
        <f t="shared" si="33"/>
        <v>-2.4880612019567989</v>
      </c>
      <c r="J529" s="74">
        <v>1.1890878120992583E-2</v>
      </c>
      <c r="K529" s="61">
        <f t="shared" si="34"/>
        <v>-1.6250312002551723</v>
      </c>
    </row>
    <row r="530" spans="1:11" x14ac:dyDescent="0.25">
      <c r="A530" s="2">
        <v>43889</v>
      </c>
      <c r="B530">
        <v>1549.61</v>
      </c>
      <c r="C530">
        <f t="shared" si="32"/>
        <v>-4.5584858256278032E-3</v>
      </c>
      <c r="D530" s="30">
        <v>1.827000010233816E-3</v>
      </c>
      <c r="G530">
        <f t="shared" si="35"/>
        <v>8.8937848329065511E-3</v>
      </c>
      <c r="H530" s="61">
        <f t="shared" si="33"/>
        <v>0.20542435471049503</v>
      </c>
      <c r="J530" s="74">
        <v>1.4610757377227368E-2</v>
      </c>
      <c r="K530" s="61">
        <f t="shared" si="34"/>
        <v>0.12504485312181124</v>
      </c>
    </row>
    <row r="531" spans="1:11" x14ac:dyDescent="0.25">
      <c r="A531" s="2">
        <v>43892</v>
      </c>
      <c r="B531">
        <v>1536.48</v>
      </c>
      <c r="C531">
        <f t="shared" si="32"/>
        <v>-8.5092004605664927E-3</v>
      </c>
      <c r="D531" s="30">
        <v>-5.9703735198716711E-3</v>
      </c>
      <c r="G531">
        <f t="shared" si="35"/>
        <v>8.634449598963442E-3</v>
      </c>
      <c r="H531" s="61">
        <f t="shared" si="33"/>
        <v>-0.69145965257454389</v>
      </c>
      <c r="J531" s="74">
        <v>1.29597263958546E-2</v>
      </c>
      <c r="K531" s="61">
        <f t="shared" si="34"/>
        <v>-0.46068669488125935</v>
      </c>
    </row>
    <row r="532" spans="1:11" x14ac:dyDescent="0.25">
      <c r="A532" s="2">
        <v>43893</v>
      </c>
      <c r="B532">
        <v>1512.61</v>
      </c>
      <c r="C532">
        <f t="shared" si="32"/>
        <v>-1.5657450356438757E-2</v>
      </c>
      <c r="D532" s="30">
        <v>-1.4501873103995415E-2</v>
      </c>
      <c r="G532">
        <f t="shared" si="35"/>
        <v>8.4981891178311994E-3</v>
      </c>
      <c r="H532" s="61">
        <f t="shared" si="33"/>
        <v>-1.7064662721575676</v>
      </c>
      <c r="J532" s="74">
        <v>1.2132072672101361E-2</v>
      </c>
      <c r="K532" s="61">
        <f t="shared" si="34"/>
        <v>-1.1953335176884978</v>
      </c>
    </row>
    <row r="533" spans="1:11" x14ac:dyDescent="0.25">
      <c r="A533" s="2">
        <v>43894</v>
      </c>
      <c r="B533">
        <v>1544.53</v>
      </c>
      <c r="C533">
        <f t="shared" si="32"/>
        <v>2.0883021398508887E-2</v>
      </c>
      <c r="D533" s="30">
        <v>2.3142749690914198E-2</v>
      </c>
      <c r="G533">
        <f t="shared" si="35"/>
        <v>8.9724202195919402E-3</v>
      </c>
      <c r="H533" s="61">
        <f t="shared" si="33"/>
        <v>2.5793207545473962</v>
      </c>
      <c r="J533" s="74">
        <v>1.3123870657237652E-2</v>
      </c>
      <c r="K533" s="61">
        <f t="shared" si="34"/>
        <v>1.7634088521095914</v>
      </c>
    </row>
    <row r="534" spans="1:11" x14ac:dyDescent="0.25">
      <c r="A534" s="2">
        <v>43895</v>
      </c>
      <c r="B534">
        <v>1546.66</v>
      </c>
      <c r="C534">
        <f t="shared" si="32"/>
        <v>1.3781102663414204E-3</v>
      </c>
      <c r="D534" s="30">
        <v>9.5833937736038263E-4</v>
      </c>
      <c r="G534">
        <f t="shared" si="35"/>
        <v>1.0383124622025121E-2</v>
      </c>
      <c r="H534" s="61">
        <f t="shared" si="33"/>
        <v>9.2297782435117146E-2</v>
      </c>
      <c r="J534" s="74">
        <v>1.5310837453491441E-2</v>
      </c>
      <c r="K534" s="61">
        <f t="shared" si="34"/>
        <v>6.2592224642933916E-2</v>
      </c>
    </row>
    <row r="535" spans="1:11" x14ac:dyDescent="0.25">
      <c r="A535" s="2">
        <v>43896</v>
      </c>
      <c r="B535">
        <v>1502.84</v>
      </c>
      <c r="C535">
        <f t="shared" si="32"/>
        <v>-2.8741115870851642E-2</v>
      </c>
      <c r="D535" s="30">
        <v>-3.2244419407941198E-2</v>
      </c>
      <c r="G535">
        <f t="shared" si="35"/>
        <v>1.0069549402195016E-2</v>
      </c>
      <c r="H535" s="61">
        <f t="shared" si="33"/>
        <v>-3.2021710326891473</v>
      </c>
      <c r="J535" s="74">
        <v>1.3365624021204024E-2</v>
      </c>
      <c r="K535" s="61">
        <f t="shared" si="34"/>
        <v>-2.4124888861744669</v>
      </c>
    </row>
    <row r="536" spans="1:11" x14ac:dyDescent="0.25">
      <c r="A536" s="2">
        <v>43899</v>
      </c>
      <c r="B536">
        <v>1344.6</v>
      </c>
      <c r="C536">
        <f t="shared" si="32"/>
        <v>-0.11126008029228629</v>
      </c>
      <c r="D536" s="30">
        <v>-0.10895035047904086</v>
      </c>
      <c r="G536">
        <f t="shared" si="35"/>
        <v>1.2557636347289413E-2</v>
      </c>
      <c r="H536" s="61">
        <f t="shared" si="33"/>
        <v>-8.6760236931497055</v>
      </c>
      <c r="J536" s="74">
        <v>1.8145452207387551E-2</v>
      </c>
      <c r="K536" s="61">
        <f t="shared" si="34"/>
        <v>-6.0042786056708994</v>
      </c>
    </row>
    <row r="537" spans="1:11" x14ac:dyDescent="0.25">
      <c r="A537" s="2">
        <v>43900</v>
      </c>
      <c r="B537">
        <v>1360.21</v>
      </c>
      <c r="C537">
        <f t="shared" si="32"/>
        <v>1.1542528539597793E-2</v>
      </c>
      <c r="D537" s="30">
        <v>2.8309703183602378E-2</v>
      </c>
      <c r="G537">
        <f t="shared" si="35"/>
        <v>2.9333313978534191E-2</v>
      </c>
      <c r="H537" s="61">
        <f t="shared" si="33"/>
        <v>0.9651041544204354</v>
      </c>
      <c r="J537" s="74">
        <v>5.5774278048134687E-2</v>
      </c>
      <c r="K537" s="61">
        <f t="shared" si="34"/>
        <v>0.50757632683600762</v>
      </c>
    </row>
    <row r="538" spans="1:11" x14ac:dyDescent="0.25">
      <c r="A538" s="2">
        <v>43901</v>
      </c>
      <c r="B538">
        <v>1295.46</v>
      </c>
      <c r="C538">
        <f t="shared" si="32"/>
        <v>-4.8773255158656471E-2</v>
      </c>
      <c r="D538" s="30">
        <v>-3.7037120622252902E-2</v>
      </c>
      <c r="G538">
        <f t="shared" si="35"/>
        <v>2.9272906724240644E-2</v>
      </c>
      <c r="H538" s="61">
        <f t="shared" si="33"/>
        <v>-1.2652354947581197</v>
      </c>
      <c r="J538" s="74">
        <v>4.7709211293425216E-2</v>
      </c>
      <c r="K538" s="61">
        <f t="shared" si="34"/>
        <v>-0.77630963954662924</v>
      </c>
    </row>
    <row r="539" spans="1:11" x14ac:dyDescent="0.25">
      <c r="A539" s="2">
        <v>43902</v>
      </c>
      <c r="B539">
        <v>1174.31</v>
      </c>
      <c r="C539">
        <f t="shared" si="32"/>
        <v>-9.8185103369612989E-2</v>
      </c>
      <c r="D539" s="30">
        <v>-9.2873914574608279E-2</v>
      </c>
      <c r="G539">
        <f t="shared" si="35"/>
        <v>2.9795868543141452E-2</v>
      </c>
      <c r="H539" s="61">
        <f t="shared" si="33"/>
        <v>-3.1170064547753022</v>
      </c>
      <c r="J539" s="74">
        <v>4.6861413834964054E-2</v>
      </c>
      <c r="K539" s="61">
        <f t="shared" si="34"/>
        <v>-1.9818846034328046</v>
      </c>
    </row>
    <row r="540" spans="1:11" x14ac:dyDescent="0.25">
      <c r="A540" s="2">
        <v>43903</v>
      </c>
      <c r="B540">
        <v>1174.31</v>
      </c>
      <c r="C540">
        <f t="shared" si="32"/>
        <v>0</v>
      </c>
      <c r="D540" s="30">
        <v>1.2487212210524618E-2</v>
      </c>
      <c r="G540">
        <f t="shared" si="35"/>
        <v>3.6770368448119407E-2</v>
      </c>
      <c r="H540" s="61">
        <f t="shared" si="33"/>
        <v>0.33959986634736228</v>
      </c>
      <c r="J540" s="74">
        <v>6.1795265557070968E-2</v>
      </c>
      <c r="K540" s="61">
        <f t="shared" si="34"/>
        <v>0.20207393071224952</v>
      </c>
    </row>
    <row r="541" spans="1:11" x14ac:dyDescent="0.25">
      <c r="A541" s="2">
        <v>43906</v>
      </c>
      <c r="B541">
        <v>997.78</v>
      </c>
      <c r="C541">
        <f t="shared" si="32"/>
        <v>-0.16290320891722671</v>
      </c>
      <c r="D541" s="30">
        <v>-0.14392185136497279</v>
      </c>
      <c r="G541">
        <f t="shared" si="35"/>
        <v>3.5781171364130442E-2</v>
      </c>
      <c r="H541" s="61">
        <f t="shared" si="33"/>
        <v>-4.0222789215126191</v>
      </c>
      <c r="J541" s="74">
        <v>5.2479271839818244E-2</v>
      </c>
      <c r="K541" s="61">
        <f t="shared" si="34"/>
        <v>-2.7424513778366335</v>
      </c>
    </row>
    <row r="542" spans="1:11" x14ac:dyDescent="0.25">
      <c r="A542" s="2">
        <v>43907</v>
      </c>
      <c r="B542">
        <v>1000.5</v>
      </c>
      <c r="C542">
        <f t="shared" si="32"/>
        <v>2.7223428947500653E-3</v>
      </c>
      <c r="D542" s="30">
        <v>1.3413755471895973E-2</v>
      </c>
      <c r="G542">
        <f t="shared" si="35"/>
        <v>4.9459929728591333E-2</v>
      </c>
      <c r="H542" s="61">
        <f t="shared" si="33"/>
        <v>0.27120449918758932</v>
      </c>
      <c r="J542" s="74">
        <v>9.0164696191500388E-2</v>
      </c>
      <c r="K542" s="61">
        <f t="shared" si="34"/>
        <v>0.14876948560228673</v>
      </c>
    </row>
    <row r="543" spans="1:11" x14ac:dyDescent="0.25">
      <c r="A543" s="2">
        <v>43908</v>
      </c>
      <c r="B543">
        <v>894.03</v>
      </c>
      <c r="C543">
        <f t="shared" si="32"/>
        <v>-0.11251582236631923</v>
      </c>
      <c r="D543" s="30">
        <v>-9.4591826292874603E-2</v>
      </c>
      <c r="G543">
        <f t="shared" si="35"/>
        <v>4.8065614528302353E-2</v>
      </c>
      <c r="H543" s="61">
        <f t="shared" si="33"/>
        <v>-1.9679728891675012</v>
      </c>
      <c r="J543" s="74">
        <v>7.6511300854260236E-2</v>
      </c>
      <c r="K543" s="61">
        <f t="shared" si="34"/>
        <v>-1.2363118289290937</v>
      </c>
    </row>
    <row r="544" spans="1:11" x14ac:dyDescent="0.25">
      <c r="A544" s="2">
        <v>43909</v>
      </c>
      <c r="B544">
        <v>899.75</v>
      </c>
      <c r="C544">
        <f t="shared" si="32"/>
        <v>6.3776153016712753E-3</v>
      </c>
      <c r="D544" s="30">
        <v>2.3239904233743634E-2</v>
      </c>
      <c r="G544">
        <f t="shared" si="35"/>
        <v>5.2043653965393628E-2</v>
      </c>
      <c r="H544" s="61">
        <f t="shared" si="33"/>
        <v>0.44654635989235081</v>
      </c>
      <c r="J544" s="74">
        <v>8.4535402186212208E-2</v>
      </c>
      <c r="K544" s="61">
        <f t="shared" si="34"/>
        <v>0.27491327458940135</v>
      </c>
    </row>
    <row r="545" spans="1:11" x14ac:dyDescent="0.25">
      <c r="A545" s="2">
        <v>43910</v>
      </c>
      <c r="B545">
        <v>919.59</v>
      </c>
      <c r="C545">
        <f t="shared" si="32"/>
        <v>2.1810971577589877E-2</v>
      </c>
      <c r="D545" s="30">
        <v>2.0240710284005183E-2</v>
      </c>
      <c r="G545">
        <f t="shared" si="35"/>
        <v>5.0778292526561672E-2</v>
      </c>
      <c r="H545" s="61">
        <f t="shared" si="33"/>
        <v>0.39860950963283076</v>
      </c>
      <c r="J545" s="74">
        <v>7.1797705514005661E-2</v>
      </c>
      <c r="K545" s="61">
        <f t="shared" si="34"/>
        <v>0.28191305194365585</v>
      </c>
    </row>
    <row r="546" spans="1:11" x14ac:dyDescent="0.25">
      <c r="A546" s="2">
        <v>43914</v>
      </c>
      <c r="B546">
        <v>923.53</v>
      </c>
      <c r="C546">
        <f t="shared" si="32"/>
        <v>4.2753656859256832E-3</v>
      </c>
      <c r="D546" s="30">
        <v>1.4384445585734255E-2</v>
      </c>
      <c r="G546">
        <f t="shared" si="35"/>
        <v>4.9480400903452133E-2</v>
      </c>
      <c r="H546" s="61">
        <f t="shared" si="33"/>
        <v>0.29070996441200392</v>
      </c>
      <c r="J546" s="74">
        <v>6.1842362464354254E-2</v>
      </c>
      <c r="K546" s="61">
        <f t="shared" si="34"/>
        <v>0.23259857826462249</v>
      </c>
    </row>
    <row r="547" spans="1:11" x14ac:dyDescent="0.25">
      <c r="A547" s="2">
        <v>43915</v>
      </c>
      <c r="B547">
        <v>1046.18</v>
      </c>
      <c r="C547">
        <f t="shared" si="32"/>
        <v>0.12469742972745629</v>
      </c>
      <c r="D547" s="30">
        <v>0.10484579054051439</v>
      </c>
      <c r="G547">
        <f t="shared" si="35"/>
        <v>4.8102247407381109E-2</v>
      </c>
      <c r="H547" s="61">
        <f t="shared" si="33"/>
        <v>2.1796443241532661</v>
      </c>
      <c r="J547" s="74">
        <v>5.2559379587214711E-2</v>
      </c>
      <c r="K547" s="61">
        <f t="shared" si="34"/>
        <v>1.9948064715364062</v>
      </c>
    </row>
    <row r="548" spans="1:11" x14ac:dyDescent="0.25">
      <c r="A548" s="2">
        <v>43916</v>
      </c>
      <c r="B548">
        <v>1167.04</v>
      </c>
      <c r="C548">
        <f t="shared" si="32"/>
        <v>0.10932519367020339</v>
      </c>
      <c r="D548" s="30">
        <v>8.7841518090940804E-2</v>
      </c>
      <c r="G548">
        <f t="shared" si="35"/>
        <v>5.3240539262355092E-2</v>
      </c>
      <c r="H548" s="61">
        <f t="shared" si="33"/>
        <v>1.6498991052303467</v>
      </c>
      <c r="J548" s="74">
        <v>7.4787242024813336E-2</v>
      </c>
      <c r="K548" s="61">
        <f t="shared" si="34"/>
        <v>1.1745521791242983</v>
      </c>
    </row>
    <row r="549" spans="1:11" x14ac:dyDescent="0.25">
      <c r="A549" s="2">
        <v>43917</v>
      </c>
      <c r="B549">
        <v>1147.54</v>
      </c>
      <c r="C549">
        <f t="shared" si="32"/>
        <v>-1.6850107905355113E-2</v>
      </c>
      <c r="D549" s="30">
        <v>-4.9313961865107947E-2</v>
      </c>
      <c r="G549">
        <f t="shared" si="35"/>
        <v>5.5923605550079268E-2</v>
      </c>
      <c r="H549" s="61">
        <f t="shared" si="33"/>
        <v>-0.88180941446895045</v>
      </c>
      <c r="J549" s="74">
        <v>8.2431705115720719E-2</v>
      </c>
      <c r="K549" s="61">
        <f t="shared" si="34"/>
        <v>-0.5982402256010495</v>
      </c>
    </row>
    <row r="550" spans="1:11" x14ac:dyDescent="0.25">
      <c r="A550" s="2">
        <v>43920</v>
      </c>
      <c r="B550">
        <v>1129.18</v>
      </c>
      <c r="C550">
        <f t="shared" si="32"/>
        <v>-1.6128815146747705E-2</v>
      </c>
      <c r="D550" s="30">
        <v>-3.6774194212658595E-2</v>
      </c>
      <c r="G550">
        <f t="shared" si="35"/>
        <v>5.5549209610467047E-2</v>
      </c>
      <c r="H550" s="61">
        <f t="shared" si="33"/>
        <v>-0.66201111537920598</v>
      </c>
      <c r="J550" s="74">
        <v>7.0418516124690786E-2</v>
      </c>
      <c r="K550" s="61">
        <f t="shared" si="34"/>
        <v>-0.52222336164457306</v>
      </c>
    </row>
    <row r="551" spans="1:11" x14ac:dyDescent="0.25">
      <c r="A551" s="2">
        <v>43921</v>
      </c>
      <c r="B551">
        <v>1123.8499999999999</v>
      </c>
      <c r="C551">
        <f t="shared" si="32"/>
        <v>-4.7314149773763923E-3</v>
      </c>
      <c r="D551" s="30">
        <v>-1.9120833925180157E-3</v>
      </c>
      <c r="G551">
        <f t="shared" si="35"/>
        <v>5.4605057354114812E-2</v>
      </c>
      <c r="H551" s="61">
        <f t="shared" si="33"/>
        <v>-3.5016598922662408E-2</v>
      </c>
      <c r="J551" s="74">
        <v>6.0279611656845658E-2</v>
      </c>
      <c r="K551" s="61">
        <f t="shared" si="34"/>
        <v>-3.172023408848338E-2</v>
      </c>
    </row>
    <row r="552" spans="1:11" x14ac:dyDescent="0.25">
      <c r="A552" s="2">
        <v>43922</v>
      </c>
      <c r="B552">
        <v>1063.03</v>
      </c>
      <c r="C552">
        <f t="shared" si="32"/>
        <v>-5.5636969633951545E-2</v>
      </c>
      <c r="D552" s="30">
        <v>-4.8737296553506948E-2</v>
      </c>
      <c r="G552">
        <f t="shared" si="35"/>
        <v>5.2943639042867037E-2</v>
      </c>
      <c r="H552" s="61">
        <f t="shared" si="33"/>
        <v>-0.92055055970077304</v>
      </c>
      <c r="J552" s="74">
        <v>5.124728081984449E-2</v>
      </c>
      <c r="K552" s="61">
        <f t="shared" si="34"/>
        <v>-0.95102209861316978</v>
      </c>
    </row>
    <row r="553" spans="1:11" x14ac:dyDescent="0.25">
      <c r="A553" s="2">
        <v>43923</v>
      </c>
      <c r="B553">
        <v>1114.43</v>
      </c>
      <c r="C553">
        <f t="shared" si="32"/>
        <v>4.7219742462231248E-2</v>
      </c>
      <c r="D553" s="30">
        <v>3.9268734089922507E-2</v>
      </c>
      <c r="G553">
        <f t="shared" si="35"/>
        <v>5.270072698470088E-2</v>
      </c>
      <c r="H553" s="61">
        <f t="shared" si="33"/>
        <v>0.74512699039848718</v>
      </c>
      <c r="J553" s="74">
        <v>5.1121786625027386E-2</v>
      </c>
      <c r="K553" s="61">
        <f t="shared" si="34"/>
        <v>0.76814087852512469</v>
      </c>
    </row>
    <row r="554" spans="1:11" x14ac:dyDescent="0.25">
      <c r="A554" s="2">
        <v>43924</v>
      </c>
      <c r="B554">
        <v>1127.55</v>
      </c>
      <c r="C554">
        <f t="shared" si="32"/>
        <v>1.1704073872471708E-2</v>
      </c>
      <c r="D554" s="30">
        <v>2.6509567091224533E-2</v>
      </c>
      <c r="G554">
        <f t="shared" si="35"/>
        <v>5.1992755609358912E-2</v>
      </c>
      <c r="H554" s="61">
        <f t="shared" si="33"/>
        <v>0.50987039983802473</v>
      </c>
      <c r="J554" s="74">
        <v>4.9029263104244533E-2</v>
      </c>
      <c r="K554" s="61">
        <f t="shared" si="34"/>
        <v>0.54068867065900406</v>
      </c>
    </row>
    <row r="555" spans="1:11" x14ac:dyDescent="0.25">
      <c r="A555" s="2">
        <v>43927</v>
      </c>
      <c r="B555">
        <v>1160.1199999999999</v>
      </c>
      <c r="C555">
        <f t="shared" si="32"/>
        <v>2.8476310734280787E-2</v>
      </c>
      <c r="D555" s="30">
        <v>1.255999375326566E-2</v>
      </c>
      <c r="G555">
        <f t="shared" si="35"/>
        <v>5.0825360466455118E-2</v>
      </c>
      <c r="H555" s="61">
        <f t="shared" si="33"/>
        <v>0.24712060353325563</v>
      </c>
      <c r="J555" s="74">
        <v>4.2059605235377225E-2</v>
      </c>
      <c r="K555" s="61">
        <f t="shared" si="34"/>
        <v>0.29862367188128486</v>
      </c>
    </row>
    <row r="556" spans="1:11" x14ac:dyDescent="0.25">
      <c r="A556" s="2">
        <v>43928</v>
      </c>
      <c r="B556">
        <v>1163.43</v>
      </c>
      <c r="C556">
        <f t="shared" si="32"/>
        <v>2.8490906062073919E-3</v>
      </c>
      <c r="D556" s="30">
        <v>-5.4512605898485774E-3</v>
      </c>
      <c r="G556">
        <f t="shared" si="35"/>
        <v>4.9372962612520194E-2</v>
      </c>
      <c r="H556" s="61">
        <f t="shared" si="33"/>
        <v>-0.11040983367010318</v>
      </c>
      <c r="J556" s="74">
        <v>3.8323618940141489E-2</v>
      </c>
      <c r="K556" s="61">
        <f t="shared" si="34"/>
        <v>-0.14224284502888473</v>
      </c>
    </row>
    <row r="557" spans="1:11" x14ac:dyDescent="0.25">
      <c r="A557" s="2">
        <v>43929</v>
      </c>
      <c r="B557">
        <v>1187.1300000000001</v>
      </c>
      <c r="C557">
        <f t="shared" si="32"/>
        <v>2.0166090778546759E-2</v>
      </c>
      <c r="D557" s="30">
        <v>2.4877177889030461E-2</v>
      </c>
      <c r="G557">
        <f t="shared" si="35"/>
        <v>4.7887483181204921E-2</v>
      </c>
      <c r="H557" s="61">
        <f t="shared" si="33"/>
        <v>0.51949228141508086</v>
      </c>
      <c r="J557" s="74">
        <v>3.2666723812312858E-2</v>
      </c>
      <c r="K557" s="61">
        <f t="shared" si="34"/>
        <v>0.76154492969551069</v>
      </c>
    </row>
    <row r="558" spans="1:11" x14ac:dyDescent="0.25">
      <c r="A558" s="2">
        <v>43934</v>
      </c>
      <c r="B558">
        <v>1193.98</v>
      </c>
      <c r="C558">
        <f t="shared" si="32"/>
        <v>5.75363498287456E-3</v>
      </c>
      <c r="D558" s="30">
        <v>-7.9401544839615267E-3</v>
      </c>
      <c r="G558">
        <f t="shared" si="35"/>
        <v>4.6826817332461544E-2</v>
      </c>
      <c r="H558" s="61">
        <f t="shared" si="33"/>
        <v>-0.1695642568998002</v>
      </c>
      <c r="J558" s="74">
        <v>2.9508179617434457E-2</v>
      </c>
      <c r="K558" s="61">
        <f t="shared" si="34"/>
        <v>-0.26908316903663582</v>
      </c>
    </row>
    <row r="559" spans="1:11" x14ac:dyDescent="0.25">
      <c r="A559" s="2">
        <v>43935</v>
      </c>
      <c r="B559">
        <v>1211.06</v>
      </c>
      <c r="C559">
        <f t="shared" si="32"/>
        <v>1.4203744762133633E-2</v>
      </c>
      <c r="D559" s="30">
        <v>2.1233554092449314E-2</v>
      </c>
      <c r="G559">
        <f t="shared" si="35"/>
        <v>4.5441924864514795E-2</v>
      </c>
      <c r="H559" s="61">
        <f t="shared" si="33"/>
        <v>0.46726792836696962</v>
      </c>
      <c r="J559" s="74">
        <v>2.5360539163484627E-2</v>
      </c>
      <c r="K559" s="61">
        <f t="shared" si="34"/>
        <v>0.83726745537896319</v>
      </c>
    </row>
    <row r="560" spans="1:11" x14ac:dyDescent="0.25">
      <c r="A560" s="2">
        <v>43936</v>
      </c>
      <c r="B560">
        <v>1204.01</v>
      </c>
      <c r="C560">
        <f t="shared" si="32"/>
        <v>-5.8383566735156454E-3</v>
      </c>
      <c r="D560" s="30">
        <v>1.5708021392377668E-3</v>
      </c>
      <c r="G560">
        <f t="shared" si="35"/>
        <v>4.4363523895566435E-2</v>
      </c>
      <c r="H560" s="61">
        <f t="shared" si="33"/>
        <v>3.5407515032744009E-2</v>
      </c>
      <c r="J560" s="74">
        <v>2.2773422553726191E-2</v>
      </c>
      <c r="K560" s="61">
        <f t="shared" si="34"/>
        <v>6.897523354392561E-2</v>
      </c>
    </row>
    <row r="561" spans="1:11" x14ac:dyDescent="0.25">
      <c r="A561" s="2">
        <v>43937</v>
      </c>
      <c r="B561">
        <v>1202.54</v>
      </c>
      <c r="C561">
        <f t="shared" si="32"/>
        <v>-1.2216660221705605E-3</v>
      </c>
      <c r="D561" s="30">
        <v>-1.2246127328212791E-3</v>
      </c>
      <c r="G561">
        <f t="shared" si="35"/>
        <v>4.3013753177886985E-2</v>
      </c>
      <c r="H561" s="61">
        <f t="shared" si="33"/>
        <v>-2.8470259913307039E-2</v>
      </c>
      <c r="J561" s="74">
        <v>1.9756983870162274E-2</v>
      </c>
      <c r="K561" s="61">
        <f t="shared" si="34"/>
        <v>-6.1983789675039133E-2</v>
      </c>
    </row>
    <row r="562" spans="1:11" x14ac:dyDescent="0.25">
      <c r="A562" s="2">
        <v>43938</v>
      </c>
      <c r="B562">
        <v>1192.08</v>
      </c>
      <c r="C562">
        <f t="shared" si="32"/>
        <v>-8.736305992739845E-3</v>
      </c>
      <c r="D562" s="30">
        <v>-8.7465010744638451E-3</v>
      </c>
      <c r="G562">
        <f t="shared" si="35"/>
        <v>4.1704459776887352E-2</v>
      </c>
      <c r="H562" s="61">
        <f t="shared" si="33"/>
        <v>-0.20972579722303858</v>
      </c>
      <c r="J562" s="74">
        <v>1.7046938359666398E-2</v>
      </c>
      <c r="K562" s="61">
        <f t="shared" si="34"/>
        <v>-0.51308339890278165</v>
      </c>
    </row>
    <row r="563" spans="1:11" x14ac:dyDescent="0.25">
      <c r="A563" s="2">
        <v>43941</v>
      </c>
      <c r="B563">
        <v>1179.5999999999999</v>
      </c>
      <c r="C563">
        <f t="shared" si="32"/>
        <v>-1.0524282526083636E-2</v>
      </c>
      <c r="D563" s="30">
        <v>-5.764046162767834E-3</v>
      </c>
      <c r="G563">
        <f t="shared" si="35"/>
        <v>4.0490694291748446E-2</v>
      </c>
      <c r="H563" s="61">
        <f t="shared" si="33"/>
        <v>-0.14235483642824279</v>
      </c>
      <c r="J563" s="74">
        <v>1.5369889087515375E-2</v>
      </c>
      <c r="K563" s="61">
        <f t="shared" si="34"/>
        <v>-0.37502197510649854</v>
      </c>
    </row>
    <row r="564" spans="1:11" x14ac:dyDescent="0.25">
      <c r="A564" s="2">
        <v>43942</v>
      </c>
      <c r="B564">
        <v>1131.29</v>
      </c>
      <c r="C564">
        <f t="shared" si="32"/>
        <v>-4.1816823436081924E-2</v>
      </c>
      <c r="D564" s="30">
        <v>-4.6471377021442134E-2</v>
      </c>
      <c r="G564">
        <f t="shared" si="35"/>
        <v>3.9282566088077182E-2</v>
      </c>
      <c r="H564" s="61">
        <f t="shared" si="33"/>
        <v>-1.1830025797511954</v>
      </c>
      <c r="J564" s="74">
        <v>1.4322433440107791E-2</v>
      </c>
      <c r="K564" s="61">
        <f t="shared" si="34"/>
        <v>-3.2446565184451219</v>
      </c>
    </row>
    <row r="565" spans="1:11" x14ac:dyDescent="0.25">
      <c r="A565" s="2">
        <v>43943</v>
      </c>
      <c r="B565">
        <v>1132.78</v>
      </c>
      <c r="C565">
        <f t="shared" si="32"/>
        <v>1.3162139113266906E-3</v>
      </c>
      <c r="D565" s="30">
        <v>1.3020129249742132E-2</v>
      </c>
      <c r="G565">
        <f t="shared" si="35"/>
        <v>3.9750573976893008E-2</v>
      </c>
      <c r="H565" s="61">
        <f t="shared" si="33"/>
        <v>0.32754569172537551</v>
      </c>
      <c r="J565" s="74">
        <v>2.3701939312065927E-2</v>
      </c>
      <c r="K565" s="61">
        <f t="shared" si="34"/>
        <v>0.54932759207234938</v>
      </c>
    </row>
    <row r="566" spans="1:11" x14ac:dyDescent="0.25">
      <c r="A566" s="2">
        <v>43944</v>
      </c>
      <c r="B566">
        <v>1151.78</v>
      </c>
      <c r="C566">
        <f t="shared" si="32"/>
        <v>1.6633783379731645E-2</v>
      </c>
      <c r="D566" s="30">
        <v>2.2203102471586144E-2</v>
      </c>
      <c r="G566">
        <f t="shared" si="35"/>
        <v>3.8671346880393191E-2</v>
      </c>
      <c r="H566" s="61">
        <f t="shared" si="33"/>
        <v>0.57414867240746059</v>
      </c>
      <c r="J566" s="74">
        <v>2.0343662278039475E-2</v>
      </c>
      <c r="K566" s="61">
        <f t="shared" si="34"/>
        <v>1.0914014481824097</v>
      </c>
    </row>
    <row r="567" spans="1:11" x14ac:dyDescent="0.25">
      <c r="A567" s="2">
        <v>43945</v>
      </c>
      <c r="B567">
        <v>1122.3699999999999</v>
      </c>
      <c r="C567">
        <f t="shared" si="32"/>
        <v>-2.5866050804116709E-2</v>
      </c>
      <c r="D567" s="30">
        <v>-2.4822858316070059E-2</v>
      </c>
      <c r="G567">
        <f t="shared" si="35"/>
        <v>3.7885661548043473E-2</v>
      </c>
      <c r="H567" s="61">
        <f t="shared" si="33"/>
        <v>-0.6552045629344958</v>
      </c>
      <c r="J567" s="74">
        <v>1.9266129209116908E-2</v>
      </c>
      <c r="K567" s="61">
        <f t="shared" si="34"/>
        <v>-1.2884195910159086</v>
      </c>
    </row>
    <row r="568" spans="1:11" x14ac:dyDescent="0.25">
      <c r="A568" s="2">
        <v>43948</v>
      </c>
      <c r="B568">
        <v>1116.17</v>
      </c>
      <c r="C568">
        <f t="shared" si="32"/>
        <v>-5.5393389026187475E-3</v>
      </c>
      <c r="D568" s="30">
        <v>-7.5306609677689975E-3</v>
      </c>
      <c r="G568">
        <f t="shared" si="35"/>
        <v>3.7231363224782772E-2</v>
      </c>
      <c r="H568" s="61">
        <f t="shared" si="33"/>
        <v>-0.20226659234320679</v>
      </c>
      <c r="J568" s="74">
        <v>2.0767846251162903E-2</v>
      </c>
      <c r="K568" s="61">
        <f t="shared" si="34"/>
        <v>-0.36261155233404696</v>
      </c>
    </row>
    <row r="569" spans="1:11" x14ac:dyDescent="0.25">
      <c r="A569" s="2">
        <v>43949</v>
      </c>
      <c r="B569">
        <v>1145.3399999999999</v>
      </c>
      <c r="C569">
        <f t="shared" si="32"/>
        <v>2.5798354051503294E-2</v>
      </c>
      <c r="D569" s="30">
        <v>3.3412755036515876E-2</v>
      </c>
      <c r="G569">
        <f t="shared" si="35"/>
        <v>3.6144247044278752E-2</v>
      </c>
      <c r="H569" s="61">
        <f t="shared" si="33"/>
        <v>0.924428028493258</v>
      </c>
      <c r="J569" s="74">
        <v>1.8077423672685698E-2</v>
      </c>
      <c r="K569" s="61">
        <f t="shared" si="34"/>
        <v>1.8483139877393748</v>
      </c>
    </row>
    <row r="570" spans="1:11" x14ac:dyDescent="0.25">
      <c r="A570" s="2">
        <v>43950</v>
      </c>
      <c r="B570">
        <v>1145.8900000000001</v>
      </c>
      <c r="C570">
        <f t="shared" si="32"/>
        <v>4.8009148847063843E-4</v>
      </c>
      <c r="D570" s="30">
        <v>-2.7504717223247226E-3</v>
      </c>
      <c r="G570">
        <f t="shared" si="35"/>
        <v>3.5986204727392342E-2</v>
      </c>
      <c r="H570" s="61">
        <f t="shared" si="33"/>
        <v>-7.6431280907794399E-2</v>
      </c>
      <c r="J570" s="74">
        <v>1.9964771553692646E-2</v>
      </c>
      <c r="K570" s="61">
        <f t="shared" si="34"/>
        <v>-0.13776625066446105</v>
      </c>
    </row>
    <row r="571" spans="1:11" x14ac:dyDescent="0.25">
      <c r="A571" s="2">
        <v>43951</v>
      </c>
      <c r="B571">
        <v>1142.04</v>
      </c>
      <c r="C571">
        <f t="shared" si="32"/>
        <v>-3.3654907570836727E-3</v>
      </c>
      <c r="D571" s="30">
        <v>-8.579068550884526E-3</v>
      </c>
      <c r="G571">
        <f t="shared" si="35"/>
        <v>3.489642417960049E-2</v>
      </c>
      <c r="H571" s="61">
        <f t="shared" si="33"/>
        <v>-0.24584377203609356</v>
      </c>
      <c r="J571" s="74">
        <v>1.7211558710102545E-2</v>
      </c>
      <c r="K571" s="61">
        <f t="shared" si="34"/>
        <v>-0.49844808918142502</v>
      </c>
    </row>
    <row r="572" spans="1:11" x14ac:dyDescent="0.25">
      <c r="A572" s="2">
        <v>43955</v>
      </c>
      <c r="B572">
        <v>1105.43</v>
      </c>
      <c r="C572">
        <f t="shared" si="32"/>
        <v>-3.2581737344344497E-2</v>
      </c>
      <c r="D572" s="30">
        <v>-3.1020349095885278E-2</v>
      </c>
      <c r="G572">
        <f t="shared" si="35"/>
        <v>3.3898537141347204E-2</v>
      </c>
      <c r="H572" s="61">
        <f t="shared" si="33"/>
        <v>-0.91509403389707633</v>
      </c>
      <c r="J572" s="74">
        <v>1.50082159776691E-2</v>
      </c>
      <c r="K572" s="61">
        <f t="shared" si="34"/>
        <v>-2.0668911709453552</v>
      </c>
    </row>
    <row r="573" spans="1:11" x14ac:dyDescent="0.25">
      <c r="A573" s="2">
        <v>43956</v>
      </c>
      <c r="B573">
        <v>1099.28</v>
      </c>
      <c r="C573">
        <f t="shared" si="32"/>
        <v>-5.5789795043888644E-3</v>
      </c>
      <c r="D573" s="30">
        <v>-7.8564903812647444E-4</v>
      </c>
      <c r="G573">
        <f t="shared" si="35"/>
        <v>3.3732771818896438E-2</v>
      </c>
      <c r="H573" s="61">
        <f t="shared" si="33"/>
        <v>-2.3290378933117178E-2</v>
      </c>
      <c r="J573" s="74">
        <v>2.0426702736875264E-2</v>
      </c>
      <c r="K573" s="61">
        <f t="shared" si="34"/>
        <v>-3.8461862800215088E-2</v>
      </c>
    </row>
    <row r="574" spans="1:11" x14ac:dyDescent="0.25">
      <c r="A574" s="2">
        <v>43957</v>
      </c>
      <c r="B574">
        <v>1090.43</v>
      </c>
      <c r="C574">
        <f t="shared" si="32"/>
        <v>-8.083306180342217E-3</v>
      </c>
      <c r="D574" s="30">
        <v>-5.2698657069474453E-3</v>
      </c>
      <c r="G574">
        <f t="shared" si="35"/>
        <v>3.2705701881709501E-2</v>
      </c>
      <c r="H574" s="61">
        <f t="shared" si="33"/>
        <v>-0.16112987655814814</v>
      </c>
      <c r="J574" s="74">
        <v>1.7798753009517294E-2</v>
      </c>
      <c r="K574" s="61">
        <f t="shared" si="34"/>
        <v>-0.29608061329518753</v>
      </c>
    </row>
    <row r="575" spans="1:11" x14ac:dyDescent="0.25">
      <c r="A575" s="2">
        <v>43958</v>
      </c>
      <c r="B575">
        <v>1113.3699999999999</v>
      </c>
      <c r="C575">
        <f t="shared" si="32"/>
        <v>2.0819338048879567E-2</v>
      </c>
      <c r="D575" s="30">
        <v>2.5129818040440371E-2</v>
      </c>
      <c r="G575">
        <f t="shared" si="35"/>
        <v>3.1735617979092461E-2</v>
      </c>
      <c r="H575" s="61">
        <f t="shared" si="33"/>
        <v>0.79184902140541225</v>
      </c>
      <c r="J575" s="74">
        <v>1.5890856458691073E-2</v>
      </c>
      <c r="K575" s="61">
        <f t="shared" si="34"/>
        <v>1.5814011098625398</v>
      </c>
    </row>
    <row r="576" spans="1:11" x14ac:dyDescent="0.25">
      <c r="A576" s="2">
        <v>43959</v>
      </c>
      <c r="B576">
        <v>1110.26</v>
      </c>
      <c r="C576">
        <f t="shared" si="32"/>
        <v>-2.7972297799974104E-3</v>
      </c>
      <c r="D576" s="30">
        <v>-9.8219593222558313E-3</v>
      </c>
      <c r="G576">
        <f t="shared" si="35"/>
        <v>3.1378510909358677E-2</v>
      </c>
      <c r="H576" s="61">
        <f t="shared" si="33"/>
        <v>-0.31301546942836028</v>
      </c>
      <c r="J576" s="74">
        <v>1.7073496315329003E-2</v>
      </c>
      <c r="K576" s="61">
        <f t="shared" si="34"/>
        <v>-0.57527521843533802</v>
      </c>
    </row>
    <row r="577" spans="1:11" x14ac:dyDescent="0.25">
      <c r="A577" s="2">
        <v>43962</v>
      </c>
      <c r="B577">
        <v>1104.0899999999999</v>
      </c>
      <c r="C577">
        <f t="shared" si="32"/>
        <v>-5.572755858604255E-3</v>
      </c>
      <c r="D577" s="30">
        <v>-6.6429455605959047E-3</v>
      </c>
      <c r="G577">
        <f t="shared" si="35"/>
        <v>3.0517577609815296E-2</v>
      </c>
      <c r="H577" s="61">
        <f t="shared" si="33"/>
        <v>-0.21767604380432048</v>
      </c>
      <c r="J577" s="74">
        <v>1.4867225355558259E-2</v>
      </c>
      <c r="K577" s="61">
        <f t="shared" si="34"/>
        <v>-0.44681811176773301</v>
      </c>
    </row>
    <row r="578" spans="1:11" x14ac:dyDescent="0.25">
      <c r="A578" s="2">
        <v>43963</v>
      </c>
      <c r="B578">
        <v>1089.29</v>
      </c>
      <c r="C578">
        <f t="shared" si="32"/>
        <v>-1.3495358414665863E-2</v>
      </c>
      <c r="D578" s="30">
        <v>-1.1925136790308327E-2</v>
      </c>
      <c r="G578">
        <f t="shared" si="35"/>
        <v>2.9632598841885203E-2</v>
      </c>
      <c r="H578" s="61">
        <f t="shared" si="33"/>
        <v>-0.40243303849044576</v>
      </c>
      <c r="J578" s="74">
        <v>1.3257659725287651E-2</v>
      </c>
      <c r="K578" s="61">
        <f t="shared" si="34"/>
        <v>-0.89949033520315269</v>
      </c>
    </row>
    <row r="579" spans="1:11" x14ac:dyDescent="0.25">
      <c r="A579" s="2">
        <v>43964</v>
      </c>
      <c r="B579">
        <v>1055.27</v>
      </c>
      <c r="C579">
        <f t="shared" si="32"/>
        <v>-3.1729449501009983E-2</v>
      </c>
      <c r="D579" s="30">
        <v>-3.0370163313870525E-2</v>
      </c>
      <c r="G579">
        <f t="shared" si="35"/>
        <v>2.8877984564797874E-2</v>
      </c>
      <c r="H579" s="61">
        <f t="shared" si="33"/>
        <v>-1.051671845232981</v>
      </c>
      <c r="J579" s="74">
        <v>1.3348751007703077E-2</v>
      </c>
      <c r="K579" s="61">
        <f t="shared" si="34"/>
        <v>-2.2751314558451958</v>
      </c>
    </row>
    <row r="580" spans="1:11" x14ac:dyDescent="0.25">
      <c r="A580" s="2">
        <v>43965</v>
      </c>
      <c r="B580">
        <v>1052.23</v>
      </c>
      <c r="C580">
        <f t="shared" ref="C580:C643" si="36">LN(B580/B579)</f>
        <v>-2.8849367577295868E-3</v>
      </c>
      <c r="D580" s="30">
        <v>-7.5749220737960331E-4</v>
      </c>
      <c r="G580">
        <f t="shared" si="35"/>
        <v>2.8969682810757388E-2</v>
      </c>
      <c r="H580" s="61">
        <f t="shared" si="33"/>
        <v>-2.6147756339890672E-2</v>
      </c>
      <c r="J580" s="74">
        <v>1.9254825681724298E-2</v>
      </c>
      <c r="K580" s="61">
        <f t="shared" si="34"/>
        <v>-3.9340382504660973E-2</v>
      </c>
    </row>
    <row r="581" spans="1:11" x14ac:dyDescent="0.25">
      <c r="A581" s="2">
        <v>43966</v>
      </c>
      <c r="B581">
        <v>1053.75</v>
      </c>
      <c r="C581">
        <f t="shared" si="36"/>
        <v>1.4435087360161372E-3</v>
      </c>
      <c r="D581" s="30">
        <v>9.2992749588188626E-3</v>
      </c>
      <c r="G581">
        <f t="shared" si="35"/>
        <v>2.8087762433009738E-2</v>
      </c>
      <c r="H581" s="61">
        <f t="shared" si="33"/>
        <v>0.33107923712321147</v>
      </c>
      <c r="J581" s="74">
        <v>1.6676326341679742E-2</v>
      </c>
      <c r="K581" s="61">
        <f t="shared" si="34"/>
        <v>0.55763330413946444</v>
      </c>
    </row>
    <row r="582" spans="1:11" x14ac:dyDescent="0.25">
      <c r="A582" s="2">
        <v>43969</v>
      </c>
      <c r="B582">
        <v>1082.96</v>
      </c>
      <c r="C582">
        <f t="shared" si="36"/>
        <v>2.7342802561465627E-2</v>
      </c>
      <c r="D582" s="30">
        <v>2.8064301284445214E-2</v>
      </c>
      <c r="G582">
        <f t="shared" si="35"/>
        <v>2.7327196077702235E-2</v>
      </c>
      <c r="H582" s="61">
        <f t="shared" si="33"/>
        <v>1.0269733200818369</v>
      </c>
      <c r="J582" s="74">
        <v>1.4493883832666329E-2</v>
      </c>
      <c r="K582" s="61">
        <f t="shared" si="34"/>
        <v>1.9362857884367657</v>
      </c>
    </row>
    <row r="583" spans="1:11" x14ac:dyDescent="0.25">
      <c r="A583" s="2">
        <v>43970</v>
      </c>
      <c r="B583">
        <v>1067.6500000000001</v>
      </c>
      <c r="C583">
        <f t="shared" si="36"/>
        <v>-1.4238061423607846E-2</v>
      </c>
      <c r="D583" s="30">
        <v>-1.8168005780430995E-2</v>
      </c>
      <c r="G583">
        <f t="shared" si="35"/>
        <v>2.7371982155775278E-2</v>
      </c>
      <c r="H583" s="61">
        <f t="shared" si="33"/>
        <v>-0.66374461582781963</v>
      </c>
      <c r="J583" s="74">
        <v>1.826746728308971E-2</v>
      </c>
      <c r="K583" s="61">
        <f t="shared" si="34"/>
        <v>-0.99455526586595899</v>
      </c>
    </row>
    <row r="584" spans="1:11" x14ac:dyDescent="0.25">
      <c r="A584" s="2">
        <v>43971</v>
      </c>
      <c r="B584">
        <v>1072.29</v>
      </c>
      <c r="C584">
        <f t="shared" si="36"/>
        <v>4.3365769803004849E-3</v>
      </c>
      <c r="D584" s="30">
        <v>9.2049681180766431E-4</v>
      </c>
      <c r="G584">
        <f t="shared" si="35"/>
        <v>2.6908669025988294E-2</v>
      </c>
      <c r="H584" s="61">
        <f t="shared" si="33"/>
        <v>3.4208188109142515E-2</v>
      </c>
      <c r="J584" s="74">
        <v>1.7217958288438837E-2</v>
      </c>
      <c r="K584" s="61">
        <f t="shared" si="34"/>
        <v>5.3461438132635083E-2</v>
      </c>
    </row>
    <row r="585" spans="1:11" x14ac:dyDescent="0.25">
      <c r="A585" s="2">
        <v>43972</v>
      </c>
      <c r="B585">
        <v>1066.1099999999999</v>
      </c>
      <c r="C585">
        <f t="shared" si="36"/>
        <v>-5.7800385386699822E-3</v>
      </c>
      <c r="D585" s="30">
        <v>-6.8040094420912748E-3</v>
      </c>
      <c r="G585">
        <f t="shared" si="35"/>
        <v>2.6089896885346322E-2</v>
      </c>
      <c r="H585" s="61">
        <f t="shared" si="33"/>
        <v>-0.26079096716985578</v>
      </c>
      <c r="J585" s="74">
        <v>1.5071018406023448E-2</v>
      </c>
      <c r="K585" s="61">
        <f t="shared" si="34"/>
        <v>-0.45146314992037367</v>
      </c>
    </row>
    <row r="586" spans="1:11" x14ac:dyDescent="0.25">
      <c r="A586" s="2">
        <v>43973</v>
      </c>
      <c r="B586">
        <v>1057.6600000000001</v>
      </c>
      <c r="C586">
        <f t="shared" si="36"/>
        <v>-7.9575891834402501E-3</v>
      </c>
      <c r="D586" s="30">
        <v>-8.0008181217646347E-3</v>
      </c>
      <c r="G586">
        <f t="shared" si="35"/>
        <v>2.5349939427698986E-2</v>
      </c>
      <c r="H586" s="61">
        <f t="shared" si="33"/>
        <v>-0.3156148812340917</v>
      </c>
      <c r="J586" s="74">
        <v>1.3442277116880468E-2</v>
      </c>
      <c r="K586" s="61">
        <f t="shared" si="34"/>
        <v>-0.59519812396349214</v>
      </c>
    </row>
    <row r="587" spans="1:11" x14ac:dyDescent="0.25">
      <c r="A587" s="2">
        <v>43977</v>
      </c>
      <c r="B587">
        <v>1072.78</v>
      </c>
      <c r="C587">
        <f t="shared" si="36"/>
        <v>1.4194489277698452E-2</v>
      </c>
      <c r="D587" s="30">
        <v>1.5057422934116872E-2</v>
      </c>
      <c r="G587">
        <f t="shared" si="35"/>
        <v>2.4655689986000807E-2</v>
      </c>
      <c r="H587" s="61">
        <f t="shared" si="33"/>
        <v>0.61070783022767927</v>
      </c>
      <c r="J587" s="74">
        <v>1.2419396097593892E-2</v>
      </c>
      <c r="K587" s="61">
        <f t="shared" si="34"/>
        <v>1.2124118448105592</v>
      </c>
    </row>
    <row r="588" spans="1:11" x14ac:dyDescent="0.25">
      <c r="A588" s="2">
        <v>43978</v>
      </c>
      <c r="B588">
        <v>1088.42</v>
      </c>
      <c r="C588">
        <f t="shared" si="36"/>
        <v>1.4473693347657223E-2</v>
      </c>
      <c r="D588" s="30">
        <v>1.644936723460496E-2</v>
      </c>
      <c r="G588">
        <f t="shared" si="35"/>
        <v>2.4187443537704554E-2</v>
      </c>
      <c r="H588" s="61">
        <f t="shared" si="33"/>
        <v>0.68007878587759363</v>
      </c>
      <c r="J588" s="74">
        <v>1.2930584287450855E-2</v>
      </c>
      <c r="K588" s="61">
        <f t="shared" si="34"/>
        <v>1.272128688768464</v>
      </c>
    </row>
    <row r="589" spans="1:11" x14ac:dyDescent="0.25">
      <c r="A589" s="2">
        <v>43979</v>
      </c>
      <c r="B589">
        <v>1085.55</v>
      </c>
      <c r="C589">
        <f t="shared" si="36"/>
        <v>-2.6403323572225883E-3</v>
      </c>
      <c r="D589" s="30">
        <v>-7.0892353388863627E-3</v>
      </c>
      <c r="G589">
        <f t="shared" si="35"/>
        <v>2.3794229980005674E-2</v>
      </c>
      <c r="H589" s="61">
        <f t="shared" si="33"/>
        <v>-0.2979392627894854</v>
      </c>
      <c r="J589" s="74">
        <v>1.3355340150069468E-2</v>
      </c>
      <c r="K589" s="61">
        <f t="shared" si="34"/>
        <v>-0.53081653175636179</v>
      </c>
    </row>
    <row r="590" spans="1:11" x14ac:dyDescent="0.25">
      <c r="A590" s="2">
        <v>43980</v>
      </c>
      <c r="B590">
        <v>1095.8399999999999</v>
      </c>
      <c r="C590">
        <f t="shared" si="36"/>
        <v>9.4344214693486018E-3</v>
      </c>
      <c r="D590" s="30">
        <v>7.5542120415224689E-3</v>
      </c>
      <c r="G590">
        <f t="shared" si="35"/>
        <v>2.3134625412621741E-2</v>
      </c>
      <c r="H590" s="61">
        <f t="shared" si="33"/>
        <v>0.32653271478521789</v>
      </c>
      <c r="J590" s="74">
        <v>1.1812175128604193E-2</v>
      </c>
      <c r="K590" s="61">
        <f t="shared" si="34"/>
        <v>0.63952760260295316</v>
      </c>
    </row>
    <row r="591" spans="1:11" x14ac:dyDescent="0.25">
      <c r="A591" s="2">
        <v>43983</v>
      </c>
      <c r="B591">
        <v>1117.02</v>
      </c>
      <c r="C591">
        <f t="shared" si="36"/>
        <v>1.9143232562265682E-2</v>
      </c>
      <c r="D591" s="30">
        <v>1.6927767954054943E-2</v>
      </c>
      <c r="G591">
        <f t="shared" si="35"/>
        <v>2.2506048222144224E-2</v>
      </c>
      <c r="H591" s="61">
        <f t="shared" si="33"/>
        <v>0.75214305892223754</v>
      </c>
      <c r="J591" s="74">
        <v>1.142800062635531E-2</v>
      </c>
      <c r="K591" s="61">
        <f t="shared" si="34"/>
        <v>1.4812536774819598</v>
      </c>
    </row>
    <row r="592" spans="1:11" x14ac:dyDescent="0.25">
      <c r="A592" s="2">
        <v>43984</v>
      </c>
      <c r="B592">
        <v>1117.69</v>
      </c>
      <c r="C592">
        <f t="shared" si="36"/>
        <v>5.9963039506275354E-4</v>
      </c>
      <c r="D592" s="30">
        <v>-3.9495661467102124E-3</v>
      </c>
      <c r="G592">
        <f t="shared" si="35"/>
        <v>2.2210894485752079E-2</v>
      </c>
      <c r="H592" s="61">
        <f t="shared" ref="H592:H655" si="37">D592/G592</f>
        <v>-0.17782112058763747</v>
      </c>
      <c r="J592" s="74">
        <v>1.3725337837422531E-2</v>
      </c>
      <c r="K592" s="61">
        <f t="shared" ref="K592:K655" si="38">D592/J592</f>
        <v>-0.28775729920043247</v>
      </c>
    </row>
    <row r="593" spans="1:11" x14ac:dyDescent="0.25">
      <c r="A593" s="2">
        <v>43985</v>
      </c>
      <c r="B593">
        <v>1158.05</v>
      </c>
      <c r="C593">
        <f t="shared" si="36"/>
        <v>3.5473500686797582E-2</v>
      </c>
      <c r="D593" s="30">
        <v>3.1548859953485942E-2</v>
      </c>
      <c r="G593">
        <f t="shared" ref="G593:G656" si="39">SQRT($F$3*G592^2+(1-$F$3)*D592^2)</f>
        <v>2.1555981726439966E-2</v>
      </c>
      <c r="H593" s="61">
        <f t="shared" si="37"/>
        <v>1.4635779689304984</v>
      </c>
      <c r="J593" s="74">
        <v>1.2049831288297173E-2</v>
      </c>
      <c r="K593" s="61">
        <f t="shared" si="38"/>
        <v>2.6181993090746651</v>
      </c>
    </row>
    <row r="594" spans="1:11" x14ac:dyDescent="0.25">
      <c r="A594" s="2">
        <v>43986</v>
      </c>
      <c r="B594">
        <v>1163.8399999999999</v>
      </c>
      <c r="C594">
        <f t="shared" si="36"/>
        <v>4.9873267049031431E-3</v>
      </c>
      <c r="D594" s="30">
        <v>5.1942962130747403E-3</v>
      </c>
      <c r="G594">
        <f t="shared" si="39"/>
        <v>2.2282292547246053E-2</v>
      </c>
      <c r="H594" s="61">
        <f t="shared" si="37"/>
        <v>0.23311318626936894</v>
      </c>
      <c r="J594" s="74">
        <v>2.0131094119764353E-2</v>
      </c>
      <c r="K594" s="61">
        <f t="shared" si="38"/>
        <v>0.25802354219659984</v>
      </c>
    </row>
    <row r="595" spans="1:11" x14ac:dyDescent="0.25">
      <c r="A595" s="2">
        <v>43987</v>
      </c>
      <c r="B595">
        <v>1203.07</v>
      </c>
      <c r="C595">
        <f t="shared" si="36"/>
        <v>3.3151740346880718E-2</v>
      </c>
      <c r="D595" s="30">
        <v>2.6912254005290112E-2</v>
      </c>
      <c r="G595">
        <f t="shared" si="39"/>
        <v>2.1640918887153179E-2</v>
      </c>
      <c r="H595" s="61">
        <f t="shared" si="37"/>
        <v>1.2435818527680997</v>
      </c>
      <c r="J595" s="74">
        <v>1.7513786975215148E-2</v>
      </c>
      <c r="K595" s="61">
        <f t="shared" si="38"/>
        <v>1.5366324852172359</v>
      </c>
    </row>
    <row r="596" spans="1:11" x14ac:dyDescent="0.25">
      <c r="A596" s="2">
        <v>43990</v>
      </c>
      <c r="B596">
        <v>1228.24</v>
      </c>
      <c r="C596">
        <f t="shared" si="36"/>
        <v>2.0705627205138757E-2</v>
      </c>
      <c r="D596" s="30">
        <v>1.5750741047940803E-2</v>
      </c>
      <c r="G596">
        <f t="shared" si="39"/>
        <v>2.1992857317825663E-2</v>
      </c>
      <c r="H596" s="61">
        <f t="shared" si="37"/>
        <v>0.7161752936565684</v>
      </c>
      <c r="J596" s="74">
        <v>2.2010945744865416E-2</v>
      </c>
      <c r="K596" s="61">
        <f t="shared" si="38"/>
        <v>0.71558674627213792</v>
      </c>
    </row>
    <row r="597" spans="1:11" x14ac:dyDescent="0.25">
      <c r="A597" s="2">
        <v>43991</v>
      </c>
      <c r="B597">
        <v>1209.99</v>
      </c>
      <c r="C597">
        <f t="shared" si="36"/>
        <v>-1.4970155256817573E-2</v>
      </c>
      <c r="D597" s="30">
        <v>-1.8578117540201177E-2</v>
      </c>
      <c r="G597">
        <f t="shared" si="39"/>
        <v>2.1669097287050531E-2</v>
      </c>
      <c r="H597" s="61">
        <f t="shared" si="37"/>
        <v>-0.85735539852430653</v>
      </c>
      <c r="J597" s="74">
        <v>2.1380262298495361E-2</v>
      </c>
      <c r="K597" s="61">
        <f t="shared" si="38"/>
        <v>-0.86893777451498411</v>
      </c>
    </row>
    <row r="598" spans="1:11" x14ac:dyDescent="0.25">
      <c r="A598" s="2">
        <v>43992</v>
      </c>
      <c r="B598">
        <v>1177.99</v>
      </c>
      <c r="C598">
        <f t="shared" si="36"/>
        <v>-2.6802498882671819E-2</v>
      </c>
      <c r="D598" s="30">
        <v>-3.145549087606038E-2</v>
      </c>
      <c r="G598">
        <f t="shared" si="39"/>
        <v>2.1496175885067859E-2</v>
      </c>
      <c r="H598" s="61">
        <f t="shared" si="37"/>
        <v>-1.4633063594306872</v>
      </c>
      <c r="J598" s="74">
        <v>1.9750966290197743E-2</v>
      </c>
      <c r="K598" s="61">
        <f t="shared" si="38"/>
        <v>-1.5926051623950928</v>
      </c>
    </row>
    <row r="599" spans="1:11" x14ac:dyDescent="0.25">
      <c r="A599" s="2">
        <v>43993</v>
      </c>
      <c r="B599">
        <v>1121.55</v>
      </c>
      <c r="C599">
        <f t="shared" si="36"/>
        <v>-4.9097939097120041E-2</v>
      </c>
      <c r="D599" s="30">
        <v>-3.9347476535777928E-2</v>
      </c>
      <c r="G599">
        <f t="shared" si="39"/>
        <v>2.2219975638962833E-2</v>
      </c>
      <c r="H599" s="61">
        <f t="shared" si="37"/>
        <v>-1.7708154669072607</v>
      </c>
      <c r="J599" s="74">
        <v>2.1361442638957846E-2</v>
      </c>
      <c r="K599" s="61">
        <f t="shared" si="38"/>
        <v>-1.8419859183114404</v>
      </c>
    </row>
    <row r="600" spans="1:11" x14ac:dyDescent="0.25">
      <c r="A600" s="2">
        <v>43994</v>
      </c>
      <c r="B600">
        <v>1143.1300000000001</v>
      </c>
      <c r="C600">
        <f t="shared" si="36"/>
        <v>1.90584569963799E-2</v>
      </c>
      <c r="D600" s="30">
        <v>3.0437745423489818E-2</v>
      </c>
      <c r="G600">
        <f t="shared" si="39"/>
        <v>2.3600786277926236E-2</v>
      </c>
      <c r="H600" s="61">
        <f t="shared" si="37"/>
        <v>1.2896920070819071</v>
      </c>
      <c r="J600" s="74">
        <v>2.9924435969126965E-2</v>
      </c>
      <c r="K600" s="61">
        <f t="shared" si="38"/>
        <v>1.0171535214529168</v>
      </c>
    </row>
    <row r="601" spans="1:11" x14ac:dyDescent="0.25">
      <c r="A601" s="2">
        <v>43998</v>
      </c>
      <c r="B601">
        <v>1154.6300000000001</v>
      </c>
      <c r="C601">
        <f t="shared" si="36"/>
        <v>1.00098322032904E-2</v>
      </c>
      <c r="D601" s="30">
        <v>1.4162625853471653E-2</v>
      </c>
      <c r="G601">
        <f t="shared" si="39"/>
        <v>2.4065840250198638E-2</v>
      </c>
      <c r="H601" s="61">
        <f t="shared" si="37"/>
        <v>0.58849496656800737</v>
      </c>
      <c r="J601" s="74">
        <v>2.7153728926770374E-2</v>
      </c>
      <c r="K601" s="61">
        <f t="shared" si="38"/>
        <v>0.52157204233960563</v>
      </c>
    </row>
    <row r="602" spans="1:11" x14ac:dyDescent="0.25">
      <c r="A602" s="2">
        <v>43999</v>
      </c>
      <c r="B602">
        <v>1139.3</v>
      </c>
      <c r="C602">
        <f t="shared" si="36"/>
        <v>-1.3365907609634395E-2</v>
      </c>
      <c r="D602" s="30">
        <v>-1.4602807233639645E-2</v>
      </c>
      <c r="G602">
        <f t="shared" si="39"/>
        <v>2.3589183648340215E-2</v>
      </c>
      <c r="H602" s="61">
        <f t="shared" si="37"/>
        <v>-0.61904673986745318</v>
      </c>
      <c r="J602" s="74">
        <v>2.3723534529782309E-2</v>
      </c>
      <c r="K602" s="61">
        <f t="shared" si="38"/>
        <v>-0.6155409606147606</v>
      </c>
    </row>
    <row r="603" spans="1:11" x14ac:dyDescent="0.25">
      <c r="A603" s="2">
        <v>44000</v>
      </c>
      <c r="B603">
        <v>1139</v>
      </c>
      <c r="C603">
        <f t="shared" si="36"/>
        <v>-2.633542568879407E-4</v>
      </c>
      <c r="D603" s="30">
        <v>-5.824439151211828E-4</v>
      </c>
      <c r="G603">
        <f t="shared" si="39"/>
        <v>2.3148588052613151E-2</v>
      </c>
      <c r="H603" s="61">
        <f t="shared" si="37"/>
        <v>-2.5161098974908452E-2</v>
      </c>
      <c r="J603" s="74">
        <v>2.1343340519349042E-2</v>
      </c>
      <c r="K603" s="61">
        <f t="shared" si="38"/>
        <v>-2.7289257489621261E-2</v>
      </c>
    </row>
    <row r="604" spans="1:11" x14ac:dyDescent="0.25">
      <c r="A604" s="2">
        <v>44001</v>
      </c>
      <c r="B604">
        <v>1161.4100000000001</v>
      </c>
      <c r="C604">
        <f t="shared" si="36"/>
        <v>1.9484099751615393E-2</v>
      </c>
      <c r="D604" s="30">
        <v>2.3263541173942415E-2</v>
      </c>
      <c r="G604">
        <f t="shared" si="39"/>
        <v>2.2443842263629124E-2</v>
      </c>
      <c r="H604" s="61">
        <f t="shared" si="37"/>
        <v>1.036522218463531</v>
      </c>
      <c r="J604" s="74">
        <v>1.8360985608153007E-2</v>
      </c>
      <c r="K604" s="61">
        <f t="shared" si="38"/>
        <v>1.26700938993234</v>
      </c>
    </row>
    <row r="605" spans="1:11" x14ac:dyDescent="0.25">
      <c r="A605" s="2">
        <v>44005</v>
      </c>
      <c r="B605">
        <v>1143.28</v>
      </c>
      <c r="C605">
        <f t="shared" si="36"/>
        <v>-1.5733460025258175E-2</v>
      </c>
      <c r="D605" s="30">
        <v>-1.8182241764912278E-2</v>
      </c>
      <c r="G605">
        <f t="shared" si="39"/>
        <v>2.2493866566210618E-2</v>
      </c>
      <c r="H605" s="61">
        <f t="shared" si="37"/>
        <v>-0.80831997964391367</v>
      </c>
      <c r="J605" s="74">
        <v>1.843517557821614E-2</v>
      </c>
      <c r="K605" s="61">
        <f t="shared" si="38"/>
        <v>-0.98627982618170773</v>
      </c>
    </row>
    <row r="606" spans="1:11" x14ac:dyDescent="0.25">
      <c r="A606" s="2">
        <v>44006</v>
      </c>
      <c r="B606">
        <v>1125.48</v>
      </c>
      <c r="C606">
        <f t="shared" si="36"/>
        <v>-1.5691712864691863E-2</v>
      </c>
      <c r="D606" s="30">
        <v>-1.856267915044673E-2</v>
      </c>
      <c r="G606">
        <f t="shared" si="39"/>
        <v>2.2258733702716374E-2</v>
      </c>
      <c r="H606" s="61">
        <f t="shared" si="37"/>
        <v>-0.83395036745425499</v>
      </c>
      <c r="J606" s="74">
        <v>1.7642357682694097E-2</v>
      </c>
      <c r="K606" s="61">
        <f t="shared" si="38"/>
        <v>-1.0521654466089532</v>
      </c>
    </row>
    <row r="607" spans="1:11" x14ac:dyDescent="0.25">
      <c r="A607" s="2">
        <v>44007</v>
      </c>
      <c r="B607">
        <v>1125.03</v>
      </c>
      <c r="C607">
        <f t="shared" si="36"/>
        <v>-3.9990935920948491E-4</v>
      </c>
      <c r="D607" s="30">
        <v>6.880786637521996E-3</v>
      </c>
      <c r="G607">
        <f t="shared" si="39"/>
        <v>2.205444481096908E-2</v>
      </c>
      <c r="H607" s="61">
        <f t="shared" si="37"/>
        <v>0.31199092502658432</v>
      </c>
      <c r="J607" s="74">
        <v>1.7040927627964542E-2</v>
      </c>
      <c r="K607" s="61">
        <f t="shared" si="38"/>
        <v>0.40378005163465819</v>
      </c>
    </row>
    <row r="608" spans="1:11" x14ac:dyDescent="0.25">
      <c r="A608" s="2">
        <v>44008</v>
      </c>
      <c r="B608">
        <v>1110.6500000000001</v>
      </c>
      <c r="C608">
        <f t="shared" si="36"/>
        <v>-1.286427244600632E-2</v>
      </c>
      <c r="D608" s="30">
        <v>-7.7238014853479135E-3</v>
      </c>
      <c r="G608">
        <f t="shared" si="39"/>
        <v>2.1448900607022779E-2</v>
      </c>
      <c r="H608" s="61">
        <f t="shared" si="37"/>
        <v>-0.36010244193210506</v>
      </c>
      <c r="J608" s="74">
        <v>1.4780471909860761E-2</v>
      </c>
      <c r="K608" s="61">
        <f t="shared" si="38"/>
        <v>-0.52256798919897784</v>
      </c>
    </row>
    <row r="609" spans="1:11" x14ac:dyDescent="0.25">
      <c r="A609" s="2">
        <v>44012</v>
      </c>
      <c r="B609">
        <v>1111.8</v>
      </c>
      <c r="C609">
        <f t="shared" si="36"/>
        <v>1.0348940157375575E-3</v>
      </c>
      <c r="D609" s="30">
        <v>6.3519821638383534E-4</v>
      </c>
      <c r="G609">
        <f t="shared" si="39"/>
        <v>2.0881365941385378E-2</v>
      </c>
      <c r="H609" s="61">
        <f t="shared" si="37"/>
        <v>3.0419380521698427E-2</v>
      </c>
      <c r="J609" s="74">
        <v>1.4318681993338012E-2</v>
      </c>
      <c r="K609" s="61">
        <f t="shared" si="38"/>
        <v>4.4361500358718151E-2</v>
      </c>
    </row>
    <row r="610" spans="1:11" x14ac:dyDescent="0.25">
      <c r="A610" s="2">
        <v>44013</v>
      </c>
      <c r="B610">
        <v>1109.9100000000001</v>
      </c>
      <c r="C610">
        <f t="shared" si="36"/>
        <v>-1.7013925813187804E-3</v>
      </c>
      <c r="D610" s="30">
        <v>5.3708121216086572E-4</v>
      </c>
      <c r="G610">
        <f t="shared" si="39"/>
        <v>2.0245833289094625E-2</v>
      </c>
      <c r="H610" s="61">
        <f t="shared" si="37"/>
        <v>2.6527987487191419E-2</v>
      </c>
      <c r="J610" s="74">
        <v>1.254278757597334E-2</v>
      </c>
      <c r="K610" s="61">
        <f t="shared" si="38"/>
        <v>4.2819924112378775E-2</v>
      </c>
    </row>
    <row r="611" spans="1:11" x14ac:dyDescent="0.25">
      <c r="A611" s="2">
        <v>44014</v>
      </c>
      <c r="B611">
        <v>1118.97</v>
      </c>
      <c r="C611">
        <f t="shared" si="36"/>
        <v>8.129688363015395E-3</v>
      </c>
      <c r="D611" s="30">
        <v>3.4154397023920544E-3</v>
      </c>
      <c r="G611">
        <f t="shared" si="39"/>
        <v>1.9629504502389525E-2</v>
      </c>
      <c r="H611" s="61">
        <f t="shared" si="37"/>
        <v>0.1739952071625796</v>
      </c>
      <c r="J611" s="74">
        <v>1.1111292049980777E-2</v>
      </c>
      <c r="K611" s="61">
        <f t="shared" si="38"/>
        <v>0.30738456761182542</v>
      </c>
    </row>
    <row r="612" spans="1:11" x14ac:dyDescent="0.25">
      <c r="A612" s="2">
        <v>44015</v>
      </c>
      <c r="B612">
        <v>1125.26</v>
      </c>
      <c r="C612">
        <f t="shared" si="36"/>
        <v>5.6055007465072191E-3</v>
      </c>
      <c r="D612" s="30">
        <v>4.5653865458895066E-3</v>
      </c>
      <c r="G612">
        <f t="shared" si="39"/>
        <v>1.9049890128040408E-2</v>
      </c>
      <c r="H612" s="61">
        <f t="shared" si="37"/>
        <v>0.23965421927392141</v>
      </c>
      <c r="J612" s="74">
        <v>1.0665355175472369E-2</v>
      </c>
      <c r="K612" s="61">
        <f t="shared" si="38"/>
        <v>0.42805761934574349</v>
      </c>
    </row>
    <row r="613" spans="1:11" x14ac:dyDescent="0.25">
      <c r="A613" s="2">
        <v>44018</v>
      </c>
      <c r="B613">
        <v>1129.47</v>
      </c>
      <c r="C613">
        <f t="shared" si="36"/>
        <v>3.7343760827839734E-3</v>
      </c>
      <c r="D613" s="30">
        <v>4.4450250053991273E-3</v>
      </c>
      <c r="G613">
        <f t="shared" si="39"/>
        <v>1.8503377538054776E-2</v>
      </c>
      <c r="H613" s="61">
        <f t="shared" si="37"/>
        <v>0.2402277636208478</v>
      </c>
      <c r="J613" s="74">
        <v>9.9372149971722508E-3</v>
      </c>
      <c r="K613" s="61">
        <f t="shared" si="38"/>
        <v>0.44731094241837482</v>
      </c>
    </row>
    <row r="614" spans="1:11" x14ac:dyDescent="0.25">
      <c r="A614" s="2">
        <v>44019</v>
      </c>
      <c r="B614">
        <v>1131.8399999999999</v>
      </c>
      <c r="C614">
        <f t="shared" si="36"/>
        <v>2.0961308867588177E-3</v>
      </c>
      <c r="D614" s="30">
        <v>-1.6486720140982984E-3</v>
      </c>
      <c r="G614">
        <f t="shared" si="39"/>
        <v>1.7972700863664315E-2</v>
      </c>
      <c r="H614" s="61">
        <f t="shared" si="37"/>
        <v>-9.1732012155804801E-2</v>
      </c>
      <c r="J614" s="74">
        <v>9.1609604657497314E-3</v>
      </c>
      <c r="K614" s="61">
        <f t="shared" si="38"/>
        <v>-0.17996715740256949</v>
      </c>
    </row>
    <row r="615" spans="1:11" x14ac:dyDescent="0.25">
      <c r="A615" s="2">
        <v>44020</v>
      </c>
      <c r="B615">
        <v>1153.54</v>
      </c>
      <c r="C615">
        <f t="shared" si="36"/>
        <v>1.8990848065244599E-2</v>
      </c>
      <c r="D615" s="30">
        <v>1.7876814604423412E-2</v>
      </c>
      <c r="G615">
        <f t="shared" si="39"/>
        <v>1.7429859004572546E-2</v>
      </c>
      <c r="H615" s="61">
        <f t="shared" si="37"/>
        <v>1.0256430989908532</v>
      </c>
      <c r="J615" s="74">
        <v>8.4296296956402686E-3</v>
      </c>
      <c r="K615" s="61">
        <f t="shared" si="38"/>
        <v>2.1207117334785353</v>
      </c>
    </row>
    <row r="616" spans="1:11" x14ac:dyDescent="0.25">
      <c r="A616" s="2">
        <v>44021</v>
      </c>
      <c r="B616">
        <v>1143.0999999999999</v>
      </c>
      <c r="C616">
        <f t="shared" si="36"/>
        <v>-9.091605050627569E-3</v>
      </c>
      <c r="D616" s="30">
        <v>-9.4281703483486308E-3</v>
      </c>
      <c r="G616">
        <f t="shared" si="39"/>
        <v>1.7456999050471919E-2</v>
      </c>
      <c r="H616" s="61">
        <f t="shared" si="37"/>
        <v>-0.54007967355040654</v>
      </c>
      <c r="J616" s="74">
        <v>1.2010427247409527E-2</v>
      </c>
      <c r="K616" s="61">
        <f t="shared" si="38"/>
        <v>-0.78499874768253131</v>
      </c>
    </row>
    <row r="617" spans="1:11" x14ac:dyDescent="0.25">
      <c r="A617" s="2">
        <v>44022</v>
      </c>
      <c r="B617">
        <v>1147.78</v>
      </c>
      <c r="C617">
        <f t="shared" si="36"/>
        <v>4.0857718522799456E-3</v>
      </c>
      <c r="D617" s="30">
        <v>1.8753545406886081E-3</v>
      </c>
      <c r="G617">
        <f t="shared" si="39"/>
        <v>1.7082020684460478E-2</v>
      </c>
      <c r="H617" s="61">
        <f t="shared" si="37"/>
        <v>0.1097852868422422</v>
      </c>
      <c r="J617" s="74">
        <v>1.1511897136059318E-2</v>
      </c>
      <c r="K617" s="61">
        <f t="shared" si="38"/>
        <v>0.16290577639148085</v>
      </c>
    </row>
    <row r="618" spans="1:11" x14ac:dyDescent="0.25">
      <c r="A618" s="2">
        <v>44025</v>
      </c>
      <c r="B618">
        <v>1145.1600000000001</v>
      </c>
      <c r="C618">
        <f t="shared" si="36"/>
        <v>-2.285276666849783E-3</v>
      </c>
      <c r="D618" s="30">
        <v>-2.8162503924051099E-3</v>
      </c>
      <c r="G618">
        <f t="shared" si="39"/>
        <v>1.6568002960636877E-2</v>
      </c>
      <c r="H618" s="61">
        <f t="shared" si="37"/>
        <v>-0.16998128254178274</v>
      </c>
      <c r="J618" s="74">
        <v>1.043227977828636E-2</v>
      </c>
      <c r="K618" s="61">
        <f t="shared" si="38"/>
        <v>-0.26995541264784945</v>
      </c>
    </row>
    <row r="619" spans="1:11" x14ac:dyDescent="0.25">
      <c r="A619" s="2">
        <v>44026</v>
      </c>
      <c r="B619">
        <v>1144.53</v>
      </c>
      <c r="C619">
        <f t="shared" si="36"/>
        <v>-5.5029284828802595E-4</v>
      </c>
      <c r="D619" s="30">
        <v>1.2250160290536744E-3</v>
      </c>
      <c r="G619">
        <f t="shared" si="39"/>
        <v>1.6078080568084466E-2</v>
      </c>
      <c r="H619" s="61">
        <f t="shared" si="37"/>
        <v>7.6191683694219858E-2</v>
      </c>
      <c r="J619" s="74">
        <v>9.4420290031705587E-3</v>
      </c>
      <c r="K619" s="61">
        <f t="shared" si="38"/>
        <v>0.12974076108454272</v>
      </c>
    </row>
    <row r="620" spans="1:11" x14ac:dyDescent="0.25">
      <c r="A620" s="2">
        <v>44027</v>
      </c>
      <c r="B620">
        <v>1144.8499999999999</v>
      </c>
      <c r="C620">
        <f t="shared" si="36"/>
        <v>2.795516708312296E-4</v>
      </c>
      <c r="D620" s="30">
        <v>-2.0647444212442299E-3</v>
      </c>
      <c r="G620">
        <f t="shared" si="39"/>
        <v>1.5591165258724978E-2</v>
      </c>
      <c r="H620" s="61">
        <f t="shared" si="37"/>
        <v>-0.13243041087572191</v>
      </c>
      <c r="J620" s="74">
        <v>8.5947505142007809E-3</v>
      </c>
      <c r="K620" s="61">
        <f t="shared" si="38"/>
        <v>-0.240233200234577</v>
      </c>
    </row>
    <row r="621" spans="1:11" x14ac:dyDescent="0.25">
      <c r="A621" s="2">
        <v>44028</v>
      </c>
      <c r="B621">
        <v>1153.1500000000001</v>
      </c>
      <c r="C621">
        <f t="shared" si="36"/>
        <v>7.2237041709755844E-3</v>
      </c>
      <c r="D621" s="30">
        <v>9.5993289487114521E-3</v>
      </c>
      <c r="G621">
        <f t="shared" si="39"/>
        <v>1.5124653987740808E-2</v>
      </c>
      <c r="H621" s="61">
        <f t="shared" si="37"/>
        <v>0.63468089626989999</v>
      </c>
      <c r="J621" s="74">
        <v>7.926849177203224E-3</v>
      </c>
      <c r="K621" s="61">
        <f t="shared" si="38"/>
        <v>1.2109892258727595</v>
      </c>
    </row>
    <row r="622" spans="1:11" x14ac:dyDescent="0.25">
      <c r="A622" s="2">
        <v>44029</v>
      </c>
      <c r="B622">
        <v>1156.1600000000001</v>
      </c>
      <c r="C622">
        <f t="shared" si="36"/>
        <v>2.6068407485938033E-3</v>
      </c>
      <c r="D622" s="30">
        <v>7.1440062682990788E-4</v>
      </c>
      <c r="G622">
        <f t="shared" si="39"/>
        <v>1.4851217988093942E-2</v>
      </c>
      <c r="H622" s="61">
        <f t="shared" si="37"/>
        <v>4.8103840870333668E-2</v>
      </c>
      <c r="J622" s="74">
        <v>8.1829833275526339E-3</v>
      </c>
      <c r="K622" s="61">
        <f t="shared" si="38"/>
        <v>8.7303199607467699E-2</v>
      </c>
    </row>
    <row r="623" spans="1:11" x14ac:dyDescent="0.25">
      <c r="A623" s="2">
        <v>44033</v>
      </c>
      <c r="B623">
        <v>1166.6099999999999</v>
      </c>
      <c r="C623">
        <f t="shared" si="36"/>
        <v>8.9979382419183573E-3</v>
      </c>
      <c r="D623" s="30">
        <v>8.6408210615625067E-3</v>
      </c>
      <c r="G623">
        <f t="shared" si="39"/>
        <v>1.4399853377080923E-2</v>
      </c>
      <c r="H623" s="61">
        <f t="shared" si="37"/>
        <v>0.6000631280951374</v>
      </c>
      <c r="J623" s="74">
        <v>7.7087227004584901E-3</v>
      </c>
      <c r="K623" s="61">
        <f t="shared" si="38"/>
        <v>1.120914760761673</v>
      </c>
    </row>
    <row r="624" spans="1:11" x14ac:dyDescent="0.25">
      <c r="A624" s="2">
        <v>44034</v>
      </c>
      <c r="B624">
        <v>1168.52</v>
      </c>
      <c r="C624">
        <f t="shared" si="36"/>
        <v>1.6358835918757525E-3</v>
      </c>
      <c r="D624" s="30">
        <v>7.8908765163150088E-4</v>
      </c>
      <c r="G624">
        <f t="shared" si="39"/>
        <v>1.4120703168101073E-2</v>
      </c>
      <c r="H624" s="61">
        <f t="shared" si="37"/>
        <v>5.5881611718463446E-2</v>
      </c>
      <c r="J624" s="74">
        <v>8.4362314497303959E-3</v>
      </c>
      <c r="K624" s="61">
        <f t="shared" si="38"/>
        <v>9.3535562215604981E-2</v>
      </c>
    </row>
    <row r="625" spans="1:11" x14ac:dyDescent="0.25">
      <c r="A625" s="2">
        <v>44035</v>
      </c>
      <c r="B625">
        <v>1181.78</v>
      </c>
      <c r="C625">
        <f t="shared" si="36"/>
        <v>1.1283785638021212E-2</v>
      </c>
      <c r="D625" s="30">
        <v>1.0365234704244915E-2</v>
      </c>
      <c r="G625">
        <f t="shared" si="39"/>
        <v>1.3691894026877361E-2</v>
      </c>
      <c r="H625" s="61">
        <f t="shared" si="37"/>
        <v>0.75703439450362586</v>
      </c>
      <c r="J625" s="74">
        <v>7.8419312179280106E-3</v>
      </c>
      <c r="K625" s="61">
        <f t="shared" si="38"/>
        <v>1.3217706730898373</v>
      </c>
    </row>
    <row r="626" spans="1:11" x14ac:dyDescent="0.25">
      <c r="A626" s="2">
        <v>44036</v>
      </c>
      <c r="B626">
        <v>1173.93</v>
      </c>
      <c r="C626">
        <f t="shared" si="36"/>
        <v>-6.6646820336498363E-3</v>
      </c>
      <c r="D626" s="30">
        <v>-8.9796108544868518E-3</v>
      </c>
      <c r="G626">
        <f t="shared" si="39"/>
        <v>1.3515404905110707E-2</v>
      </c>
      <c r="H626" s="61">
        <f t="shared" si="37"/>
        <v>-0.66439821207955874</v>
      </c>
      <c r="J626" s="74">
        <v>9.1316192753516899E-3</v>
      </c>
      <c r="K626" s="61">
        <f t="shared" si="38"/>
        <v>-0.98335361820491762</v>
      </c>
    </row>
    <row r="627" spans="1:11" x14ac:dyDescent="0.25">
      <c r="A627" s="2">
        <v>44039</v>
      </c>
      <c r="B627">
        <v>1180.73</v>
      </c>
      <c r="C627">
        <f t="shared" si="36"/>
        <v>5.7757968487108739E-3</v>
      </c>
      <c r="D627" s="30">
        <v>7.9435634397861214E-3</v>
      </c>
      <c r="G627">
        <f t="shared" si="39"/>
        <v>1.3286993799578074E-2</v>
      </c>
      <c r="H627" s="61">
        <f t="shared" si="37"/>
        <v>0.59784504754102974</v>
      </c>
      <c r="J627" s="74">
        <v>8.940604026866323E-3</v>
      </c>
      <c r="K627" s="61">
        <f t="shared" si="38"/>
        <v>0.88848174194001706</v>
      </c>
    </row>
    <row r="628" spans="1:11" x14ac:dyDescent="0.25">
      <c r="A628" s="2">
        <v>44040</v>
      </c>
      <c r="B628">
        <v>1170.99</v>
      </c>
      <c r="C628">
        <f t="shared" si="36"/>
        <v>-8.2833463945478185E-3</v>
      </c>
      <c r="D628" s="30">
        <v>-9.3817042495211202E-3</v>
      </c>
      <c r="G628">
        <f t="shared" si="39"/>
        <v>1.302833696154421E-2</v>
      </c>
      <c r="H628" s="61">
        <f t="shared" si="37"/>
        <v>-0.72009990816273262</v>
      </c>
      <c r="J628" s="74">
        <v>8.6541716728716269E-3</v>
      </c>
      <c r="K628" s="61">
        <f t="shared" si="38"/>
        <v>-1.0840672688444697</v>
      </c>
    </row>
    <row r="629" spans="1:11" x14ac:dyDescent="0.25">
      <c r="A629" s="2">
        <v>44041</v>
      </c>
      <c r="B629">
        <v>1174.9100000000001</v>
      </c>
      <c r="C629">
        <f t="shared" si="36"/>
        <v>3.3420040483708112E-3</v>
      </c>
      <c r="D629" s="30">
        <v>5.4037592749080401E-3</v>
      </c>
      <c r="G629">
        <f t="shared" si="39"/>
        <v>1.2838780807462041E-2</v>
      </c>
      <c r="H629" s="61">
        <f t="shared" si="37"/>
        <v>0.42089349105230583</v>
      </c>
      <c r="J629" s="74">
        <v>8.9123770433949517E-3</v>
      </c>
      <c r="K629" s="61">
        <f t="shared" si="38"/>
        <v>0.60632076589632367</v>
      </c>
    </row>
    <row r="630" spans="1:11" x14ac:dyDescent="0.25">
      <c r="A630" s="2">
        <v>44042</v>
      </c>
      <c r="B630">
        <v>1164.6600000000001</v>
      </c>
      <c r="C630">
        <f t="shared" si="36"/>
        <v>-8.7623499889196588E-3</v>
      </c>
      <c r="D630" s="30">
        <v>-9.0671310777392516E-3</v>
      </c>
      <c r="G630">
        <f t="shared" si="39"/>
        <v>1.2517838148929773E-2</v>
      </c>
      <c r="H630" s="61">
        <f t="shared" si="37"/>
        <v>-0.7243368199735396</v>
      </c>
      <c r="J630" s="74">
        <v>8.3305245284188267E-3</v>
      </c>
      <c r="K630" s="61">
        <f t="shared" si="38"/>
        <v>-1.0884225893348682</v>
      </c>
    </row>
    <row r="631" spans="1:11" x14ac:dyDescent="0.25">
      <c r="A631" s="2">
        <v>44043</v>
      </c>
      <c r="B631">
        <v>1134.3399999999999</v>
      </c>
      <c r="C631">
        <f t="shared" si="36"/>
        <v>-2.6378214928324119E-2</v>
      </c>
      <c r="D631" s="30">
        <v>-2.4105600602947343E-2</v>
      </c>
      <c r="G631">
        <f t="shared" si="39"/>
        <v>1.2338041480165632E-2</v>
      </c>
      <c r="H631" s="61">
        <f t="shared" si="37"/>
        <v>-1.9537623245714471</v>
      </c>
      <c r="J631" s="74">
        <v>8.795979426312309E-3</v>
      </c>
      <c r="K631" s="61">
        <f t="shared" si="38"/>
        <v>-2.7405248960494162</v>
      </c>
    </row>
    <row r="632" spans="1:11" x14ac:dyDescent="0.25">
      <c r="A632" s="2">
        <v>44046</v>
      </c>
      <c r="B632">
        <v>1133.0999999999999</v>
      </c>
      <c r="C632">
        <f t="shared" si="36"/>
        <v>-1.0937445962100885E-3</v>
      </c>
      <c r="D632" s="30">
        <v>1.9803670420448956E-3</v>
      </c>
      <c r="G632">
        <f t="shared" si="39"/>
        <v>1.3340106084212352E-2</v>
      </c>
      <c r="H632" s="61">
        <f t="shared" si="37"/>
        <v>0.1484521209609124</v>
      </c>
      <c r="J632" s="74">
        <v>1.5044600671355417E-2</v>
      </c>
      <c r="K632" s="61">
        <f t="shared" si="38"/>
        <v>0.13163307456976708</v>
      </c>
    </row>
    <row r="633" spans="1:11" x14ac:dyDescent="0.25">
      <c r="A633" s="2">
        <v>44047</v>
      </c>
      <c r="B633">
        <v>1128.4100000000001</v>
      </c>
      <c r="C633">
        <f t="shared" si="36"/>
        <v>-4.1476771923113628E-3</v>
      </c>
      <c r="D633" s="30">
        <v>1.4549891985723134E-3</v>
      </c>
      <c r="G633">
        <f t="shared" si="39"/>
        <v>1.2942806331512114E-2</v>
      </c>
      <c r="H633" s="61">
        <f t="shared" si="37"/>
        <v>0.11241682532402741</v>
      </c>
      <c r="J633" s="74">
        <v>1.31403641803842E-2</v>
      </c>
      <c r="K633" s="61">
        <f t="shared" si="38"/>
        <v>0.11072670274575085</v>
      </c>
    </row>
    <row r="634" spans="1:11" x14ac:dyDescent="0.25">
      <c r="A634" s="2">
        <v>44048</v>
      </c>
      <c r="B634">
        <v>1138.01</v>
      </c>
      <c r="C634">
        <f t="shared" si="36"/>
        <v>8.4715607996798878E-3</v>
      </c>
      <c r="D634" s="30">
        <v>8.5646340057711993E-3</v>
      </c>
      <c r="G634">
        <f t="shared" si="39"/>
        <v>1.2553576430842565E-2</v>
      </c>
      <c r="H634" s="61">
        <f t="shared" si="37"/>
        <v>0.68224653372316801</v>
      </c>
      <c r="J634" s="74">
        <v>1.1738893161331284E-2</v>
      </c>
      <c r="K634" s="61">
        <f t="shared" si="38"/>
        <v>0.7295946805260729</v>
      </c>
    </row>
    <row r="635" spans="1:11" x14ac:dyDescent="0.25">
      <c r="A635" s="2">
        <v>44049</v>
      </c>
      <c r="B635">
        <v>1142.18</v>
      </c>
      <c r="C635">
        <f t="shared" si="36"/>
        <v>3.6575940152811532E-3</v>
      </c>
      <c r="D635" s="30">
        <v>2.9568973225585259E-3</v>
      </c>
      <c r="G635">
        <f t="shared" si="39"/>
        <v>1.2350624343403629E-2</v>
      </c>
      <c r="H635" s="61">
        <f t="shared" si="37"/>
        <v>0.2394127811148091</v>
      </c>
      <c r="J635" s="74">
        <v>1.1196846422113804E-2</v>
      </c>
      <c r="K635" s="61">
        <f t="shared" si="38"/>
        <v>0.26408304723360726</v>
      </c>
    </row>
    <row r="636" spans="1:11" x14ac:dyDescent="0.25">
      <c r="A636" s="2">
        <v>44053</v>
      </c>
      <c r="B636">
        <v>1143.5</v>
      </c>
      <c r="C636">
        <f t="shared" si="36"/>
        <v>1.1550174536656091E-3</v>
      </c>
      <c r="D636" s="30">
        <v>7.7650250579720044E-4</v>
      </c>
      <c r="G636">
        <f t="shared" si="39"/>
        <v>1.1996259453601821E-2</v>
      </c>
      <c r="H636" s="61">
        <f t="shared" si="37"/>
        <v>6.4728718881122499E-2</v>
      </c>
      <c r="J636" s="74">
        <v>1.0145127631971573E-2</v>
      </c>
      <c r="K636" s="61">
        <f t="shared" si="38"/>
        <v>7.6539451642787998E-2</v>
      </c>
    </row>
    <row r="637" spans="1:11" x14ac:dyDescent="0.25">
      <c r="A637" s="2">
        <v>44054</v>
      </c>
      <c r="B637">
        <v>1134.4100000000001</v>
      </c>
      <c r="C637">
        <f t="shared" si="36"/>
        <v>-7.9810424911045449E-3</v>
      </c>
      <c r="D637" s="30">
        <v>-9.3383926017309681E-3</v>
      </c>
      <c r="G637">
        <f t="shared" si="39"/>
        <v>1.1632360198770229E-2</v>
      </c>
      <c r="H637" s="61">
        <f t="shared" si="37"/>
        <v>-0.80279431191601347</v>
      </c>
      <c r="J637" s="74">
        <v>9.1654593149730224E-3</v>
      </c>
      <c r="K637" s="61">
        <f t="shared" si="38"/>
        <v>-1.0188679345808056</v>
      </c>
    </row>
    <row r="638" spans="1:11" x14ac:dyDescent="0.25">
      <c r="A638" s="2">
        <v>44055</v>
      </c>
      <c r="B638">
        <v>1141.78</v>
      </c>
      <c r="C638">
        <f t="shared" si="36"/>
        <v>6.47575620252958E-3</v>
      </c>
      <c r="D638" s="30">
        <v>6.9598971972269627E-3</v>
      </c>
      <c r="G638">
        <f t="shared" si="39"/>
        <v>1.1507624870030372E-2</v>
      </c>
      <c r="H638" s="61">
        <f t="shared" si="37"/>
        <v>0.60480744513603468</v>
      </c>
      <c r="J638" s="74">
        <v>9.2108897093001012E-3</v>
      </c>
      <c r="K638" s="61">
        <f t="shared" si="38"/>
        <v>0.75561616921757901</v>
      </c>
    </row>
    <row r="639" spans="1:11" x14ac:dyDescent="0.25">
      <c r="A639" s="2">
        <v>44056</v>
      </c>
      <c r="B639">
        <v>1149.97</v>
      </c>
      <c r="C639">
        <f t="shared" si="36"/>
        <v>7.1474068862425154E-3</v>
      </c>
      <c r="D639" s="30">
        <v>7.6243081428477811E-3</v>
      </c>
      <c r="G639">
        <f t="shared" si="39"/>
        <v>1.1286554588542027E-2</v>
      </c>
      <c r="H639" s="61">
        <f t="shared" si="37"/>
        <v>0.67552131016031114</v>
      </c>
      <c r="J639" s="74">
        <v>8.9668778845359166E-3</v>
      </c>
      <c r="K639" s="61">
        <f t="shared" si="38"/>
        <v>0.85027455944242281</v>
      </c>
    </row>
    <row r="640" spans="1:11" x14ac:dyDescent="0.25">
      <c r="A640" s="2">
        <v>44057</v>
      </c>
      <c r="B640">
        <v>1153.28</v>
      </c>
      <c r="C640">
        <f t="shared" si="36"/>
        <v>2.8742014793601374E-3</v>
      </c>
      <c r="D640" s="30">
        <v>4.3789084370826712E-4</v>
      </c>
      <c r="G640">
        <f t="shared" si="39"/>
        <v>1.11009432072575E-2</v>
      </c>
      <c r="H640" s="61">
        <f t="shared" si="37"/>
        <v>3.9446273666366098E-2</v>
      </c>
      <c r="J640" s="74">
        <v>8.9069895809913945E-3</v>
      </c>
      <c r="K640" s="61">
        <f t="shared" si="38"/>
        <v>4.9162608727283091E-2</v>
      </c>
    </row>
    <row r="641" spans="1:11" x14ac:dyDescent="0.25">
      <c r="A641" s="2">
        <v>44061</v>
      </c>
      <c r="B641">
        <v>1168.46</v>
      </c>
      <c r="C641">
        <f t="shared" si="36"/>
        <v>1.3076585931856928E-2</v>
      </c>
      <c r="D641" s="30">
        <v>1.218690962391706E-2</v>
      </c>
      <c r="G641">
        <f t="shared" si="39"/>
        <v>1.0763298220748658E-2</v>
      </c>
      <c r="H641" s="61">
        <f t="shared" si="37"/>
        <v>1.1322653497070325</v>
      </c>
      <c r="J641" s="74">
        <v>8.2858768049977171E-3</v>
      </c>
      <c r="K641" s="61">
        <f t="shared" si="38"/>
        <v>1.4708050711744098</v>
      </c>
    </row>
    <row r="642" spans="1:11" x14ac:dyDescent="0.25">
      <c r="A642" s="2">
        <v>44062</v>
      </c>
      <c r="B642">
        <v>1161.72</v>
      </c>
      <c r="C642">
        <f t="shared" si="36"/>
        <v>-5.7849769517399827E-3</v>
      </c>
      <c r="D642" s="30">
        <v>-6.5689292694211948E-3</v>
      </c>
      <c r="G642">
        <f t="shared" si="39"/>
        <v>1.0853981723051513E-2</v>
      </c>
      <c r="H642" s="61">
        <f t="shared" si="37"/>
        <v>-0.60520916996480723</v>
      </c>
      <c r="J642" s="74">
        <v>9.9316610304970993E-3</v>
      </c>
      <c r="K642" s="61">
        <f t="shared" si="38"/>
        <v>-0.66141295491761332</v>
      </c>
    </row>
    <row r="643" spans="1:11" x14ac:dyDescent="0.25">
      <c r="A643" s="2">
        <v>44063</v>
      </c>
      <c r="B643">
        <v>1174.1199999999999</v>
      </c>
      <c r="C643">
        <f t="shared" si="36"/>
        <v>1.0617265295266418E-2</v>
      </c>
      <c r="D643" s="30">
        <v>6.9057530810803956E-3</v>
      </c>
      <c r="G643">
        <f t="shared" si="39"/>
        <v>1.0645629807318853E-2</v>
      </c>
      <c r="H643" s="61">
        <f t="shared" si="37"/>
        <v>0.6486937086928104</v>
      </c>
      <c r="J643" s="74">
        <v>9.4000449367505172E-3</v>
      </c>
      <c r="K643" s="61">
        <f t="shared" si="38"/>
        <v>0.73465107109026562</v>
      </c>
    </row>
    <row r="644" spans="1:11" x14ac:dyDescent="0.25">
      <c r="A644" s="2">
        <v>44064</v>
      </c>
      <c r="B644">
        <v>1186.29</v>
      </c>
      <c r="C644">
        <f t="shared" ref="C644:C707" si="40">LN(B644/B643)</f>
        <v>1.0311859245346892E-2</v>
      </c>
      <c r="D644" s="30">
        <v>9.7782616574901265E-3</v>
      </c>
      <c r="G644">
        <f t="shared" si="39"/>
        <v>1.0459016851110729E-2</v>
      </c>
      <c r="H644" s="61">
        <f t="shared" si="37"/>
        <v>0.9349121238342486</v>
      </c>
      <c r="J644" s="74">
        <v>9.9657234933837793E-3</v>
      </c>
      <c r="K644" s="61">
        <f t="shared" si="38"/>
        <v>0.98118934003957581</v>
      </c>
    </row>
    <row r="645" spans="1:11" x14ac:dyDescent="0.25">
      <c r="A645" s="2">
        <v>44067</v>
      </c>
      <c r="B645">
        <v>1205.18</v>
      </c>
      <c r="C645">
        <f t="shared" si="40"/>
        <v>1.5798143301801012E-2</v>
      </c>
      <c r="D645" s="30">
        <v>1.377623879264531E-2</v>
      </c>
      <c r="G645">
        <f t="shared" si="39"/>
        <v>1.0419425874051294E-2</v>
      </c>
      <c r="H645" s="61">
        <f t="shared" si="37"/>
        <v>1.3221687028796736</v>
      </c>
      <c r="J645" s="74">
        <v>1.0281510035096923E-2</v>
      </c>
      <c r="K645" s="61">
        <f t="shared" si="38"/>
        <v>1.3399042305671827</v>
      </c>
    </row>
    <row r="646" spans="1:11" x14ac:dyDescent="0.25">
      <c r="A646" s="2">
        <v>44068</v>
      </c>
      <c r="B646">
        <v>1230.56</v>
      </c>
      <c r="C646">
        <f t="shared" si="40"/>
        <v>2.0840416946348892E-2</v>
      </c>
      <c r="D646" s="30">
        <v>1.7043798668449954E-2</v>
      </c>
      <c r="G646">
        <f t="shared" si="39"/>
        <v>1.0650711465835403E-2</v>
      </c>
      <c r="H646" s="61">
        <f t="shared" si="37"/>
        <v>1.6002497789111876</v>
      </c>
      <c r="J646" s="74">
        <v>1.1977116645759359E-2</v>
      </c>
      <c r="K646" s="61">
        <f t="shared" si="38"/>
        <v>1.4230301977132798</v>
      </c>
    </row>
    <row r="647" spans="1:11" x14ac:dyDescent="0.25">
      <c r="A647" s="2">
        <v>44069</v>
      </c>
      <c r="B647">
        <v>1227.31</v>
      </c>
      <c r="C647">
        <f t="shared" si="40"/>
        <v>-2.644567771393427E-3</v>
      </c>
      <c r="D647" s="30">
        <v>-5.0559115981467437E-3</v>
      </c>
      <c r="G647">
        <f t="shared" si="39"/>
        <v>1.1138261077376865E-2</v>
      </c>
      <c r="H647" s="61">
        <f t="shared" si="37"/>
        <v>-0.45392288464272956</v>
      </c>
      <c r="J647" s="74">
        <v>1.4605608516776912E-2</v>
      </c>
      <c r="K647" s="61">
        <f t="shared" si="38"/>
        <v>-0.3461623384153566</v>
      </c>
    </row>
    <row r="648" spans="1:11" x14ac:dyDescent="0.25">
      <c r="A648" s="2">
        <v>44070</v>
      </c>
      <c r="B648">
        <v>1225.22</v>
      </c>
      <c r="C648">
        <f t="shared" si="40"/>
        <v>-1.7043628464715737E-3</v>
      </c>
      <c r="D648" s="30">
        <v>-4.1603549371045188E-3</v>
      </c>
      <c r="G648">
        <f t="shared" si="39"/>
        <v>1.0869725974624956E-2</v>
      </c>
      <c r="H648" s="61">
        <f t="shared" si="37"/>
        <v>-0.38274699351361208</v>
      </c>
      <c r="J648" s="74">
        <v>1.2831849101084699E-2</v>
      </c>
      <c r="K648" s="61">
        <f t="shared" si="38"/>
        <v>-0.32422099919744507</v>
      </c>
    </row>
    <row r="649" spans="1:11" x14ac:dyDescent="0.25">
      <c r="A649" s="2">
        <v>44071</v>
      </c>
      <c r="B649">
        <v>1226.21</v>
      </c>
      <c r="C649">
        <f t="shared" si="40"/>
        <v>8.0769188091870791E-4</v>
      </c>
      <c r="D649" s="30">
        <v>1.03892923297672E-3</v>
      </c>
      <c r="G649">
        <f t="shared" si="39"/>
        <v>1.0587747607012156E-2</v>
      </c>
      <c r="H649" s="61">
        <f t="shared" si="37"/>
        <v>9.8125613826367364E-2</v>
      </c>
      <c r="J649" s="74">
        <v>1.1346120926207758E-2</v>
      </c>
      <c r="K649" s="61">
        <f t="shared" si="38"/>
        <v>9.1566909936325172E-2</v>
      </c>
    </row>
    <row r="650" spans="1:11" x14ac:dyDescent="0.25">
      <c r="A650" s="2">
        <v>44074</v>
      </c>
      <c r="B650">
        <v>1216.03</v>
      </c>
      <c r="C650">
        <f t="shared" si="40"/>
        <v>-8.3366572973788619E-3</v>
      </c>
      <c r="D650" s="30">
        <v>-6.5164348210761886E-3</v>
      </c>
      <c r="G650">
        <f t="shared" si="39"/>
        <v>1.026835614222024E-2</v>
      </c>
      <c r="H650" s="61">
        <f t="shared" si="37"/>
        <v>-0.63461324586149337</v>
      </c>
      <c r="J650" s="74">
        <v>1.0119156558700118E-2</v>
      </c>
      <c r="K650" s="61">
        <f t="shared" si="38"/>
        <v>-0.64397015534595836</v>
      </c>
    </row>
    <row r="651" spans="1:11" x14ac:dyDescent="0.25">
      <c r="A651" s="2">
        <v>44075</v>
      </c>
      <c r="B651">
        <v>1255.76</v>
      </c>
      <c r="C651">
        <f t="shared" si="40"/>
        <v>3.214951269253298E-2</v>
      </c>
      <c r="D651" s="30">
        <v>3.3088590062801536E-2</v>
      </c>
      <c r="G651">
        <f t="shared" si="39"/>
        <v>1.0082689371308821E-2</v>
      </c>
      <c r="H651" s="61">
        <f t="shared" si="37"/>
        <v>3.2817226480226624</v>
      </c>
      <c r="J651" s="74">
        <v>9.9699927969852838E-3</v>
      </c>
      <c r="K651" s="61">
        <f t="shared" si="38"/>
        <v>3.3188178503806771</v>
      </c>
    </row>
    <row r="652" spans="1:11" x14ac:dyDescent="0.25">
      <c r="A652" s="2">
        <v>44076</v>
      </c>
      <c r="B652">
        <v>1258.1600000000001</v>
      </c>
      <c r="C652">
        <f t="shared" si="40"/>
        <v>1.909369215518467E-3</v>
      </c>
      <c r="D652" s="30">
        <v>8.0900712771063204E-4</v>
      </c>
      <c r="G652">
        <f t="shared" si="39"/>
        <v>1.2698514676979092E-2</v>
      </c>
      <c r="H652" s="61">
        <f t="shared" si="37"/>
        <v>6.3708799673812752E-2</v>
      </c>
      <c r="J652" s="74">
        <v>1.7897897295867132E-2</v>
      </c>
      <c r="K652" s="61">
        <f t="shared" si="38"/>
        <v>4.5201238689499171E-2</v>
      </c>
    </row>
    <row r="653" spans="1:11" x14ac:dyDescent="0.25">
      <c r="A653" s="2">
        <v>44077</v>
      </c>
      <c r="B653">
        <v>1246.82</v>
      </c>
      <c r="C653">
        <f t="shared" si="40"/>
        <v>-9.0540263528178823E-3</v>
      </c>
      <c r="D653" s="30">
        <v>-1.1601614053717135E-2</v>
      </c>
      <c r="G653">
        <f t="shared" si="39"/>
        <v>1.231326147100464E-2</v>
      </c>
      <c r="H653" s="61">
        <f t="shared" si="37"/>
        <v>-0.94220479935691304</v>
      </c>
      <c r="J653" s="74">
        <v>1.5517311314420048E-2</v>
      </c>
      <c r="K653" s="61">
        <f t="shared" si="38"/>
        <v>-0.74765620271701938</v>
      </c>
    </row>
    <row r="654" spans="1:11" x14ac:dyDescent="0.25">
      <c r="A654" s="2">
        <v>44078</v>
      </c>
      <c r="B654">
        <v>1240.24</v>
      </c>
      <c r="C654">
        <f t="shared" si="40"/>
        <v>-5.2914005715454099E-3</v>
      </c>
      <c r="D654" s="30">
        <v>-6.3877633245980996E-3</v>
      </c>
      <c r="G654">
        <f t="shared" si="39"/>
        <v>1.227172646733996E-2</v>
      </c>
      <c r="H654" s="61">
        <f t="shared" si="37"/>
        <v>-0.52052686650069391</v>
      </c>
      <c r="J654" s="74">
        <v>1.420365243529499E-2</v>
      </c>
      <c r="K654" s="61">
        <f t="shared" si="38"/>
        <v>-0.44972681172660889</v>
      </c>
    </row>
    <row r="655" spans="1:11" x14ac:dyDescent="0.25">
      <c r="A655" s="2">
        <v>44081</v>
      </c>
      <c r="B655">
        <v>1242.98</v>
      </c>
      <c r="C655">
        <f t="shared" si="40"/>
        <v>2.2068130185715429E-3</v>
      </c>
      <c r="D655" s="30">
        <v>7.6122819507909488E-3</v>
      </c>
      <c r="G655">
        <f t="shared" si="39"/>
        <v>1.2000323557193122E-2</v>
      </c>
      <c r="H655" s="61">
        <f t="shared" si="37"/>
        <v>0.63433972546749096</v>
      </c>
      <c r="J655" s="74">
        <v>1.2696246046666493E-2</v>
      </c>
      <c r="K655" s="61">
        <f t="shared" si="38"/>
        <v>0.59956950446700097</v>
      </c>
    </row>
    <row r="656" spans="1:11" x14ac:dyDescent="0.25">
      <c r="A656" s="2">
        <v>44082</v>
      </c>
      <c r="B656">
        <v>1232.3399999999999</v>
      </c>
      <c r="C656">
        <f t="shared" si="40"/>
        <v>-8.5969212310660192E-3</v>
      </c>
      <c r="D656" s="30">
        <v>-1.0072841050722507E-2</v>
      </c>
      <c r="G656">
        <f t="shared" si="39"/>
        <v>1.1783213048170902E-2</v>
      </c>
      <c r="H656" s="61">
        <f t="shared" ref="H656:H719" si="41">D656/G656</f>
        <v>-0.85484672215835944</v>
      </c>
      <c r="J656" s="74">
        <v>1.1256171197192763E-2</v>
      </c>
      <c r="K656" s="61">
        <f t="shared" ref="K656:K719" si="42">D656/J656</f>
        <v>-0.89487276572646901</v>
      </c>
    </row>
    <row r="657" spans="1:11" x14ac:dyDescent="0.25">
      <c r="A657" s="2">
        <v>44083</v>
      </c>
      <c r="B657">
        <v>1239.93</v>
      </c>
      <c r="C657">
        <f t="shared" si="40"/>
        <v>6.1401253471147828E-3</v>
      </c>
      <c r="D657" s="30">
        <v>8.7647344861438124E-3</v>
      </c>
      <c r="G657">
        <f t="shared" ref="G657:G720" si="43">SQRT($F$3*G656^2+(1-$F$3)*D656^2)</f>
        <v>1.1687651208187945E-2</v>
      </c>
      <c r="H657" s="61">
        <f t="shared" si="41"/>
        <v>0.74991410421313376</v>
      </c>
      <c r="J657" s="74">
        <v>1.0857583414164505E-2</v>
      </c>
      <c r="K657" s="61">
        <f t="shared" si="42"/>
        <v>0.80724542025710622</v>
      </c>
    </row>
    <row r="658" spans="1:11" x14ac:dyDescent="0.25">
      <c r="A658" s="2">
        <v>44084</v>
      </c>
      <c r="B658">
        <v>1219.67</v>
      </c>
      <c r="C658">
        <f t="shared" si="40"/>
        <v>-1.6474596058209594E-2</v>
      </c>
      <c r="D658" s="30">
        <v>-1.3174444854516552E-2</v>
      </c>
      <c r="G658">
        <f t="shared" si="43"/>
        <v>1.1533184883420434E-2</v>
      </c>
      <c r="H658" s="61">
        <f t="shared" si="41"/>
        <v>-1.1423076095359848</v>
      </c>
      <c r="J658" s="74">
        <v>1.0157492520806674E-2</v>
      </c>
      <c r="K658" s="61">
        <f t="shared" si="42"/>
        <v>-1.2970174309781604</v>
      </c>
    </row>
    <row r="659" spans="1:11" x14ac:dyDescent="0.25">
      <c r="A659" s="2">
        <v>44085</v>
      </c>
      <c r="B659">
        <v>1212.45</v>
      </c>
      <c r="C659">
        <f t="shared" si="40"/>
        <v>-5.9372244865543928E-3</v>
      </c>
      <c r="D659" s="30">
        <v>-4.8125191492496902E-3</v>
      </c>
      <c r="G659">
        <f t="shared" si="43"/>
        <v>1.1638189385610204E-2</v>
      </c>
      <c r="H659" s="61">
        <f t="shared" si="41"/>
        <v>-0.41351098438044231</v>
      </c>
      <c r="J659" s="74">
        <v>1.2111204085731658E-2</v>
      </c>
      <c r="K659" s="61">
        <f t="shared" si="42"/>
        <v>-0.39736091599012618</v>
      </c>
    </row>
    <row r="660" spans="1:11" x14ac:dyDescent="0.25">
      <c r="A660" s="2">
        <v>44088</v>
      </c>
      <c r="B660">
        <v>1199.6500000000001</v>
      </c>
      <c r="C660">
        <f t="shared" si="40"/>
        <v>-1.0613258281532735E-2</v>
      </c>
      <c r="D660" s="30">
        <v>-8.4617111636759931E-3</v>
      </c>
      <c r="G660">
        <f t="shared" si="43"/>
        <v>1.1345052907700515E-2</v>
      </c>
      <c r="H660" s="61">
        <f t="shared" si="41"/>
        <v>-0.74585030431480503</v>
      </c>
      <c r="J660" s="74">
        <v>1.1104100449350595E-2</v>
      </c>
      <c r="K660" s="61">
        <f t="shared" si="42"/>
        <v>-0.76203481788305172</v>
      </c>
    </row>
    <row r="661" spans="1:11" x14ac:dyDescent="0.25">
      <c r="A661" s="2">
        <v>44089</v>
      </c>
      <c r="B661">
        <v>1193.71</v>
      </c>
      <c r="C661">
        <f t="shared" si="40"/>
        <v>-4.9637431862941568E-3</v>
      </c>
      <c r="D661" s="30">
        <v>-1.2289479136189554E-3</v>
      </c>
      <c r="G661">
        <f t="shared" si="43"/>
        <v>1.1193017702963808E-2</v>
      </c>
      <c r="H661" s="61">
        <f t="shared" si="41"/>
        <v>-0.10979594120480497</v>
      </c>
      <c r="J661" s="74">
        <v>1.1153760069326907E-2</v>
      </c>
      <c r="K661" s="61">
        <f t="shared" si="42"/>
        <v>-0.11018238746219672</v>
      </c>
    </row>
    <row r="662" spans="1:11" x14ac:dyDescent="0.25">
      <c r="A662" s="2">
        <v>44090</v>
      </c>
      <c r="B662">
        <v>1195.95</v>
      </c>
      <c r="C662">
        <f t="shared" si="40"/>
        <v>1.874744236477913E-3</v>
      </c>
      <c r="D662" s="30">
        <v>1.0416354943363617E-4</v>
      </c>
      <c r="G662">
        <f t="shared" si="43"/>
        <v>1.08562076877422E-2</v>
      </c>
      <c r="H662" s="61">
        <f t="shared" si="41"/>
        <v>9.5948375740128634E-3</v>
      </c>
      <c r="J662" s="74">
        <v>1.0239005496357282E-2</v>
      </c>
      <c r="K662" s="61">
        <f t="shared" si="42"/>
        <v>1.0173209641375259E-2</v>
      </c>
    </row>
    <row r="663" spans="1:11" x14ac:dyDescent="0.25">
      <c r="A663" s="2">
        <v>44091</v>
      </c>
      <c r="B663">
        <v>1192.53</v>
      </c>
      <c r="C663">
        <f t="shared" si="40"/>
        <v>-2.8637479378513381E-3</v>
      </c>
      <c r="D663" s="30">
        <v>1.7047023105755468E-3</v>
      </c>
      <c r="G663">
        <f t="shared" si="43"/>
        <v>1.0525514792186228E-2</v>
      </c>
      <c r="H663" s="61">
        <f t="shared" si="41"/>
        <v>0.16195904373637457</v>
      </c>
      <c r="J663" s="74">
        <v>9.2674421912109384E-3</v>
      </c>
      <c r="K663" s="61">
        <f t="shared" si="42"/>
        <v>0.18394528667168308</v>
      </c>
    </row>
    <row r="664" spans="1:11" x14ac:dyDescent="0.25">
      <c r="A664" s="2">
        <v>44092</v>
      </c>
      <c r="B664">
        <v>1206.55</v>
      </c>
      <c r="C664">
        <f t="shared" si="40"/>
        <v>1.1687946715767445E-2</v>
      </c>
      <c r="D664" s="30">
        <v>1.1342620080050794E-2</v>
      </c>
      <c r="G664">
        <f t="shared" si="43"/>
        <v>1.0213404649780607E-2</v>
      </c>
      <c r="H664" s="61">
        <f t="shared" si="41"/>
        <v>1.1105620964792033</v>
      </c>
      <c r="J664" s="74">
        <v>8.5644546854483344E-3</v>
      </c>
      <c r="K664" s="61">
        <f t="shared" si="42"/>
        <v>1.324383220723063</v>
      </c>
    </row>
    <row r="665" spans="1:11" x14ac:dyDescent="0.25">
      <c r="A665" s="2">
        <v>44095</v>
      </c>
      <c r="B665">
        <v>1197.55</v>
      </c>
      <c r="C665">
        <f t="shared" si="40"/>
        <v>-7.4872443276747247E-3</v>
      </c>
      <c r="D665" s="30">
        <v>-9.3257468944565724E-3</v>
      </c>
      <c r="G665">
        <f t="shared" si="43"/>
        <v>1.028465450487146E-2</v>
      </c>
      <c r="H665" s="61">
        <f t="shared" si="41"/>
        <v>-0.90676326463269252</v>
      </c>
      <c r="J665" s="74">
        <v>9.6981395804496308E-3</v>
      </c>
      <c r="K665" s="61">
        <f t="shared" si="42"/>
        <v>-0.96160163679807609</v>
      </c>
    </row>
    <row r="666" spans="1:11" x14ac:dyDescent="0.25">
      <c r="A666" s="2">
        <v>44096</v>
      </c>
      <c r="B666">
        <v>1187.73</v>
      </c>
      <c r="C666">
        <f t="shared" si="40"/>
        <v>-8.2338807018979537E-3</v>
      </c>
      <c r="D666" s="30">
        <v>-9.5157994992566917E-3</v>
      </c>
      <c r="G666">
        <f t="shared" si="43"/>
        <v>1.0229655150388326E-2</v>
      </c>
      <c r="H666" s="61">
        <f t="shared" si="41"/>
        <v>-0.93021703658265198</v>
      </c>
      <c r="J666" s="74">
        <v>9.5023365612848017E-3</v>
      </c>
      <c r="K666" s="61">
        <f t="shared" si="42"/>
        <v>-1.001416802897378</v>
      </c>
    </row>
    <row r="667" spans="1:11" x14ac:dyDescent="0.25">
      <c r="A667" s="2">
        <v>44097</v>
      </c>
      <c r="B667">
        <v>1179.3800000000001</v>
      </c>
      <c r="C667">
        <f t="shared" si="40"/>
        <v>-7.0550457174782316E-3</v>
      </c>
      <c r="D667" s="30">
        <v>-5.6557627155474181E-3</v>
      </c>
      <c r="G667">
        <f t="shared" si="43"/>
        <v>1.0188234402128645E-2</v>
      </c>
      <c r="H667" s="61">
        <f t="shared" si="41"/>
        <v>-0.55512687403086736</v>
      </c>
      <c r="J667" s="74">
        <v>9.5030882080017181E-3</v>
      </c>
      <c r="K667" s="61">
        <f t="shared" si="42"/>
        <v>-0.59514997564530614</v>
      </c>
    </row>
    <row r="668" spans="1:11" x14ac:dyDescent="0.25">
      <c r="A668" s="2">
        <v>44098</v>
      </c>
      <c r="B668">
        <v>1180.49</v>
      </c>
      <c r="C668">
        <f t="shared" si="40"/>
        <v>9.4072985533940722E-4</v>
      </c>
      <c r="D668" s="30">
        <v>3.0752275619922637E-3</v>
      </c>
      <c r="G668">
        <f t="shared" si="43"/>
        <v>9.9745361863311285E-3</v>
      </c>
      <c r="H668" s="61">
        <f t="shared" si="41"/>
        <v>0.3083078255013485</v>
      </c>
      <c r="J668" s="74">
        <v>9.2816195670985657E-3</v>
      </c>
      <c r="K668" s="61">
        <f t="shared" si="42"/>
        <v>0.33132445687531881</v>
      </c>
    </row>
    <row r="669" spans="1:11" x14ac:dyDescent="0.25">
      <c r="A669" s="2">
        <v>44099</v>
      </c>
      <c r="B669">
        <v>1171.3499999999999</v>
      </c>
      <c r="C669">
        <f t="shared" si="40"/>
        <v>-7.7726767260248956E-3</v>
      </c>
      <c r="D669" s="30">
        <v>-7.020018695103521E-3</v>
      </c>
      <c r="G669">
        <f t="shared" si="43"/>
        <v>9.6999644987992399E-3</v>
      </c>
      <c r="H669" s="61">
        <f t="shared" si="41"/>
        <v>-0.72371591627706788</v>
      </c>
      <c r="J669" s="74">
        <v>8.4761996683316992E-3</v>
      </c>
      <c r="K669" s="61">
        <f t="shared" si="42"/>
        <v>-0.82820355463443363</v>
      </c>
    </row>
    <row r="670" spans="1:11" x14ac:dyDescent="0.25">
      <c r="A670" s="2">
        <v>44102</v>
      </c>
      <c r="B670">
        <v>1176.6600000000001</v>
      </c>
      <c r="C670">
        <f t="shared" si="40"/>
        <v>4.522986744009287E-3</v>
      </c>
      <c r="D670" s="30">
        <v>4.8152597443803314E-3</v>
      </c>
      <c r="G670">
        <f t="shared" si="43"/>
        <v>9.5603761615358964E-3</v>
      </c>
      <c r="H670" s="61">
        <f t="shared" si="41"/>
        <v>0.50366843971615749</v>
      </c>
      <c r="J670" s="74">
        <v>8.6799853825406618E-3</v>
      </c>
      <c r="K670" s="61">
        <f t="shared" si="42"/>
        <v>0.55475436099995923</v>
      </c>
    </row>
    <row r="671" spans="1:11" x14ac:dyDescent="0.25">
      <c r="A671" s="2">
        <v>44103</v>
      </c>
      <c r="B671">
        <v>1165.75</v>
      </c>
      <c r="C671">
        <f t="shared" si="40"/>
        <v>-9.315259832372691E-3</v>
      </c>
      <c r="D671" s="30">
        <v>-9.0094149681585328E-3</v>
      </c>
      <c r="G671">
        <f t="shared" si="43"/>
        <v>9.3438722376438226E-3</v>
      </c>
      <c r="H671" s="61">
        <f t="shared" si="41"/>
        <v>-0.96420571033303992</v>
      </c>
      <c r="J671" s="74">
        <v>8.2830431858571495E-3</v>
      </c>
      <c r="K671" s="61">
        <f t="shared" si="42"/>
        <v>-1.0876938301543113</v>
      </c>
    </row>
    <row r="672" spans="1:11" x14ac:dyDescent="0.25">
      <c r="A672" s="2">
        <v>44104</v>
      </c>
      <c r="B672">
        <v>1171.92</v>
      </c>
      <c r="C672">
        <f t="shared" si="40"/>
        <v>5.2787727330843122E-3</v>
      </c>
      <c r="D672" s="30">
        <v>5.1423483176411275E-3</v>
      </c>
      <c r="G672">
        <f t="shared" si="43"/>
        <v>9.324143122770856E-3</v>
      </c>
      <c r="H672" s="61">
        <f t="shared" si="41"/>
        <v>0.55150894295935859</v>
      </c>
      <c r="J672" s="74">
        <v>8.8946737075543646E-3</v>
      </c>
      <c r="K672" s="61">
        <f t="shared" si="42"/>
        <v>0.57813793813185776</v>
      </c>
    </row>
    <row r="673" spans="1:11" x14ac:dyDescent="0.25">
      <c r="A673" s="2">
        <v>44105</v>
      </c>
      <c r="B673">
        <v>1162.3599999999999</v>
      </c>
      <c r="C673">
        <f t="shared" si="40"/>
        <v>-8.1910083198178298E-3</v>
      </c>
      <c r="D673" s="30">
        <v>-8.9447861810848829E-3</v>
      </c>
      <c r="G673">
        <f t="shared" si="43"/>
        <v>9.1274252146307366E-3</v>
      </c>
      <c r="H673" s="61">
        <f t="shared" si="41"/>
        <v>-0.97999008162202261</v>
      </c>
      <c r="J673" s="74">
        <v>8.5460274947626851E-3</v>
      </c>
      <c r="K673" s="61">
        <f t="shared" si="42"/>
        <v>-1.046660122093753</v>
      </c>
    </row>
    <row r="674" spans="1:11" x14ac:dyDescent="0.25">
      <c r="A674" s="2">
        <v>44106</v>
      </c>
      <c r="B674">
        <v>1165.01</v>
      </c>
      <c r="C674">
        <f t="shared" si="40"/>
        <v>2.2772495522515607E-3</v>
      </c>
      <c r="D674" s="30">
        <v>3.659651570540841E-3</v>
      </c>
      <c r="G674">
        <f t="shared" si="43"/>
        <v>9.1165700554142592E-3</v>
      </c>
      <c r="H674" s="61">
        <f t="shared" si="41"/>
        <v>0.40142855792211052</v>
      </c>
      <c r="J674" s="74">
        <v>8.8171234707523638E-3</v>
      </c>
      <c r="K674" s="61">
        <f t="shared" si="42"/>
        <v>0.41506184898968684</v>
      </c>
    </row>
    <row r="675" spans="1:11" x14ac:dyDescent="0.25">
      <c r="A675" s="2">
        <v>44109</v>
      </c>
      <c r="B675">
        <v>1168.04</v>
      </c>
      <c r="C675">
        <f t="shared" si="40"/>
        <v>2.597459723165765E-3</v>
      </c>
      <c r="D675" s="30">
        <v>1.3366113014001411E-3</v>
      </c>
      <c r="G675">
        <f t="shared" si="43"/>
        <v>8.8841837879360137E-3</v>
      </c>
      <c r="H675" s="61">
        <f t="shared" si="41"/>
        <v>0.1504484073387978</v>
      </c>
      <c r="J675" s="74">
        <v>8.1730947878542563E-3</v>
      </c>
      <c r="K675" s="61">
        <f t="shared" si="42"/>
        <v>0.16353796647341362</v>
      </c>
    </row>
    <row r="676" spans="1:11" x14ac:dyDescent="0.25">
      <c r="A676" s="2">
        <v>44110</v>
      </c>
      <c r="B676">
        <v>1168.93</v>
      </c>
      <c r="C676">
        <f t="shared" si="40"/>
        <v>7.6167006254011956E-4</v>
      </c>
      <c r="D676" s="30">
        <v>2.8030419921621389E-3</v>
      </c>
      <c r="G676">
        <f t="shared" si="43"/>
        <v>8.6197558010315707E-3</v>
      </c>
      <c r="H676" s="61">
        <f t="shared" si="41"/>
        <v>0.32518809776799995</v>
      </c>
      <c r="J676" s="74">
        <v>7.7004462711669228E-3</v>
      </c>
      <c r="K676" s="61">
        <f t="shared" si="42"/>
        <v>0.36401033049963311</v>
      </c>
    </row>
    <row r="677" spans="1:11" x14ac:dyDescent="0.25">
      <c r="A677" s="2">
        <v>44111</v>
      </c>
      <c r="B677">
        <v>1174.49</v>
      </c>
      <c r="C677">
        <f t="shared" si="40"/>
        <v>4.745210361678737E-3</v>
      </c>
      <c r="D677" s="30">
        <v>2.6465685577595362E-3</v>
      </c>
      <c r="G677">
        <f t="shared" si="43"/>
        <v>8.3853205859908443E-3</v>
      </c>
      <c r="H677" s="61">
        <f t="shared" si="41"/>
        <v>0.31561924563517529</v>
      </c>
      <c r="J677" s="74">
        <v>7.2441733029188198E-3</v>
      </c>
      <c r="K677" s="61">
        <f t="shared" si="42"/>
        <v>0.3653375543477379</v>
      </c>
    </row>
    <row r="678" spans="1:11" x14ac:dyDescent="0.25">
      <c r="A678" s="2">
        <v>44112</v>
      </c>
      <c r="B678">
        <v>1186.42</v>
      </c>
      <c r="C678">
        <f t="shared" si="40"/>
        <v>1.0106358601135524E-2</v>
      </c>
      <c r="D678" s="30">
        <v>9.7662484118264583E-3</v>
      </c>
      <c r="G678">
        <f t="shared" si="43"/>
        <v>8.1556756162752455E-3</v>
      </c>
      <c r="H678" s="61">
        <f t="shared" si="41"/>
        <v>1.1974787707761694</v>
      </c>
      <c r="J678" s="74">
        <v>7.2562866462053451E-3</v>
      </c>
      <c r="K678" s="61">
        <f t="shared" si="42"/>
        <v>1.3459016833263733</v>
      </c>
    </row>
    <row r="679" spans="1:11" x14ac:dyDescent="0.25">
      <c r="A679" s="2">
        <v>44113</v>
      </c>
      <c r="B679">
        <v>1190.01</v>
      </c>
      <c r="C679">
        <f t="shared" si="40"/>
        <v>3.0213410291427423E-3</v>
      </c>
      <c r="D679" s="30">
        <v>2.8031153672960964E-4</v>
      </c>
      <c r="G679">
        <f t="shared" si="43"/>
        <v>8.2611693212839045E-3</v>
      </c>
      <c r="H679" s="61">
        <f t="shared" si="41"/>
        <v>3.3931217946038324E-2</v>
      </c>
      <c r="J679" s="74">
        <v>8.4382504132032785E-3</v>
      </c>
      <c r="K679" s="61">
        <f t="shared" si="42"/>
        <v>3.3219153616371462E-2</v>
      </c>
    </row>
    <row r="680" spans="1:11" x14ac:dyDescent="0.25">
      <c r="A680" s="2">
        <v>44117</v>
      </c>
      <c r="B680">
        <v>1170.72</v>
      </c>
      <c r="C680">
        <f t="shared" si="40"/>
        <v>-1.634276629589165E-2</v>
      </c>
      <c r="D680" s="30">
        <v>-1.7929589479644119E-2</v>
      </c>
      <c r="G680">
        <f t="shared" si="43"/>
        <v>8.0097951231654137E-3</v>
      </c>
      <c r="H680" s="61">
        <f t="shared" si="41"/>
        <v>-2.2384579385544225</v>
      </c>
      <c r="J680" s="74">
        <v>7.9380999112465545E-3</v>
      </c>
      <c r="K680" s="61">
        <f t="shared" si="42"/>
        <v>-2.2586752094467601</v>
      </c>
    </row>
    <row r="681" spans="1:11" x14ac:dyDescent="0.25">
      <c r="A681" s="2">
        <v>44118</v>
      </c>
      <c r="B681">
        <v>1171.3599999999999</v>
      </c>
      <c r="C681">
        <f t="shared" si="40"/>
        <v>5.46522762612696E-4</v>
      </c>
      <c r="D681" s="30">
        <v>1.6201682627314958E-3</v>
      </c>
      <c r="G681">
        <f t="shared" si="43"/>
        <v>8.9216377181935216E-3</v>
      </c>
      <c r="H681" s="61">
        <f t="shared" si="41"/>
        <v>0.18159987144821568</v>
      </c>
      <c r="J681" s="74">
        <v>1.0808218464599968E-2</v>
      </c>
      <c r="K681" s="61">
        <f t="shared" si="42"/>
        <v>0.1499015094890998</v>
      </c>
    </row>
    <row r="682" spans="1:11" x14ac:dyDescent="0.25">
      <c r="A682" s="2">
        <v>44119</v>
      </c>
      <c r="B682">
        <v>1166.01</v>
      </c>
      <c r="C682">
        <f t="shared" si="40"/>
        <v>-4.577802695340214E-3</v>
      </c>
      <c r="D682" s="30">
        <v>-1.3133581091121218E-3</v>
      </c>
      <c r="G682">
        <f t="shared" si="43"/>
        <v>8.6589479217850391E-3</v>
      </c>
      <c r="H682" s="61">
        <f t="shared" si="41"/>
        <v>-0.1516764069925684</v>
      </c>
      <c r="J682" s="74">
        <v>9.6825210489397233E-3</v>
      </c>
      <c r="K682" s="61">
        <f t="shared" si="42"/>
        <v>-0.13564216410930913</v>
      </c>
    </row>
    <row r="683" spans="1:11" x14ac:dyDescent="0.25">
      <c r="A683" s="2">
        <v>44120</v>
      </c>
      <c r="B683">
        <v>1171.8</v>
      </c>
      <c r="C683">
        <f t="shared" si="40"/>
        <v>4.953363907695984E-3</v>
      </c>
      <c r="D683" s="30">
        <v>4.6598077426157824E-3</v>
      </c>
      <c r="G683">
        <f t="shared" si="43"/>
        <v>8.4013231658364718E-3</v>
      </c>
      <c r="H683" s="61">
        <f t="shared" si="41"/>
        <v>0.55465164839327208</v>
      </c>
      <c r="J683" s="74">
        <v>9.0528585649326532E-3</v>
      </c>
      <c r="K683" s="61">
        <f t="shared" si="42"/>
        <v>0.51473329768633669</v>
      </c>
    </row>
    <row r="684" spans="1:11" x14ac:dyDescent="0.25">
      <c r="A684" s="2">
        <v>44123</v>
      </c>
      <c r="B684">
        <v>1174.94</v>
      </c>
      <c r="C684">
        <f t="shared" si="40"/>
        <v>2.6760543339822244E-3</v>
      </c>
      <c r="D684" s="30">
        <v>3.0173846230425413E-3</v>
      </c>
      <c r="G684">
        <f t="shared" si="43"/>
        <v>8.2249696396096104E-3</v>
      </c>
      <c r="H684" s="61">
        <f t="shared" si="41"/>
        <v>0.36685662747148551</v>
      </c>
      <c r="J684" s="74">
        <v>8.6200022974150352E-3</v>
      </c>
      <c r="K684" s="61">
        <f t="shared" si="42"/>
        <v>0.35004452654814189</v>
      </c>
    </row>
    <row r="685" spans="1:11" x14ac:dyDescent="0.25">
      <c r="A685" s="2">
        <v>44124</v>
      </c>
      <c r="B685">
        <v>1187.3900000000001</v>
      </c>
      <c r="C685">
        <f t="shared" si="40"/>
        <v>1.0540538594608916E-2</v>
      </c>
      <c r="D685" s="30">
        <v>1.0315330853681689E-2</v>
      </c>
      <c r="G685">
        <f t="shared" si="43"/>
        <v>8.0085825609749611E-3</v>
      </c>
      <c r="H685" s="61">
        <f t="shared" si="41"/>
        <v>1.2880345273516047</v>
      </c>
      <c r="J685" s="74">
        <v>8.0489971387984315E-3</v>
      </c>
      <c r="K685" s="61">
        <f t="shared" si="42"/>
        <v>1.2815672158657991</v>
      </c>
    </row>
    <row r="686" spans="1:11" x14ac:dyDescent="0.25">
      <c r="A686" s="2">
        <v>44125</v>
      </c>
      <c r="B686">
        <v>1177.92</v>
      </c>
      <c r="C686">
        <f t="shared" si="40"/>
        <v>-8.007449848622894E-3</v>
      </c>
      <c r="D686" s="30">
        <v>-1.062521185106215E-2</v>
      </c>
      <c r="G686">
        <f t="shared" si="43"/>
        <v>8.1653851100269709E-3</v>
      </c>
      <c r="H686" s="61">
        <f t="shared" si="41"/>
        <v>-1.3012505482459791</v>
      </c>
      <c r="J686" s="74">
        <v>9.055262109791351E-3</v>
      </c>
      <c r="K686" s="61">
        <f t="shared" si="42"/>
        <v>-1.173374301288665</v>
      </c>
    </row>
    <row r="687" spans="1:11" x14ac:dyDescent="0.25">
      <c r="A687" s="2">
        <v>44126</v>
      </c>
      <c r="B687">
        <v>1177.8900000000001</v>
      </c>
      <c r="C687">
        <f t="shared" si="40"/>
        <v>-2.5468946987720334E-5</v>
      </c>
      <c r="D687" s="30">
        <v>3.1754446720068239E-4</v>
      </c>
      <c r="G687">
        <f t="shared" si="43"/>
        <v>8.3334753115458533E-3</v>
      </c>
      <c r="H687" s="61">
        <f t="shared" si="41"/>
        <v>3.8104686859842411E-2</v>
      </c>
      <c r="J687" s="74">
        <v>9.1375704865418027E-3</v>
      </c>
      <c r="K687" s="61">
        <f t="shared" si="42"/>
        <v>3.4751520403413054E-2</v>
      </c>
    </row>
    <row r="688" spans="1:11" x14ac:dyDescent="0.25">
      <c r="A688" s="2">
        <v>44127</v>
      </c>
      <c r="B688">
        <v>1175.33</v>
      </c>
      <c r="C688">
        <f t="shared" si="40"/>
        <v>-2.1757430328569242E-3</v>
      </c>
      <c r="D688" s="30">
        <v>-1.7152896095825364E-3</v>
      </c>
      <c r="G688">
        <f t="shared" si="43"/>
        <v>8.0799784771603562E-3</v>
      </c>
      <c r="H688" s="61">
        <f t="shared" si="41"/>
        <v>-0.21228888349531361</v>
      </c>
      <c r="J688" s="74">
        <v>8.3507193044427136E-3</v>
      </c>
      <c r="K688" s="61">
        <f t="shared" si="42"/>
        <v>-0.20540621077635496</v>
      </c>
    </row>
    <row r="689" spans="1:11" x14ac:dyDescent="0.25">
      <c r="A689" s="2">
        <v>44130</v>
      </c>
      <c r="B689">
        <v>1177.0899999999999</v>
      </c>
      <c r="C689">
        <f t="shared" si="40"/>
        <v>1.496331716604846E-3</v>
      </c>
      <c r="D689" s="30">
        <v>2.5611904194089066E-3</v>
      </c>
      <c r="G689">
        <f t="shared" si="43"/>
        <v>7.8450890477149218E-3</v>
      </c>
      <c r="H689" s="61">
        <f t="shared" si="41"/>
        <v>0.32647053511201601</v>
      </c>
      <c r="J689" s="74">
        <v>7.8064332847570181E-3</v>
      </c>
      <c r="K689" s="61">
        <f t="shared" si="42"/>
        <v>0.32808714632967312</v>
      </c>
    </row>
    <row r="690" spans="1:11" x14ac:dyDescent="0.25">
      <c r="A690" s="2">
        <v>44131</v>
      </c>
      <c r="B690">
        <v>1162.58</v>
      </c>
      <c r="C690">
        <f t="shared" si="40"/>
        <v>-1.2403617629399507E-2</v>
      </c>
      <c r="D690" s="30">
        <v>-1.2278491212123106E-2</v>
      </c>
      <c r="G690">
        <f t="shared" si="43"/>
        <v>7.6319249615316807E-3</v>
      </c>
      <c r="H690" s="61">
        <f t="shared" si="41"/>
        <v>-1.6088328009004544</v>
      </c>
      <c r="J690" s="74">
        <v>7.351398100687005E-3</v>
      </c>
      <c r="K690" s="61">
        <f t="shared" si="42"/>
        <v>-1.6702253155050402</v>
      </c>
    </row>
    <row r="691" spans="1:11" x14ac:dyDescent="0.25">
      <c r="A691" s="2">
        <v>44132</v>
      </c>
      <c r="B691">
        <v>1120.3699999999999</v>
      </c>
      <c r="C691">
        <f t="shared" si="40"/>
        <v>-3.6982685421925877E-2</v>
      </c>
      <c r="D691" s="30">
        <v>-3.3604889582807287E-2</v>
      </c>
      <c r="G691">
        <f t="shared" si="43"/>
        <v>7.9873138593718977E-3</v>
      </c>
      <c r="H691" s="61">
        <f t="shared" si="41"/>
        <v>-4.2072829707796018</v>
      </c>
      <c r="J691" s="74">
        <v>9.1743319663456311E-3</v>
      </c>
      <c r="K691" s="61">
        <f t="shared" si="42"/>
        <v>-3.6629249634829777</v>
      </c>
    </row>
    <row r="692" spans="1:11" x14ac:dyDescent="0.25">
      <c r="A692" s="2">
        <v>44133</v>
      </c>
      <c r="B692">
        <v>1131.27</v>
      </c>
      <c r="C692">
        <f t="shared" si="40"/>
        <v>9.6819075397740605E-3</v>
      </c>
      <c r="D692" s="30">
        <v>1.3911650440029804E-2</v>
      </c>
      <c r="G692">
        <f t="shared" si="43"/>
        <v>1.1301622359607836E-2</v>
      </c>
      <c r="H692" s="61">
        <f t="shared" si="41"/>
        <v>1.2309427794853813</v>
      </c>
      <c r="J692" s="74">
        <v>1.9664784968485029E-2</v>
      </c>
      <c r="K692" s="61">
        <f t="shared" si="42"/>
        <v>0.70743974380216956</v>
      </c>
    </row>
    <row r="693" spans="1:11" x14ac:dyDescent="0.25">
      <c r="A693" s="2">
        <v>44134</v>
      </c>
      <c r="B693">
        <v>1136.75</v>
      </c>
      <c r="C693">
        <f t="shared" si="40"/>
        <v>4.8324182892546131E-3</v>
      </c>
      <c r="D693" s="30">
        <v>9.4991712713675472E-3</v>
      </c>
      <c r="G693">
        <f t="shared" si="43"/>
        <v>1.1474977514556246E-2</v>
      </c>
      <c r="H693" s="61">
        <f t="shared" si="41"/>
        <v>0.8278161119982721</v>
      </c>
      <c r="J693" s="74">
        <v>1.7587825967610552E-2</v>
      </c>
      <c r="K693" s="61">
        <f t="shared" si="42"/>
        <v>0.5400992305052974</v>
      </c>
    </row>
    <row r="694" spans="1:11" x14ac:dyDescent="0.25">
      <c r="A694" s="2">
        <v>44138</v>
      </c>
      <c r="B694">
        <v>1151.3699999999999</v>
      </c>
      <c r="C694">
        <f t="shared" si="40"/>
        <v>1.2779223960042911E-2</v>
      </c>
      <c r="D694" s="30">
        <v>1.0165792872912008E-2</v>
      </c>
      <c r="G694">
        <f t="shared" si="43"/>
        <v>1.1366118850010484E-2</v>
      </c>
      <c r="H694" s="61">
        <f t="shared" si="41"/>
        <v>0.8943943844914688</v>
      </c>
      <c r="J694" s="74">
        <v>1.5409068981916676E-2</v>
      </c>
      <c r="K694" s="61">
        <f t="shared" si="42"/>
        <v>0.65972790989787133</v>
      </c>
    </row>
    <row r="695" spans="1:11" x14ac:dyDescent="0.25">
      <c r="A695" s="2">
        <v>44139</v>
      </c>
      <c r="B695">
        <v>1156.4100000000001</v>
      </c>
      <c r="C695">
        <f t="shared" si="40"/>
        <v>4.3678409664457919E-3</v>
      </c>
      <c r="D695" s="30">
        <v>8.145173161330072E-4</v>
      </c>
      <c r="G695">
        <f t="shared" si="43"/>
        <v>1.1297696178155382E-2</v>
      </c>
      <c r="H695" s="61">
        <f t="shared" si="41"/>
        <v>7.2095877184935639E-2</v>
      </c>
      <c r="J695" s="74">
        <v>1.4770179238319463E-2</v>
      </c>
      <c r="K695" s="61">
        <f t="shared" si="42"/>
        <v>5.5146068506727361E-2</v>
      </c>
    </row>
    <row r="696" spans="1:11" x14ac:dyDescent="0.25">
      <c r="A696" s="2">
        <v>44140</v>
      </c>
      <c r="B696">
        <v>1163.03</v>
      </c>
      <c r="C696">
        <f t="shared" si="40"/>
        <v>5.7082899111969877E-3</v>
      </c>
      <c r="D696" s="30">
        <v>5.7093370025430232E-3</v>
      </c>
      <c r="G696">
        <f t="shared" si="43"/>
        <v>1.0955339743949941E-2</v>
      </c>
      <c r="H696" s="61">
        <f t="shared" si="41"/>
        <v>0.52114650353002423</v>
      </c>
      <c r="J696" s="74">
        <v>1.3073903077384857E-2</v>
      </c>
      <c r="K696" s="61">
        <f t="shared" si="42"/>
        <v>0.43669721037009929</v>
      </c>
    </row>
    <row r="697" spans="1:11" x14ac:dyDescent="0.25">
      <c r="A697" s="2">
        <v>44141</v>
      </c>
      <c r="B697">
        <v>1172.3399999999999</v>
      </c>
      <c r="C697">
        <f t="shared" si="40"/>
        <v>7.9730829116691198E-3</v>
      </c>
      <c r="D697" s="30">
        <v>5.212339016693779E-3</v>
      </c>
      <c r="G697">
        <f t="shared" si="43"/>
        <v>1.0713267125931446E-2</v>
      </c>
      <c r="H697" s="61">
        <f t="shared" si="41"/>
        <v>0.48653122856213682</v>
      </c>
      <c r="J697" s="74">
        <v>1.1836752971153029E-2</v>
      </c>
      <c r="K697" s="61">
        <f t="shared" si="42"/>
        <v>0.44035209904241507</v>
      </c>
    </row>
    <row r="698" spans="1:11" x14ac:dyDescent="0.25">
      <c r="A698" s="2">
        <v>44144</v>
      </c>
      <c r="B698">
        <v>1213.69</v>
      </c>
      <c r="C698">
        <f t="shared" si="40"/>
        <v>3.4663554355545197E-2</v>
      </c>
      <c r="D698" s="30">
        <v>3.2835154665355533E-2</v>
      </c>
      <c r="G698">
        <f t="shared" si="43"/>
        <v>1.0465073131247891E-2</v>
      </c>
      <c r="H698" s="61">
        <f t="shared" si="41"/>
        <v>3.1375943821464873</v>
      </c>
      <c r="J698" s="74">
        <v>1.1186178469860204E-2</v>
      </c>
      <c r="K698" s="61">
        <f t="shared" si="42"/>
        <v>2.9353326298007723</v>
      </c>
    </row>
    <row r="699" spans="1:11" x14ac:dyDescent="0.25">
      <c r="A699" s="2">
        <v>44145</v>
      </c>
      <c r="B699">
        <v>1213.3900000000001</v>
      </c>
      <c r="C699">
        <f t="shared" si="40"/>
        <v>-2.4721064120492183E-4</v>
      </c>
      <c r="D699" s="30">
        <v>-5.7715791389774144E-3</v>
      </c>
      <c r="G699">
        <f t="shared" si="43"/>
        <v>1.2947414151779257E-2</v>
      </c>
      <c r="H699" s="61">
        <f t="shared" si="41"/>
        <v>-0.44577079803879399</v>
      </c>
      <c r="J699" s="74">
        <v>1.9434346518130589E-2</v>
      </c>
      <c r="K699" s="61">
        <f t="shared" si="42"/>
        <v>-0.29697829734552811</v>
      </c>
    </row>
    <row r="700" spans="1:11" x14ac:dyDescent="0.25">
      <c r="A700" s="2">
        <v>44146</v>
      </c>
      <c r="B700">
        <v>1220.06</v>
      </c>
      <c r="C700">
        <f t="shared" si="40"/>
        <v>5.4819426770432471E-3</v>
      </c>
      <c r="D700" s="30">
        <v>8.7919709339754574E-4</v>
      </c>
      <c r="G700">
        <f t="shared" si="43"/>
        <v>1.2632342172775439E-2</v>
      </c>
      <c r="H700" s="61">
        <f t="shared" si="41"/>
        <v>6.9598897921902811E-2</v>
      </c>
      <c r="J700" s="74">
        <v>1.6768411880295538E-2</v>
      </c>
      <c r="K700" s="61">
        <f t="shared" si="42"/>
        <v>5.2431744858956207E-2</v>
      </c>
    </row>
    <row r="701" spans="1:11" x14ac:dyDescent="0.25">
      <c r="A701" s="2">
        <v>44147</v>
      </c>
      <c r="B701">
        <v>1207.21</v>
      </c>
      <c r="C701">
        <f t="shared" si="40"/>
        <v>-1.0588125794984185E-2</v>
      </c>
      <c r="D701" s="30">
        <v>-1.0280041789212442E-2</v>
      </c>
      <c r="G701">
        <f t="shared" si="43"/>
        <v>1.2249403409783612E-2</v>
      </c>
      <c r="H701" s="61">
        <f t="shared" si="41"/>
        <v>-0.83922795627758995</v>
      </c>
      <c r="J701" s="74">
        <v>1.4790459838827777E-2</v>
      </c>
      <c r="K701" s="61">
        <f t="shared" si="42"/>
        <v>-0.69504544829805581</v>
      </c>
    </row>
    <row r="702" spans="1:11" x14ac:dyDescent="0.25">
      <c r="A702" s="2">
        <v>44148</v>
      </c>
      <c r="B702">
        <v>1209.8699999999999</v>
      </c>
      <c r="C702">
        <f t="shared" si="40"/>
        <v>2.2010037515064972E-3</v>
      </c>
      <c r="D702" s="30">
        <v>5.1611269689139944E-3</v>
      </c>
      <c r="G702">
        <f t="shared" si="43"/>
        <v>1.2140253968231412E-2</v>
      </c>
      <c r="H702" s="61">
        <f t="shared" si="41"/>
        <v>0.4251251236110562</v>
      </c>
      <c r="J702" s="74">
        <v>1.3888293863222143E-2</v>
      </c>
      <c r="K702" s="61">
        <f t="shared" si="42"/>
        <v>0.37161706252351656</v>
      </c>
    </row>
    <row r="703" spans="1:11" x14ac:dyDescent="0.25">
      <c r="A703" s="2">
        <v>44152</v>
      </c>
      <c r="B703">
        <v>1230.73</v>
      </c>
      <c r="C703">
        <f t="shared" si="40"/>
        <v>1.7094573449982425E-2</v>
      </c>
      <c r="D703" s="30">
        <v>1.2938815213523705E-2</v>
      </c>
      <c r="G703">
        <f t="shared" si="43"/>
        <v>1.1838110251375602E-2</v>
      </c>
      <c r="H703" s="61">
        <f t="shared" si="41"/>
        <v>1.0929797863658348</v>
      </c>
      <c r="J703" s="74">
        <v>1.2225795826109845E-2</v>
      </c>
      <c r="K703" s="61">
        <f t="shared" si="42"/>
        <v>1.0583208976785881</v>
      </c>
    </row>
    <row r="704" spans="1:11" x14ac:dyDescent="0.25">
      <c r="A704" s="2">
        <v>44153</v>
      </c>
      <c r="B704">
        <v>1234.56</v>
      </c>
      <c r="C704">
        <f t="shared" si="40"/>
        <v>3.1071420249465958E-3</v>
      </c>
      <c r="D704" s="30">
        <v>4.2880601492855403E-3</v>
      </c>
      <c r="G704">
        <f t="shared" si="43"/>
        <v>1.1907022273099326E-2</v>
      </c>
      <c r="H704" s="61">
        <f t="shared" si="41"/>
        <v>0.36012867456990016</v>
      </c>
      <c r="J704" s="74">
        <v>1.3592945346764857E-2</v>
      </c>
      <c r="K704" s="61">
        <f t="shared" si="42"/>
        <v>0.31546217835019147</v>
      </c>
    </row>
    <row r="705" spans="1:11" x14ac:dyDescent="0.25">
      <c r="A705" s="2">
        <v>44154</v>
      </c>
      <c r="B705">
        <v>1230.81</v>
      </c>
      <c r="C705">
        <f t="shared" si="40"/>
        <v>-3.0421420655487191E-3</v>
      </c>
      <c r="D705" s="30">
        <v>-6.2532169222939563E-3</v>
      </c>
      <c r="G705">
        <f t="shared" si="43"/>
        <v>1.1591971197255102E-2</v>
      </c>
      <c r="H705" s="61">
        <f t="shared" si="41"/>
        <v>-0.53944379397480513</v>
      </c>
      <c r="J705" s="74">
        <v>1.2031208666697272E-2</v>
      </c>
      <c r="K705" s="61">
        <f t="shared" si="42"/>
        <v>-0.51974968563242019</v>
      </c>
    </row>
    <row r="706" spans="1:11" x14ac:dyDescent="0.25">
      <c r="A706" s="2">
        <v>44155</v>
      </c>
      <c r="B706">
        <v>1239.74</v>
      </c>
      <c r="C706">
        <f t="shared" si="40"/>
        <v>7.2291909825836333E-3</v>
      </c>
      <c r="D706" s="30">
        <v>9.2895948461211315E-3</v>
      </c>
      <c r="G706">
        <f t="shared" si="43"/>
        <v>1.1342730349274296E-2</v>
      </c>
      <c r="H706" s="61">
        <f t="shared" si="41"/>
        <v>0.81899106829384127</v>
      </c>
      <c r="J706" s="74">
        <v>1.0765579727363814E-2</v>
      </c>
      <c r="K706" s="61">
        <f t="shared" si="42"/>
        <v>0.86289777990394301</v>
      </c>
    </row>
    <row r="707" spans="1:11" x14ac:dyDescent="0.25">
      <c r="A707" s="2">
        <v>44158</v>
      </c>
      <c r="B707">
        <v>1247.94</v>
      </c>
      <c r="C707">
        <f t="shared" si="40"/>
        <v>6.5925116562194899E-3</v>
      </c>
      <c r="D707" s="30">
        <v>7.28446885176302E-3</v>
      </c>
      <c r="G707">
        <f t="shared" si="43"/>
        <v>1.12301324219295E-2</v>
      </c>
      <c r="H707" s="61">
        <f t="shared" si="41"/>
        <v>0.6486538696140719</v>
      </c>
      <c r="J707" s="74">
        <v>1.0252515716883527E-2</v>
      </c>
      <c r="K707" s="61">
        <f t="shared" si="42"/>
        <v>0.71050550449458771</v>
      </c>
    </row>
    <row r="708" spans="1:11" x14ac:dyDescent="0.25">
      <c r="A708" s="2">
        <v>44159</v>
      </c>
      <c r="B708">
        <v>1270.6099999999999</v>
      </c>
      <c r="C708">
        <f t="shared" ref="C708:C771" si="44">LN(B708/B707)</f>
        <v>1.8002908248395632E-2</v>
      </c>
      <c r="D708" s="30">
        <v>1.5563113339711556E-2</v>
      </c>
      <c r="G708">
        <f t="shared" si="43"/>
        <v>1.1033255682180403E-2</v>
      </c>
      <c r="H708" s="61">
        <f t="shared" si="41"/>
        <v>1.4105640064924116</v>
      </c>
      <c r="J708" s="74">
        <v>9.7636028882345204E-3</v>
      </c>
      <c r="K708" s="61">
        <f t="shared" si="42"/>
        <v>1.5939928649152297</v>
      </c>
    </row>
    <row r="709" spans="1:11" x14ac:dyDescent="0.25">
      <c r="A709" s="2">
        <v>44160</v>
      </c>
      <c r="B709">
        <v>1263.6500000000001</v>
      </c>
      <c r="C709">
        <f t="shared" si="44"/>
        <v>-5.4927414698666471E-3</v>
      </c>
      <c r="D709" s="30">
        <v>-8.410379441464895E-3</v>
      </c>
      <c r="G709">
        <f t="shared" si="43"/>
        <v>1.1356117157767732E-2</v>
      </c>
      <c r="H709" s="61">
        <f t="shared" si="41"/>
        <v>-0.74060344082590646</v>
      </c>
      <c r="J709" s="74">
        <v>1.2378809569864467E-2</v>
      </c>
      <c r="K709" s="61">
        <f t="shared" si="42"/>
        <v>-0.67941746692181959</v>
      </c>
    </row>
    <row r="710" spans="1:11" x14ac:dyDescent="0.25">
      <c r="A710" s="2">
        <v>44161</v>
      </c>
      <c r="B710">
        <v>1263.04</v>
      </c>
      <c r="C710">
        <f t="shared" si="44"/>
        <v>-4.8284515461050737E-4</v>
      </c>
      <c r="D710" s="30">
        <v>1.766563042870196E-3</v>
      </c>
      <c r="G710">
        <f t="shared" si="43"/>
        <v>1.120124020043561E-2</v>
      </c>
      <c r="H710" s="61">
        <f t="shared" si="41"/>
        <v>0.15771137938828375</v>
      </c>
      <c r="J710" s="74">
        <v>1.1262120589490882E-2</v>
      </c>
      <c r="K710" s="61">
        <f t="shared" si="42"/>
        <v>0.15685882856898584</v>
      </c>
    </row>
    <row r="711" spans="1:11" x14ac:dyDescent="0.25">
      <c r="A711" s="2">
        <v>44162</v>
      </c>
      <c r="B711">
        <v>1261.74</v>
      </c>
      <c r="C711">
        <f t="shared" si="44"/>
        <v>-1.0297927858146311E-3</v>
      </c>
      <c r="D711" s="30">
        <v>-7.3534585164416501E-4</v>
      </c>
      <c r="G711">
        <f t="shared" si="43"/>
        <v>1.0868622718875174E-2</v>
      </c>
      <c r="H711" s="61">
        <f t="shared" si="41"/>
        <v>-6.7657684939887955E-2</v>
      </c>
      <c r="J711" s="74">
        <v>1.0046666089795014E-2</v>
      </c>
      <c r="K711" s="61">
        <f t="shared" si="42"/>
        <v>-7.3193021950943377E-2</v>
      </c>
    </row>
    <row r="712" spans="1:11" x14ac:dyDescent="0.25">
      <c r="A712" s="2">
        <v>44165</v>
      </c>
      <c r="B712">
        <v>1258</v>
      </c>
      <c r="C712">
        <f t="shared" si="44"/>
        <v>-2.9685624282818246E-3</v>
      </c>
      <c r="D712" s="30">
        <v>-3.3421741212108459E-4</v>
      </c>
      <c r="G712">
        <f t="shared" si="43"/>
        <v>1.0539060025838473E-2</v>
      </c>
      <c r="H712" s="61">
        <f t="shared" si="41"/>
        <v>-3.171226004042943E-2</v>
      </c>
      <c r="J712" s="74">
        <v>9.0836964648410342E-3</v>
      </c>
      <c r="K712" s="61">
        <f t="shared" si="42"/>
        <v>-3.679310657447573E-2</v>
      </c>
    </row>
    <row r="713" spans="1:11" x14ac:dyDescent="0.25">
      <c r="A713" s="2">
        <v>44166</v>
      </c>
      <c r="B713">
        <v>1285.1199999999999</v>
      </c>
      <c r="C713">
        <f t="shared" si="44"/>
        <v>2.1328940922814291E-2</v>
      </c>
      <c r="D713" s="30">
        <v>1.977028813315182E-2</v>
      </c>
      <c r="G713">
        <f t="shared" si="43"/>
        <v>1.0218325749908677E-2</v>
      </c>
      <c r="H713" s="61">
        <f t="shared" si="41"/>
        <v>1.9347874218365479</v>
      </c>
      <c r="J713" s="74">
        <v>8.4301857421816249E-3</v>
      </c>
      <c r="K713" s="61">
        <f t="shared" si="42"/>
        <v>2.345178236610896</v>
      </c>
    </row>
    <row r="714" spans="1:11" x14ac:dyDescent="0.25">
      <c r="A714" s="2">
        <v>44167</v>
      </c>
      <c r="B714">
        <v>1288.49</v>
      </c>
      <c r="C714">
        <f t="shared" si="44"/>
        <v>2.6188909167437517E-3</v>
      </c>
      <c r="D714" s="30">
        <v>1.6249569092726089E-3</v>
      </c>
      <c r="G714">
        <f t="shared" si="43"/>
        <v>1.1027292860690813E-2</v>
      </c>
      <c r="H714" s="61">
        <f t="shared" si="41"/>
        <v>0.14735773591949497</v>
      </c>
      <c r="J714" s="74">
        <v>1.2886861134863333E-2</v>
      </c>
      <c r="K714" s="61">
        <f t="shared" si="42"/>
        <v>0.1260940808058022</v>
      </c>
    </row>
    <row r="715" spans="1:11" x14ac:dyDescent="0.25">
      <c r="A715" s="2">
        <v>44168</v>
      </c>
      <c r="B715">
        <v>1298.1300000000001</v>
      </c>
      <c r="C715">
        <f t="shared" si="44"/>
        <v>7.4537772322109345E-3</v>
      </c>
      <c r="D715" s="30">
        <v>5.8502811624561307E-3</v>
      </c>
      <c r="G715">
        <f t="shared" si="43"/>
        <v>1.0698763744598511E-2</v>
      </c>
      <c r="H715" s="61">
        <f t="shared" si="41"/>
        <v>0.54681842707385364</v>
      </c>
      <c r="J715" s="74">
        <v>1.1430929129239509E-2</v>
      </c>
      <c r="K715" s="61">
        <f t="shared" si="42"/>
        <v>0.51179401921857115</v>
      </c>
    </row>
    <row r="716" spans="1:11" x14ac:dyDescent="0.25">
      <c r="A716" s="2">
        <v>44169</v>
      </c>
      <c r="B716">
        <v>1341.23</v>
      </c>
      <c r="C716">
        <f t="shared" si="44"/>
        <v>3.2662336038389063E-2</v>
      </c>
      <c r="D716" s="30">
        <v>3.1422672601703332E-2</v>
      </c>
      <c r="G716">
        <f t="shared" si="43"/>
        <v>1.0471355227656007E-2</v>
      </c>
      <c r="H716" s="61">
        <f t="shared" si="41"/>
        <v>3.0008219488832335</v>
      </c>
      <c r="J716" s="74">
        <v>1.0793087181887888E-2</v>
      </c>
      <c r="K716" s="61">
        <f t="shared" si="42"/>
        <v>2.9113702198602076</v>
      </c>
    </row>
    <row r="717" spans="1:11" x14ac:dyDescent="0.25">
      <c r="A717" s="2">
        <v>44172</v>
      </c>
      <c r="B717">
        <v>1363.74</v>
      </c>
      <c r="C717">
        <f t="shared" si="44"/>
        <v>1.6643822027579004E-2</v>
      </c>
      <c r="D717" s="30">
        <v>1.3017425232948491E-2</v>
      </c>
      <c r="G717">
        <f t="shared" si="43"/>
        <v>1.2740227026688478E-2</v>
      </c>
      <c r="H717" s="61">
        <f t="shared" si="41"/>
        <v>1.021757713240065</v>
      </c>
      <c r="J717" s="74">
        <v>1.844743024330036E-2</v>
      </c>
      <c r="K717" s="61">
        <f t="shared" si="42"/>
        <v>0.7056497875998794</v>
      </c>
    </row>
    <row r="718" spans="1:11" x14ac:dyDescent="0.25">
      <c r="A718" s="2">
        <v>44174</v>
      </c>
      <c r="B718">
        <v>1383.59</v>
      </c>
      <c r="C718">
        <f t="shared" si="44"/>
        <v>1.4450645116366663E-2</v>
      </c>
      <c r="D718" s="30">
        <v>6.8347820821294657E-3</v>
      </c>
      <c r="G718">
        <f t="shared" si="43"/>
        <v>1.2757028776003994E-2</v>
      </c>
      <c r="H718" s="61">
        <f t="shared" si="41"/>
        <v>0.53576598455164648</v>
      </c>
      <c r="J718" s="74">
        <v>1.7843711458333217E-2</v>
      </c>
      <c r="K718" s="61">
        <f t="shared" si="42"/>
        <v>0.38303590024358664</v>
      </c>
    </row>
    <row r="719" spans="1:11" x14ac:dyDescent="0.25">
      <c r="A719" s="2">
        <v>44175</v>
      </c>
      <c r="B719">
        <v>1368.49</v>
      </c>
      <c r="C719">
        <f t="shared" si="44"/>
        <v>-1.0973628331188451E-2</v>
      </c>
      <c r="D719" s="30">
        <v>-1.3993103444342785E-2</v>
      </c>
      <c r="G719">
        <f t="shared" si="43"/>
        <v>1.2481191087668606E-2</v>
      </c>
      <c r="H719" s="61">
        <f t="shared" si="41"/>
        <v>-1.1211352623362962</v>
      </c>
      <c r="J719" s="74">
        <v>1.6937296990454032E-2</v>
      </c>
      <c r="K719" s="61">
        <f t="shared" si="42"/>
        <v>-0.82617099128800697</v>
      </c>
    </row>
    <row r="720" spans="1:11" x14ac:dyDescent="0.25">
      <c r="A720" s="2">
        <v>44176</v>
      </c>
      <c r="B720">
        <v>1377.67</v>
      </c>
      <c r="C720">
        <f t="shared" si="44"/>
        <v>6.685724207358087E-3</v>
      </c>
      <c r="D720" s="30">
        <v>9.663821827739812E-3</v>
      </c>
      <c r="G720">
        <f t="shared" si="43"/>
        <v>1.2577032231378316E-2</v>
      </c>
      <c r="H720" s="61">
        <f t="shared" ref="H720:H783" si="45">D720/G720</f>
        <v>0.76837060205901642</v>
      </c>
      <c r="J720" s="74">
        <v>1.5612805207651818E-2</v>
      </c>
      <c r="K720" s="61">
        <f t="shared" ref="K720:K783" si="46">D720/J720</f>
        <v>0.61896768064483276</v>
      </c>
    </row>
    <row r="721" spans="1:11" x14ac:dyDescent="0.25">
      <c r="A721" s="2">
        <v>44179</v>
      </c>
      <c r="B721">
        <v>1389.31</v>
      </c>
      <c r="C721">
        <f t="shared" si="44"/>
        <v>8.413554607682748E-3</v>
      </c>
      <c r="D721" s="30">
        <v>7.8850664513462464E-3</v>
      </c>
      <c r="G721">
        <f t="shared" ref="G721:G784" si="47">SQRT($F$3*G720^2+(1-$F$3)*D720^2)</f>
        <v>1.2421521746681414E-2</v>
      </c>
      <c r="H721" s="61">
        <f t="shared" si="45"/>
        <v>0.63479069731958193</v>
      </c>
      <c r="J721" s="74">
        <v>1.3973349577931435E-2</v>
      </c>
      <c r="K721" s="61">
        <f t="shared" si="46"/>
        <v>0.56429322170536611</v>
      </c>
    </row>
    <row r="722" spans="1:11" x14ac:dyDescent="0.25">
      <c r="A722" s="2">
        <v>44180</v>
      </c>
      <c r="B722">
        <v>1408.02</v>
      </c>
      <c r="C722">
        <f t="shared" si="44"/>
        <v>1.3377241164216706E-2</v>
      </c>
      <c r="D722" s="30">
        <v>1.3902021269708891E-2</v>
      </c>
      <c r="G722">
        <f t="shared" si="47"/>
        <v>1.2197008105663097E-2</v>
      </c>
      <c r="H722" s="61">
        <f t="shared" si="45"/>
        <v>1.1397894589620017</v>
      </c>
      <c r="J722" s="74">
        <v>1.2900863507853296E-2</v>
      </c>
      <c r="K722" s="61">
        <f t="shared" si="46"/>
        <v>1.0776039341278316</v>
      </c>
    </row>
    <row r="723" spans="1:11" x14ac:dyDescent="0.25">
      <c r="A723" s="2">
        <v>44181</v>
      </c>
      <c r="B723">
        <v>1421.47</v>
      </c>
      <c r="C723">
        <f t="shared" si="44"/>
        <v>9.507085238681226E-3</v>
      </c>
      <c r="D723" s="30">
        <v>6.4404105473478759E-3</v>
      </c>
      <c r="G723">
        <f t="shared" si="47"/>
        <v>1.2305972454415821E-2</v>
      </c>
      <c r="H723" s="61">
        <f t="shared" si="45"/>
        <v>0.5233564898023827</v>
      </c>
      <c r="J723" s="74">
        <v>1.3067025548207628E-2</v>
      </c>
      <c r="K723" s="61">
        <f t="shared" si="46"/>
        <v>0.4928750252754569</v>
      </c>
    </row>
    <row r="724" spans="1:11" x14ac:dyDescent="0.25">
      <c r="A724" s="2">
        <v>44182</v>
      </c>
      <c r="B724">
        <v>1443.59</v>
      </c>
      <c r="C724">
        <f t="shared" si="44"/>
        <v>1.5441519216772923E-2</v>
      </c>
      <c r="D724" s="30">
        <v>1.3746958792612736E-2</v>
      </c>
      <c r="G724">
        <f t="shared" si="47"/>
        <v>1.2034927247267175E-2</v>
      </c>
      <c r="H724" s="61">
        <f t="shared" si="45"/>
        <v>1.1422552467638989</v>
      </c>
      <c r="J724" s="74">
        <v>1.2383628891529891E-2</v>
      </c>
      <c r="K724" s="61">
        <f t="shared" si="46"/>
        <v>1.1100913078891868</v>
      </c>
    </row>
    <row r="725" spans="1:11" x14ac:dyDescent="0.25">
      <c r="A725" s="2">
        <v>44183</v>
      </c>
      <c r="B725">
        <v>1426.47</v>
      </c>
      <c r="C725">
        <f t="shared" si="44"/>
        <v>-1.193020567981877E-2</v>
      </c>
      <c r="D725" s="30">
        <v>-1.3188652916717201E-2</v>
      </c>
      <c r="G725">
        <f t="shared" si="47"/>
        <v>1.2144457088686203E-2</v>
      </c>
      <c r="H725" s="61">
        <f t="shared" si="45"/>
        <v>-1.0859812686895467</v>
      </c>
      <c r="J725" s="74">
        <v>1.3233071400962495E-2</v>
      </c>
      <c r="K725" s="61">
        <f t="shared" si="46"/>
        <v>-0.99664337303869888</v>
      </c>
    </row>
    <row r="726" spans="1:11" x14ac:dyDescent="0.25">
      <c r="A726" s="2">
        <v>44186</v>
      </c>
      <c r="B726">
        <v>1377.38</v>
      </c>
      <c r="C726">
        <f t="shared" si="44"/>
        <v>-3.5019717043366858E-2</v>
      </c>
      <c r="D726" s="30">
        <v>-3.5148922011169072E-2</v>
      </c>
      <c r="G726">
        <f t="shared" si="47"/>
        <v>1.220962741633266E-2</v>
      </c>
      <c r="H726" s="61">
        <f t="shared" si="45"/>
        <v>-2.8787874365560748</v>
      </c>
      <c r="J726" s="74">
        <v>1.2981241656283249E-2</v>
      </c>
      <c r="K726" s="61">
        <f t="shared" si="46"/>
        <v>-2.7076702631258778</v>
      </c>
    </row>
    <row r="727" spans="1:11" x14ac:dyDescent="0.25">
      <c r="A727" s="2">
        <v>44187</v>
      </c>
      <c r="B727">
        <v>1400.91</v>
      </c>
      <c r="C727">
        <f t="shared" si="44"/>
        <v>1.6938881550019904E-2</v>
      </c>
      <c r="D727" s="30">
        <v>2.2413947176608644E-2</v>
      </c>
      <c r="G727">
        <f t="shared" si="47"/>
        <v>1.4637530688601724E-2</v>
      </c>
      <c r="H727" s="61">
        <f t="shared" si="45"/>
        <v>1.531265597554814</v>
      </c>
      <c r="J727" s="74">
        <v>2.0362073779450349E-2</v>
      </c>
      <c r="K727" s="61">
        <f t="shared" si="46"/>
        <v>1.1007693724805707</v>
      </c>
    </row>
    <row r="728" spans="1:11" x14ac:dyDescent="0.25">
      <c r="A728" s="2">
        <v>44188</v>
      </c>
      <c r="B728">
        <v>1416.62</v>
      </c>
      <c r="C728">
        <f t="shared" si="44"/>
        <v>1.1151727086462624E-2</v>
      </c>
      <c r="D728" s="30">
        <v>1.7730470608802788E-2</v>
      </c>
      <c r="G728">
        <f t="shared" si="47"/>
        <v>1.5216601725165839E-2</v>
      </c>
      <c r="H728" s="61">
        <f t="shared" si="45"/>
        <v>1.1652056700333695</v>
      </c>
      <c r="J728" s="74">
        <v>1.9341471752023224E-2</v>
      </c>
      <c r="K728" s="61">
        <f t="shared" si="46"/>
        <v>0.91670741689799706</v>
      </c>
    </row>
    <row r="729" spans="1:11" x14ac:dyDescent="0.25">
      <c r="A729" s="2">
        <v>44189</v>
      </c>
      <c r="B729">
        <v>1422.21</v>
      </c>
      <c r="C729">
        <f t="shared" si="44"/>
        <v>3.9382472532529939E-3</v>
      </c>
      <c r="D729" s="30">
        <v>1.1554512107371261E-3</v>
      </c>
      <c r="G729">
        <f t="shared" si="47"/>
        <v>1.5379026147944412E-2</v>
      </c>
      <c r="H729" s="61">
        <f t="shared" si="45"/>
        <v>7.5131624045750509E-2</v>
      </c>
      <c r="J729" s="74">
        <v>1.753151689266997E-2</v>
      </c>
      <c r="K729" s="61">
        <f t="shared" si="46"/>
        <v>6.5907087094113748E-2</v>
      </c>
    </row>
    <row r="730" spans="1:11" x14ac:dyDescent="0.25">
      <c r="A730" s="2">
        <v>44193</v>
      </c>
      <c r="B730">
        <v>1431.05</v>
      </c>
      <c r="C730">
        <f t="shared" si="44"/>
        <v>6.1964407624579667E-3</v>
      </c>
      <c r="D730" s="30">
        <v>5.3802461826075836E-3</v>
      </c>
      <c r="G730">
        <f t="shared" si="47"/>
        <v>1.4913204973902562E-2</v>
      </c>
      <c r="H730" s="61">
        <f t="shared" si="45"/>
        <v>0.36077061852383657</v>
      </c>
      <c r="J730" s="74">
        <v>1.5303708416865165E-2</v>
      </c>
      <c r="K730" s="61">
        <f t="shared" si="46"/>
        <v>0.35156486493681388</v>
      </c>
    </row>
    <row r="731" spans="1:11" x14ac:dyDescent="0.25">
      <c r="A731" s="2">
        <v>44194</v>
      </c>
      <c r="B731">
        <v>1450.72</v>
      </c>
      <c r="C731">
        <f t="shared" si="44"/>
        <v>1.3651544350725457E-2</v>
      </c>
      <c r="D731" s="30">
        <v>1.4103747001510005E-2</v>
      </c>
      <c r="G731">
        <f t="shared" si="47"/>
        <v>1.4518825178957903E-2</v>
      </c>
      <c r="H731" s="61">
        <f t="shared" si="45"/>
        <v>0.97141103551205576</v>
      </c>
      <c r="J731" s="74">
        <v>1.3672171258619106E-2</v>
      </c>
      <c r="K731" s="61">
        <f t="shared" si="46"/>
        <v>1.0315659988985897</v>
      </c>
    </row>
    <row r="732" spans="1:11" x14ac:dyDescent="0.25">
      <c r="A732" s="2">
        <v>44195</v>
      </c>
      <c r="B732">
        <v>1437.89</v>
      </c>
      <c r="C732">
        <f t="shared" si="44"/>
        <v>-8.8832236747836777E-3</v>
      </c>
      <c r="D732" s="30">
        <v>-1.3427938569682895E-2</v>
      </c>
      <c r="G732">
        <f t="shared" si="47"/>
        <v>1.4494255699119897E-2</v>
      </c>
      <c r="H732" s="61">
        <f t="shared" si="45"/>
        <v>-0.92643174292131814</v>
      </c>
      <c r="J732" s="74">
        <v>1.3681833225151607E-2</v>
      </c>
      <c r="K732" s="61">
        <f t="shared" si="46"/>
        <v>-0.98144293595086574</v>
      </c>
    </row>
    <row r="733" spans="1:11" x14ac:dyDescent="0.25">
      <c r="A733" s="2">
        <v>44200</v>
      </c>
      <c r="B733">
        <v>1418.01</v>
      </c>
      <c r="C733">
        <f t="shared" si="44"/>
        <v>-1.3922280969578352E-2</v>
      </c>
      <c r="D733" s="30">
        <v>-1.4262933811158946E-2</v>
      </c>
      <c r="G733">
        <f t="shared" si="47"/>
        <v>1.443249851650961E-2</v>
      </c>
      <c r="H733" s="61">
        <f t="shared" si="45"/>
        <v>-0.9882511884441425</v>
      </c>
      <c r="J733" s="74">
        <v>1.2748263958390951E-2</v>
      </c>
      <c r="K733" s="61">
        <f t="shared" si="46"/>
        <v>-1.1188138132150169</v>
      </c>
    </row>
    <row r="734" spans="1:11" x14ac:dyDescent="0.25">
      <c r="A734" s="2">
        <v>44201</v>
      </c>
      <c r="B734">
        <v>1431.73</v>
      </c>
      <c r="C734">
        <f t="shared" si="44"/>
        <v>9.6290230038615504E-3</v>
      </c>
      <c r="D734" s="30">
        <v>1.3889399049001376E-2</v>
      </c>
      <c r="G734">
        <f t="shared" si="47"/>
        <v>1.4422380853291838E-2</v>
      </c>
      <c r="H734" s="61">
        <f t="shared" si="45"/>
        <v>0.96304481141414233</v>
      </c>
      <c r="J734" s="74">
        <v>1.3091114701283109E-2</v>
      </c>
      <c r="K734" s="61">
        <f t="shared" si="46"/>
        <v>1.0609790965806773</v>
      </c>
    </row>
    <row r="735" spans="1:11" x14ac:dyDescent="0.25">
      <c r="A735" s="2">
        <v>44202</v>
      </c>
      <c r="B735">
        <v>1436.03</v>
      </c>
      <c r="C735">
        <f t="shared" si="44"/>
        <v>2.9988584976048645E-3</v>
      </c>
      <c r="D735" s="30">
        <v>4.7860795154083865E-3</v>
      </c>
      <c r="G735">
        <f t="shared" si="47"/>
        <v>1.4390958608282461E-2</v>
      </c>
      <c r="H735" s="61">
        <f t="shared" si="45"/>
        <v>0.33257544863299399</v>
      </c>
      <c r="J735" s="74">
        <v>1.2423649271127882E-2</v>
      </c>
      <c r="K735" s="61">
        <f t="shared" si="46"/>
        <v>0.38523942611057643</v>
      </c>
    </row>
    <row r="736" spans="1:11" x14ac:dyDescent="0.25">
      <c r="A736" s="2">
        <v>44203</v>
      </c>
      <c r="B736">
        <v>1435.74</v>
      </c>
      <c r="C736">
        <f t="shared" si="44"/>
        <v>-2.0196603557088062E-4</v>
      </c>
      <c r="D736" s="30">
        <v>-2.9385785946524844E-4</v>
      </c>
      <c r="G736">
        <f t="shared" si="47"/>
        <v>1.400171781293459E-2</v>
      </c>
      <c r="H736" s="61">
        <f t="shared" si="45"/>
        <v>-2.0987271947002582E-2</v>
      </c>
      <c r="J736" s="74">
        <v>1.1078552055346021E-2</v>
      </c>
      <c r="K736" s="61">
        <f t="shared" si="46"/>
        <v>-2.6524933763654213E-2</v>
      </c>
    </row>
    <row r="737" spans="1:11" x14ac:dyDescent="0.25">
      <c r="A737" s="2">
        <v>44204</v>
      </c>
      <c r="B737">
        <v>1453.12</v>
      </c>
      <c r="C737">
        <f t="shared" si="44"/>
        <v>1.2032573190306716E-2</v>
      </c>
      <c r="D737" s="30">
        <v>1.2390495177715656E-2</v>
      </c>
      <c r="G737">
        <f t="shared" si="47"/>
        <v>1.3575359912604931E-2</v>
      </c>
      <c r="H737" s="61">
        <f t="shared" si="45"/>
        <v>0.91271946066128895</v>
      </c>
      <c r="J737" s="74">
        <v>9.8966510099013048E-3</v>
      </c>
      <c r="K737" s="61">
        <f t="shared" si="46"/>
        <v>1.2519886944906247</v>
      </c>
    </row>
    <row r="738" spans="1:11" x14ac:dyDescent="0.25">
      <c r="A738" s="2">
        <v>44208</v>
      </c>
      <c r="B738">
        <v>1461.73</v>
      </c>
      <c r="C738">
        <f t="shared" si="44"/>
        <v>5.9076968223875717E-3</v>
      </c>
      <c r="D738" s="30">
        <v>1.941651263284213E-3</v>
      </c>
      <c r="G738">
        <f t="shared" si="47"/>
        <v>1.3507199383895056E-2</v>
      </c>
      <c r="H738" s="61">
        <f t="shared" si="45"/>
        <v>0.14374935973768838</v>
      </c>
      <c r="J738" s="74">
        <v>1.0659282468456073E-2</v>
      </c>
      <c r="K738" s="61">
        <f t="shared" si="46"/>
        <v>0.18215590674420398</v>
      </c>
    </row>
    <row r="739" spans="1:11" x14ac:dyDescent="0.25">
      <c r="A739" s="2">
        <v>44209</v>
      </c>
      <c r="B739">
        <v>1456.03</v>
      </c>
      <c r="C739">
        <f t="shared" si="44"/>
        <v>-3.9071117920057826E-3</v>
      </c>
      <c r="D739" s="30">
        <v>-6.2302261245759617E-3</v>
      </c>
      <c r="G739">
        <f t="shared" si="47"/>
        <v>1.3104349265118434E-2</v>
      </c>
      <c r="H739" s="61">
        <f t="shared" si="45"/>
        <v>-0.47543193473633766</v>
      </c>
      <c r="J739" s="74">
        <v>9.9729765308823812E-3</v>
      </c>
      <c r="K739" s="61">
        <f t="shared" si="46"/>
        <v>-0.62471079775264737</v>
      </c>
    </row>
    <row r="740" spans="1:11" x14ac:dyDescent="0.25">
      <c r="A740" s="2">
        <v>44210</v>
      </c>
      <c r="B740">
        <v>1467.12</v>
      </c>
      <c r="C740">
        <f t="shared" si="44"/>
        <v>7.58774144861157E-3</v>
      </c>
      <c r="D740" s="30">
        <v>8.3208557168209345E-3</v>
      </c>
      <c r="G740">
        <f t="shared" si="47"/>
        <v>1.279646336048669E-2</v>
      </c>
      <c r="H740" s="61">
        <f t="shared" si="45"/>
        <v>0.6502465159642723</v>
      </c>
      <c r="J740" s="74">
        <v>9.2054514137964085E-3</v>
      </c>
      <c r="K740" s="61">
        <f t="shared" si="46"/>
        <v>0.90390523427784197</v>
      </c>
    </row>
    <row r="741" spans="1:11" x14ac:dyDescent="0.25">
      <c r="A741" s="2">
        <v>44211</v>
      </c>
      <c r="B741">
        <v>1452.58</v>
      </c>
      <c r="C741">
        <f t="shared" si="44"/>
        <v>-9.9600097265527387E-3</v>
      </c>
      <c r="D741" s="30">
        <v>-9.3237218747010651E-3</v>
      </c>
      <c r="G741">
        <f t="shared" si="47"/>
        <v>1.2572935395352617E-2</v>
      </c>
      <c r="H741" s="61">
        <f t="shared" si="45"/>
        <v>-0.74157080916421703</v>
      </c>
      <c r="J741" s="74">
        <v>9.1625103489138809E-3</v>
      </c>
      <c r="K741" s="61">
        <f t="shared" si="46"/>
        <v>-1.0175946896263308</v>
      </c>
    </row>
    <row r="742" spans="1:11" x14ac:dyDescent="0.25">
      <c r="A742" s="2">
        <v>44214</v>
      </c>
      <c r="B742">
        <v>1454.5</v>
      </c>
      <c r="C742">
        <f t="shared" si="44"/>
        <v>1.3209132732294887E-3</v>
      </c>
      <c r="D742" s="30">
        <v>1.17994828698554E-3</v>
      </c>
      <c r="G742">
        <f t="shared" si="47"/>
        <v>1.2402011512822214E-2</v>
      </c>
      <c r="H742" s="61">
        <f t="shared" si="45"/>
        <v>9.5141686150316263E-2</v>
      </c>
      <c r="J742" s="74">
        <v>9.6445491332121866E-3</v>
      </c>
      <c r="K742" s="61">
        <f t="shared" si="46"/>
        <v>0.12234354044838068</v>
      </c>
    </row>
    <row r="743" spans="1:11" x14ac:dyDescent="0.25">
      <c r="A743" s="2">
        <v>44215</v>
      </c>
      <c r="B743">
        <v>1459.41</v>
      </c>
      <c r="C743">
        <f t="shared" si="44"/>
        <v>3.3700455038005702E-3</v>
      </c>
      <c r="D743" s="30">
        <v>6.3832068000303777E-3</v>
      </c>
      <c r="G743">
        <f t="shared" si="47"/>
        <v>1.2027669469515773E-2</v>
      </c>
      <c r="H743" s="61">
        <f t="shared" si="45"/>
        <v>0.53071019420750365</v>
      </c>
      <c r="J743" s="74">
        <v>8.7739021465922402E-3</v>
      </c>
      <c r="K743" s="61">
        <f t="shared" si="46"/>
        <v>0.72752199573021203</v>
      </c>
    </row>
    <row r="744" spans="1:11" x14ac:dyDescent="0.25">
      <c r="A744" s="2">
        <v>44216</v>
      </c>
      <c r="B744">
        <v>1459.85</v>
      </c>
      <c r="C744">
        <f t="shared" si="44"/>
        <v>3.0144625921074876E-4</v>
      </c>
      <c r="D744" s="30">
        <v>9.3639049875983535E-4</v>
      </c>
      <c r="G744">
        <f t="shared" si="47"/>
        <v>1.1765613568316943E-2</v>
      </c>
      <c r="H744" s="61">
        <f t="shared" si="45"/>
        <v>7.9587051990335334E-2</v>
      </c>
      <c r="J744" s="74">
        <v>8.226852227541161E-3</v>
      </c>
      <c r="K744" s="61">
        <f t="shared" si="46"/>
        <v>0.11382123719508007</v>
      </c>
    </row>
    <row r="745" spans="1:11" x14ac:dyDescent="0.25">
      <c r="A745" s="2">
        <v>44217</v>
      </c>
      <c r="B745">
        <v>1446.23</v>
      </c>
      <c r="C745">
        <f t="shared" si="44"/>
        <v>-9.3735201537622978E-3</v>
      </c>
      <c r="D745" s="30">
        <v>-1.2703567118805364E-2</v>
      </c>
      <c r="G745">
        <f t="shared" si="47"/>
        <v>1.1409491334437132E-2</v>
      </c>
      <c r="H745" s="61">
        <f t="shared" si="45"/>
        <v>-1.1134209884065855</v>
      </c>
      <c r="J745" s="74">
        <v>7.6413549122323491E-3</v>
      </c>
      <c r="K745" s="61">
        <f t="shared" si="46"/>
        <v>-1.662475734305886</v>
      </c>
    </row>
    <row r="746" spans="1:11" x14ac:dyDescent="0.25">
      <c r="A746" s="2">
        <v>44218</v>
      </c>
      <c r="B746">
        <v>1418.98</v>
      </c>
      <c r="C746">
        <f t="shared" si="44"/>
        <v>-1.9021866916489095E-2</v>
      </c>
      <c r="D746" s="30">
        <v>-1.582705060816518E-2</v>
      </c>
      <c r="G746">
        <f t="shared" si="47"/>
        <v>1.1491246234089661E-2</v>
      </c>
      <c r="H746" s="61">
        <f t="shared" si="45"/>
        <v>-1.3773136773636461</v>
      </c>
      <c r="J746" s="74">
        <v>8.4866636577614514E-3</v>
      </c>
      <c r="K746" s="61">
        <f t="shared" si="46"/>
        <v>-1.8649319975925522</v>
      </c>
    </row>
    <row r="747" spans="1:11" x14ac:dyDescent="0.25">
      <c r="A747" s="2">
        <v>44221</v>
      </c>
      <c r="B747">
        <v>1397.65</v>
      </c>
      <c r="C747">
        <f t="shared" si="44"/>
        <v>-1.5146048832760786E-2</v>
      </c>
      <c r="D747" s="30">
        <v>-1.1564749236524964E-2</v>
      </c>
      <c r="G747">
        <f t="shared" si="47"/>
        <v>1.1796420960144495E-2</v>
      </c>
      <c r="H747" s="61">
        <f t="shared" si="45"/>
        <v>-0.98036084636159904</v>
      </c>
      <c r="J747" s="74">
        <v>1.2050584141111702E-2</v>
      </c>
      <c r="K747" s="61">
        <f t="shared" si="46"/>
        <v>-0.95968370504718803</v>
      </c>
    </row>
    <row r="748" spans="1:11" x14ac:dyDescent="0.25">
      <c r="A748" s="2">
        <v>44222</v>
      </c>
      <c r="B748">
        <v>1402.25</v>
      </c>
      <c r="C748">
        <f t="shared" si="44"/>
        <v>3.2858345931908563E-3</v>
      </c>
      <c r="D748" s="30">
        <v>7.1815369925968741E-3</v>
      </c>
      <c r="G748">
        <f t="shared" si="47"/>
        <v>1.1782649112785395E-2</v>
      </c>
      <c r="H748" s="61">
        <f t="shared" si="45"/>
        <v>0.60950104886040968</v>
      </c>
      <c r="J748" s="74">
        <v>1.2929601145340596E-2</v>
      </c>
      <c r="K748" s="61">
        <f t="shared" si="46"/>
        <v>0.55543376101627573</v>
      </c>
    </row>
    <row r="749" spans="1:11" x14ac:dyDescent="0.25">
      <c r="A749" s="2">
        <v>44223</v>
      </c>
      <c r="B749">
        <v>1374.85</v>
      </c>
      <c r="C749">
        <f t="shared" si="44"/>
        <v>-1.9733455147711593E-2</v>
      </c>
      <c r="D749" s="30">
        <v>-1.7004700791156898E-2</v>
      </c>
      <c r="G749">
        <f t="shared" si="47"/>
        <v>1.1558349333822859E-2</v>
      </c>
      <c r="H749" s="61">
        <f t="shared" si="45"/>
        <v>-1.4712049532364055</v>
      </c>
      <c r="J749" s="74">
        <v>1.1505232883442884E-2</v>
      </c>
      <c r="K749" s="61">
        <f t="shared" si="46"/>
        <v>-1.4779970960542892</v>
      </c>
    </row>
    <row r="750" spans="1:11" x14ac:dyDescent="0.25">
      <c r="A750" s="2">
        <v>44224</v>
      </c>
      <c r="B750">
        <v>1367.2</v>
      </c>
      <c r="C750">
        <f t="shared" si="44"/>
        <v>-5.5797814393535082E-3</v>
      </c>
      <c r="D750" s="30">
        <v>-3.3652477546287675E-3</v>
      </c>
      <c r="G750">
        <f t="shared" si="47"/>
        <v>1.1955304425364025E-2</v>
      </c>
      <c r="H750" s="61">
        <f t="shared" si="45"/>
        <v>-0.28148574347376348</v>
      </c>
      <c r="J750" s="74">
        <v>1.3963072636437044E-2</v>
      </c>
      <c r="K750" s="61">
        <f t="shared" si="46"/>
        <v>-0.24101054561923968</v>
      </c>
    </row>
    <row r="751" spans="1:11" x14ac:dyDescent="0.25">
      <c r="A751" s="2">
        <v>44225</v>
      </c>
      <c r="B751">
        <v>1348.12</v>
      </c>
      <c r="C751">
        <f t="shared" si="44"/>
        <v>-1.4053823519729296E-2</v>
      </c>
      <c r="D751" s="30">
        <v>-1.1474899578292255E-2</v>
      </c>
      <c r="G751">
        <f t="shared" si="47"/>
        <v>1.1620371733122093E-2</v>
      </c>
      <c r="H751" s="61">
        <f t="shared" si="45"/>
        <v>-0.98748128216800568</v>
      </c>
      <c r="J751" s="74">
        <v>1.2531965509328608E-2</v>
      </c>
      <c r="K751" s="61">
        <f t="shared" si="46"/>
        <v>-0.91565042768035954</v>
      </c>
    </row>
    <row r="752" spans="1:11" x14ac:dyDescent="0.25">
      <c r="A752" s="2">
        <v>44228</v>
      </c>
      <c r="B752">
        <v>1357.16</v>
      </c>
      <c r="C752">
        <f t="shared" si="44"/>
        <v>6.6832517508366371E-3</v>
      </c>
      <c r="D752" s="30">
        <v>1.0676068670704718E-2</v>
      </c>
      <c r="G752">
        <f t="shared" si="47"/>
        <v>1.1611694798043044E-2</v>
      </c>
      <c r="H752" s="61">
        <f t="shared" si="45"/>
        <v>0.91942380990792061</v>
      </c>
      <c r="J752" s="74">
        <v>1.2973014492491974E-2</v>
      </c>
      <c r="K752" s="61">
        <f t="shared" si="46"/>
        <v>0.82294432623068492</v>
      </c>
    </row>
    <row r="753" spans="1:11" x14ac:dyDescent="0.25">
      <c r="A753" s="2">
        <v>44229</v>
      </c>
      <c r="B753">
        <v>1368.3</v>
      </c>
      <c r="C753">
        <f t="shared" si="44"/>
        <v>8.1748123532758912E-3</v>
      </c>
      <c r="D753" s="30">
        <v>5.9334729765256758E-3</v>
      </c>
      <c r="G753">
        <f t="shared" si="47"/>
        <v>1.1557693336199141E-2</v>
      </c>
      <c r="H753" s="61">
        <f t="shared" si="45"/>
        <v>0.51337864779140752</v>
      </c>
      <c r="J753" s="74">
        <v>1.187500512834015E-2</v>
      </c>
      <c r="K753" s="61">
        <f t="shared" si="46"/>
        <v>0.49966066645017421</v>
      </c>
    </row>
    <row r="754" spans="1:11" x14ac:dyDescent="0.25">
      <c r="A754" s="2">
        <v>44230</v>
      </c>
      <c r="B754">
        <v>1359.03</v>
      </c>
      <c r="C754">
        <f t="shared" si="44"/>
        <v>-6.7978834230835372E-3</v>
      </c>
      <c r="D754" s="30">
        <v>-7.558121086475811E-3</v>
      </c>
      <c r="G754">
        <f t="shared" si="47"/>
        <v>1.1299461262918437E-2</v>
      </c>
      <c r="H754" s="61">
        <f t="shared" si="45"/>
        <v>-0.66889216314050104</v>
      </c>
      <c r="J754" s="74">
        <v>1.1248831726709907E-2</v>
      </c>
      <c r="K754" s="61">
        <f t="shared" si="46"/>
        <v>-0.67190276022436635</v>
      </c>
    </row>
    <row r="755" spans="1:11" x14ac:dyDescent="0.25">
      <c r="A755" s="2">
        <v>44231</v>
      </c>
      <c r="B755">
        <v>1359.63</v>
      </c>
      <c r="C755">
        <f t="shared" si="44"/>
        <v>4.4139392917216992E-4</v>
      </c>
      <c r="D755" s="30">
        <v>-1.4981387097722243E-3</v>
      </c>
      <c r="G755">
        <f t="shared" si="47"/>
        <v>1.1110565557330216E-2</v>
      </c>
      <c r="H755" s="61">
        <f t="shared" si="45"/>
        <v>-0.13483910445799266</v>
      </c>
      <c r="J755" s="74">
        <v>1.0552709974749904E-2</v>
      </c>
      <c r="K755" s="61">
        <f t="shared" si="46"/>
        <v>-0.14196720210798078</v>
      </c>
    </row>
    <row r="756" spans="1:11" x14ac:dyDescent="0.25">
      <c r="A756" s="2">
        <v>44232</v>
      </c>
      <c r="B756">
        <v>1370.46</v>
      </c>
      <c r="C756">
        <f t="shared" si="44"/>
        <v>7.9338459967446314E-3</v>
      </c>
      <c r="D756" s="30">
        <v>9.8015071220239978E-3</v>
      </c>
      <c r="G756">
        <f t="shared" si="47"/>
        <v>1.0778341809347652E-2</v>
      </c>
      <c r="H756" s="61">
        <f t="shared" si="45"/>
        <v>0.90937059664627806</v>
      </c>
      <c r="J756" s="74">
        <v>9.476537577261657E-3</v>
      </c>
      <c r="K756" s="61">
        <f t="shared" si="46"/>
        <v>1.0342920124689934</v>
      </c>
    </row>
    <row r="757" spans="1:11" x14ac:dyDescent="0.25">
      <c r="A757" s="2">
        <v>44235</v>
      </c>
      <c r="B757">
        <v>1383.38</v>
      </c>
      <c r="C757">
        <f t="shared" si="44"/>
        <v>9.3833300387855794E-3</v>
      </c>
      <c r="D757" s="30">
        <v>7.7321544769645128E-3</v>
      </c>
      <c r="G757">
        <f t="shared" si="47"/>
        <v>1.0722241628566713E-2</v>
      </c>
      <c r="H757" s="61">
        <f t="shared" si="45"/>
        <v>0.72113227297211191</v>
      </c>
      <c r="J757" s="74">
        <v>9.4251961664037643E-3</v>
      </c>
      <c r="K757" s="61">
        <f t="shared" si="46"/>
        <v>0.82037066820167404</v>
      </c>
    </row>
    <row r="758" spans="1:11" x14ac:dyDescent="0.25">
      <c r="A758" s="2">
        <v>44236</v>
      </c>
      <c r="B758">
        <v>1380.29</v>
      </c>
      <c r="C758">
        <f t="shared" si="44"/>
        <v>-2.2361579259489255E-3</v>
      </c>
      <c r="D758" s="30">
        <v>-6.6088075557749256E-3</v>
      </c>
      <c r="G758">
        <f t="shared" si="47"/>
        <v>1.0566723729719887E-2</v>
      </c>
      <c r="H758" s="61">
        <f t="shared" si="45"/>
        <v>-0.62543582332781578</v>
      </c>
      <c r="J758" s="74">
        <v>9.6925320836853315E-3</v>
      </c>
      <c r="K758" s="61">
        <f t="shared" si="46"/>
        <v>-0.68184531128857506</v>
      </c>
    </row>
    <row r="759" spans="1:11" x14ac:dyDescent="0.25">
      <c r="A759" s="2">
        <v>44237</v>
      </c>
      <c r="B759">
        <v>1374.2</v>
      </c>
      <c r="C759">
        <f t="shared" si="44"/>
        <v>-4.4218784044585992E-3</v>
      </c>
      <c r="D759" s="30">
        <v>-6.00471742008514E-3</v>
      </c>
      <c r="G759">
        <f t="shared" si="47"/>
        <v>1.0371928055861547E-2</v>
      </c>
      <c r="H759" s="61">
        <f t="shared" si="45"/>
        <v>-0.57893936284022518</v>
      </c>
      <c r="J759" s="74">
        <v>8.8544625957825661E-3</v>
      </c>
      <c r="K759" s="61">
        <f t="shared" si="46"/>
        <v>-0.67815718403341874</v>
      </c>
    </row>
    <row r="760" spans="1:11" x14ac:dyDescent="0.25">
      <c r="A760" s="2">
        <v>44238</v>
      </c>
      <c r="B760">
        <v>1367.79</v>
      </c>
      <c r="C760">
        <f t="shared" si="44"/>
        <v>-4.6754449700872084E-3</v>
      </c>
      <c r="D760" s="30">
        <v>-2.8604751017403621E-3</v>
      </c>
      <c r="G760">
        <f t="shared" si="47"/>
        <v>1.0162956064940665E-2</v>
      </c>
      <c r="H760" s="61">
        <f t="shared" si="45"/>
        <v>-0.28146093355733331</v>
      </c>
      <c r="J760" s="74">
        <v>8.4022731673569408E-3</v>
      </c>
      <c r="K760" s="61">
        <f t="shared" si="46"/>
        <v>-0.34044062181331897</v>
      </c>
    </row>
    <row r="761" spans="1:11" x14ac:dyDescent="0.25">
      <c r="A761" s="2">
        <v>44239</v>
      </c>
      <c r="B761">
        <v>1365.95</v>
      </c>
      <c r="C761">
        <f t="shared" si="44"/>
        <v>-1.3461413871507526E-3</v>
      </c>
      <c r="D761" s="30">
        <v>-1.4560594891770632E-3</v>
      </c>
      <c r="G761">
        <f t="shared" si="47"/>
        <v>9.8782323564340184E-3</v>
      </c>
      <c r="H761" s="61">
        <f t="shared" si="45"/>
        <v>-0.14740081389447007</v>
      </c>
      <c r="J761" s="74">
        <v>8.0946885930072987E-3</v>
      </c>
      <c r="K761" s="61">
        <f t="shared" si="46"/>
        <v>-0.17987838228080807</v>
      </c>
    </row>
    <row r="762" spans="1:11" x14ac:dyDescent="0.25">
      <c r="A762" s="2">
        <v>44242</v>
      </c>
      <c r="B762">
        <v>1369.39</v>
      </c>
      <c r="C762">
        <f t="shared" si="44"/>
        <v>2.5152279523274514E-3</v>
      </c>
      <c r="D762" s="30">
        <v>3.2720002462550595E-3</v>
      </c>
      <c r="G762">
        <f t="shared" si="47"/>
        <v>9.5839403468823466E-3</v>
      </c>
      <c r="H762" s="61">
        <f t="shared" si="45"/>
        <v>0.34140448790663019</v>
      </c>
      <c r="J762" s="74">
        <v>7.5656025651921806E-3</v>
      </c>
      <c r="K762" s="61">
        <f t="shared" si="46"/>
        <v>0.43248376029014213</v>
      </c>
    </row>
    <row r="763" spans="1:11" x14ac:dyDescent="0.25">
      <c r="A763" s="2">
        <v>44243</v>
      </c>
      <c r="B763">
        <v>1363.17</v>
      </c>
      <c r="C763">
        <f t="shared" si="44"/>
        <v>-4.5525154014259116E-3</v>
      </c>
      <c r="D763" s="30">
        <v>-5.646740227365046E-3</v>
      </c>
      <c r="G763">
        <f t="shared" si="47"/>
        <v>9.3264761273984375E-3</v>
      </c>
      <c r="H763" s="61">
        <f t="shared" si="45"/>
        <v>-0.60545270799295647</v>
      </c>
      <c r="J763" s="74">
        <v>7.2338306147992446E-3</v>
      </c>
      <c r="K763" s="61">
        <f t="shared" si="46"/>
        <v>-0.78060166570844647</v>
      </c>
    </row>
    <row r="764" spans="1:11" x14ac:dyDescent="0.25">
      <c r="A764" s="2">
        <v>44244</v>
      </c>
      <c r="B764">
        <v>1366.29</v>
      </c>
      <c r="C764">
        <f t="shared" si="44"/>
        <v>2.2861674902037309E-3</v>
      </c>
      <c r="D764" s="30">
        <v>2.9563120570199335E-3</v>
      </c>
      <c r="G764">
        <f t="shared" si="47"/>
        <v>9.1475301611614011E-3</v>
      </c>
      <c r="H764" s="61">
        <f t="shared" si="45"/>
        <v>0.32318144952086064</v>
      </c>
      <c r="J764" s="74">
        <v>7.2202150566578272E-3</v>
      </c>
      <c r="K764" s="61">
        <f t="shared" si="46"/>
        <v>0.40944930778673838</v>
      </c>
    </row>
    <row r="765" spans="1:11" x14ac:dyDescent="0.25">
      <c r="A765" s="2">
        <v>44245</v>
      </c>
      <c r="B765">
        <v>1353.68</v>
      </c>
      <c r="C765">
        <f t="shared" si="44"/>
        <v>-9.272227520471887E-3</v>
      </c>
      <c r="D765" s="30">
        <v>-7.7822193048619533E-3</v>
      </c>
      <c r="G765">
        <f t="shared" si="47"/>
        <v>8.8983738078991133E-3</v>
      </c>
      <c r="H765" s="61">
        <f t="shared" si="45"/>
        <v>-0.87456646268935723</v>
      </c>
      <c r="J765" s="74">
        <v>6.9572762667853326E-3</v>
      </c>
      <c r="K765" s="61">
        <f t="shared" si="46"/>
        <v>-1.1185727009311062</v>
      </c>
    </row>
    <row r="766" spans="1:11" x14ac:dyDescent="0.25">
      <c r="A766" s="2">
        <v>44246</v>
      </c>
      <c r="B766">
        <v>1352.57</v>
      </c>
      <c r="C766">
        <f t="shared" si="44"/>
        <v>-8.2032337163692986E-4</v>
      </c>
      <c r="D766" s="30">
        <v>-4.7532461551108866E-4</v>
      </c>
      <c r="G766">
        <f t="shared" si="47"/>
        <v>8.8353816713335389E-3</v>
      </c>
      <c r="H766" s="61">
        <f t="shared" si="45"/>
        <v>-5.3797858790105568E-2</v>
      </c>
      <c r="J766" s="74">
        <v>8.0255447438629442E-3</v>
      </c>
      <c r="K766" s="61">
        <f t="shared" si="46"/>
        <v>-5.922646134077874E-2</v>
      </c>
    </row>
    <row r="767" spans="1:11" x14ac:dyDescent="0.25">
      <c r="A767" s="2">
        <v>44249</v>
      </c>
      <c r="B767">
        <v>1352.21</v>
      </c>
      <c r="C767">
        <f t="shared" si="44"/>
        <v>-2.6619540378562955E-4</v>
      </c>
      <c r="D767" s="30">
        <v>2.3800204798120724E-4</v>
      </c>
      <c r="G767">
        <f t="shared" si="47"/>
        <v>8.5670115635999404E-3</v>
      </c>
      <c r="H767" s="61">
        <f t="shared" si="45"/>
        <v>2.7781221749769238E-2</v>
      </c>
      <c r="J767" s="74">
        <v>7.4949119293554103E-3</v>
      </c>
      <c r="K767" s="61">
        <f t="shared" si="46"/>
        <v>3.175514938995104E-2</v>
      </c>
    </row>
    <row r="768" spans="1:11" x14ac:dyDescent="0.25">
      <c r="A768" s="2">
        <v>44250</v>
      </c>
      <c r="B768">
        <v>1355.24</v>
      </c>
      <c r="C768">
        <f t="shared" si="44"/>
        <v>2.238269415861428E-3</v>
      </c>
      <c r="D768" s="30">
        <v>3.5559702463156709E-3</v>
      </c>
      <c r="G768">
        <f t="shared" si="47"/>
        <v>8.3062304688405059E-3</v>
      </c>
      <c r="H768" s="61">
        <f t="shared" si="45"/>
        <v>0.42810878648928946</v>
      </c>
      <c r="J768" s="74">
        <v>7.0792429029040774E-3</v>
      </c>
      <c r="K768" s="61">
        <f t="shared" si="46"/>
        <v>0.50230939877157277</v>
      </c>
    </row>
    <row r="769" spans="1:11" x14ac:dyDescent="0.25">
      <c r="A769" s="2">
        <v>44251</v>
      </c>
      <c r="B769">
        <v>1370.75</v>
      </c>
      <c r="C769">
        <f t="shared" si="44"/>
        <v>1.1379474883347788E-2</v>
      </c>
      <c r="D769" s="30">
        <v>1.1191323532689855E-2</v>
      </c>
      <c r="G769">
        <f t="shared" si="47"/>
        <v>8.1001575409966955E-3</v>
      </c>
      <c r="H769" s="61">
        <f t="shared" si="45"/>
        <v>1.3816180087915677</v>
      </c>
      <c r="J769" s="74">
        <v>6.8487106465445419E-3</v>
      </c>
      <c r="K769" s="61">
        <f t="shared" si="46"/>
        <v>1.6340774359238468</v>
      </c>
    </row>
    <row r="770" spans="1:11" x14ac:dyDescent="0.25">
      <c r="A770" s="2">
        <v>44252</v>
      </c>
      <c r="B770">
        <v>1335.79</v>
      </c>
      <c r="C770">
        <f t="shared" si="44"/>
        <v>-2.583515817126501E-2</v>
      </c>
      <c r="D770" s="30">
        <v>-2.6776644856047839E-2</v>
      </c>
      <c r="G770">
        <f t="shared" si="47"/>
        <v>8.3180852605889994E-3</v>
      </c>
      <c r="H770" s="61">
        <f t="shared" si="45"/>
        <v>-3.2190875684955169</v>
      </c>
      <c r="J770" s="74">
        <v>8.5675063901021614E-3</v>
      </c>
      <c r="K770" s="61">
        <f t="shared" si="46"/>
        <v>-3.1253720320515042</v>
      </c>
    </row>
    <row r="771" spans="1:11" x14ac:dyDescent="0.25">
      <c r="A771" s="2">
        <v>44253</v>
      </c>
      <c r="B771">
        <v>1359.48</v>
      </c>
      <c r="C771">
        <f t="shared" si="44"/>
        <v>1.7579396560504765E-2</v>
      </c>
      <c r="D771" s="30">
        <v>1.8446759606186226E-2</v>
      </c>
      <c r="G771">
        <f t="shared" si="47"/>
        <v>1.0395115797483792E-2</v>
      </c>
      <c r="H771" s="61">
        <f t="shared" si="45"/>
        <v>1.774560280574401</v>
      </c>
      <c r="J771" s="74">
        <v>1.4728468288968675E-2</v>
      </c>
      <c r="K771" s="61">
        <f t="shared" si="46"/>
        <v>1.2524560765088164</v>
      </c>
    </row>
    <row r="772" spans="1:11" x14ac:dyDescent="0.25">
      <c r="A772" s="2">
        <v>44256</v>
      </c>
      <c r="B772">
        <v>1355.7</v>
      </c>
      <c r="C772">
        <f t="shared" ref="C772:C835" si="48">LN(B772/B771)</f>
        <v>-2.7843475880537831E-3</v>
      </c>
      <c r="D772" s="30">
        <v>-1.8649207258843007E-3</v>
      </c>
      <c r="G772">
        <f t="shared" si="47"/>
        <v>1.104499447236696E-2</v>
      </c>
      <c r="H772" s="61">
        <f t="shared" si="45"/>
        <v>-0.16884759250446643</v>
      </c>
      <c r="J772" s="74">
        <v>1.5399279116891318E-2</v>
      </c>
      <c r="K772" s="61">
        <f t="shared" si="46"/>
        <v>-0.12110441740345414</v>
      </c>
    </row>
    <row r="773" spans="1:11" x14ac:dyDescent="0.25">
      <c r="A773" s="2">
        <v>44257</v>
      </c>
      <c r="B773">
        <v>1350.04</v>
      </c>
      <c r="C773">
        <f t="shared" si="48"/>
        <v>-4.1837044621878018E-3</v>
      </c>
      <c r="D773" s="30">
        <v>-5.3091430172886207E-3</v>
      </c>
      <c r="G773">
        <f t="shared" si="47"/>
        <v>1.0718258463004598E-2</v>
      </c>
      <c r="H773" s="61">
        <f t="shared" si="45"/>
        <v>-0.4953363492412306</v>
      </c>
      <c r="J773" s="74">
        <v>1.3488747325205198E-2</v>
      </c>
      <c r="K773" s="61">
        <f t="shared" si="46"/>
        <v>-0.39359792939170168</v>
      </c>
    </row>
    <row r="774" spans="1:11" x14ac:dyDescent="0.25">
      <c r="A774" s="2">
        <v>44258</v>
      </c>
      <c r="B774">
        <v>1347.22</v>
      </c>
      <c r="C774">
        <f t="shared" si="48"/>
        <v>-2.0910116395877983E-3</v>
      </c>
      <c r="D774" s="30">
        <v>-3.472198986179217E-3</v>
      </c>
      <c r="G774">
        <f t="shared" si="47"/>
        <v>1.0472794306471649E-2</v>
      </c>
      <c r="H774" s="61">
        <f t="shared" si="45"/>
        <v>-0.33154465604595867</v>
      </c>
      <c r="J774" s="74">
        <v>1.2022406030431568E-2</v>
      </c>
      <c r="K774" s="61">
        <f t="shared" si="46"/>
        <v>-0.2888106571505118</v>
      </c>
    </row>
    <row r="775" spans="1:11" x14ac:dyDescent="0.25">
      <c r="A775" s="2">
        <v>44259</v>
      </c>
      <c r="B775">
        <v>1337.12</v>
      </c>
      <c r="C775">
        <f t="shared" si="48"/>
        <v>-7.5251627304421158E-3</v>
      </c>
      <c r="D775" s="30">
        <v>-3.514552327425668E-3</v>
      </c>
      <c r="G775">
        <f t="shared" si="47"/>
        <v>1.0189309363175825E-2</v>
      </c>
      <c r="H775" s="61">
        <f t="shared" si="45"/>
        <v>-0.34492547062387408</v>
      </c>
      <c r="J775" s="74">
        <v>1.0705876513585757E-2</v>
      </c>
      <c r="K775" s="61">
        <f t="shared" si="46"/>
        <v>-0.32828253931060208</v>
      </c>
    </row>
    <row r="776" spans="1:11" x14ac:dyDescent="0.25">
      <c r="A776" s="2">
        <v>44260</v>
      </c>
      <c r="B776">
        <v>1344.72</v>
      </c>
      <c r="C776">
        <f t="shared" si="48"/>
        <v>5.667765672012855E-3</v>
      </c>
      <c r="D776" s="30">
        <v>4.9034335217639051E-3</v>
      </c>
      <c r="G776">
        <f t="shared" si="47"/>
        <v>9.9163414858669113E-3</v>
      </c>
      <c r="H776" s="61">
        <f t="shared" si="45"/>
        <v>0.49448009921324676</v>
      </c>
      <c r="J776" s="74">
        <v>1.0256865353964039E-2</v>
      </c>
      <c r="K776" s="61">
        <f t="shared" si="46"/>
        <v>0.47806355573039111</v>
      </c>
    </row>
    <row r="777" spans="1:11" x14ac:dyDescent="0.25">
      <c r="A777" s="2">
        <v>44263</v>
      </c>
      <c r="B777">
        <v>1336.98</v>
      </c>
      <c r="C777">
        <f t="shared" si="48"/>
        <v>-5.7724737982068602E-3</v>
      </c>
      <c r="D777" s="30">
        <v>-5.4271438790561609E-3</v>
      </c>
      <c r="G777">
        <f t="shared" si="47"/>
        <v>9.6889843830304089E-3</v>
      </c>
      <c r="H777" s="61">
        <f t="shared" si="45"/>
        <v>-0.56013547597015745</v>
      </c>
      <c r="J777" s="74">
        <v>9.6316436798659071E-3</v>
      </c>
      <c r="K777" s="61">
        <f t="shared" si="46"/>
        <v>-0.56347016765177071</v>
      </c>
    </row>
    <row r="778" spans="1:11" x14ac:dyDescent="0.25">
      <c r="A778" s="2">
        <v>44264</v>
      </c>
      <c r="B778">
        <v>1341.73</v>
      </c>
      <c r="C778">
        <f t="shared" si="48"/>
        <v>3.5464869124467954E-3</v>
      </c>
      <c r="D778" s="30">
        <v>3.9157088083466782E-3</v>
      </c>
      <c r="G778">
        <f t="shared" si="47"/>
        <v>9.4874162295732201E-3</v>
      </c>
      <c r="H778" s="61">
        <f t="shared" si="45"/>
        <v>0.41272657524406109</v>
      </c>
      <c r="J778" s="74">
        <v>9.1711126281971249E-3</v>
      </c>
      <c r="K778" s="61">
        <f t="shared" si="46"/>
        <v>0.42696115150822611</v>
      </c>
    </row>
    <row r="779" spans="1:11" x14ac:dyDescent="0.25">
      <c r="A779" s="2">
        <v>44265</v>
      </c>
      <c r="B779">
        <v>1347.47</v>
      </c>
      <c r="C779">
        <f t="shared" si="48"/>
        <v>4.2689340451044309E-3</v>
      </c>
      <c r="D779" s="30">
        <v>3.5363521153052744E-3</v>
      </c>
      <c r="G779">
        <f t="shared" si="47"/>
        <v>9.2482630390081904E-3</v>
      </c>
      <c r="H779" s="61">
        <f t="shared" si="45"/>
        <v>0.38238013996675019</v>
      </c>
      <c r="J779" s="74">
        <v>8.5490416620007462E-3</v>
      </c>
      <c r="K779" s="61">
        <f t="shared" si="46"/>
        <v>0.41365479958108614</v>
      </c>
    </row>
    <row r="780" spans="1:11" x14ac:dyDescent="0.25">
      <c r="A780" s="2">
        <v>44266</v>
      </c>
      <c r="B780">
        <v>1350.35</v>
      </c>
      <c r="C780">
        <f t="shared" si="48"/>
        <v>2.1350580053770807E-3</v>
      </c>
      <c r="D780" s="30">
        <v>2.1973625612212188E-3</v>
      </c>
      <c r="G780">
        <f t="shared" si="47"/>
        <v>9.008268105544448E-3</v>
      </c>
      <c r="H780" s="61">
        <f t="shared" si="45"/>
        <v>0.24392730494652756</v>
      </c>
      <c r="J780" s="74">
        <v>8.1529513459488757E-3</v>
      </c>
      <c r="K780" s="61">
        <f t="shared" si="46"/>
        <v>0.26951743828485714</v>
      </c>
    </row>
    <row r="781" spans="1:11" x14ac:dyDescent="0.25">
      <c r="A781" s="2">
        <v>44267</v>
      </c>
      <c r="B781">
        <v>1353.68</v>
      </c>
      <c r="C781">
        <f t="shared" si="48"/>
        <v>2.4629916705110823E-3</v>
      </c>
      <c r="D781" s="30">
        <v>2.3296479003094509E-3</v>
      </c>
      <c r="G781">
        <f t="shared" si="47"/>
        <v>8.7504094040915924E-3</v>
      </c>
      <c r="H781" s="61">
        <f t="shared" si="45"/>
        <v>0.26623301753402917</v>
      </c>
      <c r="J781" s="74">
        <v>7.652068915931909E-3</v>
      </c>
      <c r="K781" s="61">
        <f t="shared" si="46"/>
        <v>0.30444680071542901</v>
      </c>
    </row>
    <row r="782" spans="1:11" x14ac:dyDescent="0.25">
      <c r="A782" s="2">
        <v>44270</v>
      </c>
      <c r="B782">
        <v>1356.98</v>
      </c>
      <c r="C782">
        <f t="shared" si="48"/>
        <v>2.4348325723716159E-3</v>
      </c>
      <c r="D782" s="30">
        <v>-3.5863211297617638E-4</v>
      </c>
      <c r="G782">
        <f t="shared" si="47"/>
        <v>8.5030065515220368E-3</v>
      </c>
      <c r="H782" s="61">
        <f t="shared" si="45"/>
        <v>-4.2177094749148616E-2</v>
      </c>
      <c r="J782" s="74">
        <v>7.294776714359282E-3</v>
      </c>
      <c r="K782" s="61">
        <f t="shared" si="46"/>
        <v>-4.9162863651499154E-2</v>
      </c>
    </row>
    <row r="783" spans="1:11" x14ac:dyDescent="0.25">
      <c r="A783" s="2">
        <v>44271</v>
      </c>
      <c r="B783">
        <v>1350.14</v>
      </c>
      <c r="C783">
        <f t="shared" si="48"/>
        <v>-5.053351573421269E-3</v>
      </c>
      <c r="D783" s="30">
        <v>-4.1367631883997237E-3</v>
      </c>
      <c r="G783">
        <f t="shared" si="47"/>
        <v>8.2444387443816047E-3</v>
      </c>
      <c r="H783" s="61">
        <f t="shared" si="45"/>
        <v>-0.50176407596197281</v>
      </c>
      <c r="J783" s="74">
        <v>7.0245202848818944E-3</v>
      </c>
      <c r="K783" s="61">
        <f t="shared" si="46"/>
        <v>-0.58890330166784854</v>
      </c>
    </row>
    <row r="784" spans="1:11" x14ac:dyDescent="0.25">
      <c r="A784" s="2">
        <v>44272</v>
      </c>
      <c r="B784">
        <v>1343.56</v>
      </c>
      <c r="C784">
        <f t="shared" si="48"/>
        <v>-4.8854832294506455E-3</v>
      </c>
      <c r="D784" s="30">
        <v>-4.7660126481017182E-3</v>
      </c>
      <c r="G784">
        <f t="shared" si="47"/>
        <v>8.0572509317932278E-3</v>
      </c>
      <c r="H784" s="61">
        <f t="shared" ref="H784:H847" si="49">D784/G784</f>
        <v>-0.5915184581499674</v>
      </c>
      <c r="J784" s="74">
        <v>7.1484221824493167E-3</v>
      </c>
      <c r="K784" s="61">
        <f t="shared" ref="K784:K847" si="50">D784/J784</f>
        <v>-0.66672232367628625</v>
      </c>
    </row>
    <row r="785" spans="1:11" x14ac:dyDescent="0.25">
      <c r="A785" s="2">
        <v>44273</v>
      </c>
      <c r="B785">
        <v>1325.59</v>
      </c>
      <c r="C785">
        <f t="shared" si="48"/>
        <v>-1.3465164199744022E-2</v>
      </c>
      <c r="D785" s="30">
        <v>-1.20388584888608E-2</v>
      </c>
      <c r="G785">
        <f t="shared" ref="G785:G848" si="51">SQRT($F$3*G784^2+(1-$F$3)*D784^2)</f>
        <v>7.8985459178839874E-3</v>
      </c>
      <c r="H785" s="61">
        <f t="shared" si="49"/>
        <v>-1.5241866811968852</v>
      </c>
      <c r="J785" s="74">
        <v>7.2094309043717704E-3</v>
      </c>
      <c r="K785" s="61">
        <f t="shared" si="50"/>
        <v>-1.6698763950370179</v>
      </c>
    </row>
    <row r="786" spans="1:11" x14ac:dyDescent="0.25">
      <c r="A786" s="2">
        <v>44274</v>
      </c>
      <c r="B786">
        <v>1324.54</v>
      </c>
      <c r="C786">
        <f t="shared" si="48"/>
        <v>-7.9241399851555209E-4</v>
      </c>
      <c r="D786" s="30">
        <v>1.811811116780671E-3</v>
      </c>
      <c r="G786">
        <f t="shared" si="51"/>
        <v>8.2060863255753926E-3</v>
      </c>
      <c r="H786" s="61">
        <f t="shared" si="49"/>
        <v>0.22078869815613728</v>
      </c>
      <c r="J786" s="74">
        <v>9.4359488005434158E-3</v>
      </c>
      <c r="K786" s="61">
        <f t="shared" si="50"/>
        <v>0.192011545958826</v>
      </c>
    </row>
    <row r="787" spans="1:11" x14ac:dyDescent="0.25">
      <c r="A787" s="2">
        <v>44278</v>
      </c>
      <c r="B787">
        <v>1319.82</v>
      </c>
      <c r="C787">
        <f t="shared" si="48"/>
        <v>-3.5698656859245582E-3</v>
      </c>
      <c r="D787" s="30">
        <v>-2.5665820489693212E-3</v>
      </c>
      <c r="G787">
        <f t="shared" si="51"/>
        <v>7.9684641674039741E-3</v>
      </c>
      <c r="H787" s="61">
        <f t="shared" si="49"/>
        <v>-0.32209243777091384</v>
      </c>
      <c r="J787" s="74">
        <v>8.594327945416572E-3</v>
      </c>
      <c r="K787" s="61">
        <f t="shared" si="50"/>
        <v>-0.29863673637658905</v>
      </c>
    </row>
    <row r="788" spans="1:11" x14ac:dyDescent="0.25">
      <c r="A788" s="2">
        <v>44279</v>
      </c>
      <c r="B788">
        <v>1325.33</v>
      </c>
      <c r="C788">
        <f t="shared" si="48"/>
        <v>4.1661213689619505E-3</v>
      </c>
      <c r="D788" s="30">
        <v>6.0189419185328608E-3</v>
      </c>
      <c r="G788">
        <f t="shared" si="51"/>
        <v>7.7512499973110488E-3</v>
      </c>
      <c r="H788" s="61">
        <f t="shared" si="49"/>
        <v>0.7765124232376539</v>
      </c>
      <c r="J788" s="74">
        <v>8.1092872535156405E-3</v>
      </c>
      <c r="K788" s="61">
        <f t="shared" si="50"/>
        <v>0.74222822923475218</v>
      </c>
    </row>
    <row r="789" spans="1:11" x14ac:dyDescent="0.25">
      <c r="A789" s="2">
        <v>44280</v>
      </c>
      <c r="B789">
        <v>1320.11</v>
      </c>
      <c r="C789">
        <f t="shared" si="48"/>
        <v>-3.9464185729282961E-3</v>
      </c>
      <c r="D789" s="30">
        <v>-5.2775524482087319E-3</v>
      </c>
      <c r="G789">
        <f t="shared" si="51"/>
        <v>7.6583695156792995E-3</v>
      </c>
      <c r="H789" s="61">
        <f t="shared" si="49"/>
        <v>-0.68912219988912504</v>
      </c>
      <c r="J789" s="74">
        <v>7.8105880875206542E-3</v>
      </c>
      <c r="K789" s="61">
        <f t="shared" si="50"/>
        <v>-0.67569207197610726</v>
      </c>
    </row>
    <row r="790" spans="1:11" x14ac:dyDescent="0.25">
      <c r="A790" s="2">
        <v>44281</v>
      </c>
      <c r="B790">
        <v>1314.46</v>
      </c>
      <c r="C790">
        <f t="shared" si="48"/>
        <v>-4.2891315560057318E-3</v>
      </c>
      <c r="D790" s="30">
        <v>-3.5326477273444051E-3</v>
      </c>
      <c r="G790">
        <f t="shared" si="51"/>
        <v>7.536759237960336E-3</v>
      </c>
      <c r="H790" s="61">
        <f t="shared" si="49"/>
        <v>-0.46872237997885696</v>
      </c>
      <c r="J790" s="74">
        <v>7.5614422290103296E-3</v>
      </c>
      <c r="K790" s="61">
        <f t="shared" si="50"/>
        <v>-0.46719231865463468</v>
      </c>
    </row>
    <row r="791" spans="1:11" x14ac:dyDescent="0.25">
      <c r="A791" s="2">
        <v>44284</v>
      </c>
      <c r="B791">
        <v>1320.83</v>
      </c>
      <c r="C791">
        <f t="shared" si="48"/>
        <v>4.8343919692211794E-3</v>
      </c>
      <c r="D791" s="30">
        <v>5.2253229021949196E-3</v>
      </c>
      <c r="G791">
        <f t="shared" si="51"/>
        <v>7.3582165923715736E-3</v>
      </c>
      <c r="H791" s="61">
        <f t="shared" si="49"/>
        <v>0.7101344240956603</v>
      </c>
      <c r="J791" s="74">
        <v>7.4213273087731391E-3</v>
      </c>
      <c r="K791" s="61">
        <f t="shared" si="50"/>
        <v>0.70409546497400699</v>
      </c>
    </row>
    <row r="792" spans="1:11" x14ac:dyDescent="0.25">
      <c r="A792" s="2">
        <v>44285</v>
      </c>
      <c r="B792">
        <v>1327.32</v>
      </c>
      <c r="C792">
        <f t="shared" si="48"/>
        <v>4.9015448472271139E-3</v>
      </c>
      <c r="D792" s="30">
        <v>5.402024528548665E-3</v>
      </c>
      <c r="G792">
        <f t="shared" si="51"/>
        <v>7.2479645626182089E-3</v>
      </c>
      <c r="H792" s="61">
        <f t="shared" si="49"/>
        <v>0.74531607900098118</v>
      </c>
      <c r="J792" s="74">
        <v>7.3971968057888601E-3</v>
      </c>
      <c r="K792" s="61">
        <f t="shared" si="50"/>
        <v>0.73027995203820673</v>
      </c>
    </row>
    <row r="793" spans="1:11" x14ac:dyDescent="0.25">
      <c r="A793" s="2">
        <v>44286</v>
      </c>
      <c r="B793">
        <v>1316.81</v>
      </c>
      <c r="C793">
        <f t="shared" si="48"/>
        <v>-7.9497266405141077E-3</v>
      </c>
      <c r="D793" s="30">
        <v>-9.688958845772774E-3</v>
      </c>
      <c r="G793">
        <f t="shared" si="51"/>
        <v>7.1506589223185365E-3</v>
      </c>
      <c r="H793" s="61">
        <f t="shared" si="49"/>
        <v>-1.3549742689490798</v>
      </c>
      <c r="J793" s="74">
        <v>7.3900491652539963E-3</v>
      </c>
      <c r="K793" s="61">
        <f t="shared" si="50"/>
        <v>-1.3110817843171634</v>
      </c>
    </row>
    <row r="794" spans="1:11" x14ac:dyDescent="0.25">
      <c r="A794" s="2">
        <v>44291</v>
      </c>
      <c r="B794">
        <v>1323.97</v>
      </c>
      <c r="C794">
        <f t="shared" si="48"/>
        <v>5.4226535683225066E-3</v>
      </c>
      <c r="D794" s="30">
        <v>6.112381864428822E-3</v>
      </c>
      <c r="G794">
        <f t="shared" si="51"/>
        <v>7.327793873522807E-3</v>
      </c>
      <c r="H794" s="61">
        <f t="shared" si="49"/>
        <v>0.8341367088005055</v>
      </c>
      <c r="J794" s="74">
        <v>7.9750468359460949E-3</v>
      </c>
      <c r="K794" s="61">
        <f t="shared" si="50"/>
        <v>0.76643836583859992</v>
      </c>
    </row>
    <row r="795" spans="1:11" x14ac:dyDescent="0.25">
      <c r="A795" s="2">
        <v>44292</v>
      </c>
      <c r="B795">
        <v>1324.35</v>
      </c>
      <c r="C795">
        <f t="shared" si="48"/>
        <v>2.869743857297389E-4</v>
      </c>
      <c r="D795" s="30">
        <v>9.2551612051102773E-4</v>
      </c>
      <c r="G795">
        <f t="shared" si="51"/>
        <v>7.2606089271536984E-3</v>
      </c>
      <c r="H795" s="61">
        <f t="shared" si="49"/>
        <v>0.12747086777387531</v>
      </c>
      <c r="J795" s="74">
        <v>7.8893325732005554E-3</v>
      </c>
      <c r="K795" s="61">
        <f t="shared" si="50"/>
        <v>0.11731234701081476</v>
      </c>
    </row>
    <row r="796" spans="1:11" x14ac:dyDescent="0.25">
      <c r="A796" s="2">
        <v>44293</v>
      </c>
      <c r="B796">
        <v>1335.89</v>
      </c>
      <c r="C796">
        <f t="shared" si="48"/>
        <v>8.6759633618093447E-3</v>
      </c>
      <c r="D796" s="30">
        <v>7.857962606264016E-3</v>
      </c>
      <c r="G796">
        <f t="shared" si="51"/>
        <v>7.0430710829040826E-3</v>
      </c>
      <c r="H796" s="61">
        <f t="shared" si="49"/>
        <v>1.1157011641324976</v>
      </c>
      <c r="J796" s="74">
        <v>7.380997159150352E-3</v>
      </c>
      <c r="K796" s="61">
        <f t="shared" si="50"/>
        <v>1.064620733056693</v>
      </c>
    </row>
    <row r="797" spans="1:11" x14ac:dyDescent="0.25">
      <c r="A797" s="2">
        <v>44294</v>
      </c>
      <c r="B797">
        <v>1325.93</v>
      </c>
      <c r="C797">
        <f t="shared" si="48"/>
        <v>-7.4836363720700259E-3</v>
      </c>
      <c r="D797" s="30">
        <v>-1.0294432584625958E-2</v>
      </c>
      <c r="G797">
        <f t="shared" si="51"/>
        <v>7.0946045584934416E-3</v>
      </c>
      <c r="H797" s="61">
        <f t="shared" si="49"/>
        <v>-1.4510227454892861</v>
      </c>
      <c r="J797" s="74">
        <v>8.1424325082980874E-3</v>
      </c>
      <c r="K797" s="61">
        <f t="shared" si="50"/>
        <v>-1.2642944935846545</v>
      </c>
    </row>
    <row r="798" spans="1:11" x14ac:dyDescent="0.25">
      <c r="A798" s="2">
        <v>44295</v>
      </c>
      <c r="B798">
        <v>1322.11</v>
      </c>
      <c r="C798">
        <f t="shared" si="48"/>
        <v>-2.8851547936164772E-3</v>
      </c>
      <c r="D798" s="30">
        <v>-1.9115445734696735E-3</v>
      </c>
      <c r="G798">
        <f t="shared" si="51"/>
        <v>7.3261128537087583E-3</v>
      </c>
      <c r="H798" s="61">
        <f t="shared" si="49"/>
        <v>-0.26092207581841664</v>
      </c>
      <c r="J798" s="74">
        <v>8.3866253315847787E-3</v>
      </c>
      <c r="K798" s="61">
        <f t="shared" si="50"/>
        <v>-0.22792774183802228</v>
      </c>
    </row>
    <row r="799" spans="1:11" x14ac:dyDescent="0.25">
      <c r="A799" s="2">
        <v>44298</v>
      </c>
      <c r="B799">
        <v>1317.76</v>
      </c>
      <c r="C799">
        <f t="shared" si="48"/>
        <v>-3.2956198124540958E-3</v>
      </c>
      <c r="D799" s="30">
        <v>-3.2310200961545976E-3</v>
      </c>
      <c r="G799">
        <f t="shared" si="51"/>
        <v>7.1183462919375984E-3</v>
      </c>
      <c r="H799" s="61">
        <f t="shared" si="49"/>
        <v>-0.45390038130262428</v>
      </c>
      <c r="J799" s="74">
        <v>7.8868925388655142E-3</v>
      </c>
      <c r="K799" s="61">
        <f t="shared" si="50"/>
        <v>-0.40966959803656228</v>
      </c>
    </row>
    <row r="800" spans="1:11" x14ac:dyDescent="0.25">
      <c r="A800" s="2">
        <v>44299</v>
      </c>
      <c r="B800">
        <v>1312.55</v>
      </c>
      <c r="C800">
        <f t="shared" si="48"/>
        <v>-3.9615154211010946E-3</v>
      </c>
      <c r="D800" s="30">
        <v>-1.55392404870228E-3</v>
      </c>
      <c r="G800">
        <f t="shared" si="51"/>
        <v>6.9467238427715367E-3</v>
      </c>
      <c r="H800" s="61">
        <f t="shared" si="49"/>
        <v>-0.22369163995474309</v>
      </c>
      <c r="J800" s="74">
        <v>7.546232329190483E-3</v>
      </c>
      <c r="K800" s="61">
        <f t="shared" si="50"/>
        <v>-0.2059205151544779</v>
      </c>
    </row>
    <row r="801" spans="1:11" x14ac:dyDescent="0.25">
      <c r="A801" s="2">
        <v>44300</v>
      </c>
      <c r="B801">
        <v>1320.96</v>
      </c>
      <c r="C801">
        <f t="shared" si="48"/>
        <v>6.3869349947649531E-3</v>
      </c>
      <c r="D801" s="30">
        <v>6.3174794387227144E-3</v>
      </c>
      <c r="G801">
        <f t="shared" si="51"/>
        <v>6.7458457302116562E-3</v>
      </c>
      <c r="H801" s="61">
        <f t="shared" si="49"/>
        <v>0.93649924581428257</v>
      </c>
      <c r="J801" s="74">
        <v>7.367868309071361E-3</v>
      </c>
      <c r="K801" s="61">
        <f t="shared" si="50"/>
        <v>0.85743653031156897</v>
      </c>
    </row>
    <row r="802" spans="1:11" x14ac:dyDescent="0.25">
      <c r="A802" s="2">
        <v>44301</v>
      </c>
      <c r="B802">
        <v>1321.8</v>
      </c>
      <c r="C802">
        <f t="shared" si="48"/>
        <v>6.3569906331845485E-4</v>
      </c>
      <c r="D802" s="30">
        <v>7.0538350554077002E-4</v>
      </c>
      <c r="G802">
        <f t="shared" si="51"/>
        <v>6.7209137270453781E-3</v>
      </c>
      <c r="H802" s="61">
        <f t="shared" si="49"/>
        <v>0.10495351289844156</v>
      </c>
      <c r="J802" s="74">
        <v>7.627688308820082E-3</v>
      </c>
      <c r="K802" s="61">
        <f t="shared" si="50"/>
        <v>9.247670814303173E-2</v>
      </c>
    </row>
    <row r="803" spans="1:11" x14ac:dyDescent="0.25">
      <c r="A803" s="2">
        <v>44302</v>
      </c>
      <c r="B803">
        <v>1317.08</v>
      </c>
      <c r="C803">
        <f t="shared" si="48"/>
        <v>-3.5772790225066559E-3</v>
      </c>
      <c r="D803" s="30">
        <v>-4.3135337750992682E-3</v>
      </c>
      <c r="G803">
        <f t="shared" si="51"/>
        <v>6.5184579771750554E-3</v>
      </c>
      <c r="H803" s="61">
        <f t="shared" si="49"/>
        <v>-0.661741441028458</v>
      </c>
      <c r="J803" s="74">
        <v>7.1858071590458249E-3</v>
      </c>
      <c r="K803" s="61">
        <f t="shared" si="50"/>
        <v>-0.600285212172608</v>
      </c>
    </row>
    <row r="804" spans="1:11" x14ac:dyDescent="0.25">
      <c r="A804" s="2">
        <v>44305</v>
      </c>
      <c r="B804">
        <v>1312.62</v>
      </c>
      <c r="C804">
        <f t="shared" si="48"/>
        <v>-3.3920251559754959E-3</v>
      </c>
      <c r="D804" s="30">
        <v>-2.6256361892210644E-3</v>
      </c>
      <c r="G804">
        <f t="shared" si="51"/>
        <v>6.4075948025698864E-3</v>
      </c>
      <c r="H804" s="61">
        <f t="shared" si="49"/>
        <v>-0.40976938619277292</v>
      </c>
      <c r="J804" s="74">
        <v>7.0568562313532398E-3</v>
      </c>
      <c r="K804" s="61">
        <f t="shared" si="50"/>
        <v>-0.37206882259489732</v>
      </c>
    </row>
    <row r="805" spans="1:11" x14ac:dyDescent="0.25">
      <c r="A805" s="2">
        <v>44306</v>
      </c>
      <c r="B805">
        <v>1311.39</v>
      </c>
      <c r="C805">
        <f t="shared" si="48"/>
        <v>-9.3749649588754534E-4</v>
      </c>
      <c r="D805" s="30">
        <v>-3.3278143227318923E-4</v>
      </c>
      <c r="G805">
        <f t="shared" si="51"/>
        <v>6.2455962732612027E-3</v>
      </c>
      <c r="H805" s="61">
        <f t="shared" si="49"/>
        <v>-5.3282571865540064E-2</v>
      </c>
      <c r="J805" s="74">
        <v>6.9412215698956984E-3</v>
      </c>
      <c r="K805" s="61">
        <f t="shared" si="50"/>
        <v>-4.7942776199001197E-2</v>
      </c>
    </row>
    <row r="806" spans="1:11" x14ac:dyDescent="0.25">
      <c r="A806" s="2">
        <v>44307</v>
      </c>
      <c r="B806">
        <v>1305.1400000000001</v>
      </c>
      <c r="C806">
        <f t="shared" si="48"/>
        <v>-4.7773286657569079E-3</v>
      </c>
      <c r="D806" s="30">
        <v>-4.3400864077704701E-3</v>
      </c>
      <c r="G806">
        <f t="shared" si="51"/>
        <v>6.0558788832802551E-3</v>
      </c>
      <c r="H806" s="61">
        <f t="shared" si="49"/>
        <v>-0.71667325113668701</v>
      </c>
      <c r="J806" s="74">
        <v>6.6751957532199448E-3</v>
      </c>
      <c r="K806" s="61">
        <f t="shared" si="50"/>
        <v>-0.65018114347836509</v>
      </c>
    </row>
    <row r="807" spans="1:11" x14ac:dyDescent="0.25">
      <c r="A807" s="2">
        <v>44308</v>
      </c>
      <c r="B807">
        <v>1296.07</v>
      </c>
      <c r="C807">
        <f t="shared" si="48"/>
        <v>-6.973705896940908E-3</v>
      </c>
      <c r="D807" s="30">
        <v>-6.3781968707466406E-3</v>
      </c>
      <c r="G807">
        <f t="shared" si="51"/>
        <v>5.9668609760607765E-3</v>
      </c>
      <c r="H807" s="61">
        <f t="shared" si="49"/>
        <v>-1.0689367317817786</v>
      </c>
      <c r="J807" s="74">
        <v>6.8580431132711757E-3</v>
      </c>
      <c r="K807" s="61">
        <f t="shared" si="50"/>
        <v>-0.93003160892996251</v>
      </c>
    </row>
    <row r="808" spans="1:11" x14ac:dyDescent="0.25">
      <c r="A808" s="2">
        <v>44309</v>
      </c>
      <c r="B808">
        <v>1282.21</v>
      </c>
      <c r="C808">
        <f t="shared" si="48"/>
        <v>-1.0751457181235588E-2</v>
      </c>
      <c r="D808" s="30">
        <v>-7.9935559480758395E-3</v>
      </c>
      <c r="G808">
        <f t="shared" si="51"/>
        <v>5.9923374264554633E-3</v>
      </c>
      <c r="H808" s="61">
        <f t="shared" si="49"/>
        <v>-1.3339629228463057</v>
      </c>
      <c r="J808" s="74">
        <v>7.4015803049882643E-3</v>
      </c>
      <c r="K808" s="61">
        <f t="shared" si="50"/>
        <v>-1.0799796284975272</v>
      </c>
    </row>
    <row r="809" spans="1:11" x14ac:dyDescent="0.25">
      <c r="A809" s="2">
        <v>44312</v>
      </c>
      <c r="B809">
        <v>1286.57</v>
      </c>
      <c r="C809">
        <f t="shared" si="48"/>
        <v>3.3946108166741807E-3</v>
      </c>
      <c r="D809" s="30">
        <v>5.1614613530718391E-3</v>
      </c>
      <c r="G809">
        <f t="shared" si="51"/>
        <v>6.1308594474388392E-3</v>
      </c>
      <c r="H809" s="61">
        <f t="shared" si="49"/>
        <v>0.84188218590266894</v>
      </c>
      <c r="J809" s="74">
        <v>8.7090835443967961E-3</v>
      </c>
      <c r="K809" s="61">
        <f t="shared" si="50"/>
        <v>0.59265263982828509</v>
      </c>
    </row>
    <row r="810" spans="1:11" x14ac:dyDescent="0.25">
      <c r="A810" s="2">
        <v>44313</v>
      </c>
      <c r="B810">
        <v>1293.1500000000001</v>
      </c>
      <c r="C810">
        <f t="shared" si="48"/>
        <v>5.1013398893205017E-3</v>
      </c>
      <c r="D810" s="30">
        <v>5.8908475006848194E-3</v>
      </c>
      <c r="G810">
        <f t="shared" si="51"/>
        <v>6.0770578661347562E-3</v>
      </c>
      <c r="H810" s="61">
        <f t="shared" si="49"/>
        <v>0.96935846760854139</v>
      </c>
      <c r="J810" s="74">
        <v>8.1795561778678378E-3</v>
      </c>
      <c r="K810" s="61">
        <f t="shared" si="50"/>
        <v>0.72019158161957686</v>
      </c>
    </row>
    <row r="811" spans="1:11" x14ac:dyDescent="0.25">
      <c r="A811" s="2">
        <v>44314</v>
      </c>
      <c r="B811">
        <v>1286.1600000000001</v>
      </c>
      <c r="C811">
        <f t="shared" si="48"/>
        <v>-5.4200674693392556E-3</v>
      </c>
      <c r="D811" s="30">
        <v>-6.6003383010674382E-3</v>
      </c>
      <c r="G811">
        <f t="shared" si="51"/>
        <v>6.066046441169798E-3</v>
      </c>
      <c r="H811" s="61">
        <f t="shared" si="49"/>
        <v>-1.0880790915597747</v>
      </c>
      <c r="J811" s="74">
        <v>7.9895814422494219E-3</v>
      </c>
      <c r="K811" s="61">
        <f t="shared" si="50"/>
        <v>-0.82611815760014962</v>
      </c>
    </row>
    <row r="812" spans="1:11" x14ac:dyDescent="0.25">
      <c r="A812" s="2">
        <v>44315</v>
      </c>
      <c r="B812">
        <v>1278</v>
      </c>
      <c r="C812">
        <f t="shared" si="48"/>
        <v>-6.3646789172244894E-3</v>
      </c>
      <c r="D812" s="30">
        <v>-7.5667148294102796E-3</v>
      </c>
      <c r="G812">
        <f t="shared" si="51"/>
        <v>6.099423923794387E-3</v>
      </c>
      <c r="H812" s="61">
        <f t="shared" si="49"/>
        <v>-1.2405622111117514</v>
      </c>
      <c r="J812" s="74">
        <v>7.8994834911128315E-3</v>
      </c>
      <c r="K812" s="61">
        <f t="shared" si="50"/>
        <v>-0.95787463040122467</v>
      </c>
    </row>
    <row r="813" spans="1:11" x14ac:dyDescent="0.25">
      <c r="A813" s="2">
        <v>44316</v>
      </c>
      <c r="B813">
        <v>1250.6500000000001</v>
      </c>
      <c r="C813">
        <f t="shared" si="48"/>
        <v>-2.1632939794282144E-2</v>
      </c>
      <c r="D813" s="30">
        <v>-1.9134413314601445E-2</v>
      </c>
      <c r="G813">
        <f t="shared" si="51"/>
        <v>6.197265870414392E-3</v>
      </c>
      <c r="H813" s="61">
        <f t="shared" si="49"/>
        <v>-3.0875572735952326</v>
      </c>
      <c r="J813" s="74">
        <v>7.9968070791876979E-3</v>
      </c>
      <c r="K813" s="61">
        <f t="shared" si="50"/>
        <v>-2.3927566496383563</v>
      </c>
    </row>
    <row r="814" spans="1:11" x14ac:dyDescent="0.25">
      <c r="A814" s="2">
        <v>44319</v>
      </c>
      <c r="B814">
        <v>1216.6199999999999</v>
      </c>
      <c r="C814">
        <f t="shared" si="48"/>
        <v>-2.7586894134770539E-2</v>
      </c>
      <c r="D814" s="30">
        <v>-2.4383382367536538E-2</v>
      </c>
      <c r="G814">
        <f t="shared" si="51"/>
        <v>7.6203204910375464E-3</v>
      </c>
      <c r="H814" s="61">
        <f t="shared" si="49"/>
        <v>-3.1997843655282554</v>
      </c>
      <c r="J814" s="74">
        <v>1.2805351980501653E-2</v>
      </c>
      <c r="K814" s="61">
        <f t="shared" si="50"/>
        <v>-1.9041555753144797</v>
      </c>
    </row>
    <row r="815" spans="1:11" x14ac:dyDescent="0.25">
      <c r="A815" s="2">
        <v>44320</v>
      </c>
      <c r="B815">
        <v>1217.67</v>
      </c>
      <c r="C815">
        <f t="shared" si="48"/>
        <v>8.6267459104581116E-4</v>
      </c>
      <c r="D815" s="30">
        <v>6.3840674219808923E-3</v>
      </c>
      <c r="G815">
        <f t="shared" si="51"/>
        <v>9.5004256464565132E-3</v>
      </c>
      <c r="H815" s="61">
        <f t="shared" si="49"/>
        <v>0.67197698919542981</v>
      </c>
      <c r="J815" s="74">
        <v>1.742628607529547E-2</v>
      </c>
      <c r="K815" s="61">
        <f t="shared" si="50"/>
        <v>0.36634698835980445</v>
      </c>
    </row>
    <row r="816" spans="1:11" x14ac:dyDescent="0.25">
      <c r="A816" s="2">
        <v>44321</v>
      </c>
      <c r="B816">
        <v>1240.04</v>
      </c>
      <c r="C816">
        <f t="shared" si="48"/>
        <v>1.8204440543845464E-2</v>
      </c>
      <c r="D816" s="30">
        <v>2.2287412733409163E-2</v>
      </c>
      <c r="G816">
        <f t="shared" si="51"/>
        <v>9.3428037133893374E-3</v>
      </c>
      <c r="H816" s="61">
        <f t="shared" si="49"/>
        <v>2.3855165341286875</v>
      </c>
      <c r="J816" s="74">
        <v>1.5104405483465214E-2</v>
      </c>
      <c r="K816" s="61">
        <f t="shared" si="50"/>
        <v>1.4755570987422963</v>
      </c>
    </row>
    <row r="817" spans="1:11" x14ac:dyDescent="0.25">
      <c r="A817" s="2">
        <v>44322</v>
      </c>
      <c r="B817">
        <v>1266.56</v>
      </c>
      <c r="C817">
        <f t="shared" si="48"/>
        <v>2.1160926830827799E-2</v>
      </c>
      <c r="D817" s="30">
        <v>1.826512976299266E-2</v>
      </c>
      <c r="G817">
        <f t="shared" si="51"/>
        <v>1.0576125393274516E-2</v>
      </c>
      <c r="H817" s="61">
        <f t="shared" si="49"/>
        <v>1.7270152427095535</v>
      </c>
      <c r="J817" s="74">
        <v>1.5823191580398865E-2</v>
      </c>
      <c r="K817" s="61">
        <f t="shared" si="50"/>
        <v>1.1543265257319371</v>
      </c>
    </row>
    <row r="818" spans="1:11" x14ac:dyDescent="0.25">
      <c r="A818" s="2">
        <v>44323</v>
      </c>
      <c r="B818">
        <v>1281.93</v>
      </c>
      <c r="C818">
        <f t="shared" si="48"/>
        <v>1.2062190831628423E-2</v>
      </c>
      <c r="D818" s="30">
        <v>6.2990385828652507E-3</v>
      </c>
      <c r="G818">
        <f t="shared" si="51"/>
        <v>1.1187495722892933E-2</v>
      </c>
      <c r="H818" s="61">
        <f t="shared" si="49"/>
        <v>0.56304277015056636</v>
      </c>
      <c r="J818" s="74">
        <v>1.7125428244198413E-2</v>
      </c>
      <c r="K818" s="61">
        <f t="shared" si="50"/>
        <v>0.36781787252527121</v>
      </c>
    </row>
    <row r="819" spans="1:11" x14ac:dyDescent="0.25">
      <c r="A819" s="2">
        <v>44326</v>
      </c>
      <c r="B819">
        <v>1311.73</v>
      </c>
      <c r="C819">
        <f t="shared" si="48"/>
        <v>2.2980121837113343E-2</v>
      </c>
      <c r="D819" s="30">
        <v>1.8772056721878212E-2</v>
      </c>
      <c r="G819">
        <f t="shared" si="51"/>
        <v>1.0955871947995207E-2</v>
      </c>
      <c r="H819" s="61">
        <f t="shared" si="49"/>
        <v>1.7134242542249933</v>
      </c>
      <c r="J819" s="74">
        <v>1.5942634231606516E-2</v>
      </c>
      <c r="K819" s="61">
        <f t="shared" si="50"/>
        <v>1.1774752182837089</v>
      </c>
    </row>
    <row r="820" spans="1:11" x14ac:dyDescent="0.25">
      <c r="A820" s="2">
        <v>44327</v>
      </c>
      <c r="B820">
        <v>1292.1400000000001</v>
      </c>
      <c r="C820">
        <f t="shared" si="48"/>
        <v>-1.5047118037640339E-2</v>
      </c>
      <c r="D820" s="30">
        <v>-2.1650098526733698E-2</v>
      </c>
      <c r="G820">
        <f t="shared" si="51"/>
        <v>1.1574656329523611E-2</v>
      </c>
      <c r="H820" s="61">
        <f t="shared" si="49"/>
        <v>-1.8704744149949868</v>
      </c>
      <c r="J820" s="74">
        <v>1.7736642370627165E-2</v>
      </c>
      <c r="K820" s="61">
        <f t="shared" si="50"/>
        <v>-1.2206424459788074</v>
      </c>
    </row>
    <row r="821" spans="1:11" x14ac:dyDescent="0.25">
      <c r="A821" s="2">
        <v>44328</v>
      </c>
      <c r="B821">
        <v>1285.33</v>
      </c>
      <c r="C821">
        <f t="shared" si="48"/>
        <v>-5.2842639072795171E-3</v>
      </c>
      <c r="D821" s="30">
        <v>-6.900948663697626E-3</v>
      </c>
      <c r="G821">
        <f t="shared" si="51"/>
        <v>1.2412006887317729E-2</v>
      </c>
      <c r="H821" s="61">
        <f t="shared" si="49"/>
        <v>-0.55598975462613054</v>
      </c>
      <c r="J821" s="74">
        <v>1.6976618011066646E-2</v>
      </c>
      <c r="K821" s="61">
        <f t="shared" si="50"/>
        <v>-0.40649725753380705</v>
      </c>
    </row>
    <row r="822" spans="1:11" x14ac:dyDescent="0.25">
      <c r="A822" s="2">
        <v>44329</v>
      </c>
      <c r="B822">
        <v>1262.29</v>
      </c>
      <c r="C822">
        <f t="shared" si="48"/>
        <v>-1.8087963017588478E-2</v>
      </c>
      <c r="D822" s="30">
        <v>-1.4960438824107025E-2</v>
      </c>
      <c r="G822">
        <f t="shared" si="51"/>
        <v>1.215202969137719E-2</v>
      </c>
      <c r="H822" s="61">
        <f t="shared" si="49"/>
        <v>-1.2311061776554595</v>
      </c>
      <c r="J822" s="74">
        <v>1.4943712302356839E-2</v>
      </c>
      <c r="K822" s="61">
        <f t="shared" si="50"/>
        <v>-1.0011193016441804</v>
      </c>
    </row>
    <row r="823" spans="1:11" x14ac:dyDescent="0.25">
      <c r="A823" s="2">
        <v>44330</v>
      </c>
      <c r="B823">
        <v>1289.75</v>
      </c>
      <c r="C823">
        <f t="shared" si="48"/>
        <v>2.1520869444379906E-2</v>
      </c>
      <c r="D823" s="30">
        <v>2.6316537779748204E-2</v>
      </c>
      <c r="G823">
        <f t="shared" si="51"/>
        <v>1.2338573656282031E-2</v>
      </c>
      <c r="H823" s="61">
        <f t="shared" si="49"/>
        <v>2.1328670973528183</v>
      </c>
      <c r="J823" s="74">
        <v>1.5681999624644755E-2</v>
      </c>
      <c r="K823" s="61">
        <f t="shared" si="50"/>
        <v>1.6781366158427233</v>
      </c>
    </row>
    <row r="824" spans="1:11" x14ac:dyDescent="0.25">
      <c r="A824" s="2">
        <v>44334</v>
      </c>
      <c r="B824">
        <v>1268.1400000000001</v>
      </c>
      <c r="C824">
        <f t="shared" si="48"/>
        <v>-1.6897141127696674E-2</v>
      </c>
      <c r="D824" s="30">
        <v>-1.7886900026407932E-2</v>
      </c>
      <c r="G824">
        <f t="shared" si="51"/>
        <v>1.3588950861710481E-2</v>
      </c>
      <c r="H824" s="61">
        <f t="shared" si="49"/>
        <v>-1.3162826334745061</v>
      </c>
      <c r="J824" s="74">
        <v>1.7135880567007471E-2</v>
      </c>
      <c r="K824" s="61">
        <f t="shared" si="50"/>
        <v>-1.0438273047284441</v>
      </c>
    </row>
    <row r="825" spans="1:11" x14ac:dyDescent="0.25">
      <c r="A825" s="2">
        <v>44335</v>
      </c>
      <c r="B825">
        <v>1265.6400000000001</v>
      </c>
      <c r="C825">
        <f t="shared" si="48"/>
        <v>-1.9733369205393418E-3</v>
      </c>
      <c r="D825" s="30">
        <v>-1.0653142918609355E-3</v>
      </c>
      <c r="G825">
        <f t="shared" si="51"/>
        <v>1.3884397068074143E-2</v>
      </c>
      <c r="H825" s="61">
        <f t="shared" si="49"/>
        <v>-7.6727443520793914E-2</v>
      </c>
      <c r="J825" s="74">
        <v>1.6935890857412223E-2</v>
      </c>
      <c r="K825" s="61">
        <f t="shared" si="50"/>
        <v>-6.2902760819026307E-2</v>
      </c>
    </row>
    <row r="826" spans="1:11" x14ac:dyDescent="0.25">
      <c r="A826" s="2">
        <v>44336</v>
      </c>
      <c r="B826">
        <v>1254.6199999999999</v>
      </c>
      <c r="C826">
        <f t="shared" si="48"/>
        <v>-8.7451852050582646E-3</v>
      </c>
      <c r="D826" s="30">
        <v>-1.0206341165793966E-2</v>
      </c>
      <c r="G826">
        <f t="shared" si="51"/>
        <v>1.346395137765046E-2</v>
      </c>
      <c r="H826" s="61">
        <f t="shared" si="49"/>
        <v>-0.75804946701872555</v>
      </c>
      <c r="J826" s="74">
        <v>1.4722826566656948E-2</v>
      </c>
      <c r="K826" s="61">
        <f t="shared" si="50"/>
        <v>-0.69323245231377317</v>
      </c>
    </row>
    <row r="827" spans="1:11" x14ac:dyDescent="0.25">
      <c r="A827" s="2">
        <v>44337</v>
      </c>
      <c r="B827">
        <v>1244.08</v>
      </c>
      <c r="C827">
        <f t="shared" si="48"/>
        <v>-8.4364369583829028E-3</v>
      </c>
      <c r="D827" s="30">
        <v>-5.08488272097326E-3</v>
      </c>
      <c r="G827">
        <f t="shared" si="51"/>
        <v>1.3291029738034085E-2</v>
      </c>
      <c r="H827" s="61">
        <f t="shared" si="49"/>
        <v>-0.38258004241930016</v>
      </c>
      <c r="J827" s="74">
        <v>1.3535342302407785E-2</v>
      </c>
      <c r="K827" s="61">
        <f t="shared" si="50"/>
        <v>-0.37567448294741068</v>
      </c>
    </row>
    <row r="828" spans="1:11" x14ac:dyDescent="0.25">
      <c r="A828" s="2">
        <v>44340</v>
      </c>
      <c r="B828">
        <v>1227.68</v>
      </c>
      <c r="C828">
        <f t="shared" si="48"/>
        <v>-1.3270091483726907E-2</v>
      </c>
      <c r="D828" s="30">
        <v>-1.3394811180567612E-2</v>
      </c>
      <c r="G828">
        <f t="shared" si="51"/>
        <v>1.2946186509726761E-2</v>
      </c>
      <c r="H828" s="61">
        <f t="shared" si="49"/>
        <v>-1.0346530362824442</v>
      </c>
      <c r="J828" s="74">
        <v>1.2564325000126199E-2</v>
      </c>
      <c r="K828" s="61">
        <f t="shared" si="50"/>
        <v>-1.0660987502657782</v>
      </c>
    </row>
    <row r="829" spans="1:11" x14ac:dyDescent="0.25">
      <c r="A829" s="2">
        <v>44341</v>
      </c>
      <c r="B829">
        <v>1203.8</v>
      </c>
      <c r="C829">
        <f t="shared" si="48"/>
        <v>-1.9642989315684721E-2</v>
      </c>
      <c r="D829" s="30">
        <v>-1.3489241923973917E-2</v>
      </c>
      <c r="G829">
        <f t="shared" si="51"/>
        <v>1.2973541476009426E-2</v>
      </c>
      <c r="H829" s="61">
        <f t="shared" si="49"/>
        <v>-1.0397501675944167</v>
      </c>
      <c r="J829" s="74">
        <v>1.2803416115099785E-2</v>
      </c>
      <c r="K829" s="61">
        <f t="shared" si="50"/>
        <v>-1.0535658454516135</v>
      </c>
    </row>
    <row r="830" spans="1:11" x14ac:dyDescent="0.25">
      <c r="A830" s="2">
        <v>44342</v>
      </c>
      <c r="B830">
        <v>1190.78</v>
      </c>
      <c r="C830">
        <f t="shared" si="48"/>
        <v>-1.0874665544736584E-2</v>
      </c>
      <c r="D830" s="30">
        <v>-7.4008836525549524E-3</v>
      </c>
      <c r="G830">
        <f t="shared" si="51"/>
        <v>1.3005060191516314E-2</v>
      </c>
      <c r="H830" s="61">
        <f t="shared" si="49"/>
        <v>-0.56907723175190106</v>
      </c>
      <c r="J830" s="74">
        <v>1.4724882818648243E-2</v>
      </c>
      <c r="K830" s="61">
        <f t="shared" si="50"/>
        <v>-0.50261069943335279</v>
      </c>
    </row>
    <row r="831" spans="1:11" x14ac:dyDescent="0.25">
      <c r="A831" s="2">
        <v>44343</v>
      </c>
      <c r="B831">
        <v>1182.18</v>
      </c>
      <c r="C831">
        <f t="shared" si="48"/>
        <v>-7.2483629330023693E-3</v>
      </c>
      <c r="D831" s="30">
        <v>-7.3596163085177559E-4</v>
      </c>
      <c r="G831">
        <f t="shared" si="51"/>
        <v>1.2738527382715159E-2</v>
      </c>
      <c r="H831" s="61">
        <f t="shared" si="49"/>
        <v>-5.7774467074616337E-2</v>
      </c>
      <c r="J831" s="74">
        <v>1.3889448532829892E-2</v>
      </c>
      <c r="K831" s="61">
        <f t="shared" si="50"/>
        <v>-5.2987102339751992E-2</v>
      </c>
    </row>
    <row r="832" spans="1:11" x14ac:dyDescent="0.25">
      <c r="A832" s="2">
        <v>44344</v>
      </c>
      <c r="B832">
        <v>1206.6300000000001</v>
      </c>
      <c r="C832">
        <f t="shared" si="48"/>
        <v>2.0471158313757787E-2</v>
      </c>
      <c r="D832" s="30">
        <v>2.1609031245479929E-2</v>
      </c>
      <c r="G832">
        <f t="shared" si="51"/>
        <v>1.235177612567108E-2</v>
      </c>
      <c r="H832" s="61">
        <f t="shared" si="49"/>
        <v>1.7494675280398913</v>
      </c>
      <c r="J832" s="74">
        <v>1.2670021591273969E-2</v>
      </c>
      <c r="K832" s="61">
        <f t="shared" si="50"/>
        <v>1.7055244215497145</v>
      </c>
    </row>
    <row r="833" spans="1:11" x14ac:dyDescent="0.25">
      <c r="A833" s="2">
        <v>44347</v>
      </c>
      <c r="B833">
        <v>1200.9000000000001</v>
      </c>
      <c r="C833">
        <f t="shared" si="48"/>
        <v>-4.7600742830515765E-3</v>
      </c>
      <c r="D833" s="30">
        <v>-7.0230496859653314E-3</v>
      </c>
      <c r="G833">
        <f t="shared" si="51"/>
        <v>1.3093105244107062E-2</v>
      </c>
      <c r="H833" s="61">
        <f t="shared" si="49"/>
        <v>-0.53639297592343593</v>
      </c>
      <c r="J833" s="74">
        <v>1.4901926869287124E-2</v>
      </c>
      <c r="K833" s="61">
        <f t="shared" si="50"/>
        <v>-0.47128466993351303</v>
      </c>
    </row>
    <row r="834" spans="1:11" x14ac:dyDescent="0.25">
      <c r="A834" s="2">
        <v>44348</v>
      </c>
      <c r="B834">
        <v>1223.18</v>
      </c>
      <c r="C834">
        <f t="shared" si="48"/>
        <v>1.8382749258624164E-2</v>
      </c>
      <c r="D834" s="30">
        <v>1.3668087838199538E-2</v>
      </c>
      <c r="G834">
        <f t="shared" si="51"/>
        <v>1.2810270654859728E-2</v>
      </c>
      <c r="H834" s="61">
        <f t="shared" si="49"/>
        <v>1.066963236488246</v>
      </c>
      <c r="J834" s="74">
        <v>1.3212298927454106E-2</v>
      </c>
      <c r="K834" s="61">
        <f t="shared" si="50"/>
        <v>1.0344973205078141</v>
      </c>
    </row>
    <row r="835" spans="1:11" x14ac:dyDescent="0.25">
      <c r="A835" s="2">
        <v>44349</v>
      </c>
      <c r="B835">
        <v>1247.98</v>
      </c>
      <c r="C835">
        <f t="shared" si="48"/>
        <v>2.0072219234673574E-2</v>
      </c>
      <c r="D835" s="30">
        <v>1.9711729900480156E-2</v>
      </c>
      <c r="G835">
        <f t="shared" si="51"/>
        <v>1.2863352972879154E-2</v>
      </c>
      <c r="H835" s="61">
        <f t="shared" si="49"/>
        <v>1.5323943875317725</v>
      </c>
      <c r="J835" s="74">
        <v>1.4607464824218225E-2</v>
      </c>
      <c r="K835" s="61">
        <f t="shared" si="50"/>
        <v>1.3494285379211999</v>
      </c>
    </row>
    <row r="836" spans="1:11" x14ac:dyDescent="0.25">
      <c r="A836" s="2">
        <v>44350</v>
      </c>
      <c r="B836">
        <v>1258.26</v>
      </c>
      <c r="C836">
        <f t="shared" ref="C836:C899" si="52">LN(B836/B835)</f>
        <v>8.2035700111474357E-3</v>
      </c>
      <c r="D836" s="30">
        <v>2.8451953537189691E-3</v>
      </c>
      <c r="G836">
        <f t="shared" si="51"/>
        <v>1.3373519972795317E-2</v>
      </c>
      <c r="H836" s="61">
        <f t="shared" si="49"/>
        <v>0.21274842820040818</v>
      </c>
      <c r="J836" s="74">
        <v>1.6009538391018392E-2</v>
      </c>
      <c r="K836" s="61">
        <f t="shared" si="50"/>
        <v>0.17771876266683426</v>
      </c>
    </row>
    <row r="837" spans="1:11" x14ac:dyDescent="0.25">
      <c r="A837" s="2">
        <v>44351</v>
      </c>
      <c r="B837">
        <v>1245.44</v>
      </c>
      <c r="C837">
        <f t="shared" si="52"/>
        <v>-1.0240933053551964E-2</v>
      </c>
      <c r="D837" s="30">
        <v>-1.6456506936395082E-2</v>
      </c>
      <c r="G837">
        <f t="shared" si="51"/>
        <v>1.2984825084345163E-2</v>
      </c>
      <c r="H837" s="61">
        <f t="shared" si="49"/>
        <v>-1.2673645451131619</v>
      </c>
      <c r="J837" s="74">
        <v>1.4474119223993174E-2</v>
      </c>
      <c r="K837" s="61">
        <f t="shared" si="50"/>
        <v>-1.1369608527968862</v>
      </c>
    </row>
    <row r="838" spans="1:11" x14ac:dyDescent="0.25">
      <c r="A838" s="2">
        <v>44355</v>
      </c>
      <c r="B838">
        <v>1258.6400000000001</v>
      </c>
      <c r="C838">
        <f t="shared" si="52"/>
        <v>1.054289181463699E-2</v>
      </c>
      <c r="D838" s="30">
        <v>1.218860948731473E-2</v>
      </c>
      <c r="G838">
        <f t="shared" si="51"/>
        <v>1.3218862990273944E-2</v>
      </c>
      <c r="H838" s="61">
        <f t="shared" si="49"/>
        <v>0.92206186691569125</v>
      </c>
      <c r="J838" s="74">
        <v>1.3585219653582621E-2</v>
      </c>
      <c r="K838" s="61">
        <f t="shared" si="50"/>
        <v>0.89719635001267095</v>
      </c>
    </row>
    <row r="839" spans="1:11" x14ac:dyDescent="0.25">
      <c r="A839" s="2">
        <v>44356</v>
      </c>
      <c r="B839">
        <v>1255.31</v>
      </c>
      <c r="C839">
        <f t="shared" si="52"/>
        <v>-2.6492189165218984E-3</v>
      </c>
      <c r="D839" s="30">
        <v>-2.8410757915052955E-3</v>
      </c>
      <c r="G839">
        <f t="shared" si="51"/>
        <v>1.3159322570115517E-2</v>
      </c>
      <c r="H839" s="61">
        <f t="shared" si="49"/>
        <v>-0.21589833187593604</v>
      </c>
      <c r="J839" s="74">
        <v>1.2964776755625625E-2</v>
      </c>
      <c r="K839" s="61">
        <f t="shared" si="50"/>
        <v>-0.21913804186967639</v>
      </c>
    </row>
    <row r="840" spans="1:11" x14ac:dyDescent="0.25">
      <c r="A840" s="2">
        <v>44357</v>
      </c>
      <c r="B840">
        <v>1260.21</v>
      </c>
      <c r="C840">
        <f t="shared" si="52"/>
        <v>3.8958197091983945E-3</v>
      </c>
      <c r="D840" s="30">
        <v>2.7480394814165063E-3</v>
      </c>
      <c r="G840">
        <f t="shared" si="51"/>
        <v>1.2777402199714745E-2</v>
      </c>
      <c r="H840" s="61">
        <f t="shared" si="49"/>
        <v>0.21507028099012618</v>
      </c>
      <c r="J840" s="74">
        <v>1.1495681174804706E-2</v>
      </c>
      <c r="K840" s="61">
        <f t="shared" si="50"/>
        <v>0.23904973003595772</v>
      </c>
    </row>
    <row r="841" spans="1:11" x14ac:dyDescent="0.25">
      <c r="A841" s="2">
        <v>44358</v>
      </c>
      <c r="B841">
        <v>1261.6099999999999</v>
      </c>
      <c r="C841">
        <f t="shared" si="52"/>
        <v>1.1103093351826159E-3</v>
      </c>
      <c r="D841" s="30">
        <v>6.674521113240366E-6</v>
      </c>
      <c r="G841">
        <f t="shared" si="51"/>
        <v>1.2406425343924178E-2</v>
      </c>
      <c r="H841" s="61">
        <f t="shared" si="49"/>
        <v>5.3798906036291042E-4</v>
      </c>
      <c r="J841" s="74">
        <v>1.0402572197948148E-2</v>
      </c>
      <c r="K841" s="61">
        <f t="shared" si="50"/>
        <v>6.4162218595866893E-4</v>
      </c>
    </row>
    <row r="842" spans="1:11" x14ac:dyDescent="0.25">
      <c r="A842" s="2">
        <v>44362</v>
      </c>
      <c r="B842">
        <v>1252.27</v>
      </c>
      <c r="C842">
        <f t="shared" si="52"/>
        <v>-7.4307786980930806E-3</v>
      </c>
      <c r="D842" s="30">
        <v>-6.7227937307511344E-3</v>
      </c>
      <c r="G842">
        <f t="shared" si="51"/>
        <v>1.2028475759565558E-2</v>
      </c>
      <c r="H842" s="61">
        <f t="shared" si="49"/>
        <v>-0.55890653688227132</v>
      </c>
      <c r="J842" s="74">
        <v>9.3693055291151125E-3</v>
      </c>
      <c r="K842" s="61">
        <f t="shared" si="50"/>
        <v>-0.71753383533710757</v>
      </c>
    </row>
    <row r="843" spans="1:11" x14ac:dyDescent="0.25">
      <c r="A843" s="2">
        <v>44363</v>
      </c>
      <c r="B843">
        <v>1250.78</v>
      </c>
      <c r="C843">
        <f t="shared" si="52"/>
        <v>-1.1905476726348184E-3</v>
      </c>
      <c r="D843" s="30">
        <v>-2.8660702770837883E-3</v>
      </c>
      <c r="G843">
        <f t="shared" si="51"/>
        <v>1.1777730370717545E-2</v>
      </c>
      <c r="H843" s="61">
        <f t="shared" si="49"/>
        <v>-0.24334656906474725</v>
      </c>
      <c r="J843" s="74">
        <v>9.2516709597722686E-3</v>
      </c>
      <c r="K843" s="61">
        <f t="shared" si="50"/>
        <v>-0.30978947365788473</v>
      </c>
    </row>
    <row r="844" spans="1:11" x14ac:dyDescent="0.25">
      <c r="A844" s="2">
        <v>44364</v>
      </c>
      <c r="B844">
        <v>1248.79</v>
      </c>
      <c r="C844">
        <f t="shared" si="52"/>
        <v>-1.5922742075184567E-3</v>
      </c>
      <c r="D844" s="30">
        <v>2.8421168219764795E-3</v>
      </c>
      <c r="G844">
        <f t="shared" si="51"/>
        <v>1.1440493794159151E-2</v>
      </c>
      <c r="H844" s="61">
        <f t="shared" si="49"/>
        <v>0.24842606211870844</v>
      </c>
      <c r="J844" s="74">
        <v>8.4599213732454888E-3</v>
      </c>
      <c r="K844" s="61">
        <f t="shared" si="50"/>
        <v>0.33595073719770935</v>
      </c>
    </row>
    <row r="845" spans="1:11" x14ac:dyDescent="0.25">
      <c r="A845" s="2">
        <v>44365</v>
      </c>
      <c r="B845">
        <v>1257.29</v>
      </c>
      <c r="C845">
        <f t="shared" si="52"/>
        <v>6.7835285344643951E-3</v>
      </c>
      <c r="D845" s="30">
        <v>6.066119790152558E-3</v>
      </c>
      <c r="G845">
        <f t="shared" si="51"/>
        <v>1.1113796022994487E-2</v>
      </c>
      <c r="H845" s="61">
        <f t="shared" si="49"/>
        <v>0.54581888830798519</v>
      </c>
      <c r="J845" s="74">
        <v>7.8581785340608046E-3</v>
      </c>
      <c r="K845" s="61">
        <f t="shared" si="50"/>
        <v>0.77194985630058222</v>
      </c>
    </row>
    <row r="846" spans="1:11" x14ac:dyDescent="0.25">
      <c r="A846" s="2">
        <v>44368</v>
      </c>
      <c r="B846">
        <v>1246.44</v>
      </c>
      <c r="C846">
        <f t="shared" si="52"/>
        <v>-8.6671229885248377E-3</v>
      </c>
      <c r="D846" s="30">
        <v>-8.6767572037067652E-3</v>
      </c>
      <c r="G846">
        <f t="shared" si="51"/>
        <v>1.0877193704112895E-2</v>
      </c>
      <c r="H846" s="61">
        <f t="shared" si="49"/>
        <v>-0.7977018190294709</v>
      </c>
      <c r="J846" s="74">
        <v>8.0470798389796708E-3</v>
      </c>
      <c r="K846" s="61">
        <f t="shared" si="50"/>
        <v>-1.0782491757664647</v>
      </c>
    </row>
    <row r="847" spans="1:11" x14ac:dyDescent="0.25">
      <c r="A847" s="2">
        <v>44369</v>
      </c>
      <c r="B847">
        <v>1242.7</v>
      </c>
      <c r="C847">
        <f t="shared" si="52"/>
        <v>-3.0050562157714795E-3</v>
      </c>
      <c r="D847" s="30">
        <v>-5.1799510523909981E-4</v>
      </c>
      <c r="G847">
        <f t="shared" si="51"/>
        <v>1.0757867318316872E-2</v>
      </c>
      <c r="H847" s="61">
        <f t="shared" si="49"/>
        <v>-4.8150352659317143E-2</v>
      </c>
      <c r="J847" s="74">
        <v>8.5819013656213035E-3</v>
      </c>
      <c r="K847" s="61">
        <f t="shared" si="50"/>
        <v>-6.0359014065829754E-2</v>
      </c>
    </row>
    <row r="848" spans="1:11" x14ac:dyDescent="0.25">
      <c r="A848" s="2">
        <v>44370</v>
      </c>
      <c r="B848">
        <v>1246.96</v>
      </c>
      <c r="C848">
        <f t="shared" si="52"/>
        <v>3.4221573688467343E-3</v>
      </c>
      <c r="D848" s="30">
        <v>5.5625036459768535E-3</v>
      </c>
      <c r="G848">
        <f t="shared" si="51"/>
        <v>1.0430911073340753E-2</v>
      </c>
      <c r="H848" s="61">
        <f t="shared" ref="H848:H911" si="53">D848/G848</f>
        <v>0.53327112146449607</v>
      </c>
      <c r="J848" s="74">
        <v>8.0466040285838876E-3</v>
      </c>
      <c r="K848" s="61">
        <f t="shared" ref="K848:K911" si="54">D848/J848</f>
        <v>0.6912858674562854</v>
      </c>
    </row>
    <row r="849" spans="1:11" x14ac:dyDescent="0.25">
      <c r="A849" s="2">
        <v>44371</v>
      </c>
      <c r="B849">
        <v>1278.81</v>
      </c>
      <c r="C849">
        <f t="shared" si="52"/>
        <v>2.5221368805407669E-2</v>
      </c>
      <c r="D849" s="30">
        <v>2.461948706019159E-2</v>
      </c>
      <c r="G849">
        <f t="shared" ref="G849:G912" si="55">SQRT($F$3*G848^2+(1-$F$3)*D848^2)</f>
        <v>1.0204516562749875E-2</v>
      </c>
      <c r="H849" s="61">
        <f t="shared" si="53"/>
        <v>2.4126068989942651</v>
      </c>
      <c r="J849" s="74">
        <v>7.6792682360404462E-3</v>
      </c>
      <c r="K849" s="61">
        <f t="shared" si="54"/>
        <v>3.2059678479060123</v>
      </c>
    </row>
    <row r="850" spans="1:11" x14ac:dyDescent="0.25">
      <c r="A850" s="2">
        <v>44372</v>
      </c>
      <c r="B850">
        <v>1284.2</v>
      </c>
      <c r="C850">
        <f t="shared" si="52"/>
        <v>4.2059983737447355E-3</v>
      </c>
      <c r="D850" s="30">
        <v>8.7260716461248691E-4</v>
      </c>
      <c r="G850">
        <f t="shared" si="55"/>
        <v>1.1586689663967307E-2</v>
      </c>
      <c r="H850" s="61">
        <f t="shared" si="53"/>
        <v>7.5311170827863899E-2</v>
      </c>
      <c r="J850" s="74">
        <v>1.4117548623925688E-2</v>
      </c>
      <c r="K850" s="61">
        <f t="shared" si="54"/>
        <v>6.1810105129274186E-2</v>
      </c>
    </row>
    <row r="851" spans="1:11" x14ac:dyDescent="0.25">
      <c r="A851" s="2">
        <v>44375</v>
      </c>
      <c r="B851">
        <v>1270.8800000000001</v>
      </c>
      <c r="C851">
        <f t="shared" si="52"/>
        <v>-1.0426382475126063E-2</v>
      </c>
      <c r="D851" s="30">
        <v>-1.4095082570524053E-2</v>
      </c>
      <c r="G851">
        <f t="shared" si="55"/>
        <v>1.1235745695002427E-2</v>
      </c>
      <c r="H851" s="61">
        <f t="shared" si="53"/>
        <v>-1.2544857237907616</v>
      </c>
      <c r="J851" s="74">
        <v>1.2532230221800349E-2</v>
      </c>
      <c r="K851" s="61">
        <f t="shared" si="54"/>
        <v>-1.1247066420791614</v>
      </c>
    </row>
    <row r="852" spans="1:11" x14ac:dyDescent="0.25">
      <c r="A852" s="2">
        <v>44376</v>
      </c>
      <c r="B852">
        <v>1257</v>
      </c>
      <c r="C852">
        <f t="shared" si="52"/>
        <v>-1.0981644294574541E-2</v>
      </c>
      <c r="D852" s="30">
        <v>-1.0357613584226622E-2</v>
      </c>
      <c r="G852">
        <f t="shared" si="55"/>
        <v>1.1427499446667811E-2</v>
      </c>
      <c r="H852" s="61">
        <f t="shared" si="53"/>
        <v>-0.90637620527269758</v>
      </c>
      <c r="J852" s="74">
        <v>1.2155481600529806E-2</v>
      </c>
      <c r="K852" s="61">
        <f t="shared" si="54"/>
        <v>-0.85209405308755337</v>
      </c>
    </row>
    <row r="853" spans="1:11" x14ac:dyDescent="0.25">
      <c r="A853" s="2">
        <v>44377</v>
      </c>
      <c r="B853">
        <v>1248.83</v>
      </c>
      <c r="C853">
        <f t="shared" si="52"/>
        <v>-6.5208166154346213E-3</v>
      </c>
      <c r="D853" s="30">
        <v>-2.2779208993898986E-3</v>
      </c>
      <c r="G853">
        <f t="shared" si="55"/>
        <v>1.1366146600188953E-2</v>
      </c>
      <c r="H853" s="61">
        <f t="shared" si="53"/>
        <v>-0.2004127678022409</v>
      </c>
      <c r="J853" s="74">
        <v>1.1992580373284191E-2</v>
      </c>
      <c r="K853" s="61">
        <f t="shared" si="54"/>
        <v>-0.18994418452799458</v>
      </c>
    </row>
    <row r="854" spans="1:11" x14ac:dyDescent="0.25">
      <c r="A854" s="2">
        <v>44378</v>
      </c>
      <c r="B854">
        <v>1260.42</v>
      </c>
      <c r="C854">
        <f t="shared" si="52"/>
        <v>9.2378857608313124E-3</v>
      </c>
      <c r="D854" s="30">
        <v>1.0025038707591524E-2</v>
      </c>
      <c r="G854">
        <f t="shared" si="55"/>
        <v>1.1034005013692913E-2</v>
      </c>
      <c r="H854" s="61">
        <f t="shared" si="53"/>
        <v>0.908558469490517</v>
      </c>
      <c r="J854" s="74">
        <v>1.1087313617527846E-2</v>
      </c>
      <c r="K854" s="61">
        <f t="shared" si="54"/>
        <v>0.90419005481571468</v>
      </c>
    </row>
    <row r="855" spans="1:11" x14ac:dyDescent="0.25">
      <c r="A855" s="2">
        <v>44379</v>
      </c>
      <c r="B855">
        <v>1289.3800000000001</v>
      </c>
      <c r="C855">
        <f t="shared" si="52"/>
        <v>2.2716483930147979E-2</v>
      </c>
      <c r="D855" s="30">
        <v>2.3158764212239086E-2</v>
      </c>
      <c r="G855">
        <f t="shared" si="55"/>
        <v>1.0976082849040034E-2</v>
      </c>
      <c r="H855" s="61">
        <f t="shared" si="53"/>
        <v>2.1099297928736522</v>
      </c>
      <c r="J855" s="74">
        <v>1.0854532929071065E-2</v>
      </c>
      <c r="K855" s="61">
        <f t="shared" si="54"/>
        <v>2.1335569539076449</v>
      </c>
    </row>
    <row r="856" spans="1:11" x14ac:dyDescent="0.25">
      <c r="A856" s="2">
        <v>44383</v>
      </c>
      <c r="B856">
        <v>1272.05</v>
      </c>
      <c r="C856">
        <f t="shared" si="52"/>
        <v>-1.3531710362170032E-2</v>
      </c>
      <c r="D856" s="30">
        <v>-1.7104219622759969E-2</v>
      </c>
      <c r="G856">
        <f t="shared" si="55"/>
        <v>1.2059255060605383E-2</v>
      </c>
      <c r="H856" s="61">
        <f t="shared" si="53"/>
        <v>-1.4183479441143294</v>
      </c>
      <c r="J856" s="74">
        <v>1.4622337607774425E-2</v>
      </c>
      <c r="K856" s="61">
        <f t="shared" si="54"/>
        <v>-1.1697322330778337</v>
      </c>
    </row>
    <row r="857" spans="1:11" x14ac:dyDescent="0.25">
      <c r="A857" s="2">
        <v>44384</v>
      </c>
      <c r="B857">
        <v>1286.43</v>
      </c>
      <c r="C857">
        <f t="shared" si="52"/>
        <v>1.1241167744674515E-2</v>
      </c>
      <c r="D857" s="30">
        <v>1.0470334857210713E-2</v>
      </c>
      <c r="G857">
        <f t="shared" si="55"/>
        <v>1.2419877390455542E-2</v>
      </c>
      <c r="H857" s="61">
        <f t="shared" si="53"/>
        <v>0.84303045255961884</v>
      </c>
      <c r="J857" s="74">
        <v>1.43443303410783E-2</v>
      </c>
      <c r="K857" s="61">
        <f t="shared" si="54"/>
        <v>0.72992845314127308</v>
      </c>
    </row>
    <row r="858" spans="1:11" x14ac:dyDescent="0.25">
      <c r="A858" s="2">
        <v>44385</v>
      </c>
      <c r="B858">
        <v>1284.04</v>
      </c>
      <c r="C858">
        <f t="shared" si="52"/>
        <v>-1.8595826356486561E-3</v>
      </c>
      <c r="D858" s="30">
        <v>-1.705230459385274E-3</v>
      </c>
      <c r="G858">
        <f t="shared" si="55"/>
        <v>1.2311613535667822E-2</v>
      </c>
      <c r="H858" s="61">
        <f t="shared" si="53"/>
        <v>-0.13850584689367257</v>
      </c>
      <c r="J858" s="74">
        <v>1.3669023445466489E-2</v>
      </c>
      <c r="K858" s="61">
        <f t="shared" si="54"/>
        <v>-0.12475144740137498</v>
      </c>
    </row>
    <row r="859" spans="1:11" x14ac:dyDescent="0.25">
      <c r="A859" s="2">
        <v>44386</v>
      </c>
      <c r="B859">
        <v>1293.02</v>
      </c>
      <c r="C859">
        <f t="shared" si="52"/>
        <v>6.9692101436816924E-3</v>
      </c>
      <c r="D859" s="30">
        <v>5.8721480522584022E-3</v>
      </c>
      <c r="G859">
        <f t="shared" si="55"/>
        <v>1.1943858121884976E-2</v>
      </c>
      <c r="H859" s="61">
        <f t="shared" si="53"/>
        <v>0.49164583104840681</v>
      </c>
      <c r="J859" s="74">
        <v>1.2033566710155695E-2</v>
      </c>
      <c r="K859" s="61">
        <f t="shared" si="54"/>
        <v>0.48798067885414381</v>
      </c>
    </row>
    <row r="860" spans="1:11" x14ac:dyDescent="0.25">
      <c r="A860" s="2">
        <v>44389</v>
      </c>
      <c r="B860">
        <v>1298.44</v>
      </c>
      <c r="C860">
        <f t="shared" si="52"/>
        <v>4.1829763167796153E-3</v>
      </c>
      <c r="D860" s="30">
        <v>8.0118585590240651E-4</v>
      </c>
      <c r="G860">
        <f t="shared" si="55"/>
        <v>1.1668990075856313E-2</v>
      </c>
      <c r="H860" s="61">
        <f t="shared" si="53"/>
        <v>6.8659399887578756E-2</v>
      </c>
      <c r="J860" s="74">
        <v>1.1181945653805191E-2</v>
      </c>
      <c r="K860" s="61">
        <f t="shared" si="54"/>
        <v>7.1649950796332545E-2</v>
      </c>
    </row>
    <row r="861" spans="1:11" x14ac:dyDescent="0.25">
      <c r="A861" s="2">
        <v>44390</v>
      </c>
      <c r="B861">
        <v>1293.76</v>
      </c>
      <c r="C861">
        <f t="shared" si="52"/>
        <v>-3.6108364207032353E-3</v>
      </c>
      <c r="D861" s="30">
        <v>1.5452515392807772E-4</v>
      </c>
      <c r="G861">
        <f t="shared" si="55"/>
        <v>1.1315207623086243E-2</v>
      </c>
      <c r="H861" s="61">
        <f t="shared" si="53"/>
        <v>1.3656413481340142E-2</v>
      </c>
      <c r="J861" s="74">
        <v>1.0180233707600083E-2</v>
      </c>
      <c r="K861" s="61">
        <f t="shared" si="54"/>
        <v>1.5178939734233853E-2</v>
      </c>
    </row>
    <row r="862" spans="1:11" x14ac:dyDescent="0.25">
      <c r="A862" s="2">
        <v>44391</v>
      </c>
      <c r="B862">
        <v>1284.44</v>
      </c>
      <c r="C862">
        <f t="shared" si="52"/>
        <v>-7.2298817758558913E-3</v>
      </c>
      <c r="D862" s="30">
        <v>-8.0086171670970454E-3</v>
      </c>
      <c r="G862">
        <f t="shared" si="55"/>
        <v>1.0970566112180714E-2</v>
      </c>
      <c r="H862" s="61">
        <f t="shared" si="53"/>
        <v>-0.73000947127104121</v>
      </c>
      <c r="J862" s="74">
        <v>9.3395251048503866E-3</v>
      </c>
      <c r="K862" s="61">
        <f t="shared" si="54"/>
        <v>-0.85749725785713149</v>
      </c>
    </row>
    <row r="863" spans="1:11" x14ac:dyDescent="0.25">
      <c r="A863" s="2">
        <v>44392</v>
      </c>
      <c r="B863">
        <v>1273.21</v>
      </c>
      <c r="C863">
        <f t="shared" si="52"/>
        <v>-8.7815550738832206E-3</v>
      </c>
      <c r="D863" s="30">
        <v>-6.7049471996968365E-3</v>
      </c>
      <c r="G863">
        <f t="shared" si="55"/>
        <v>1.0815747709158691E-2</v>
      </c>
      <c r="H863" s="61">
        <f t="shared" si="53"/>
        <v>-0.61992451932094716</v>
      </c>
      <c r="J863" s="74">
        <v>9.1930123676854051E-3</v>
      </c>
      <c r="K863" s="61">
        <f t="shared" si="54"/>
        <v>-0.72935257035719536</v>
      </c>
    </row>
    <row r="864" spans="1:11" x14ac:dyDescent="0.25">
      <c r="A864" s="2">
        <v>44393</v>
      </c>
      <c r="B864">
        <v>1272.49</v>
      </c>
      <c r="C864">
        <f t="shared" si="52"/>
        <v>-5.6565975503658863E-4</v>
      </c>
      <c r="D864" s="30">
        <v>9.5428239347170648E-4</v>
      </c>
      <c r="G864">
        <f t="shared" si="55"/>
        <v>1.0614092218118539E-2</v>
      </c>
      <c r="H864" s="61">
        <f t="shared" si="53"/>
        <v>8.9907113473417996E-2</v>
      </c>
      <c r="J864" s="74">
        <v>9.3972895013884981E-3</v>
      </c>
      <c r="K864" s="61">
        <f t="shared" si="54"/>
        <v>0.10154868521723273</v>
      </c>
    </row>
    <row r="865" spans="1:11" x14ac:dyDescent="0.25">
      <c r="A865" s="2">
        <v>44396</v>
      </c>
      <c r="B865">
        <v>1238.1199999999999</v>
      </c>
      <c r="C865">
        <f t="shared" si="52"/>
        <v>-2.7381510767431633E-2</v>
      </c>
      <c r="D865" s="30">
        <v>-2.7209283939337289E-2</v>
      </c>
      <c r="G865">
        <f t="shared" si="55"/>
        <v>1.0293398646269873E-2</v>
      </c>
      <c r="H865" s="61">
        <f t="shared" si="53"/>
        <v>-2.6433722111012772</v>
      </c>
      <c r="J865" s="74">
        <v>8.5596709537838871E-3</v>
      </c>
      <c r="K865" s="61">
        <f t="shared" si="54"/>
        <v>-3.1787768579245625</v>
      </c>
    </row>
    <row r="866" spans="1:11" x14ac:dyDescent="0.25">
      <c r="A866" s="2">
        <v>44398</v>
      </c>
      <c r="B866">
        <v>1250.71</v>
      </c>
      <c r="C866">
        <f t="shared" si="52"/>
        <v>1.0117289965205584E-2</v>
      </c>
      <c r="D866" s="30">
        <v>1.401616139548981E-2</v>
      </c>
      <c r="G866">
        <f t="shared" si="55"/>
        <v>1.2000729990257149E-2</v>
      </c>
      <c r="H866" s="61">
        <f t="shared" si="53"/>
        <v>1.1679424007430297</v>
      </c>
      <c r="J866" s="74">
        <v>1.5358169368977822E-2</v>
      </c>
      <c r="K866" s="61">
        <f t="shared" si="54"/>
        <v>0.91261927504206641</v>
      </c>
    </row>
    <row r="867" spans="1:11" x14ac:dyDescent="0.25">
      <c r="A867" s="2">
        <v>44399</v>
      </c>
      <c r="B867">
        <v>1251.8699999999999</v>
      </c>
      <c r="C867">
        <f t="shared" si="52"/>
        <v>9.270433577156208E-4</v>
      </c>
      <c r="D867" s="30">
        <v>5.8911348733545902E-3</v>
      </c>
      <c r="G867">
        <f t="shared" si="55"/>
        <v>1.2131102006700752E-2</v>
      </c>
      <c r="H867" s="61">
        <f t="shared" si="53"/>
        <v>0.48562240018265074</v>
      </c>
      <c r="J867" s="74">
        <v>1.4245326753641921E-2</v>
      </c>
      <c r="K867" s="61">
        <f t="shared" si="54"/>
        <v>0.41354859563670443</v>
      </c>
    </row>
    <row r="868" spans="1:11" x14ac:dyDescent="0.25">
      <c r="A868" s="2">
        <v>44400</v>
      </c>
      <c r="B868">
        <v>1254.24</v>
      </c>
      <c r="C868">
        <f t="shared" si="52"/>
        <v>1.8913780372920258E-3</v>
      </c>
      <c r="D868" s="30">
        <v>-4.5316357586172671E-4</v>
      </c>
      <c r="G868">
        <f t="shared" si="55"/>
        <v>1.1849731893546097E-2</v>
      </c>
      <c r="H868" s="61">
        <f t="shared" si="53"/>
        <v>-3.8242517209063624E-2</v>
      </c>
      <c r="J868" s="74">
        <v>1.2480653762852033E-2</v>
      </c>
      <c r="K868" s="61">
        <f t="shared" si="54"/>
        <v>-3.6309281907214087E-2</v>
      </c>
    </row>
    <row r="869" spans="1:11" x14ac:dyDescent="0.25">
      <c r="A869" s="2">
        <v>44403</v>
      </c>
      <c r="B869">
        <v>1256.31</v>
      </c>
      <c r="C869">
        <f t="shared" si="52"/>
        <v>1.6490414204741327E-3</v>
      </c>
      <c r="D869" s="30">
        <v>2.135014571677551E-5</v>
      </c>
      <c r="G869">
        <f t="shared" si="55"/>
        <v>1.1489277550202077E-2</v>
      </c>
      <c r="H869" s="61">
        <f t="shared" si="53"/>
        <v>1.8582670340660363E-3</v>
      </c>
      <c r="J869" s="74">
        <v>1.1068033706488038E-2</v>
      </c>
      <c r="K869" s="61">
        <f t="shared" si="54"/>
        <v>1.9289917507443204E-3</v>
      </c>
    </row>
    <row r="870" spans="1:11" x14ac:dyDescent="0.25">
      <c r="A870" s="2">
        <v>44404</v>
      </c>
      <c r="B870">
        <v>1249.6099999999999</v>
      </c>
      <c r="C870">
        <f t="shared" si="52"/>
        <v>-5.3473502466656114E-3</v>
      </c>
      <c r="D870" s="30">
        <v>-3.9178616260914755E-3</v>
      </c>
      <c r="G870">
        <f t="shared" si="55"/>
        <v>1.1139269098902589E-2</v>
      </c>
      <c r="H870" s="61">
        <f t="shared" si="53"/>
        <v>-0.35171622045448681</v>
      </c>
      <c r="J870" s="74">
        <v>9.9194807144439359E-3</v>
      </c>
      <c r="K870" s="61">
        <f t="shared" si="54"/>
        <v>-0.39496640387501392</v>
      </c>
    </row>
    <row r="871" spans="1:11" x14ac:dyDescent="0.25">
      <c r="A871" s="2">
        <v>44405</v>
      </c>
      <c r="B871">
        <v>1243.1300000000001</v>
      </c>
      <c r="C871">
        <f t="shared" si="52"/>
        <v>-5.199109892403353E-3</v>
      </c>
      <c r="D871" s="30">
        <v>-6.5260409380283515E-3</v>
      </c>
      <c r="G871">
        <f t="shared" si="55"/>
        <v>1.0842476445792821E-2</v>
      </c>
      <c r="H871" s="61">
        <f t="shared" si="53"/>
        <v>-0.60189579111888547</v>
      </c>
      <c r="J871" s="74">
        <v>9.3305817978164059E-3</v>
      </c>
      <c r="K871" s="61">
        <f t="shared" si="54"/>
        <v>-0.69942486754208744</v>
      </c>
    </row>
    <row r="872" spans="1:11" x14ac:dyDescent="0.25">
      <c r="A872" s="2">
        <v>44406</v>
      </c>
      <c r="B872">
        <v>1245.8599999999999</v>
      </c>
      <c r="C872">
        <f t="shared" si="52"/>
        <v>2.1936617622121961E-3</v>
      </c>
      <c r="D872" s="30">
        <v>4.335709072805981E-3</v>
      </c>
      <c r="G872">
        <f t="shared" si="55"/>
        <v>1.0633018873697494E-2</v>
      </c>
      <c r="H872" s="61">
        <f t="shared" si="53"/>
        <v>0.40775899340600857</v>
      </c>
      <c r="J872" s="74">
        <v>8.8628958832825608E-3</v>
      </c>
      <c r="K872" s="61">
        <f t="shared" si="54"/>
        <v>0.48919778928962881</v>
      </c>
    </row>
    <row r="873" spans="1:11" x14ac:dyDescent="0.25">
      <c r="A873" s="2">
        <v>44407</v>
      </c>
      <c r="B873">
        <v>1236.73</v>
      </c>
      <c r="C873">
        <f t="shared" si="52"/>
        <v>-7.3552549239905987E-3</v>
      </c>
      <c r="D873" s="30">
        <v>-6.6393562512227144E-3</v>
      </c>
      <c r="G873">
        <f t="shared" si="55"/>
        <v>1.0363654149774752E-2</v>
      </c>
      <c r="H873" s="61">
        <f t="shared" si="53"/>
        <v>-0.64063853880795674</v>
      </c>
      <c r="J873" s="74">
        <v>8.2033279538894117E-3</v>
      </c>
      <c r="K873" s="61">
        <f t="shared" si="54"/>
        <v>-0.80934911886276872</v>
      </c>
    </row>
    <row r="874" spans="1:11" x14ac:dyDescent="0.25">
      <c r="A874" s="2">
        <v>44410</v>
      </c>
      <c r="B874">
        <v>1236.03</v>
      </c>
      <c r="C874">
        <f t="shared" si="52"/>
        <v>-5.6616899229900786E-4</v>
      </c>
      <c r="D874" s="30">
        <v>-8.4757600369256433E-4</v>
      </c>
      <c r="G874">
        <f t="shared" si="55"/>
        <v>1.0178696909811876E-2</v>
      </c>
      <c r="H874" s="61">
        <f t="shared" si="53"/>
        <v>-8.3269598378111973E-2</v>
      </c>
      <c r="J874" s="74">
        <v>8.4029765179518771E-3</v>
      </c>
      <c r="K874" s="61">
        <f t="shared" si="54"/>
        <v>-0.10086616354119607</v>
      </c>
    </row>
    <row r="875" spans="1:11" x14ac:dyDescent="0.25">
      <c r="A875" s="2">
        <v>44411</v>
      </c>
      <c r="B875">
        <v>1235.53</v>
      </c>
      <c r="C875">
        <f t="shared" si="52"/>
        <v>-4.0460276652882967E-4</v>
      </c>
      <c r="D875" s="30">
        <v>3.4859827366309933E-4</v>
      </c>
      <c r="G875">
        <f t="shared" si="55"/>
        <v>9.8707964035242429E-3</v>
      </c>
      <c r="H875" s="61">
        <f t="shared" si="53"/>
        <v>3.5316124394849914E-2</v>
      </c>
      <c r="J875" s="74">
        <v>7.7812833250068261E-3</v>
      </c>
      <c r="K875" s="61">
        <f t="shared" si="54"/>
        <v>4.4799586276829666E-2</v>
      </c>
    </row>
    <row r="876" spans="1:11" x14ac:dyDescent="0.25">
      <c r="A876" s="2">
        <v>44412</v>
      </c>
      <c r="B876">
        <v>1240.8399999999999</v>
      </c>
      <c r="C876">
        <f t="shared" si="52"/>
        <v>4.2885418077884159E-3</v>
      </c>
      <c r="D876" s="30">
        <v>5.7723491084714987E-3</v>
      </c>
      <c r="G876">
        <f t="shared" si="55"/>
        <v>9.5704731119637728E-3</v>
      </c>
      <c r="H876" s="61">
        <f t="shared" si="53"/>
        <v>0.60314145820603704</v>
      </c>
      <c r="J876" s="74">
        <v>7.2993900847961035E-3</v>
      </c>
      <c r="K876" s="61">
        <f t="shared" si="54"/>
        <v>0.79079882584912431</v>
      </c>
    </row>
    <row r="877" spans="1:11" x14ac:dyDescent="0.25">
      <c r="A877" s="2">
        <v>44413</v>
      </c>
      <c r="B877">
        <v>1227.3499999999999</v>
      </c>
      <c r="C877">
        <f t="shared" si="52"/>
        <v>-1.0931195999970314E-2</v>
      </c>
      <c r="D877" s="30">
        <v>-1.5113291947683304E-2</v>
      </c>
      <c r="G877">
        <f t="shared" si="55"/>
        <v>9.3860278662177728E-3</v>
      </c>
      <c r="H877" s="61">
        <f t="shared" si="53"/>
        <v>-1.6101903982278938</v>
      </c>
      <c r="J877" s="74">
        <v>7.2302289355300094E-3</v>
      </c>
      <c r="K877" s="61">
        <f t="shared" si="54"/>
        <v>-2.0902923105816469</v>
      </c>
    </row>
    <row r="878" spans="1:11" x14ac:dyDescent="0.25">
      <c r="A878" s="2">
        <v>44414</v>
      </c>
      <c r="B878">
        <v>1226.5899999999999</v>
      </c>
      <c r="C878">
        <f t="shared" si="52"/>
        <v>-6.1941206736851697E-4</v>
      </c>
      <c r="D878" s="30">
        <v>1.5985739634086437E-3</v>
      </c>
      <c r="G878">
        <f t="shared" si="55"/>
        <v>9.8242742006138094E-3</v>
      </c>
      <c r="H878" s="61">
        <f t="shared" si="53"/>
        <v>0.16271674942753192</v>
      </c>
      <c r="J878" s="74">
        <v>8.657257547609291E-3</v>
      </c>
      <c r="K878" s="61">
        <f t="shared" si="54"/>
        <v>0.18465131187532838</v>
      </c>
    </row>
    <row r="879" spans="1:11" x14ac:dyDescent="0.25">
      <c r="A879" s="2">
        <v>44417</v>
      </c>
      <c r="B879">
        <v>1229.44</v>
      </c>
      <c r="C879">
        <f t="shared" si="52"/>
        <v>2.3208195984766094E-3</v>
      </c>
      <c r="D879" s="30">
        <v>3.4555253919477721E-3</v>
      </c>
      <c r="G879">
        <f t="shared" si="55"/>
        <v>9.5330324701904078E-3</v>
      </c>
      <c r="H879" s="61">
        <f t="shared" si="53"/>
        <v>0.36247913796088782</v>
      </c>
      <c r="J879" s="74">
        <v>7.9800141600965043E-3</v>
      </c>
      <c r="K879" s="61">
        <f t="shared" si="54"/>
        <v>0.43302246369773151</v>
      </c>
    </row>
    <row r="880" spans="1:11" x14ac:dyDescent="0.25">
      <c r="A880" s="2">
        <v>44418</v>
      </c>
      <c r="B880">
        <v>1236.31</v>
      </c>
      <c r="C880">
        <f t="shared" si="52"/>
        <v>5.5723554916529286E-3</v>
      </c>
      <c r="D880" s="30">
        <v>5.93926334064013E-3</v>
      </c>
      <c r="G880">
        <f t="shared" si="55"/>
        <v>9.2812943567751414E-3</v>
      </c>
      <c r="H880" s="61">
        <f t="shared" si="53"/>
        <v>0.63991757101256008</v>
      </c>
      <c r="J880" s="74">
        <v>7.5326367668911848E-3</v>
      </c>
      <c r="K880" s="61">
        <f t="shared" si="54"/>
        <v>0.7884706941857943</v>
      </c>
    </row>
    <row r="881" spans="1:11" x14ac:dyDescent="0.25">
      <c r="A881" s="2">
        <v>44419</v>
      </c>
      <c r="B881">
        <v>1246.69</v>
      </c>
      <c r="C881">
        <f t="shared" si="52"/>
        <v>8.3609025110650288E-3</v>
      </c>
      <c r="D881" s="30">
        <v>6.871725469486824E-3</v>
      </c>
      <c r="G881">
        <f t="shared" si="55"/>
        <v>9.1153919489316542E-3</v>
      </c>
      <c r="H881" s="61">
        <f t="shared" si="53"/>
        <v>0.7538595715889328</v>
      </c>
      <c r="J881" s="74">
        <v>7.5955142152542687E-3</v>
      </c>
      <c r="K881" s="61">
        <f t="shared" si="54"/>
        <v>0.90470839428963989</v>
      </c>
    </row>
    <row r="882" spans="1:11" x14ac:dyDescent="0.25">
      <c r="A882" s="2">
        <v>44420</v>
      </c>
      <c r="B882">
        <v>1258.53</v>
      </c>
      <c r="C882">
        <f t="shared" si="52"/>
        <v>9.4523340506617107E-3</v>
      </c>
      <c r="D882" s="30">
        <v>8.2660101395321157E-3</v>
      </c>
      <c r="G882">
        <f t="shared" si="55"/>
        <v>8.9965651676275193E-3</v>
      </c>
      <c r="H882" s="61">
        <f t="shared" si="53"/>
        <v>0.91879622783991266</v>
      </c>
      <c r="J882" s="74">
        <v>8.2076810295904461E-3</v>
      </c>
      <c r="K882" s="61">
        <f t="shared" si="54"/>
        <v>1.0071066492144836</v>
      </c>
    </row>
    <row r="883" spans="1:11" x14ac:dyDescent="0.25">
      <c r="A883" s="2">
        <v>44421</v>
      </c>
      <c r="B883">
        <v>1268.79</v>
      </c>
      <c r="C883">
        <f t="shared" si="52"/>
        <v>8.1193171932083651E-3</v>
      </c>
      <c r="D883" s="30">
        <v>4.9451554832558179E-3</v>
      </c>
      <c r="G883">
        <f t="shared" si="55"/>
        <v>8.9544128307811176E-3</v>
      </c>
      <c r="H883" s="61">
        <f t="shared" si="53"/>
        <v>0.55225904553525462</v>
      </c>
      <c r="J883" s="74">
        <v>8.8779139955327928E-3</v>
      </c>
      <c r="K883" s="61">
        <f t="shared" si="54"/>
        <v>0.55701772800954497</v>
      </c>
    </row>
    <row r="884" spans="1:11" x14ac:dyDescent="0.25">
      <c r="A884" s="2">
        <v>44425</v>
      </c>
      <c r="B884">
        <v>1301.69</v>
      </c>
      <c r="C884">
        <f t="shared" si="52"/>
        <v>2.5599729794523074E-2</v>
      </c>
      <c r="D884" s="30">
        <v>2.3813669068793644E-2</v>
      </c>
      <c r="G884">
        <f t="shared" si="55"/>
        <v>8.7657225806335309E-3</v>
      </c>
      <c r="H884" s="61">
        <f t="shared" si="53"/>
        <v>2.7166806671940722</v>
      </c>
      <c r="J884" s="74">
        <v>9.0347653630846476E-3</v>
      </c>
      <c r="K884" s="61">
        <f t="shared" si="54"/>
        <v>2.6357816846129123</v>
      </c>
    </row>
    <row r="885" spans="1:11" x14ac:dyDescent="0.25">
      <c r="A885" s="2">
        <v>44426</v>
      </c>
      <c r="B885">
        <v>1325.93</v>
      </c>
      <c r="C885">
        <f t="shared" si="52"/>
        <v>1.8450679824192205E-2</v>
      </c>
      <c r="D885" s="30">
        <v>1.3937752404649879E-2</v>
      </c>
      <c r="G885">
        <f t="shared" si="55"/>
        <v>1.0307912926003597E-2</v>
      </c>
      <c r="H885" s="61">
        <f t="shared" si="53"/>
        <v>1.3521410691672944</v>
      </c>
      <c r="J885" s="74">
        <v>1.4833632613458776E-2</v>
      </c>
      <c r="K885" s="61">
        <f t="shared" si="54"/>
        <v>0.93960479997353774</v>
      </c>
    </row>
    <row r="886" spans="1:11" x14ac:dyDescent="0.25">
      <c r="A886" s="2">
        <v>44427</v>
      </c>
      <c r="B886">
        <v>1329.67</v>
      </c>
      <c r="C886">
        <f t="shared" si="52"/>
        <v>2.8166911226725779E-3</v>
      </c>
      <c r="D886" s="30">
        <v>-2.71363399811483E-3</v>
      </c>
      <c r="G886">
        <f t="shared" si="55"/>
        <v>1.0560944147294178E-2</v>
      </c>
      <c r="H886" s="61">
        <f t="shared" si="53"/>
        <v>-0.25694994313648473</v>
      </c>
      <c r="J886" s="74">
        <v>1.5704653636008276E-2</v>
      </c>
      <c r="K886" s="61">
        <f t="shared" si="54"/>
        <v>-0.17279171263560364</v>
      </c>
    </row>
    <row r="887" spans="1:11" x14ac:dyDescent="0.25">
      <c r="A887" s="2">
        <v>44428</v>
      </c>
      <c r="B887">
        <v>1326.91</v>
      </c>
      <c r="C887">
        <f t="shared" si="52"/>
        <v>-2.077860251169321E-3</v>
      </c>
      <c r="D887" s="30">
        <v>-5.004426581293098E-3</v>
      </c>
      <c r="G887">
        <f t="shared" si="55"/>
        <v>1.0260767874475798E-2</v>
      </c>
      <c r="H887" s="61">
        <f t="shared" si="53"/>
        <v>-0.4877243733134119</v>
      </c>
      <c r="J887" s="74">
        <v>1.3740974582398134E-2</v>
      </c>
      <c r="K887" s="61">
        <f t="shared" si="54"/>
        <v>-0.36419735378185264</v>
      </c>
    </row>
    <row r="888" spans="1:11" x14ac:dyDescent="0.25">
      <c r="A888" s="2">
        <v>44431</v>
      </c>
      <c r="B888">
        <v>1334.48</v>
      </c>
      <c r="C888">
        <f t="shared" si="52"/>
        <v>5.6887719688561936E-3</v>
      </c>
      <c r="D888" s="30">
        <v>7.9187137300449472E-3</v>
      </c>
      <c r="G888">
        <f t="shared" si="55"/>
        <v>1.0023423220431994E-2</v>
      </c>
      <c r="H888" s="61">
        <f t="shared" si="53"/>
        <v>0.79002088966005601</v>
      </c>
      <c r="J888" s="74">
        <v>1.2100534943174002E-2</v>
      </c>
      <c r="K888" s="61">
        <f t="shared" si="54"/>
        <v>0.65441021964999568</v>
      </c>
    </row>
    <row r="889" spans="1:11" x14ac:dyDescent="0.25">
      <c r="A889" s="2">
        <v>44432</v>
      </c>
      <c r="B889">
        <v>1328.29</v>
      </c>
      <c r="C889">
        <f t="shared" si="52"/>
        <v>-4.6493021554657992E-3</v>
      </c>
      <c r="D889" s="30">
        <v>-5.782505534558776E-3</v>
      </c>
      <c r="G889">
        <f t="shared" si="55"/>
        <v>9.9097544823696666E-3</v>
      </c>
      <c r="H889" s="61">
        <f t="shared" si="53"/>
        <v>-0.5835165285725662</v>
      </c>
      <c r="J889" s="74">
        <v>1.1065577726762151E-2</v>
      </c>
      <c r="K889" s="61">
        <f t="shared" si="54"/>
        <v>-0.52256697999362112</v>
      </c>
    </row>
    <row r="890" spans="1:11" x14ac:dyDescent="0.25">
      <c r="A890" s="2">
        <v>44433</v>
      </c>
      <c r="B890">
        <v>1329.79</v>
      </c>
      <c r="C890">
        <f t="shared" si="52"/>
        <v>1.1286343219368063E-3</v>
      </c>
      <c r="D890" s="30">
        <v>1.5531480893514356E-3</v>
      </c>
      <c r="G890">
        <f t="shared" si="55"/>
        <v>9.7117085048011569E-3</v>
      </c>
      <c r="H890" s="61">
        <f t="shared" si="53"/>
        <v>0.15992531989439437</v>
      </c>
      <c r="J890" s="74">
        <v>1.0135564026042144E-2</v>
      </c>
      <c r="K890" s="61">
        <f t="shared" si="54"/>
        <v>0.15323746023021548</v>
      </c>
    </row>
    <row r="891" spans="1:11" x14ac:dyDescent="0.25">
      <c r="A891" s="2">
        <v>44434</v>
      </c>
      <c r="B891">
        <v>1313.99</v>
      </c>
      <c r="C891">
        <f t="shared" si="52"/>
        <v>-1.1952725346750208E-2</v>
      </c>
      <c r="D891" s="30">
        <v>-1.0262505115356447E-2</v>
      </c>
      <c r="G891">
        <f t="shared" si="55"/>
        <v>9.4235333764220754E-3</v>
      </c>
      <c r="H891" s="61">
        <f t="shared" si="53"/>
        <v>-1.0890294229798665</v>
      </c>
      <c r="J891" s="74">
        <v>9.1570908304223937E-3</v>
      </c>
      <c r="K891" s="61">
        <f t="shared" si="54"/>
        <v>-1.1207167544152299</v>
      </c>
    </row>
    <row r="892" spans="1:11" x14ac:dyDescent="0.25">
      <c r="A892" s="2">
        <v>44435</v>
      </c>
      <c r="B892">
        <v>1325.51</v>
      </c>
      <c r="C892">
        <f t="shared" si="52"/>
        <v>8.7289813579982042E-3</v>
      </c>
      <c r="D892" s="30">
        <v>1.14086191688376E-2</v>
      </c>
      <c r="G892">
        <f t="shared" si="55"/>
        <v>9.4759666046958721E-3</v>
      </c>
      <c r="H892" s="61">
        <f t="shared" si="53"/>
        <v>1.2039530788536117</v>
      </c>
      <c r="J892" s="74">
        <v>1.0151359910140378E-2</v>
      </c>
      <c r="K892" s="61">
        <f t="shared" si="54"/>
        <v>1.1238513135014869</v>
      </c>
    </row>
    <row r="893" spans="1:11" x14ac:dyDescent="0.25">
      <c r="A893" s="2">
        <v>44438</v>
      </c>
      <c r="B893">
        <v>1322.57</v>
      </c>
      <c r="C893">
        <f t="shared" si="52"/>
        <v>-2.2204776350997981E-3</v>
      </c>
      <c r="D893" s="30">
        <v>-1.4774706443783097E-3</v>
      </c>
      <c r="G893">
        <f t="shared" si="55"/>
        <v>9.6029007069784317E-3</v>
      </c>
      <c r="H893" s="61">
        <f t="shared" si="53"/>
        <v>-0.15385670324640879</v>
      </c>
      <c r="J893" s="74">
        <v>1.0070707442544184E-2</v>
      </c>
      <c r="K893" s="61">
        <f t="shared" si="54"/>
        <v>-0.14670971754542927</v>
      </c>
    </row>
    <row r="894" spans="1:11" x14ac:dyDescent="0.25">
      <c r="A894" s="2">
        <v>44439</v>
      </c>
      <c r="B894">
        <v>1319.96</v>
      </c>
      <c r="C894">
        <f t="shared" si="52"/>
        <v>-1.9753802974516572E-3</v>
      </c>
      <c r="D894" s="30">
        <v>-1.1734438774195189E-3</v>
      </c>
      <c r="G894">
        <f t="shared" si="55"/>
        <v>9.3173888530586526E-3</v>
      </c>
      <c r="H894" s="61">
        <f t="shared" si="53"/>
        <v>-0.12594127989348736</v>
      </c>
      <c r="J894" s="74">
        <v>9.15186541392282E-3</v>
      </c>
      <c r="K894" s="61">
        <f t="shared" si="54"/>
        <v>-0.12821909243052762</v>
      </c>
    </row>
    <row r="895" spans="1:11" x14ac:dyDescent="0.25">
      <c r="A895" s="2">
        <v>44440</v>
      </c>
      <c r="B895">
        <v>1321.27</v>
      </c>
      <c r="C895">
        <f t="shared" si="52"/>
        <v>9.9196215961402999E-4</v>
      </c>
      <c r="D895" s="30">
        <v>2.0000056188758863E-4</v>
      </c>
      <c r="G895">
        <f t="shared" si="55"/>
        <v>9.0381153549156882E-3</v>
      </c>
      <c r="H895" s="61">
        <f t="shared" si="53"/>
        <v>2.2128569290589047E-2</v>
      </c>
      <c r="J895" s="74">
        <v>8.4157706137203223E-3</v>
      </c>
      <c r="K895" s="61">
        <f t="shared" si="54"/>
        <v>2.3764973056837547E-2</v>
      </c>
    </row>
    <row r="896" spans="1:11" x14ac:dyDescent="0.25">
      <c r="A896" s="2">
        <v>44441</v>
      </c>
      <c r="B896">
        <v>1331.9</v>
      </c>
      <c r="C896">
        <f t="shared" si="52"/>
        <v>8.0130989564033937E-3</v>
      </c>
      <c r="D896" s="30">
        <v>1.1325919772576921E-2</v>
      </c>
      <c r="G896">
        <f t="shared" si="55"/>
        <v>8.762914893579778E-3</v>
      </c>
      <c r="H896" s="61">
        <f t="shared" si="53"/>
        <v>1.2924831417540013</v>
      </c>
      <c r="J896" s="74">
        <v>7.8010596591446225E-3</v>
      </c>
      <c r="K896" s="61">
        <f t="shared" si="54"/>
        <v>1.4518437580848851</v>
      </c>
    </row>
    <row r="897" spans="1:11" x14ac:dyDescent="0.25">
      <c r="A897" s="2">
        <v>44442</v>
      </c>
      <c r="B897">
        <v>1327.47</v>
      </c>
      <c r="C897">
        <f t="shared" si="52"/>
        <v>-3.3316192163058674E-3</v>
      </c>
      <c r="D897" s="30">
        <v>-3.9767141476977318E-3</v>
      </c>
      <c r="G897">
        <f t="shared" si="55"/>
        <v>8.9374461848945354E-3</v>
      </c>
      <c r="H897" s="61">
        <f t="shared" si="53"/>
        <v>-0.44494971666726274</v>
      </c>
      <c r="J897" s="74">
        <v>8.2657488524969028E-3</v>
      </c>
      <c r="K897" s="61">
        <f t="shared" si="54"/>
        <v>-0.48110754617186957</v>
      </c>
    </row>
    <row r="898" spans="1:11" x14ac:dyDescent="0.25">
      <c r="A898" s="2">
        <v>44445</v>
      </c>
      <c r="B898">
        <v>1327.09</v>
      </c>
      <c r="C898">
        <f t="shared" si="52"/>
        <v>-2.8629980305268891E-4</v>
      </c>
      <c r="D898" s="30">
        <v>-2.9040814727477959E-4</v>
      </c>
      <c r="G898">
        <f t="shared" si="55"/>
        <v>8.7197547542441061E-3</v>
      </c>
      <c r="H898" s="61">
        <f t="shared" si="53"/>
        <v>-3.3304623290400598E-2</v>
      </c>
      <c r="J898" s="74">
        <v>7.8357347163204305E-3</v>
      </c>
      <c r="K898" s="61">
        <f t="shared" si="54"/>
        <v>-3.7062018788092899E-2</v>
      </c>
    </row>
    <row r="899" spans="1:11" x14ac:dyDescent="0.25">
      <c r="A899" s="2">
        <v>44446</v>
      </c>
      <c r="B899">
        <v>1320.98</v>
      </c>
      <c r="C899">
        <f t="shared" si="52"/>
        <v>-4.6146898253328723E-3</v>
      </c>
      <c r="D899" s="30">
        <v>-4.3833754120935981E-3</v>
      </c>
      <c r="G899">
        <f t="shared" si="55"/>
        <v>8.4544151665998241E-3</v>
      </c>
      <c r="H899" s="61">
        <f t="shared" si="53"/>
        <v>-0.51847174827782838</v>
      </c>
      <c r="J899" s="74">
        <v>7.339844325221322E-3</v>
      </c>
      <c r="K899" s="61">
        <f t="shared" si="54"/>
        <v>-0.59720277677162092</v>
      </c>
    </row>
    <row r="900" spans="1:11" x14ac:dyDescent="0.25">
      <c r="A900" s="2">
        <v>44447</v>
      </c>
      <c r="B900">
        <v>1320.39</v>
      </c>
      <c r="C900">
        <f t="shared" ref="C900:C963" si="56">LN(B900/B899)</f>
        <v>-4.4673787452138933E-4</v>
      </c>
      <c r="D900" s="30">
        <v>1.1508660608589541E-3</v>
      </c>
      <c r="G900">
        <f t="shared" si="55"/>
        <v>8.2668825116170574E-3</v>
      </c>
      <c r="H900" s="61">
        <f t="shared" si="53"/>
        <v>0.13921403373541316</v>
      </c>
      <c r="J900" s="74">
        <v>7.3057335268629925E-3</v>
      </c>
      <c r="K900" s="61">
        <f t="shared" si="54"/>
        <v>0.15752915934139256</v>
      </c>
    </row>
    <row r="901" spans="1:11" x14ac:dyDescent="0.25">
      <c r="A901" s="2">
        <v>44448</v>
      </c>
      <c r="B901">
        <v>1322.78</v>
      </c>
      <c r="C901">
        <f t="shared" si="56"/>
        <v>1.8084350619611139E-3</v>
      </c>
      <c r="D901" s="30">
        <v>1.5989899755660159E-3</v>
      </c>
      <c r="G901">
        <f t="shared" si="55"/>
        <v>8.0199959622576731E-3</v>
      </c>
      <c r="H901" s="61">
        <f t="shared" si="53"/>
        <v>0.19937540905143938</v>
      </c>
      <c r="J901" s="74">
        <v>6.9378109583981534E-3</v>
      </c>
      <c r="K901" s="61">
        <f t="shared" si="54"/>
        <v>0.23047471099373987</v>
      </c>
    </row>
    <row r="902" spans="1:11" x14ac:dyDescent="0.25">
      <c r="A902" s="2">
        <v>44449</v>
      </c>
      <c r="B902">
        <v>1320.52</v>
      </c>
      <c r="C902">
        <f t="shared" si="56"/>
        <v>-1.7099841491281312E-3</v>
      </c>
      <c r="D902" s="30">
        <v>-5.3394304130604392E-4</v>
      </c>
      <c r="G902">
        <f t="shared" si="55"/>
        <v>7.7855328178018266E-3</v>
      </c>
      <c r="H902" s="61">
        <f t="shared" si="53"/>
        <v>-6.8581438650565957E-2</v>
      </c>
      <c r="J902" s="74">
        <v>6.7139863961144554E-3</v>
      </c>
      <c r="K902" s="61">
        <f t="shared" si="54"/>
        <v>-7.9526976941009228E-2</v>
      </c>
    </row>
    <row r="903" spans="1:11" x14ac:dyDescent="0.25">
      <c r="A903" s="2">
        <v>44452</v>
      </c>
      <c r="B903">
        <v>1312.43</v>
      </c>
      <c r="C903">
        <f t="shared" si="56"/>
        <v>-6.1452176904323802E-3</v>
      </c>
      <c r="D903" s="30">
        <v>-7.8860258281482892E-3</v>
      </c>
      <c r="G903">
        <f t="shared" si="55"/>
        <v>7.5494871144950399E-3</v>
      </c>
      <c r="H903" s="61">
        <f t="shared" si="53"/>
        <v>-1.0445776923053611</v>
      </c>
      <c r="J903" s="74">
        <v>6.5422849355787141E-3</v>
      </c>
      <c r="K903" s="61">
        <f t="shared" si="54"/>
        <v>-1.2053932083058549</v>
      </c>
    </row>
    <row r="904" spans="1:11" x14ac:dyDescent="0.25">
      <c r="A904" s="2">
        <v>44453</v>
      </c>
      <c r="B904">
        <v>1310.22</v>
      </c>
      <c r="C904">
        <f t="shared" si="56"/>
        <v>-1.6853186838414931E-3</v>
      </c>
      <c r="D904" s="30">
        <v>4.8763445129850684E-4</v>
      </c>
      <c r="G904">
        <f t="shared" si="55"/>
        <v>7.5701013567946607E-3</v>
      </c>
      <c r="H904" s="61">
        <f t="shared" si="53"/>
        <v>6.441584178537095E-2</v>
      </c>
      <c r="J904" s="74">
        <v>7.0162309427372121E-3</v>
      </c>
      <c r="K904" s="61">
        <f t="shared" si="54"/>
        <v>6.9500912281582922E-2</v>
      </c>
    </row>
    <row r="905" spans="1:11" x14ac:dyDescent="0.25">
      <c r="A905" s="2">
        <v>44454</v>
      </c>
      <c r="B905">
        <v>1322.14</v>
      </c>
      <c r="C905">
        <f t="shared" si="56"/>
        <v>9.0565739295612457E-3</v>
      </c>
      <c r="D905" s="30">
        <v>1.0082548843705895E-2</v>
      </c>
      <c r="G905">
        <f t="shared" si="55"/>
        <v>7.3404574598931703E-3</v>
      </c>
      <c r="H905" s="61">
        <f t="shared" si="53"/>
        <v>1.3735586506420041</v>
      </c>
      <c r="J905" s="74">
        <v>6.7649465400721268E-3</v>
      </c>
      <c r="K905" s="61">
        <f t="shared" si="54"/>
        <v>1.4904107200229844</v>
      </c>
    </row>
    <row r="906" spans="1:11" x14ac:dyDescent="0.25">
      <c r="A906" s="2">
        <v>44455</v>
      </c>
      <c r="B906">
        <v>1323.37</v>
      </c>
      <c r="C906">
        <f t="shared" si="56"/>
        <v>9.2987748194384157E-4</v>
      </c>
      <c r="D906" s="30">
        <v>-2.9877326167824939E-4</v>
      </c>
      <c r="G906">
        <f t="shared" si="55"/>
        <v>7.5331828763421189E-3</v>
      </c>
      <c r="H906" s="61">
        <f t="shared" si="53"/>
        <v>-3.9660959594721067E-2</v>
      </c>
      <c r="J906" s="74">
        <v>7.8484413138190882E-3</v>
      </c>
      <c r="K906" s="61">
        <f t="shared" si="54"/>
        <v>-3.8067846815925913E-2</v>
      </c>
    </row>
    <row r="907" spans="1:11" x14ac:dyDescent="0.25">
      <c r="A907" s="2">
        <v>44456</v>
      </c>
      <c r="B907">
        <v>1321.85</v>
      </c>
      <c r="C907">
        <f t="shared" si="56"/>
        <v>-1.1492429115885665E-3</v>
      </c>
      <c r="D907" s="30">
        <v>-2.752031551390647E-3</v>
      </c>
      <c r="G907">
        <f t="shared" si="55"/>
        <v>7.3040584281085057E-3</v>
      </c>
      <c r="H907" s="61">
        <f t="shared" si="53"/>
        <v>-0.37678115235221721</v>
      </c>
      <c r="J907" s="74">
        <v>7.3619056694427419E-3</v>
      </c>
      <c r="K907" s="61">
        <f t="shared" si="54"/>
        <v>-0.37382053981125807</v>
      </c>
    </row>
    <row r="908" spans="1:11" x14ac:dyDescent="0.25">
      <c r="A908" s="2">
        <v>44459</v>
      </c>
      <c r="B908">
        <v>1306.6199999999999</v>
      </c>
      <c r="C908">
        <f t="shared" si="56"/>
        <v>-1.1588620333333886E-2</v>
      </c>
      <c r="D908" s="30">
        <v>-1.0629783228125224E-2</v>
      </c>
      <c r="G908">
        <f t="shared" si="55"/>
        <v>7.1135598689784354E-3</v>
      </c>
      <c r="H908" s="61">
        <f t="shared" si="53"/>
        <v>-1.4942986948743775</v>
      </c>
      <c r="J908" s="74">
        <v>6.9989126969442197E-3</v>
      </c>
      <c r="K908" s="61">
        <f t="shared" si="54"/>
        <v>-1.5187763711878091</v>
      </c>
    </row>
    <row r="909" spans="1:11" x14ac:dyDescent="0.25">
      <c r="A909" s="2">
        <v>44460</v>
      </c>
      <c r="B909">
        <v>1301.46</v>
      </c>
      <c r="C909">
        <f t="shared" si="56"/>
        <v>-3.9569389993140769E-3</v>
      </c>
      <c r="D909" s="30">
        <v>-2.3063435826979131E-3</v>
      </c>
      <c r="G909">
        <f t="shared" si="55"/>
        <v>7.3719812437080985E-3</v>
      </c>
      <c r="H909" s="61">
        <f t="shared" si="53"/>
        <v>-0.3128526113202405</v>
      </c>
      <c r="J909" s="74">
        <v>8.7182857740261289E-3</v>
      </c>
      <c r="K909" s="61">
        <f t="shared" si="54"/>
        <v>-0.26454094789701271</v>
      </c>
    </row>
    <row r="910" spans="1:11" x14ac:dyDescent="0.25">
      <c r="A910" s="2">
        <v>44461</v>
      </c>
      <c r="B910">
        <v>1310.25</v>
      </c>
      <c r="C910">
        <f t="shared" si="56"/>
        <v>6.7312474886758161E-3</v>
      </c>
      <c r="D910" s="30">
        <v>8.3709024990140553E-3</v>
      </c>
      <c r="G910">
        <f t="shared" si="55"/>
        <v>7.1696927586484532E-3</v>
      </c>
      <c r="H910" s="61">
        <f t="shared" si="53"/>
        <v>1.1675399184876702</v>
      </c>
      <c r="J910" s="74">
        <v>8.2448154946528594E-3</v>
      </c>
      <c r="K910" s="61">
        <f t="shared" si="54"/>
        <v>1.0152928836846584</v>
      </c>
    </row>
    <row r="911" spans="1:11" x14ac:dyDescent="0.25">
      <c r="A911" s="2">
        <v>44462</v>
      </c>
      <c r="B911">
        <v>1312.22</v>
      </c>
      <c r="C911">
        <f t="shared" si="56"/>
        <v>1.5024006913773762E-3</v>
      </c>
      <c r="D911" s="30">
        <v>1.4795643796525989E-3</v>
      </c>
      <c r="G911">
        <f t="shared" si="55"/>
        <v>7.2473819491655801E-3</v>
      </c>
      <c r="H911" s="61">
        <f t="shared" si="53"/>
        <v>0.20415156673548121</v>
      </c>
      <c r="J911" s="74">
        <v>8.3106216777785805E-3</v>
      </c>
      <c r="K911" s="61">
        <f t="shared" si="54"/>
        <v>0.1780329362854699</v>
      </c>
    </row>
    <row r="912" spans="1:11" x14ac:dyDescent="0.25">
      <c r="A912" s="2">
        <v>44463</v>
      </c>
      <c r="B912">
        <v>1309.3800000000001</v>
      </c>
      <c r="C912">
        <f t="shared" si="56"/>
        <v>-2.1666166546895735E-3</v>
      </c>
      <c r="D912" s="30">
        <v>-3.7866131334207986E-3</v>
      </c>
      <c r="G912">
        <f t="shared" si="55"/>
        <v>7.035937681309991E-3</v>
      </c>
      <c r="H912" s="61">
        <f t="shared" ref="H912:H975" si="57">D912/G912</f>
        <v>-0.53818173283134951</v>
      </c>
      <c r="J912" s="74">
        <v>7.7386810401468952E-3</v>
      </c>
      <c r="K912" s="61">
        <f t="shared" ref="K912:K975" si="58">D912/J912</f>
        <v>-0.48930988546711329</v>
      </c>
    </row>
    <row r="913" spans="1:11" x14ac:dyDescent="0.25">
      <c r="A913" s="2">
        <v>44466</v>
      </c>
      <c r="B913">
        <v>1345.4</v>
      </c>
      <c r="C913">
        <f t="shared" si="56"/>
        <v>2.7137623872541972E-2</v>
      </c>
      <c r="D913" s="30">
        <v>2.787199205324159E-2</v>
      </c>
      <c r="G913">
        <f t="shared" ref="G913:G976" si="59">SQRT($F$3*G912^2+(1-$F$3)*D912^2)</f>
        <v>6.8843634602839517E-3</v>
      </c>
      <c r="H913" s="61">
        <f t="shared" si="57"/>
        <v>4.0485939207067929</v>
      </c>
      <c r="J913" s="74">
        <v>7.3385469039373898E-3</v>
      </c>
      <c r="K913" s="61">
        <f t="shared" si="58"/>
        <v>3.7980260149713398</v>
      </c>
    </row>
    <row r="914" spans="1:11" x14ac:dyDescent="0.25">
      <c r="A914" s="2">
        <v>44467</v>
      </c>
      <c r="B914">
        <v>1350.53</v>
      </c>
      <c r="C914">
        <f t="shared" si="56"/>
        <v>3.8057413892543207E-3</v>
      </c>
      <c r="D914" s="30">
        <v>1.2132721368466924E-3</v>
      </c>
      <c r="G914">
        <f t="shared" si="59"/>
        <v>9.5478620171770938E-3</v>
      </c>
      <c r="H914" s="61">
        <f t="shared" si="57"/>
        <v>0.12707265088916803</v>
      </c>
      <c r="J914" s="74">
        <v>1.4793397122173296E-2</v>
      </c>
      <c r="K914" s="61">
        <f t="shared" si="58"/>
        <v>8.2014437037464652E-2</v>
      </c>
    </row>
    <row r="915" spans="1:11" x14ac:dyDescent="0.25">
      <c r="A915" s="2">
        <v>44468</v>
      </c>
      <c r="B915">
        <v>1360.41</v>
      </c>
      <c r="C915">
        <f t="shared" si="56"/>
        <v>7.2890169044462407E-3</v>
      </c>
      <c r="D915" s="30">
        <v>2.0151580598692358E-3</v>
      </c>
      <c r="G915">
        <f t="shared" si="59"/>
        <v>9.2617649889096612E-3</v>
      </c>
      <c r="H915" s="61">
        <f t="shared" si="57"/>
        <v>0.21757818971678203</v>
      </c>
      <c r="J915" s="74">
        <v>1.3052092429307771E-2</v>
      </c>
      <c r="K915" s="61">
        <f t="shared" si="58"/>
        <v>0.15439348677491027</v>
      </c>
    </row>
    <row r="916" spans="1:11" x14ac:dyDescent="0.25">
      <c r="A916" s="2">
        <v>44469</v>
      </c>
      <c r="B916">
        <v>1361.95</v>
      </c>
      <c r="C916">
        <f t="shared" si="56"/>
        <v>1.1313714308663462E-3</v>
      </c>
      <c r="D916" s="30">
        <v>-1.0792782298708256E-3</v>
      </c>
      <c r="G916">
        <f t="shared" si="59"/>
        <v>8.9931710195892845E-3</v>
      </c>
      <c r="H916" s="61">
        <f t="shared" si="57"/>
        <v>-0.12001086463494341</v>
      </c>
      <c r="J916" s="74">
        <v>1.2018872462451534E-2</v>
      </c>
      <c r="K916" s="61">
        <f t="shared" si="58"/>
        <v>-8.9798625723222072E-2</v>
      </c>
    </row>
    <row r="917" spans="1:11" x14ac:dyDescent="0.25">
      <c r="A917" s="2">
        <v>44470</v>
      </c>
      <c r="B917">
        <v>1370.25</v>
      </c>
      <c r="C917">
        <f t="shared" si="56"/>
        <v>6.0757086101530661E-3</v>
      </c>
      <c r="D917" s="30">
        <v>7.6698760579925526E-3</v>
      </c>
      <c r="G917">
        <f t="shared" si="59"/>
        <v>8.7232097291177237E-3</v>
      </c>
      <c r="H917" s="61">
        <f t="shared" si="57"/>
        <v>0.87924930113634825</v>
      </c>
      <c r="J917" s="74">
        <v>1.0669544767407628E-2</v>
      </c>
      <c r="K917" s="61">
        <f t="shared" si="58"/>
        <v>0.71885691706564692</v>
      </c>
    </row>
    <row r="918" spans="1:11" x14ac:dyDescent="0.25">
      <c r="A918" s="2">
        <v>44473</v>
      </c>
      <c r="B918">
        <v>1381.76</v>
      </c>
      <c r="C918">
        <f t="shared" si="56"/>
        <v>8.3648439601621376E-3</v>
      </c>
      <c r="D918" s="30">
        <v>5.9632061037658297E-3</v>
      </c>
      <c r="G918">
        <f t="shared" si="59"/>
        <v>8.6636219114283649E-3</v>
      </c>
      <c r="H918" s="61">
        <f t="shared" si="57"/>
        <v>0.68830405628616365</v>
      </c>
      <c r="J918" s="74">
        <v>1.0004171539704131E-2</v>
      </c>
      <c r="K918" s="61">
        <f t="shared" si="58"/>
        <v>0.59607195659323819</v>
      </c>
    </row>
    <row r="919" spans="1:11" x14ac:dyDescent="0.25">
      <c r="A919" s="2">
        <v>44474</v>
      </c>
      <c r="B919">
        <v>1383.22</v>
      </c>
      <c r="C919">
        <f t="shared" si="56"/>
        <v>1.0560656031449447E-3</v>
      </c>
      <c r="D919" s="30">
        <v>1.5073679614880145E-3</v>
      </c>
      <c r="G919">
        <f t="shared" si="59"/>
        <v>8.5257512026149437E-3</v>
      </c>
      <c r="H919" s="61">
        <f t="shared" si="57"/>
        <v>0.17680177683647252</v>
      </c>
      <c r="J919" s="74">
        <v>9.8917529394132297E-3</v>
      </c>
      <c r="K919" s="61">
        <f t="shared" si="58"/>
        <v>0.15238633341538252</v>
      </c>
    </row>
    <row r="920" spans="1:11" x14ac:dyDescent="0.25">
      <c r="A920" s="2">
        <v>44475</v>
      </c>
      <c r="B920">
        <v>1381.86</v>
      </c>
      <c r="C920">
        <f t="shared" si="56"/>
        <v>-9.8369675356096932E-4</v>
      </c>
      <c r="D920" s="30">
        <v>-3.0499381232963704E-3</v>
      </c>
      <c r="G920">
        <f t="shared" si="59"/>
        <v>8.2742647434703217E-3</v>
      </c>
      <c r="H920" s="61">
        <f t="shared" si="57"/>
        <v>-0.36860533447437061</v>
      </c>
      <c r="J920" s="74">
        <v>8.9613869355209819E-3</v>
      </c>
      <c r="K920" s="61">
        <f t="shared" si="58"/>
        <v>-0.34034219761308165</v>
      </c>
    </row>
    <row r="921" spans="1:11" x14ac:dyDescent="0.25">
      <c r="A921" s="2">
        <v>44476</v>
      </c>
      <c r="B921">
        <v>1393.5</v>
      </c>
      <c r="C921">
        <f t="shared" si="56"/>
        <v>8.3881501860311476E-3</v>
      </c>
      <c r="D921" s="30">
        <v>8.5090513701980529E-3</v>
      </c>
      <c r="G921">
        <f t="shared" si="59"/>
        <v>8.0569086488361044E-3</v>
      </c>
      <c r="H921" s="61">
        <f t="shared" si="57"/>
        <v>1.0561186357036907</v>
      </c>
      <c r="J921" s="74">
        <v>8.2259729906205246E-3</v>
      </c>
      <c r="K921" s="61">
        <f t="shared" si="58"/>
        <v>1.0344127533484855</v>
      </c>
    </row>
    <row r="922" spans="1:11" x14ac:dyDescent="0.25">
      <c r="A922" s="2">
        <v>44477</v>
      </c>
      <c r="B922">
        <v>1401</v>
      </c>
      <c r="C922">
        <f t="shared" si="56"/>
        <v>5.3676994150041336E-3</v>
      </c>
      <c r="D922" s="30">
        <v>5.8732249771988728E-3</v>
      </c>
      <c r="G922">
        <f t="shared" si="59"/>
        <v>8.0847503158965137E-3</v>
      </c>
      <c r="H922" s="61">
        <f t="shared" si="57"/>
        <v>0.72645718763271339</v>
      </c>
      <c r="J922" s="74">
        <v>8.6394558292672199E-3</v>
      </c>
      <c r="K922" s="61">
        <f t="shared" si="58"/>
        <v>0.67981422594957897</v>
      </c>
    </row>
    <row r="923" spans="1:11" x14ac:dyDescent="0.25">
      <c r="A923" s="2">
        <v>44480</v>
      </c>
      <c r="B923">
        <v>1406.25</v>
      </c>
      <c r="C923">
        <f t="shared" si="56"/>
        <v>3.7403196157231771E-3</v>
      </c>
      <c r="D923" s="30">
        <v>2.1338457601873606E-3</v>
      </c>
      <c r="G923">
        <f t="shared" si="59"/>
        <v>7.9693840858709401E-3</v>
      </c>
      <c r="H923" s="61">
        <f t="shared" si="57"/>
        <v>0.2677554171307282</v>
      </c>
      <c r="J923" s="74">
        <v>8.3688473546809587E-3</v>
      </c>
      <c r="K923" s="61">
        <f t="shared" si="58"/>
        <v>0.25497486926844637</v>
      </c>
    </row>
    <row r="924" spans="1:11" x14ac:dyDescent="0.25">
      <c r="A924" s="2">
        <v>44481</v>
      </c>
      <c r="B924">
        <v>1386.45</v>
      </c>
      <c r="C924">
        <f t="shared" si="56"/>
        <v>-1.4180063573833933E-2</v>
      </c>
      <c r="D924" s="30">
        <v>-1.6083374841153825E-2</v>
      </c>
      <c r="G924">
        <f t="shared" si="59"/>
        <v>7.744263400049173E-3</v>
      </c>
      <c r="H924" s="61">
        <f t="shared" si="57"/>
        <v>-2.076811442267279</v>
      </c>
      <c r="J924" s="74">
        <v>7.9561336258680022E-3</v>
      </c>
      <c r="K924" s="61">
        <f t="shared" si="58"/>
        <v>-2.0215063745110431</v>
      </c>
    </row>
    <row r="925" spans="1:11" x14ac:dyDescent="0.25">
      <c r="A925" s="2">
        <v>44482</v>
      </c>
      <c r="B925">
        <v>1394.22</v>
      </c>
      <c r="C925">
        <f t="shared" si="56"/>
        <v>5.5885957146800834E-3</v>
      </c>
      <c r="D925" s="30">
        <v>9.8797152040680375E-3</v>
      </c>
      <c r="G925">
        <f t="shared" si="59"/>
        <v>8.4791329420905014E-3</v>
      </c>
      <c r="H925" s="61">
        <f t="shared" si="57"/>
        <v>1.165179891805332</v>
      </c>
      <c r="J925" s="74">
        <v>1.0087054463536492E-2</v>
      </c>
      <c r="K925" s="61">
        <f t="shared" si="58"/>
        <v>0.97944501437778875</v>
      </c>
    </row>
    <row r="926" spans="1:11" x14ac:dyDescent="0.25">
      <c r="A926" s="2">
        <v>44483</v>
      </c>
      <c r="B926">
        <v>1416.68</v>
      </c>
      <c r="C926">
        <f t="shared" si="56"/>
        <v>1.5980986877191811E-2</v>
      </c>
      <c r="D926" s="30">
        <v>1.724488117619331E-2</v>
      </c>
      <c r="G926">
        <f t="shared" si="59"/>
        <v>8.5696254336741738E-3</v>
      </c>
      <c r="H926" s="61">
        <f t="shared" si="57"/>
        <v>2.0123261290312513</v>
      </c>
      <c r="J926" s="74">
        <v>9.4910285579964983E-3</v>
      </c>
      <c r="K926" s="61">
        <f t="shared" si="58"/>
        <v>1.8169665248413924</v>
      </c>
    </row>
    <row r="927" spans="1:11" x14ac:dyDescent="0.25">
      <c r="A927" s="2">
        <v>44484</v>
      </c>
      <c r="B927">
        <v>1426.2</v>
      </c>
      <c r="C927">
        <f t="shared" si="56"/>
        <v>6.6974586234349156E-3</v>
      </c>
      <c r="D927" s="30">
        <v>5.5038601821194152E-3</v>
      </c>
      <c r="G927">
        <f t="shared" si="59"/>
        <v>9.3206934761276405E-3</v>
      </c>
      <c r="H927" s="61">
        <f t="shared" si="57"/>
        <v>0.59049900055355531</v>
      </c>
      <c r="J927" s="74">
        <v>1.1556955648526816E-2</v>
      </c>
      <c r="K927" s="61">
        <f t="shared" si="58"/>
        <v>0.47623789079964163</v>
      </c>
    </row>
    <row r="928" spans="1:11" x14ac:dyDescent="0.25">
      <c r="A928" s="2">
        <v>44488</v>
      </c>
      <c r="B928">
        <v>1416.49</v>
      </c>
      <c r="C928">
        <f t="shared" si="56"/>
        <v>-6.8315840026284078E-3</v>
      </c>
      <c r="D928" s="30">
        <v>-1.0698544680854868E-2</v>
      </c>
      <c r="G928">
        <f t="shared" si="59"/>
        <v>9.1367584994697017E-3</v>
      </c>
      <c r="H928" s="61">
        <f t="shared" si="57"/>
        <v>-1.1709343835098425</v>
      </c>
      <c r="J928" s="74">
        <v>1.0774793250702122E-2</v>
      </c>
      <c r="K928" s="61">
        <f t="shared" si="58"/>
        <v>-0.99292343081921453</v>
      </c>
    </row>
    <row r="929" spans="1:11" x14ac:dyDescent="0.25">
      <c r="A929" s="2">
        <v>44489</v>
      </c>
      <c r="B929">
        <v>1414.1</v>
      </c>
      <c r="C929">
        <f t="shared" si="56"/>
        <v>-1.6886942778440892E-3</v>
      </c>
      <c r="D929" s="30">
        <v>-1.6613400993747214E-4</v>
      </c>
      <c r="G929">
        <f t="shared" si="59"/>
        <v>9.2379145927134875E-3</v>
      </c>
      <c r="H929" s="61">
        <f t="shared" si="57"/>
        <v>-1.798393006020128E-2</v>
      </c>
      <c r="J929" s="74">
        <v>1.0196227083420818E-2</v>
      </c>
      <c r="K929" s="61">
        <f t="shared" si="58"/>
        <v>-1.6293674962144376E-2</v>
      </c>
    </row>
    <row r="930" spans="1:11" x14ac:dyDescent="0.25">
      <c r="A930" s="2">
        <v>44490</v>
      </c>
      <c r="B930">
        <v>1410.2</v>
      </c>
      <c r="C930">
        <f t="shared" si="56"/>
        <v>-2.7617480287905061E-3</v>
      </c>
      <c r="D930" s="30">
        <v>-8.7637895611662525E-4</v>
      </c>
      <c r="G930">
        <f t="shared" si="59"/>
        <v>8.9565829472789543E-3</v>
      </c>
      <c r="H930" s="61">
        <f t="shared" si="57"/>
        <v>-9.784746719538534E-2</v>
      </c>
      <c r="J930" s="74">
        <v>9.2251733804147636E-3</v>
      </c>
      <c r="K930" s="61">
        <f t="shared" si="58"/>
        <v>-9.4998643383461617E-2</v>
      </c>
    </row>
    <row r="931" spans="1:11" x14ac:dyDescent="0.25">
      <c r="A931" s="2">
        <v>44491</v>
      </c>
      <c r="B931">
        <v>1399.64</v>
      </c>
      <c r="C931">
        <f t="shared" si="56"/>
        <v>-7.5164776056262945E-3</v>
      </c>
      <c r="D931" s="30">
        <v>-7.0190917408498848E-3</v>
      </c>
      <c r="G931">
        <f t="shared" si="59"/>
        <v>8.686382320073318E-3</v>
      </c>
      <c r="H931" s="61">
        <f t="shared" si="57"/>
        <v>-0.80805696574389785</v>
      </c>
      <c r="J931" s="74">
        <v>8.5238110024206584E-3</v>
      </c>
      <c r="K931" s="61">
        <f t="shared" si="58"/>
        <v>-0.82346872060590603</v>
      </c>
    </row>
    <row r="932" spans="1:11" x14ac:dyDescent="0.25">
      <c r="A932" s="2">
        <v>44494</v>
      </c>
      <c r="B932">
        <v>1402.04</v>
      </c>
      <c r="C932">
        <f t="shared" si="56"/>
        <v>1.7132581787003248E-3</v>
      </c>
      <c r="D932" s="30">
        <v>2.8157226718407134E-3</v>
      </c>
      <c r="G932">
        <f t="shared" si="59"/>
        <v>8.5954698809222411E-3</v>
      </c>
      <c r="H932" s="61">
        <f t="shared" si="57"/>
        <v>0.32758216954377878</v>
      </c>
      <c r="J932" s="74">
        <v>8.6612605758339227E-3</v>
      </c>
      <c r="K932" s="61">
        <f t="shared" si="58"/>
        <v>0.32509386447706662</v>
      </c>
    </row>
    <row r="933" spans="1:11" x14ac:dyDescent="0.25">
      <c r="A933" s="2">
        <v>44495</v>
      </c>
      <c r="B933">
        <v>1413.32</v>
      </c>
      <c r="C933">
        <f t="shared" si="56"/>
        <v>8.0132276931152366E-3</v>
      </c>
      <c r="D933" s="30">
        <v>1.0290807151777416E-2</v>
      </c>
      <c r="G933">
        <f t="shared" si="59"/>
        <v>8.3621094213896761E-3</v>
      </c>
      <c r="H933" s="61">
        <f t="shared" si="57"/>
        <v>1.2306472724997199</v>
      </c>
      <c r="J933" s="74">
        <v>8.0200296986437311E-3</v>
      </c>
      <c r="K933" s="61">
        <f t="shared" si="58"/>
        <v>1.2831382848267627</v>
      </c>
    </row>
    <row r="934" spans="1:11" x14ac:dyDescent="0.25">
      <c r="A934" s="2">
        <v>44496</v>
      </c>
      <c r="B934">
        <v>1404.09</v>
      </c>
      <c r="C934">
        <f t="shared" si="56"/>
        <v>-6.5521404557520348E-3</v>
      </c>
      <c r="D934" s="30">
        <v>-7.3209125451486612E-3</v>
      </c>
      <c r="G934">
        <f t="shared" si="59"/>
        <v>8.4901957719996507E-3</v>
      </c>
      <c r="H934" s="61">
        <f t="shared" si="57"/>
        <v>-0.86227841403760774</v>
      </c>
      <c r="J934" s="74">
        <v>8.4150338670660185E-3</v>
      </c>
      <c r="K934" s="61">
        <f t="shared" si="58"/>
        <v>-0.86998016416791524</v>
      </c>
    </row>
    <row r="935" spans="1:11" x14ac:dyDescent="0.25">
      <c r="A935" s="2">
        <v>44497</v>
      </c>
      <c r="B935">
        <v>1407.92</v>
      </c>
      <c r="C935">
        <f t="shared" si="56"/>
        <v>2.7240318265781141E-3</v>
      </c>
      <c r="D935" s="30">
        <v>3.0674126148241055E-3</v>
      </c>
      <c r="G935">
        <f t="shared" si="59"/>
        <v>8.4246165741647134E-3</v>
      </c>
      <c r="H935" s="61">
        <f t="shared" si="57"/>
        <v>0.36410115378197305</v>
      </c>
      <c r="J935" s="74">
        <v>8.3996376881811455E-3</v>
      </c>
      <c r="K935" s="61">
        <f t="shared" si="58"/>
        <v>0.36518391967550712</v>
      </c>
    </row>
    <row r="936" spans="1:11" x14ac:dyDescent="0.25">
      <c r="A936" s="2">
        <v>44498</v>
      </c>
      <c r="B936">
        <v>1394.04</v>
      </c>
      <c r="C936">
        <f t="shared" si="56"/>
        <v>-9.9074316085718331E-3</v>
      </c>
      <c r="D936" s="30">
        <v>-1.04488889763053E-2</v>
      </c>
      <c r="G936">
        <f t="shared" si="59"/>
        <v>8.2024542525615026E-3</v>
      </c>
      <c r="H936" s="61">
        <f t="shared" si="57"/>
        <v>-1.2738734840297672</v>
      </c>
      <c r="J936" s="74">
        <v>7.8835856467004313E-3</v>
      </c>
      <c r="K936" s="61">
        <f t="shared" si="58"/>
        <v>-1.3253980415216955</v>
      </c>
    </row>
    <row r="937" spans="1:11" x14ac:dyDescent="0.25">
      <c r="A937" s="2">
        <v>44502</v>
      </c>
      <c r="B937">
        <v>1390.5</v>
      </c>
      <c r="C937">
        <f t="shared" si="56"/>
        <v>-2.5426116393641794E-3</v>
      </c>
      <c r="D937" s="30">
        <v>-1.7863499208263774E-3</v>
      </c>
      <c r="G937">
        <f t="shared" si="59"/>
        <v>8.3542921465430998E-3</v>
      </c>
      <c r="H937" s="61">
        <f t="shared" si="57"/>
        <v>-0.213824210297164</v>
      </c>
      <c r="J937" s="74">
        <v>8.7811256170515425E-3</v>
      </c>
      <c r="K937" s="61">
        <f t="shared" si="58"/>
        <v>-0.20343063050568042</v>
      </c>
    </row>
    <row r="938" spans="1:11" x14ac:dyDescent="0.25">
      <c r="A938" s="2">
        <v>44503</v>
      </c>
      <c r="B938">
        <v>1404.52</v>
      </c>
      <c r="C938">
        <f t="shared" si="56"/>
        <v>1.0032212711931924E-2</v>
      </c>
      <c r="D938" s="30">
        <v>1.2029231932960713E-2</v>
      </c>
      <c r="G938">
        <f t="shared" si="59"/>
        <v>8.1115971421158728E-3</v>
      </c>
      <c r="H938" s="61">
        <f t="shared" si="57"/>
        <v>1.4829671299261471</v>
      </c>
      <c r="J938" s="74">
        <v>8.1633425207221794E-3</v>
      </c>
      <c r="K938" s="61">
        <f t="shared" si="58"/>
        <v>1.4735669736293919</v>
      </c>
    </row>
    <row r="939" spans="1:11" x14ac:dyDescent="0.25">
      <c r="A939" s="2">
        <v>44504</v>
      </c>
      <c r="B939">
        <v>1392.19</v>
      </c>
      <c r="C939">
        <f t="shared" si="56"/>
        <v>-8.8175605532059276E-3</v>
      </c>
      <c r="D939" s="30">
        <v>-7.4571151172974992E-3</v>
      </c>
      <c r="G939">
        <f t="shared" si="59"/>
        <v>8.3983494186680007E-3</v>
      </c>
      <c r="H939" s="61">
        <f t="shared" si="57"/>
        <v>-0.88792627521804357</v>
      </c>
      <c r="J939" s="74">
        <v>8.9950083332259352E-3</v>
      </c>
      <c r="K939" s="61">
        <f t="shared" si="58"/>
        <v>-0.8290281499520421</v>
      </c>
    </row>
    <row r="940" spans="1:11" x14ac:dyDescent="0.25">
      <c r="A940" s="2">
        <v>44505</v>
      </c>
      <c r="B940">
        <v>1388.56</v>
      </c>
      <c r="C940">
        <f t="shared" si="56"/>
        <v>-2.6108079201193927E-3</v>
      </c>
      <c r="D940" s="30">
        <v>-4.5520964360970789E-3</v>
      </c>
      <c r="G940">
        <f t="shared" si="59"/>
        <v>8.3448697133577995E-3</v>
      </c>
      <c r="H940" s="61">
        <f t="shared" si="57"/>
        <v>-0.5454964058708367</v>
      </c>
      <c r="J940" s="74">
        <v>9.2664738610342464E-3</v>
      </c>
      <c r="K940" s="61">
        <f t="shared" si="58"/>
        <v>-0.49124364934959325</v>
      </c>
    </row>
    <row r="941" spans="1:11" x14ac:dyDescent="0.25">
      <c r="A941" s="2">
        <v>44508</v>
      </c>
      <c r="B941">
        <v>1394.23</v>
      </c>
      <c r="C941">
        <f t="shared" si="56"/>
        <v>4.0750526244226187E-3</v>
      </c>
      <c r="D941" s="30">
        <v>6.0945292960017652E-3</v>
      </c>
      <c r="G941">
        <f t="shared" si="59"/>
        <v>8.1671252236483419E-3</v>
      </c>
      <c r="H941" s="61">
        <f t="shared" si="57"/>
        <v>0.74622699286582928</v>
      </c>
      <c r="J941" s="74">
        <v>8.5449729826843103E-3</v>
      </c>
      <c r="K941" s="61">
        <f t="shared" si="58"/>
        <v>0.71322979117099972</v>
      </c>
    </row>
    <row r="942" spans="1:11" x14ac:dyDescent="0.25">
      <c r="A942" s="2">
        <v>44509</v>
      </c>
      <c r="B942">
        <v>1384.59</v>
      </c>
      <c r="C942">
        <f t="shared" si="56"/>
        <v>-6.9382246216746516E-3</v>
      </c>
      <c r="D942" s="30">
        <v>-6.3992693338508523E-3</v>
      </c>
      <c r="G942">
        <f t="shared" si="59"/>
        <v>8.0578170489293954E-3</v>
      </c>
      <c r="H942" s="61">
        <f t="shared" si="57"/>
        <v>-0.79416910249918038</v>
      </c>
      <c r="J942" s="74">
        <v>8.126886961515839E-3</v>
      </c>
      <c r="K942" s="61">
        <f t="shared" si="58"/>
        <v>-0.78741950812827</v>
      </c>
    </row>
    <row r="943" spans="1:11" x14ac:dyDescent="0.25">
      <c r="A943" s="2">
        <v>44510</v>
      </c>
      <c r="B943">
        <v>1365.65</v>
      </c>
      <c r="C943">
        <f t="shared" si="56"/>
        <v>-1.3773561162827744E-2</v>
      </c>
      <c r="D943" s="30">
        <v>-1.5737900698199272E-2</v>
      </c>
      <c r="G943">
        <f t="shared" si="59"/>
        <v>7.9680455281584597E-3</v>
      </c>
      <c r="H943" s="61">
        <f t="shared" si="57"/>
        <v>-1.9751268542056821</v>
      </c>
      <c r="J943" s="74">
        <v>8.2664133817620198E-3</v>
      </c>
      <c r="K943" s="61">
        <f t="shared" si="58"/>
        <v>-1.9038366424937576</v>
      </c>
    </row>
    <row r="944" spans="1:11" x14ac:dyDescent="0.25">
      <c r="A944" s="2">
        <v>44511</v>
      </c>
      <c r="B944">
        <v>1365.84</v>
      </c>
      <c r="C944">
        <f t="shared" si="56"/>
        <v>1.3911821043189202E-4</v>
      </c>
      <c r="D944" s="30">
        <v>3.60268673562655E-3</v>
      </c>
      <c r="G944">
        <f t="shared" si="59"/>
        <v>8.633727796824529E-3</v>
      </c>
      <c r="H944" s="61">
        <f t="shared" si="57"/>
        <v>0.41728055602489716</v>
      </c>
      <c r="J944" s="74">
        <v>1.0135911050576764E-2</v>
      </c>
      <c r="K944" s="61">
        <f t="shared" si="58"/>
        <v>0.35543787999417636</v>
      </c>
    </row>
    <row r="945" spans="1:11" x14ac:dyDescent="0.25">
      <c r="A945" s="2">
        <v>44512</v>
      </c>
      <c r="B945">
        <v>1356.48</v>
      </c>
      <c r="C945">
        <f t="shared" si="56"/>
        <v>-6.8765147987057918E-3</v>
      </c>
      <c r="D945" s="30">
        <v>-3.8996605095853762E-3</v>
      </c>
      <c r="G945">
        <f t="shared" si="59"/>
        <v>8.4170981598401529E-3</v>
      </c>
      <c r="H945" s="61">
        <f t="shared" si="57"/>
        <v>-0.46330224924683944</v>
      </c>
      <c r="J945" s="74">
        <v>9.141503698604397E-3</v>
      </c>
      <c r="K945" s="61">
        <f t="shared" si="58"/>
        <v>-0.42658851739902753</v>
      </c>
    </row>
    <row r="946" spans="1:11" x14ac:dyDescent="0.25">
      <c r="A946" s="2">
        <v>44516</v>
      </c>
      <c r="B946">
        <v>1333.47</v>
      </c>
      <c r="C946">
        <f t="shared" si="56"/>
        <v>-1.7108541983120375E-2</v>
      </c>
      <c r="D946" s="30">
        <v>-1.7606173172790854E-2</v>
      </c>
      <c r="G946">
        <f t="shared" si="59"/>
        <v>8.2163939822675613E-3</v>
      </c>
      <c r="H946" s="61">
        <f t="shared" si="57"/>
        <v>-2.1428102414256309</v>
      </c>
      <c r="J946" s="74">
        <v>8.9848739474355597E-3</v>
      </c>
      <c r="K946" s="61">
        <f t="shared" si="58"/>
        <v>-1.9595347999084576</v>
      </c>
    </row>
    <row r="947" spans="1:11" x14ac:dyDescent="0.25">
      <c r="A947" s="2">
        <v>44517</v>
      </c>
      <c r="B947">
        <v>1330.57</v>
      </c>
      <c r="C947">
        <f t="shared" si="56"/>
        <v>-2.1771453472851999E-3</v>
      </c>
      <c r="D947" s="30">
        <v>1.3946278810020988E-3</v>
      </c>
      <c r="G947">
        <f t="shared" si="59"/>
        <v>9.0585441597946671E-3</v>
      </c>
      <c r="H947" s="61">
        <f t="shared" si="57"/>
        <v>0.15395717638514125</v>
      </c>
      <c r="J947" s="74">
        <v>1.1639413831612953E-2</v>
      </c>
      <c r="K947" s="61">
        <f t="shared" si="58"/>
        <v>0.11981942571835129</v>
      </c>
    </row>
    <row r="948" spans="1:11" x14ac:dyDescent="0.25">
      <c r="A948" s="2">
        <v>44518</v>
      </c>
      <c r="B948">
        <v>1337.52</v>
      </c>
      <c r="C948">
        <f t="shared" si="56"/>
        <v>5.2097310955238028E-3</v>
      </c>
      <c r="D948" s="30">
        <v>7.6123875583299361E-3</v>
      </c>
      <c r="G948">
        <f t="shared" si="59"/>
        <v>8.7892256867622403E-3</v>
      </c>
      <c r="H948" s="61">
        <f t="shared" si="57"/>
        <v>0.86610445898496147</v>
      </c>
      <c r="J948" s="74">
        <v>1.0401349983322561E-2</v>
      </c>
      <c r="K948" s="61">
        <f t="shared" si="58"/>
        <v>0.73186534156965932</v>
      </c>
    </row>
    <row r="949" spans="1:11" x14ac:dyDescent="0.25">
      <c r="A949" s="2">
        <v>44519</v>
      </c>
      <c r="B949">
        <v>1298.6400000000001</v>
      </c>
      <c r="C949">
        <f t="shared" si="56"/>
        <v>-2.9499589926800952E-2</v>
      </c>
      <c r="D949" s="30">
        <v>-3.1309654669412885E-2</v>
      </c>
      <c r="G949">
        <f t="shared" si="59"/>
        <v>8.7230938056840641E-3</v>
      </c>
      <c r="H949" s="61">
        <f t="shared" si="57"/>
        <v>-3.5892832711498723</v>
      </c>
      <c r="J949" s="74">
        <v>9.6830137705821041E-3</v>
      </c>
      <c r="K949" s="61">
        <f t="shared" si="58"/>
        <v>-3.2334617518085667</v>
      </c>
    </row>
    <row r="950" spans="1:11" x14ac:dyDescent="0.25">
      <c r="A950" s="2">
        <v>44522</v>
      </c>
      <c r="B950">
        <v>1312.18</v>
      </c>
      <c r="C950">
        <f t="shared" si="56"/>
        <v>1.0372313213006006E-2</v>
      </c>
      <c r="D950" s="30">
        <v>1.3755358126700019E-2</v>
      </c>
      <c r="G950">
        <f t="shared" si="59"/>
        <v>1.1416851235838681E-2</v>
      </c>
      <c r="H950" s="61">
        <f t="shared" si="57"/>
        <v>1.2048294089635261</v>
      </c>
      <c r="J950" s="74">
        <v>1.6687697279021942E-2</v>
      </c>
      <c r="K950" s="61">
        <f t="shared" si="58"/>
        <v>0.82428137907270416</v>
      </c>
    </row>
    <row r="951" spans="1:11" x14ac:dyDescent="0.25">
      <c r="A951" s="2">
        <v>44523</v>
      </c>
      <c r="B951">
        <v>1316.43</v>
      </c>
      <c r="C951">
        <f t="shared" si="56"/>
        <v>3.2336510196207379E-3</v>
      </c>
      <c r="D951" s="30">
        <v>5.7914611496224302E-3</v>
      </c>
      <c r="G951">
        <f t="shared" si="59"/>
        <v>1.1570497623024745E-2</v>
      </c>
      <c r="H951" s="61">
        <f t="shared" si="57"/>
        <v>0.50053691192137628</v>
      </c>
      <c r="J951" s="74">
        <v>1.5321812368230913E-2</v>
      </c>
      <c r="K951" s="61">
        <f t="shared" si="58"/>
        <v>0.37798799583466797</v>
      </c>
    </row>
    <row r="952" spans="1:11" x14ac:dyDescent="0.25">
      <c r="A952" s="2">
        <v>44524</v>
      </c>
      <c r="B952">
        <v>1330.18</v>
      </c>
      <c r="C952">
        <f t="shared" si="56"/>
        <v>1.0390744169039966E-2</v>
      </c>
      <c r="D952" s="30">
        <v>8.0945443755606264E-3</v>
      </c>
      <c r="G952">
        <f t="shared" si="59"/>
        <v>1.1307355644208383E-2</v>
      </c>
      <c r="H952" s="61">
        <f t="shared" si="57"/>
        <v>0.71586537385570292</v>
      </c>
      <c r="J952" s="74">
        <v>1.34484812596625E-2</v>
      </c>
      <c r="K952" s="61">
        <f t="shared" si="58"/>
        <v>0.60189282486785167</v>
      </c>
    </row>
    <row r="953" spans="1:11" x14ac:dyDescent="0.25">
      <c r="A953" s="2">
        <v>44525</v>
      </c>
      <c r="B953">
        <v>1338.85</v>
      </c>
      <c r="C953">
        <f t="shared" si="56"/>
        <v>6.4967651133387549E-3</v>
      </c>
      <c r="D953" s="30">
        <v>2.839538333250981E-3</v>
      </c>
      <c r="G953">
        <f t="shared" si="59"/>
        <v>1.114074562511907E-2</v>
      </c>
      <c r="H953" s="61">
        <f t="shared" si="57"/>
        <v>0.25487866151872868</v>
      </c>
      <c r="J953" s="74">
        <v>1.2833232202858903E-2</v>
      </c>
      <c r="K953" s="61">
        <f t="shared" si="58"/>
        <v>0.22126447089599199</v>
      </c>
    </row>
    <row r="954" spans="1:11" x14ac:dyDescent="0.25">
      <c r="A954" s="2">
        <v>44526</v>
      </c>
      <c r="B954">
        <v>1318.31</v>
      </c>
      <c r="C954">
        <f t="shared" si="56"/>
        <v>-1.5460423255626096E-2</v>
      </c>
      <c r="D954" s="30">
        <v>-1.5004447547309046E-2</v>
      </c>
      <c r="G954">
        <f t="shared" si="59"/>
        <v>1.0823724819827655E-2</v>
      </c>
      <c r="H954" s="61">
        <f t="shared" si="57"/>
        <v>-1.3862554524504218</v>
      </c>
      <c r="J954" s="74">
        <v>1.1741148925706235E-2</v>
      </c>
      <c r="K954" s="61">
        <f t="shared" si="58"/>
        <v>-1.2779369073888587</v>
      </c>
    </row>
    <row r="955" spans="1:11" x14ac:dyDescent="0.25">
      <c r="A955" s="2">
        <v>44529</v>
      </c>
      <c r="B955">
        <v>1347.45</v>
      </c>
      <c r="C955">
        <f t="shared" si="56"/>
        <v>2.186330408135629E-2</v>
      </c>
      <c r="D955" s="30">
        <v>1.9108949930055835E-2</v>
      </c>
      <c r="G955">
        <f t="shared" si="59"/>
        <v>1.1118985772489725E-2</v>
      </c>
      <c r="H955" s="61">
        <f t="shared" si="57"/>
        <v>1.7185874971919337</v>
      </c>
      <c r="J955" s="74">
        <v>1.281055134792101E-2</v>
      </c>
      <c r="K955" s="61">
        <f t="shared" si="58"/>
        <v>1.4916571044506195</v>
      </c>
    </row>
    <row r="956" spans="1:11" x14ac:dyDescent="0.25">
      <c r="A956" s="2">
        <v>44530</v>
      </c>
      <c r="B956">
        <v>1373.84</v>
      </c>
      <c r="C956">
        <f t="shared" si="56"/>
        <v>1.9395821332281189E-2</v>
      </c>
      <c r="D956" s="30">
        <v>1.9938918259087987E-2</v>
      </c>
      <c r="G956">
        <f t="shared" si="59"/>
        <v>1.1752576397456945E-2</v>
      </c>
      <c r="H956" s="61">
        <f t="shared" si="57"/>
        <v>1.6965572130552093</v>
      </c>
      <c r="J956" s="74">
        <v>1.5436267345948914E-2</v>
      </c>
      <c r="K956" s="61">
        <f t="shared" si="58"/>
        <v>1.2916929858901898</v>
      </c>
    </row>
    <row r="957" spans="1:11" x14ac:dyDescent="0.25">
      <c r="A957" s="2">
        <v>44531</v>
      </c>
      <c r="B957">
        <v>1418.24</v>
      </c>
      <c r="C957">
        <f t="shared" si="56"/>
        <v>3.1806927563148353E-2</v>
      </c>
      <c r="D957" s="30">
        <v>2.6974665511187688E-2</v>
      </c>
      <c r="G957">
        <f t="shared" si="59"/>
        <v>1.2397148726216601E-2</v>
      </c>
      <c r="H957" s="61">
        <f t="shared" si="57"/>
        <v>2.1758765750824298</v>
      </c>
      <c r="J957" s="74">
        <v>1.6371407827275822E-2</v>
      </c>
      <c r="K957" s="61">
        <f t="shared" si="58"/>
        <v>1.6476692655744702</v>
      </c>
    </row>
    <row r="958" spans="1:11" x14ac:dyDescent="0.25">
      <c r="A958" s="2">
        <v>44532</v>
      </c>
      <c r="B958">
        <v>1440.89</v>
      </c>
      <c r="C958">
        <f t="shared" si="56"/>
        <v>1.5844311969173255E-2</v>
      </c>
      <c r="D958" s="30">
        <v>6.4394333700237734E-3</v>
      </c>
      <c r="G958">
        <f t="shared" si="59"/>
        <v>1.3715899296581518E-2</v>
      </c>
      <c r="H958" s="61">
        <f t="shared" si="57"/>
        <v>0.46948677813847067</v>
      </c>
      <c r="J958" s="74">
        <v>2.089134047461411E-2</v>
      </c>
      <c r="K958" s="61">
        <f t="shared" si="58"/>
        <v>0.30823457105821345</v>
      </c>
    </row>
    <row r="959" spans="1:11" x14ac:dyDescent="0.25">
      <c r="A959" s="2">
        <v>44533</v>
      </c>
      <c r="B959">
        <v>1431.94</v>
      </c>
      <c r="C959">
        <f t="shared" si="56"/>
        <v>-6.2308100064840995E-3</v>
      </c>
      <c r="D959" s="30">
        <v>-9.8862542415237217E-3</v>
      </c>
      <c r="G959">
        <f t="shared" si="59"/>
        <v>1.3391277684774742E-2</v>
      </c>
      <c r="H959" s="61">
        <f t="shared" si="57"/>
        <v>-0.73826071523884029</v>
      </c>
      <c r="J959" s="74">
        <v>1.9531529608910324E-2</v>
      </c>
      <c r="K959" s="61">
        <f t="shared" si="58"/>
        <v>-0.50616897086307011</v>
      </c>
    </row>
    <row r="960" spans="1:11" x14ac:dyDescent="0.25">
      <c r="A960" s="2">
        <v>44536</v>
      </c>
      <c r="B960">
        <v>1430.66</v>
      </c>
      <c r="C960">
        <f t="shared" si="56"/>
        <v>-8.9429196206775399E-4</v>
      </c>
      <c r="D960" s="30">
        <v>-2.2232525336707927E-3</v>
      </c>
      <c r="G960">
        <f t="shared" si="59"/>
        <v>1.3207233636329144E-2</v>
      </c>
      <c r="H960" s="61">
        <f t="shared" si="57"/>
        <v>-0.16833597367092007</v>
      </c>
      <c r="J960" s="74">
        <v>1.711345891540229E-2</v>
      </c>
      <c r="K960" s="61">
        <f t="shared" si="58"/>
        <v>-0.129912517665838</v>
      </c>
    </row>
    <row r="961" spans="1:11" x14ac:dyDescent="0.25">
      <c r="A961" s="2">
        <v>44537</v>
      </c>
      <c r="B961">
        <v>1409.94</v>
      </c>
      <c r="C961">
        <f t="shared" si="56"/>
        <v>-1.4588725964064497E-2</v>
      </c>
      <c r="D961" s="30">
        <v>-1.4924523529277757E-2</v>
      </c>
      <c r="G961">
        <f t="shared" si="59"/>
        <v>1.2816463249072161E-2</v>
      </c>
      <c r="H961" s="61">
        <f t="shared" si="57"/>
        <v>-1.1644806557970047</v>
      </c>
      <c r="J961" s="74">
        <v>1.4845562742355472E-2</v>
      </c>
      <c r="K961" s="61">
        <f t="shared" si="58"/>
        <v>-1.0053188139980038</v>
      </c>
    </row>
    <row r="962" spans="1:11" x14ac:dyDescent="0.25">
      <c r="A962" s="2">
        <v>44539</v>
      </c>
      <c r="B962">
        <v>1399.15</v>
      </c>
      <c r="C962">
        <f t="shared" si="56"/>
        <v>-7.6822409149653317E-3</v>
      </c>
      <c r="D962" s="30">
        <v>-4.4592819833566321E-3</v>
      </c>
      <c r="G962">
        <f t="shared" si="59"/>
        <v>1.2952625624038016E-2</v>
      </c>
      <c r="H962" s="61">
        <f t="shared" si="57"/>
        <v>-0.34427629677498844</v>
      </c>
      <c r="J962" s="74">
        <v>1.4743309257135554E-2</v>
      </c>
      <c r="K962" s="61">
        <f t="shared" si="58"/>
        <v>-0.30246140168282792</v>
      </c>
    </row>
    <row r="963" spans="1:11" x14ac:dyDescent="0.25">
      <c r="A963" s="2">
        <v>44540</v>
      </c>
      <c r="B963">
        <v>1389.16</v>
      </c>
      <c r="C963">
        <f t="shared" si="56"/>
        <v>-7.1656614552144957E-3</v>
      </c>
      <c r="D963" s="30">
        <v>-3.7985349955525147E-3</v>
      </c>
      <c r="G963">
        <f t="shared" si="59"/>
        <v>1.2605450871409653E-2</v>
      </c>
      <c r="H963" s="61">
        <f t="shared" si="57"/>
        <v>-0.30134066875528814</v>
      </c>
      <c r="J963" s="74">
        <v>1.3401444756694246E-2</v>
      </c>
      <c r="K963" s="61">
        <f t="shared" si="58"/>
        <v>-0.28344220078623111</v>
      </c>
    </row>
    <row r="964" spans="1:11" x14ac:dyDescent="0.25">
      <c r="A964" s="2">
        <v>44543</v>
      </c>
      <c r="B964">
        <v>1353.91</v>
      </c>
      <c r="C964">
        <f t="shared" ref="C964:C1027" si="60">LN(B964/B963)</f>
        <v>-2.5702545361471464E-2</v>
      </c>
      <c r="D964" s="30">
        <v>-2.0628543101838832E-2</v>
      </c>
      <c r="G964">
        <f t="shared" si="59"/>
        <v>1.225680546708551E-2</v>
      </c>
      <c r="H964" s="61">
        <f t="shared" si="57"/>
        <v>-1.6830276989575164</v>
      </c>
      <c r="J964" s="74">
        <v>1.2275273753593966E-2</v>
      </c>
      <c r="K964" s="61">
        <f t="shared" si="58"/>
        <v>-1.6804955649807147</v>
      </c>
    </row>
    <row r="965" spans="1:11" x14ac:dyDescent="0.25">
      <c r="A965" s="2">
        <v>44544</v>
      </c>
      <c r="B965">
        <v>1358.8</v>
      </c>
      <c r="C965">
        <f t="shared" si="60"/>
        <v>3.605254742768326E-3</v>
      </c>
      <c r="D965" s="30">
        <v>8.2355642095096691E-3</v>
      </c>
      <c r="G965">
        <f t="shared" si="59"/>
        <v>1.2913083708888592E-2</v>
      </c>
      <c r="H965" s="61">
        <f t="shared" si="57"/>
        <v>0.63776897874833727</v>
      </c>
      <c r="J965" s="74">
        <v>1.6458586635301191E-2</v>
      </c>
      <c r="K965" s="61">
        <f t="shared" si="58"/>
        <v>0.50038101035028271</v>
      </c>
    </row>
    <row r="966" spans="1:11" x14ac:dyDescent="0.25">
      <c r="A966" s="2">
        <v>44545</v>
      </c>
      <c r="B966">
        <v>1375.2</v>
      </c>
      <c r="C966">
        <f t="shared" si="60"/>
        <v>1.1997217782210813E-2</v>
      </c>
      <c r="D966" s="30">
        <v>1.3856203088552465E-2</v>
      </c>
      <c r="G966">
        <f t="shared" si="59"/>
        <v>1.268118046915726E-2</v>
      </c>
      <c r="H966" s="61">
        <f t="shared" si="57"/>
        <v>1.0926587727580295</v>
      </c>
      <c r="J966" s="74">
        <v>1.4401844650704685E-2</v>
      </c>
      <c r="K966" s="61">
        <f t="shared" si="58"/>
        <v>0.96211307819338809</v>
      </c>
    </row>
    <row r="967" spans="1:11" x14ac:dyDescent="0.25">
      <c r="A967" s="2">
        <v>44546</v>
      </c>
      <c r="B967">
        <v>1407.88</v>
      </c>
      <c r="C967">
        <f t="shared" si="60"/>
        <v>2.3485851744570567E-2</v>
      </c>
      <c r="D967" s="30">
        <v>2.2736281237030243E-2</v>
      </c>
      <c r="G967">
        <f t="shared" si="59"/>
        <v>1.2754734793312171E-2</v>
      </c>
      <c r="H967" s="61">
        <f t="shared" si="57"/>
        <v>1.7825757732690612</v>
      </c>
      <c r="J967" s="74">
        <v>1.385986594189279E-2</v>
      </c>
      <c r="K967" s="61">
        <f t="shared" si="58"/>
        <v>1.6404401985092529</v>
      </c>
    </row>
    <row r="968" spans="1:11" x14ac:dyDescent="0.25">
      <c r="A968" s="2">
        <v>44547</v>
      </c>
      <c r="B968">
        <v>1395</v>
      </c>
      <c r="C968">
        <f t="shared" si="60"/>
        <v>-9.1906115577441161E-3</v>
      </c>
      <c r="D968" s="30">
        <v>-1.4900929131945691E-2</v>
      </c>
      <c r="G968">
        <f t="shared" si="59"/>
        <v>1.3562395553080746E-2</v>
      </c>
      <c r="H968" s="61">
        <f t="shared" si="57"/>
        <v>-1.0986944801621636</v>
      </c>
      <c r="J968" s="74">
        <v>1.6595697700710781E-2</v>
      </c>
      <c r="K968" s="61">
        <f t="shared" si="58"/>
        <v>-0.89787904074123359</v>
      </c>
    </row>
    <row r="969" spans="1:11" x14ac:dyDescent="0.25">
      <c r="A969" s="2">
        <v>44550</v>
      </c>
      <c r="B969">
        <v>1380.89</v>
      </c>
      <c r="C969">
        <f t="shared" si="60"/>
        <v>-1.0166196444375131E-2</v>
      </c>
      <c r="D969" s="30">
        <v>-8.6766210372959968E-3</v>
      </c>
      <c r="G969">
        <f t="shared" si="59"/>
        <v>1.3646410520340027E-2</v>
      </c>
      <c r="H969" s="61">
        <f t="shared" si="57"/>
        <v>-0.6358170908286439</v>
      </c>
      <c r="J969" s="74">
        <v>1.5073420622703103E-2</v>
      </c>
      <c r="K969" s="61">
        <f t="shared" si="58"/>
        <v>-0.57562389151587456</v>
      </c>
    </row>
    <row r="970" spans="1:11" x14ac:dyDescent="0.25">
      <c r="A970" s="2">
        <v>44551</v>
      </c>
      <c r="B970">
        <v>1378.82</v>
      </c>
      <c r="C970">
        <f t="shared" si="60"/>
        <v>-1.5001579065965776E-3</v>
      </c>
      <c r="D970" s="30">
        <v>1.0662686870649618E-3</v>
      </c>
      <c r="G970">
        <f t="shared" si="59"/>
        <v>1.3400301266828257E-2</v>
      </c>
      <c r="H970" s="61">
        <f t="shared" si="57"/>
        <v>7.9570501127795831E-2</v>
      </c>
      <c r="J970" s="74">
        <v>1.4033223570830739E-2</v>
      </c>
      <c r="K970" s="61">
        <f t="shared" si="58"/>
        <v>7.598173589148062E-2</v>
      </c>
    </row>
    <row r="971" spans="1:11" x14ac:dyDescent="0.25">
      <c r="A971" s="2">
        <v>44552</v>
      </c>
      <c r="B971">
        <v>1394.49</v>
      </c>
      <c r="C971">
        <f t="shared" si="60"/>
        <v>1.130069610829487E-2</v>
      </c>
      <c r="D971" s="30">
        <v>1.3156103198258516E-2</v>
      </c>
      <c r="G971">
        <f t="shared" si="59"/>
        <v>1.2994699124413554E-2</v>
      </c>
      <c r="H971" s="61">
        <f t="shared" si="57"/>
        <v>1.0124207626740451</v>
      </c>
      <c r="J971" s="74">
        <v>1.2319823727819054E-2</v>
      </c>
      <c r="K971" s="61">
        <f t="shared" si="58"/>
        <v>1.0678807983714151</v>
      </c>
    </row>
    <row r="972" spans="1:11" x14ac:dyDescent="0.25">
      <c r="A972" s="2">
        <v>44553</v>
      </c>
      <c r="B972">
        <v>1395.46</v>
      </c>
      <c r="C972">
        <f t="shared" si="60"/>
        <v>6.9535299133266168E-4</v>
      </c>
      <c r="D972" s="30">
        <v>-1.2169247498714651E-3</v>
      </c>
      <c r="G972">
        <f t="shared" si="59"/>
        <v>1.3004439860900815E-2</v>
      </c>
      <c r="H972" s="61">
        <f t="shared" si="57"/>
        <v>-9.3577636783132384E-2</v>
      </c>
      <c r="J972" s="74">
        <v>1.2180219591605486E-2</v>
      </c>
      <c r="K972" s="61">
        <f t="shared" si="58"/>
        <v>-9.9909918759605976E-2</v>
      </c>
    </row>
    <row r="973" spans="1:11" x14ac:dyDescent="0.25">
      <c r="A973" s="2">
        <v>44554</v>
      </c>
      <c r="B973">
        <v>1401.66</v>
      </c>
      <c r="C973">
        <f t="shared" si="60"/>
        <v>4.4331384809377797E-3</v>
      </c>
      <c r="D973" s="30">
        <v>2.9825039331135787E-3</v>
      </c>
      <c r="G973">
        <f t="shared" si="59"/>
        <v>1.2611795394821858E-2</v>
      </c>
      <c r="H973" s="61">
        <f t="shared" si="57"/>
        <v>0.23648527745210116</v>
      </c>
      <c r="J973" s="74">
        <v>1.0791704569172233E-2</v>
      </c>
      <c r="K973" s="61">
        <f t="shared" si="58"/>
        <v>0.27637005016181132</v>
      </c>
    </row>
    <row r="974" spans="1:11" x14ac:dyDescent="0.25">
      <c r="A974" s="2">
        <v>44557</v>
      </c>
      <c r="B974">
        <v>1404.62</v>
      </c>
      <c r="C974">
        <f t="shared" si="60"/>
        <v>2.1095550677205414E-3</v>
      </c>
      <c r="D974" s="30">
        <v>1.4724252952846334E-3</v>
      </c>
      <c r="G974">
        <f t="shared" si="59"/>
        <v>1.2249394265785599E-2</v>
      </c>
      <c r="H974" s="61">
        <f t="shared" si="57"/>
        <v>0.12020392709518207</v>
      </c>
      <c r="J974" s="74">
        <v>9.8981474877694476E-3</v>
      </c>
      <c r="K974" s="61">
        <f t="shared" si="58"/>
        <v>0.14875766370464996</v>
      </c>
    </row>
    <row r="975" spans="1:11" x14ac:dyDescent="0.25">
      <c r="A975" s="2">
        <v>44558</v>
      </c>
      <c r="B975">
        <v>1408.2</v>
      </c>
      <c r="C975">
        <f t="shared" si="60"/>
        <v>2.5454895322529758E-3</v>
      </c>
      <c r="D975" s="30">
        <v>2.4036024288836676E-3</v>
      </c>
      <c r="G975">
        <f t="shared" si="59"/>
        <v>1.188170368511827E-2</v>
      </c>
      <c r="H975" s="61">
        <f t="shared" si="57"/>
        <v>0.20229442616837506</v>
      </c>
      <c r="J975" s="74">
        <v>9.0093893949603748E-3</v>
      </c>
      <c r="K975" s="61">
        <f t="shared" si="58"/>
        <v>0.26678860503334245</v>
      </c>
    </row>
    <row r="976" spans="1:11" x14ac:dyDescent="0.25">
      <c r="A976" s="2">
        <v>44559</v>
      </c>
      <c r="B976">
        <v>1415.79</v>
      </c>
      <c r="C976">
        <f t="shared" si="60"/>
        <v>5.3753860855998408E-3</v>
      </c>
      <c r="D976" s="30">
        <v>1.6629415742472299E-3</v>
      </c>
      <c r="G976">
        <f t="shared" si="59"/>
        <v>1.1534774717846205E-2</v>
      </c>
      <c r="H976" s="61">
        <f t="shared" ref="H976:H1039" si="61">D976/G976</f>
        <v>0.14416766819679486</v>
      </c>
      <c r="J976" s="74">
        <v>8.3403842777670725E-3</v>
      </c>
      <c r="K976" s="61">
        <f t="shared" ref="K976:K1039" si="62">D976/J976</f>
        <v>0.19938428720606152</v>
      </c>
    </row>
    <row r="977" spans="1:11" x14ac:dyDescent="0.25">
      <c r="A977" s="2">
        <v>44560</v>
      </c>
      <c r="B977">
        <v>1410.97</v>
      </c>
      <c r="C977">
        <f t="shared" si="60"/>
        <v>-3.4102680605028364E-3</v>
      </c>
      <c r="D977" s="30">
        <v>-3.8215352016599292E-3</v>
      </c>
      <c r="G977">
        <f t="shared" ref="G977:G1040" si="63">SQRT($F$3*G976^2+(1-$F$3)*D976^2)</f>
        <v>1.1190794815594544E-2</v>
      </c>
      <c r="H977" s="61">
        <f t="shared" si="61"/>
        <v>-0.34148916718002564</v>
      </c>
      <c r="J977" s="74">
        <v>8.1490603144347053E-3</v>
      </c>
      <c r="K977" s="61">
        <f t="shared" si="62"/>
        <v>-0.46895409460778137</v>
      </c>
    </row>
    <row r="978" spans="1:11" x14ac:dyDescent="0.25">
      <c r="A978" s="2">
        <v>44564</v>
      </c>
      <c r="B978">
        <v>1415.06</v>
      </c>
      <c r="C978">
        <f t="shared" si="60"/>
        <v>2.894521895088804E-3</v>
      </c>
      <c r="D978" s="30">
        <v>2.7806808167179209E-3</v>
      </c>
      <c r="G978">
        <f t="shared" si="63"/>
        <v>1.0890183798554779E-2</v>
      </c>
      <c r="H978" s="61">
        <f t="shared" si="61"/>
        <v>0.25533828153450827</v>
      </c>
      <c r="J978" s="74">
        <v>7.7553132512060644E-3</v>
      </c>
      <c r="K978" s="61">
        <f t="shared" si="62"/>
        <v>0.35855170857031265</v>
      </c>
    </row>
    <row r="979" spans="1:11" x14ac:dyDescent="0.25">
      <c r="A979" s="2">
        <v>44565</v>
      </c>
      <c r="B979">
        <v>1423.88</v>
      </c>
      <c r="C979">
        <f t="shared" si="60"/>
        <v>6.2136067528935409E-3</v>
      </c>
      <c r="D979" s="30">
        <v>9.1866808874713941E-3</v>
      </c>
      <c r="G979">
        <f t="shared" si="63"/>
        <v>1.0580371833002585E-2</v>
      </c>
      <c r="H979" s="61">
        <f t="shared" si="61"/>
        <v>0.86827580660407866</v>
      </c>
      <c r="J979" s="74">
        <v>7.4089097061971016E-3</v>
      </c>
      <c r="K979" s="61">
        <f t="shared" si="62"/>
        <v>1.2399504450415013</v>
      </c>
    </row>
    <row r="980" spans="1:11" x14ac:dyDescent="0.25">
      <c r="A980" s="2">
        <v>44566</v>
      </c>
      <c r="B980">
        <v>1402.4</v>
      </c>
      <c r="C980">
        <f t="shared" si="60"/>
        <v>-1.5200485151087472E-2</v>
      </c>
      <c r="D980" s="30">
        <v>-1.6109394111459712E-2</v>
      </c>
      <c r="G980">
        <f t="shared" si="63"/>
        <v>1.0501967357634128E-2</v>
      </c>
      <c r="H980" s="61">
        <f t="shared" si="61"/>
        <v>-1.5339406001628269</v>
      </c>
      <c r="J980" s="74">
        <v>7.6231289404099711E-3</v>
      </c>
      <c r="K980" s="61">
        <f t="shared" si="62"/>
        <v>-2.1132259781235381</v>
      </c>
    </row>
    <row r="981" spans="1:11" x14ac:dyDescent="0.25">
      <c r="A981" s="2">
        <v>44567</v>
      </c>
      <c r="B981">
        <v>1381.74</v>
      </c>
      <c r="C981">
        <f t="shared" si="60"/>
        <v>-1.4841480119045033E-2</v>
      </c>
      <c r="D981" s="30">
        <v>-1.5167869770144006E-2</v>
      </c>
      <c r="G981">
        <f t="shared" si="63"/>
        <v>1.0919917307208144E-2</v>
      </c>
      <c r="H981" s="61">
        <f t="shared" si="61"/>
        <v>-1.3890095816139401</v>
      </c>
      <c r="J981" s="74">
        <v>1.0244883600644808E-2</v>
      </c>
      <c r="K981" s="61">
        <f t="shared" si="62"/>
        <v>-1.4805311960000549</v>
      </c>
    </row>
    <row r="982" spans="1:11" x14ac:dyDescent="0.25">
      <c r="A982" s="2">
        <v>44568</v>
      </c>
      <c r="B982">
        <v>1394.22</v>
      </c>
      <c r="C982">
        <f t="shared" si="60"/>
        <v>8.9915446055966967E-3</v>
      </c>
      <c r="D982" s="30">
        <v>1.3076076529301765E-2</v>
      </c>
      <c r="G982">
        <f t="shared" si="63"/>
        <v>1.1220239514303206E-2</v>
      </c>
      <c r="H982" s="61">
        <f t="shared" si="61"/>
        <v>1.1654008377123142</v>
      </c>
      <c r="J982" s="74">
        <v>1.1667406299062147E-2</v>
      </c>
      <c r="K982" s="61">
        <f t="shared" si="62"/>
        <v>1.1207355083154042</v>
      </c>
    </row>
    <row r="983" spans="1:11" x14ac:dyDescent="0.25">
      <c r="A983" s="2">
        <v>44572</v>
      </c>
      <c r="B983">
        <v>1422.57</v>
      </c>
      <c r="C983">
        <f t="shared" si="60"/>
        <v>2.0129975835019683E-2</v>
      </c>
      <c r="D983" s="30">
        <v>2.2610096636814118E-2</v>
      </c>
      <c r="G983">
        <f t="shared" si="63"/>
        <v>1.134015762310386E-2</v>
      </c>
      <c r="H983" s="61">
        <f t="shared" si="61"/>
        <v>1.9938079688371755</v>
      </c>
      <c r="J983" s="74">
        <v>1.1236906537007756E-2</v>
      </c>
      <c r="K983" s="61">
        <f t="shared" si="62"/>
        <v>2.0121282100504949</v>
      </c>
    </row>
    <row r="984" spans="1:11" x14ac:dyDescent="0.25">
      <c r="A984" s="2">
        <v>44573</v>
      </c>
      <c r="B984">
        <v>1450.75</v>
      </c>
      <c r="C984">
        <f t="shared" si="60"/>
        <v>1.9615569142121706E-2</v>
      </c>
      <c r="D984" s="30">
        <v>1.5073604348319759E-2</v>
      </c>
      <c r="G984">
        <f t="shared" si="63"/>
        <v>1.231081689480412E-2</v>
      </c>
      <c r="H984" s="61">
        <f t="shared" si="61"/>
        <v>1.2244195066114334</v>
      </c>
      <c r="J984" s="74">
        <v>1.3936982128061841E-2</v>
      </c>
      <c r="K984" s="61">
        <f t="shared" si="62"/>
        <v>1.0815544003582636</v>
      </c>
    </row>
    <row r="985" spans="1:11" x14ac:dyDescent="0.25">
      <c r="A985" s="2">
        <v>44574</v>
      </c>
      <c r="B985">
        <v>1466.67</v>
      </c>
      <c r="C985">
        <f t="shared" si="60"/>
        <v>1.0913860892215384E-2</v>
      </c>
      <c r="D985" s="30">
        <v>6.608744975569467E-3</v>
      </c>
      <c r="G985">
        <f t="shared" si="63"/>
        <v>1.2493824584302917E-2</v>
      </c>
      <c r="H985" s="61">
        <f t="shared" si="61"/>
        <v>0.52896092233219039</v>
      </c>
      <c r="J985" s="74">
        <v>1.5438826032797923E-2</v>
      </c>
      <c r="K985" s="61">
        <f t="shared" si="62"/>
        <v>0.42806007150608377</v>
      </c>
    </row>
    <row r="986" spans="1:11" x14ac:dyDescent="0.25">
      <c r="A986" s="2">
        <v>44575</v>
      </c>
      <c r="B986">
        <v>1431.84</v>
      </c>
      <c r="C986">
        <f t="shared" si="60"/>
        <v>-2.4034194528384917E-2</v>
      </c>
      <c r="D986" s="30">
        <v>-2.7477753654557294E-2</v>
      </c>
      <c r="G986">
        <f t="shared" si="63"/>
        <v>1.2220901938394684E-2</v>
      </c>
      <c r="H986" s="61">
        <f t="shared" si="61"/>
        <v>-2.2484227263316643</v>
      </c>
      <c r="J986" s="74">
        <v>1.4442681055193312E-2</v>
      </c>
      <c r="K986" s="61">
        <f t="shared" si="62"/>
        <v>-1.9025382856236943</v>
      </c>
    </row>
    <row r="987" spans="1:11" x14ac:dyDescent="0.25">
      <c r="A987" s="2">
        <v>44578</v>
      </c>
      <c r="B987">
        <v>1522.21</v>
      </c>
      <c r="C987">
        <f t="shared" si="60"/>
        <v>6.1202895816134417E-2</v>
      </c>
      <c r="D987" s="30">
        <v>6.2052933339829447E-2</v>
      </c>
      <c r="G987">
        <f t="shared" si="63"/>
        <v>1.3626849756661282E-2</v>
      </c>
      <c r="H987" s="61">
        <f t="shared" si="61"/>
        <v>4.5537255086778803</v>
      </c>
      <c r="J987" s="74">
        <v>1.7126041167125294E-2</v>
      </c>
      <c r="K987" s="61">
        <f t="shared" si="62"/>
        <v>3.6233086639394894</v>
      </c>
    </row>
    <row r="988" spans="1:11" x14ac:dyDescent="0.25">
      <c r="A988" s="2">
        <v>44579</v>
      </c>
      <c r="B988">
        <v>1585.23</v>
      </c>
      <c r="C988">
        <f t="shared" si="60"/>
        <v>4.0566280943295979E-2</v>
      </c>
      <c r="D988" s="30">
        <v>3.7508772857031504E-2</v>
      </c>
      <c r="G988">
        <f t="shared" si="63"/>
        <v>2.0139105352468406E-2</v>
      </c>
      <c r="H988" s="61">
        <f t="shared" si="61"/>
        <v>1.8624845642626393</v>
      </c>
      <c r="J988" s="74">
        <v>3.2973923314702766E-2</v>
      </c>
      <c r="K988" s="61">
        <f t="shared" si="62"/>
        <v>1.1375283583651294</v>
      </c>
    </row>
    <row r="989" spans="1:11" x14ac:dyDescent="0.25">
      <c r="A989" s="2">
        <v>44580</v>
      </c>
      <c r="B989">
        <v>1582.84</v>
      </c>
      <c r="C989">
        <f t="shared" si="60"/>
        <v>-1.5088053315752436E-3</v>
      </c>
      <c r="D989" s="30">
        <v>-1.4142167504764613E-2</v>
      </c>
      <c r="G989">
        <f t="shared" si="63"/>
        <v>2.1579226886252793E-2</v>
      </c>
      <c r="H989" s="61">
        <f t="shared" si="61"/>
        <v>-0.65536024897045708</v>
      </c>
      <c r="J989" s="74">
        <v>3.4233226322703765E-2</v>
      </c>
      <c r="K989" s="61">
        <f t="shared" si="62"/>
        <v>-0.413112318758732</v>
      </c>
    </row>
    <row r="990" spans="1:11" x14ac:dyDescent="0.25">
      <c r="A990" s="2">
        <v>44581</v>
      </c>
      <c r="B990">
        <v>1547.47</v>
      </c>
      <c r="C990">
        <f t="shared" si="60"/>
        <v>-2.2599362598188719E-2</v>
      </c>
      <c r="D990" s="30">
        <v>-2.9988146692129441E-2</v>
      </c>
      <c r="G990">
        <f t="shared" si="63"/>
        <v>2.1206680672180692E-2</v>
      </c>
      <c r="H990" s="61">
        <f t="shared" si="61"/>
        <v>-1.4140896048606246</v>
      </c>
      <c r="J990" s="74">
        <v>2.9197135411249252E-2</v>
      </c>
      <c r="K990" s="61">
        <f t="shared" si="62"/>
        <v>-1.027092085224752</v>
      </c>
    </row>
    <row r="991" spans="1:11" x14ac:dyDescent="0.25">
      <c r="A991" s="2">
        <v>44582</v>
      </c>
      <c r="B991">
        <v>1523.56</v>
      </c>
      <c r="C991">
        <f t="shared" si="60"/>
        <v>-1.5571637614269086E-2</v>
      </c>
      <c r="D991" s="30">
        <v>-5.5880383683502288E-3</v>
      </c>
      <c r="G991">
        <f t="shared" si="63"/>
        <v>2.1833397430213466E-2</v>
      </c>
      <c r="H991" s="61">
        <f t="shared" si="61"/>
        <v>-0.25593993725490455</v>
      </c>
      <c r="J991" s="74">
        <v>2.7213147037604093E-2</v>
      </c>
      <c r="K991" s="61">
        <f t="shared" si="62"/>
        <v>-0.20534333499276944</v>
      </c>
    </row>
    <row r="992" spans="1:11" x14ac:dyDescent="0.25">
      <c r="A992" s="2">
        <v>44585</v>
      </c>
      <c r="B992">
        <v>1522.12</v>
      </c>
      <c r="C992">
        <f t="shared" si="60"/>
        <v>-9.4560170950305019E-4</v>
      </c>
      <c r="D992" s="30">
        <v>9.1249377691646704E-4</v>
      </c>
      <c r="G992">
        <f t="shared" si="63"/>
        <v>2.1212472253683258E-2</v>
      </c>
      <c r="H992" s="61">
        <f t="shared" si="61"/>
        <v>4.3016851878640634E-2</v>
      </c>
      <c r="J992" s="74">
        <v>2.4455072711507684E-2</v>
      </c>
      <c r="K992" s="61">
        <f t="shared" si="62"/>
        <v>3.7313067422902406E-2</v>
      </c>
    </row>
    <row r="993" spans="1:11" x14ac:dyDescent="0.25">
      <c r="A993" s="2">
        <v>44586</v>
      </c>
      <c r="B993">
        <v>1527.48</v>
      </c>
      <c r="C993">
        <f t="shared" si="60"/>
        <v>3.5152187299010138E-3</v>
      </c>
      <c r="D993" s="30">
        <v>5.2563698099288977E-3</v>
      </c>
      <c r="G993">
        <f t="shared" si="63"/>
        <v>2.0567469437440762E-2</v>
      </c>
      <c r="H993" s="61">
        <f t="shared" si="61"/>
        <v>0.25556716279156194</v>
      </c>
      <c r="J993" s="74">
        <v>2.0969877092191568E-2</v>
      </c>
      <c r="K993" s="61">
        <f t="shared" si="62"/>
        <v>0.25066288118046154</v>
      </c>
    </row>
    <row r="994" spans="1:11" x14ac:dyDescent="0.25">
      <c r="A994" s="2">
        <v>44587</v>
      </c>
      <c r="B994">
        <v>1522.26</v>
      </c>
      <c r="C994">
        <f t="shared" si="60"/>
        <v>-3.4232459800479145E-3</v>
      </c>
      <c r="D994" s="30">
        <v>-1.4822469276677744E-3</v>
      </c>
      <c r="G994">
        <f t="shared" si="63"/>
        <v>1.9982425191432097E-2</v>
      </c>
      <c r="H994" s="61">
        <f t="shared" si="61"/>
        <v>-7.4177529177155144E-2</v>
      </c>
      <c r="J994" s="74">
        <v>1.8127668095115637E-2</v>
      </c>
      <c r="K994" s="61">
        <f t="shared" si="62"/>
        <v>-8.1767104289997158E-2</v>
      </c>
    </row>
    <row r="995" spans="1:11" x14ac:dyDescent="0.25">
      <c r="A995" s="2">
        <v>44588</v>
      </c>
      <c r="B995">
        <v>1520.63</v>
      </c>
      <c r="C995">
        <f t="shared" si="60"/>
        <v>-1.0713500362537457E-3</v>
      </c>
      <c r="D995" s="30">
        <v>7.6023883410461816E-4</v>
      </c>
      <c r="G995">
        <f t="shared" si="63"/>
        <v>1.9377081846774145E-2</v>
      </c>
      <c r="H995" s="61">
        <f t="shared" si="61"/>
        <v>3.923391768256277E-2</v>
      </c>
      <c r="J995" s="74">
        <v>1.57671766716013E-2</v>
      </c>
      <c r="K995" s="61">
        <f t="shared" si="62"/>
        <v>4.8216548208907015E-2</v>
      </c>
    </row>
    <row r="996" spans="1:11" x14ac:dyDescent="0.25">
      <c r="A996" s="2">
        <v>44589</v>
      </c>
      <c r="B996">
        <v>1529.85</v>
      </c>
      <c r="C996">
        <f t="shared" si="60"/>
        <v>6.0449687105949773E-3</v>
      </c>
      <c r="D996" s="30">
        <v>8.8217987701485184E-3</v>
      </c>
      <c r="G996">
        <f t="shared" si="63"/>
        <v>1.8787700780773627E-2</v>
      </c>
      <c r="H996" s="61">
        <f t="shared" si="61"/>
        <v>0.46955180269723568</v>
      </c>
      <c r="J996" s="74">
        <v>1.3735292779349033E-2</v>
      </c>
      <c r="K996" s="61">
        <f t="shared" si="62"/>
        <v>0.64227234991394311</v>
      </c>
    </row>
    <row r="997" spans="1:11" x14ac:dyDescent="0.25">
      <c r="A997" s="2">
        <v>44592</v>
      </c>
      <c r="B997">
        <v>1536.92</v>
      </c>
      <c r="C997">
        <f t="shared" si="60"/>
        <v>4.6107223723650106E-3</v>
      </c>
      <c r="D997" s="30">
        <v>5.5254566912305136E-3</v>
      </c>
      <c r="G997">
        <f t="shared" si="63"/>
        <v>1.834307734821692E-2</v>
      </c>
      <c r="H997" s="61">
        <f t="shared" si="61"/>
        <v>0.30122844636904006</v>
      </c>
      <c r="J997" s="74">
        <v>1.2400294775544106E-2</v>
      </c>
      <c r="K997" s="61">
        <f t="shared" si="62"/>
        <v>0.44559075338497872</v>
      </c>
    </row>
    <row r="998" spans="1:11" x14ac:dyDescent="0.25">
      <c r="A998" s="2">
        <v>44593</v>
      </c>
      <c r="B998">
        <v>1538.02</v>
      </c>
      <c r="C998">
        <f t="shared" si="60"/>
        <v>7.1546114520776186E-4</v>
      </c>
      <c r="D998" s="30">
        <v>-5.9345863879990872E-3</v>
      </c>
      <c r="G998">
        <f t="shared" si="63"/>
        <v>1.7835700650810117E-2</v>
      </c>
      <c r="H998" s="61">
        <f t="shared" si="61"/>
        <v>-0.33273637544087914</v>
      </c>
      <c r="J998" s="74">
        <v>1.1187309250574446E-2</v>
      </c>
      <c r="K998" s="61">
        <f t="shared" si="62"/>
        <v>-0.53047486710840308</v>
      </c>
    </row>
    <row r="999" spans="1:11" x14ac:dyDescent="0.25">
      <c r="A999" s="2">
        <v>44594</v>
      </c>
      <c r="B999">
        <v>1529.53</v>
      </c>
      <c r="C999">
        <f t="shared" si="60"/>
        <v>-5.5353762305845816E-3</v>
      </c>
      <c r="D999" s="30">
        <v>-2.1074567520532367E-3</v>
      </c>
      <c r="G999">
        <f t="shared" si="63"/>
        <v>1.7353346754409863E-2</v>
      </c>
      <c r="H999" s="61">
        <f t="shared" si="61"/>
        <v>-0.12144382186782997</v>
      </c>
      <c r="J999" s="74">
        <v>9.9896455174206585E-3</v>
      </c>
      <c r="K999" s="61">
        <f t="shared" si="62"/>
        <v>-0.2109641176334138</v>
      </c>
    </row>
    <row r="1000" spans="1:11" x14ac:dyDescent="0.25">
      <c r="A1000" s="2">
        <v>44595</v>
      </c>
      <c r="B1000">
        <v>1516.27</v>
      </c>
      <c r="C1000">
        <f t="shared" si="60"/>
        <v>-8.7071270434249583E-3</v>
      </c>
      <c r="D1000" s="30">
        <v>-4.1585652923183756E-3</v>
      </c>
      <c r="G1000">
        <f t="shared" si="63"/>
        <v>1.6832611425496833E-2</v>
      </c>
      <c r="H1000" s="61">
        <f t="shared" si="61"/>
        <v>-0.24705407777781166</v>
      </c>
      <c r="J1000" s="74">
        <v>9.4094192341214328E-3</v>
      </c>
      <c r="K1000" s="61">
        <f t="shared" si="62"/>
        <v>-0.44195770098521547</v>
      </c>
    </row>
    <row r="1001" spans="1:11" x14ac:dyDescent="0.25">
      <c r="A1001" s="2">
        <v>44596</v>
      </c>
      <c r="B1001">
        <v>1522.41</v>
      </c>
      <c r="C1001">
        <f t="shared" si="60"/>
        <v>4.041233928099474E-3</v>
      </c>
      <c r="D1001" s="30">
        <v>6.4620544823678402E-3</v>
      </c>
      <c r="G1001">
        <f t="shared" si="63"/>
        <v>1.6351581540483752E-2</v>
      </c>
      <c r="H1001" s="61">
        <f t="shared" si="61"/>
        <v>0.39519446277223308</v>
      </c>
      <c r="J1001" s="74">
        <v>9.5342010794220115E-3</v>
      </c>
      <c r="K1001" s="61">
        <f t="shared" si="62"/>
        <v>0.67777619000663947</v>
      </c>
    </row>
    <row r="1002" spans="1:11" x14ac:dyDescent="0.25">
      <c r="A1002" s="2">
        <v>44599</v>
      </c>
      <c r="B1002">
        <v>1533.51</v>
      </c>
      <c r="C1002">
        <f t="shared" si="60"/>
        <v>7.2646200270675559E-3</v>
      </c>
      <c r="D1002" s="30">
        <v>6.7994568098169728E-3</v>
      </c>
      <c r="G1002">
        <f t="shared" si="63"/>
        <v>1.5932270856050906E-2</v>
      </c>
      <c r="H1002" s="61">
        <f t="shared" si="61"/>
        <v>0.4267726095828086</v>
      </c>
      <c r="J1002" s="74">
        <v>8.8789493889637888E-3</v>
      </c>
      <c r="K1002" s="61">
        <f t="shared" si="62"/>
        <v>0.76579519850270239</v>
      </c>
    </row>
    <row r="1003" spans="1:11" x14ac:dyDescent="0.25">
      <c r="A1003" s="2">
        <v>44600</v>
      </c>
      <c r="B1003">
        <v>1523.73</v>
      </c>
      <c r="C1003">
        <f t="shared" si="60"/>
        <v>-6.3979493667415599E-3</v>
      </c>
      <c r="D1003" s="30">
        <v>-9.073206027451243E-3</v>
      </c>
      <c r="G1003">
        <f t="shared" si="63"/>
        <v>1.5536440265622266E-2</v>
      </c>
      <c r="H1003" s="61">
        <f t="shared" si="61"/>
        <v>-0.58399516699637266</v>
      </c>
      <c r="J1003" s="74">
        <v>8.8655318064351975E-3</v>
      </c>
      <c r="K1003" s="61">
        <f t="shared" si="62"/>
        <v>-1.0234249028203024</v>
      </c>
    </row>
    <row r="1004" spans="1:11" x14ac:dyDescent="0.25">
      <c r="A1004" s="2">
        <v>44601</v>
      </c>
      <c r="B1004">
        <v>1508.71</v>
      </c>
      <c r="C1004">
        <f t="shared" si="60"/>
        <v>-9.9062951495900407E-3</v>
      </c>
      <c r="D1004" s="30">
        <v>-1.0421536262967081E-2</v>
      </c>
      <c r="G1004">
        <f t="shared" si="63"/>
        <v>1.5226211006570498E-2</v>
      </c>
      <c r="H1004" s="61">
        <f t="shared" si="61"/>
        <v>-0.68444711940941327</v>
      </c>
      <c r="J1004" s="74">
        <v>8.6998041413691458E-3</v>
      </c>
      <c r="K1004" s="61">
        <f t="shared" si="62"/>
        <v>-1.1979046991886617</v>
      </c>
    </row>
    <row r="1005" spans="1:11" x14ac:dyDescent="0.25">
      <c r="A1005" s="2">
        <v>44602</v>
      </c>
      <c r="B1005">
        <v>1475.28</v>
      </c>
      <c r="C1005">
        <f t="shared" si="60"/>
        <v>-2.2407178780171951E-2</v>
      </c>
      <c r="D1005" s="30">
        <v>-1.9318694080942923E-2</v>
      </c>
      <c r="G1005">
        <f t="shared" si="63"/>
        <v>1.4981447079786128E-2</v>
      </c>
      <c r="H1005" s="61">
        <f t="shared" si="61"/>
        <v>-1.2895078811851808</v>
      </c>
      <c r="J1005" s="74">
        <v>9.3182943041534832E-3</v>
      </c>
      <c r="K1005" s="61">
        <f t="shared" si="62"/>
        <v>-2.0732006792629334</v>
      </c>
    </row>
    <row r="1006" spans="1:11" x14ac:dyDescent="0.25">
      <c r="A1006" s="2">
        <v>44603</v>
      </c>
      <c r="B1006">
        <v>1492.8</v>
      </c>
      <c r="C1006">
        <f t="shared" si="60"/>
        <v>1.1805748826215746E-2</v>
      </c>
      <c r="D1006" s="30">
        <v>1.542181285717548E-2</v>
      </c>
      <c r="G1006">
        <f t="shared" si="63"/>
        <v>1.5276447481916399E-2</v>
      </c>
      <c r="H1006" s="61">
        <f t="shared" si="61"/>
        <v>1.0095156531275453</v>
      </c>
      <c r="J1006" s="74">
        <v>1.3722661519056368E-2</v>
      </c>
      <c r="K1006" s="61">
        <f t="shared" si="62"/>
        <v>1.1238208299286212</v>
      </c>
    </row>
    <row r="1007" spans="1:11" x14ac:dyDescent="0.25">
      <c r="A1007" s="2">
        <v>44606</v>
      </c>
      <c r="B1007">
        <v>1480.77</v>
      </c>
      <c r="C1007">
        <f t="shared" si="60"/>
        <v>-8.0913283583012845E-3</v>
      </c>
      <c r="D1007" s="30">
        <v>-7.2261330883889663E-3</v>
      </c>
      <c r="G1007">
        <f t="shared" si="63"/>
        <v>1.5285208389674952E-2</v>
      </c>
      <c r="H1007" s="61">
        <f t="shared" si="61"/>
        <v>-0.47275332492491023</v>
      </c>
      <c r="J1007" s="74">
        <v>1.331591205860592E-2</v>
      </c>
      <c r="K1007" s="61">
        <f t="shared" si="62"/>
        <v>-0.54266903059928218</v>
      </c>
    </row>
    <row r="1008" spans="1:11" x14ac:dyDescent="0.25">
      <c r="A1008" s="2">
        <v>44607</v>
      </c>
      <c r="B1008">
        <v>1487.19</v>
      </c>
      <c r="C1008">
        <f t="shared" si="60"/>
        <v>4.3262106046641075E-3</v>
      </c>
      <c r="D1008" s="30">
        <v>4.7093998421090209E-3</v>
      </c>
      <c r="G1008">
        <f t="shared" si="63"/>
        <v>1.4924890610972958E-2</v>
      </c>
      <c r="H1008" s="61">
        <f t="shared" si="61"/>
        <v>0.31553999053410908</v>
      </c>
      <c r="J1008" s="74">
        <v>1.2341313947129047E-2</v>
      </c>
      <c r="K1008" s="61">
        <f t="shared" si="62"/>
        <v>0.38159630832538427</v>
      </c>
    </row>
    <row r="1009" spans="1:11" x14ac:dyDescent="0.25">
      <c r="A1009" s="2">
        <v>44608</v>
      </c>
      <c r="B1009">
        <v>1502.69</v>
      </c>
      <c r="C1009">
        <f t="shared" si="60"/>
        <v>1.0368401981868317E-2</v>
      </c>
      <c r="D1009" s="30">
        <v>1.0093419245455038E-2</v>
      </c>
      <c r="G1009">
        <f t="shared" si="63"/>
        <v>1.4516126376444564E-2</v>
      </c>
      <c r="H1009" s="61">
        <f t="shared" si="61"/>
        <v>0.6953245641229544</v>
      </c>
      <c r="J1009" s="74">
        <v>1.1113900594017458E-2</v>
      </c>
      <c r="K1009" s="61">
        <f t="shared" si="62"/>
        <v>0.90817973042590117</v>
      </c>
    </row>
    <row r="1010" spans="1:11" x14ac:dyDescent="0.25">
      <c r="A1010" s="2">
        <v>44609</v>
      </c>
      <c r="B1010">
        <v>1503</v>
      </c>
      <c r="C1010">
        <f t="shared" si="60"/>
        <v>2.0627543166397956E-4</v>
      </c>
      <c r="D1010" s="30">
        <v>6.1604580398373675E-4</v>
      </c>
      <c r="G1010">
        <f t="shared" si="63"/>
        <v>1.4289418329734989E-2</v>
      </c>
      <c r="H1010" s="61">
        <f t="shared" si="61"/>
        <v>4.3112028059378811E-2</v>
      </c>
      <c r="J1010" s="74">
        <v>1.1107387079965956E-2</v>
      </c>
      <c r="K1010" s="61">
        <f t="shared" si="62"/>
        <v>5.5462711396353441E-2</v>
      </c>
    </row>
    <row r="1011" spans="1:11" x14ac:dyDescent="0.25">
      <c r="A1011" s="2">
        <v>44610</v>
      </c>
      <c r="B1011">
        <v>1493.88</v>
      </c>
      <c r="C1011">
        <f t="shared" si="60"/>
        <v>-6.0863485712795169E-3</v>
      </c>
      <c r="D1011" s="30">
        <v>-1.0331900856927619E-2</v>
      </c>
      <c r="G1011">
        <f t="shared" si="63"/>
        <v>1.3854926862888618E-2</v>
      </c>
      <c r="H1011" s="61">
        <f t="shared" si="61"/>
        <v>-0.74572034621145</v>
      </c>
      <c r="J1011" s="74">
        <v>9.9198721399776542E-3</v>
      </c>
      <c r="K1011" s="61">
        <f t="shared" si="62"/>
        <v>-1.0415356882766125</v>
      </c>
    </row>
    <row r="1012" spans="1:11" x14ac:dyDescent="0.25">
      <c r="A1012" s="2">
        <v>44613</v>
      </c>
      <c r="B1012">
        <v>1495.04</v>
      </c>
      <c r="C1012">
        <f t="shared" si="60"/>
        <v>7.7620013800314429E-4</v>
      </c>
      <c r="D1012" s="30">
        <v>1.4873879380923581E-3</v>
      </c>
      <c r="G1012">
        <f t="shared" si="63"/>
        <v>1.3669175139432371E-2</v>
      </c>
      <c r="H1012" s="61">
        <f t="shared" si="61"/>
        <v>0.10881329143275018</v>
      </c>
      <c r="J1012" s="74">
        <v>9.4350686303514147E-3</v>
      </c>
      <c r="K1012" s="61">
        <f t="shared" si="62"/>
        <v>0.15764463369218326</v>
      </c>
    </row>
    <row r="1013" spans="1:11" x14ac:dyDescent="0.25">
      <c r="A1013" s="2">
        <v>44614</v>
      </c>
      <c r="B1013">
        <v>1492.49</v>
      </c>
      <c r="C1013">
        <f t="shared" si="60"/>
        <v>-1.7070962428913604E-3</v>
      </c>
      <c r="D1013" s="30">
        <v>-8.5529690644084574E-4</v>
      </c>
      <c r="G1013">
        <f t="shared" si="63"/>
        <v>1.3257764043217482E-2</v>
      </c>
      <c r="H1013" s="61">
        <f t="shared" si="61"/>
        <v>-6.4512907580249607E-2</v>
      </c>
      <c r="J1013" s="74">
        <v>8.5932910337239571E-3</v>
      </c>
      <c r="K1013" s="61">
        <f t="shared" si="62"/>
        <v>-9.9530773842556264E-2</v>
      </c>
    </row>
    <row r="1014" spans="1:11" x14ac:dyDescent="0.25">
      <c r="A1014" s="2">
        <v>44615</v>
      </c>
      <c r="B1014">
        <v>1510.2</v>
      </c>
      <c r="C1014">
        <f t="shared" si="60"/>
        <v>1.1796226292518445E-2</v>
      </c>
      <c r="D1014" s="30">
        <v>1.2241398103961059E-2</v>
      </c>
      <c r="G1014">
        <f t="shared" si="63"/>
        <v>1.2855586371223311E-2</v>
      </c>
      <c r="H1014" s="61">
        <f t="shared" si="61"/>
        <v>0.95222401767397502</v>
      </c>
      <c r="J1014" s="74">
        <v>7.9670042783696847E-3</v>
      </c>
      <c r="K1014" s="61">
        <f t="shared" si="62"/>
        <v>1.5365120534949754</v>
      </c>
    </row>
    <row r="1015" spans="1:11" x14ac:dyDescent="0.25">
      <c r="A1015" s="2">
        <v>44616</v>
      </c>
      <c r="B1015">
        <v>1509.55</v>
      </c>
      <c r="C1015">
        <f t="shared" si="60"/>
        <v>-4.3049922015977847E-4</v>
      </c>
      <c r="D1015" s="30">
        <v>-1.2291655290194224E-3</v>
      </c>
      <c r="G1015">
        <f t="shared" si="63"/>
        <v>1.2819564912409598E-2</v>
      </c>
      <c r="H1015" s="61">
        <f t="shared" si="61"/>
        <v>-9.588200047488081E-2</v>
      </c>
      <c r="J1015" s="74">
        <v>9.3565074952561104E-3</v>
      </c>
      <c r="K1015" s="61">
        <f t="shared" si="62"/>
        <v>-0.13137012177274776</v>
      </c>
    </row>
    <row r="1016" spans="1:11" x14ac:dyDescent="0.25">
      <c r="A1016" s="2">
        <v>44617</v>
      </c>
      <c r="B1016">
        <v>1516.24</v>
      </c>
      <c r="C1016">
        <f t="shared" si="60"/>
        <v>4.4219928688793795E-3</v>
      </c>
      <c r="D1016" s="30">
        <v>3.328138032203375E-3</v>
      </c>
      <c r="G1016">
        <f t="shared" si="63"/>
        <v>1.2432675526399699E-2</v>
      </c>
      <c r="H1016" s="61">
        <f t="shared" si="61"/>
        <v>0.26769282485788076</v>
      </c>
      <c r="J1016" s="74">
        <v>8.5256765981016822E-3</v>
      </c>
      <c r="K1016" s="61">
        <f t="shared" si="62"/>
        <v>0.39036644117423064</v>
      </c>
    </row>
    <row r="1017" spans="1:11" x14ac:dyDescent="0.25">
      <c r="A1017" s="2">
        <v>44620</v>
      </c>
      <c r="B1017">
        <v>1527.75</v>
      </c>
      <c r="C1017">
        <f t="shared" si="60"/>
        <v>7.5624787569801418E-3</v>
      </c>
      <c r="D1017" s="30">
        <v>4.1080990016673924E-3</v>
      </c>
      <c r="G1017">
        <f t="shared" si="63"/>
        <v>1.208146206656039E-2</v>
      </c>
      <c r="H1017" s="61">
        <f t="shared" si="61"/>
        <v>0.34003326576159787</v>
      </c>
      <c r="J1017" s="74">
        <v>8.1542449609894995E-3</v>
      </c>
      <c r="K1017" s="61">
        <f t="shared" si="62"/>
        <v>0.5037988215120881</v>
      </c>
    </row>
    <row r="1018" spans="1:11" x14ac:dyDescent="0.25">
      <c r="A1018" s="2">
        <v>44621</v>
      </c>
      <c r="B1018">
        <v>1538.57</v>
      </c>
      <c r="C1018">
        <f t="shared" si="60"/>
        <v>7.0573488145580995E-3</v>
      </c>
      <c r="D1018" s="30">
        <v>8.031387879194378E-3</v>
      </c>
      <c r="G1018">
        <f t="shared" si="63"/>
        <v>1.1756556076089776E-2</v>
      </c>
      <c r="H1018" s="61">
        <f t="shared" si="61"/>
        <v>0.68314120455125771</v>
      </c>
      <c r="J1018" s="74">
        <v>8.4112026493553416E-3</v>
      </c>
      <c r="K1018" s="61">
        <f t="shared" si="62"/>
        <v>0.95484417793808907</v>
      </c>
    </row>
    <row r="1019" spans="1:11" x14ac:dyDescent="0.25">
      <c r="A1019" s="2">
        <v>44622</v>
      </c>
      <c r="B1019">
        <v>1530.3</v>
      </c>
      <c r="C1019">
        <f t="shared" si="60"/>
        <v>-5.3896189925924948E-3</v>
      </c>
      <c r="D1019" s="30">
        <v>-9.0841325759139849E-3</v>
      </c>
      <c r="G1019">
        <f t="shared" si="63"/>
        <v>1.1566927232415404E-2</v>
      </c>
      <c r="H1019" s="61">
        <f t="shared" si="61"/>
        <v>-0.78535400053839866</v>
      </c>
      <c r="J1019" s="74">
        <v>8.4910883692636482E-3</v>
      </c>
      <c r="K1019" s="61">
        <f t="shared" si="62"/>
        <v>-1.069843132100363</v>
      </c>
    </row>
    <row r="1020" spans="1:11" x14ac:dyDescent="0.25">
      <c r="A1020" s="2">
        <v>44623</v>
      </c>
      <c r="B1020">
        <v>1534.45</v>
      </c>
      <c r="C1020">
        <f t="shared" si="60"/>
        <v>2.7082160283817473E-3</v>
      </c>
      <c r="D1020" s="30">
        <v>3.2411413595914576E-3</v>
      </c>
      <c r="G1020">
        <f t="shared" si="63"/>
        <v>1.1433173887569469E-2</v>
      </c>
      <c r="H1020" s="61">
        <f t="shared" si="61"/>
        <v>0.28348570497255671</v>
      </c>
      <c r="J1020" s="74">
        <v>8.2622993706309156E-3</v>
      </c>
      <c r="K1020" s="61">
        <f t="shared" si="62"/>
        <v>0.39228079426804424</v>
      </c>
    </row>
    <row r="1021" spans="1:11" x14ac:dyDescent="0.25">
      <c r="A1021" s="2">
        <v>44624</v>
      </c>
      <c r="B1021">
        <v>1542.13</v>
      </c>
      <c r="C1021">
        <f t="shared" si="60"/>
        <v>4.992567040322614E-3</v>
      </c>
      <c r="D1021" s="30">
        <v>6.6898850799354363E-3</v>
      </c>
      <c r="G1021">
        <f t="shared" si="63"/>
        <v>1.111326761459327E-2</v>
      </c>
      <c r="H1021" s="61">
        <f t="shared" si="61"/>
        <v>0.60197282311016109</v>
      </c>
      <c r="J1021" s="74">
        <v>7.7773066100793459E-3</v>
      </c>
      <c r="K1021" s="61">
        <f t="shared" si="62"/>
        <v>0.86018019030719228</v>
      </c>
    </row>
    <row r="1022" spans="1:11" x14ac:dyDescent="0.25">
      <c r="A1022" s="2">
        <v>44627</v>
      </c>
      <c r="B1022">
        <v>1538.27</v>
      </c>
      <c r="C1022">
        <f t="shared" si="60"/>
        <v>-2.5061693418719625E-3</v>
      </c>
      <c r="D1022" s="30">
        <v>-2.8111912686219409E-3</v>
      </c>
      <c r="G1022">
        <f t="shared" si="63"/>
        <v>1.0898610360597269E-2</v>
      </c>
      <c r="H1022" s="61">
        <f t="shared" si="61"/>
        <v>-0.25794034061310189</v>
      </c>
      <c r="J1022" s="74">
        <v>7.6789634358880119E-3</v>
      </c>
      <c r="K1022" s="61">
        <f t="shared" si="62"/>
        <v>-0.36608994066617129</v>
      </c>
    </row>
    <row r="1023" spans="1:11" x14ac:dyDescent="0.25">
      <c r="A1023" s="2">
        <v>44628</v>
      </c>
      <c r="B1023">
        <v>1535.28</v>
      </c>
      <c r="C1023">
        <f t="shared" si="60"/>
        <v>-1.945633513831171E-3</v>
      </c>
      <c r="D1023" s="30">
        <v>-3.0165685043471602E-3</v>
      </c>
      <c r="G1023">
        <f t="shared" si="63"/>
        <v>1.0589008126614957E-2</v>
      </c>
      <c r="H1023" s="61">
        <f t="shared" si="61"/>
        <v>-0.28487734339962983</v>
      </c>
      <c r="J1023" s="74">
        <v>7.318451800839924E-3</v>
      </c>
      <c r="K1023" s="61">
        <f t="shared" si="62"/>
        <v>-0.41218670101796051</v>
      </c>
    </row>
    <row r="1024" spans="1:11" x14ac:dyDescent="0.25">
      <c r="A1024" s="2">
        <v>44629</v>
      </c>
      <c r="B1024">
        <v>1537.52</v>
      </c>
      <c r="C1024">
        <f t="shared" si="60"/>
        <v>1.4579539161574729E-3</v>
      </c>
      <c r="D1024" s="30">
        <v>3.1562874074350013E-3</v>
      </c>
      <c r="G1024">
        <f t="shared" si="63"/>
        <v>1.0292980552379941E-2</v>
      </c>
      <c r="H1024" s="61">
        <f t="shared" si="61"/>
        <v>0.30664464888211657</v>
      </c>
      <c r="J1024" s="74">
        <v>7.0069007331444487E-3</v>
      </c>
      <c r="K1024" s="61">
        <f t="shared" si="62"/>
        <v>0.45045413480812529</v>
      </c>
    </row>
    <row r="1025" spans="1:11" x14ac:dyDescent="0.25">
      <c r="A1025" s="2">
        <v>44630</v>
      </c>
      <c r="B1025">
        <v>1543.26</v>
      </c>
      <c r="C1025">
        <f t="shared" si="60"/>
        <v>3.726333358386319E-3</v>
      </c>
      <c r="D1025" s="30">
        <v>3.3919300272856317E-3</v>
      </c>
      <c r="G1025">
        <f t="shared" si="63"/>
        <v>1.0009318195784933E-2</v>
      </c>
      <c r="H1025" s="61">
        <f t="shared" si="61"/>
        <v>0.33887723029067274</v>
      </c>
      <c r="J1025" s="74">
        <v>6.7457468037875265E-3</v>
      </c>
      <c r="K1025" s="61">
        <f t="shared" si="62"/>
        <v>0.50282498379292395</v>
      </c>
    </row>
    <row r="1026" spans="1:11" x14ac:dyDescent="0.25">
      <c r="A1026" s="2">
        <v>44631</v>
      </c>
      <c r="B1026">
        <v>1548.46</v>
      </c>
      <c r="C1026">
        <f t="shared" si="60"/>
        <v>3.363826545294196E-3</v>
      </c>
      <c r="D1026" s="30">
        <v>3.6755270822709288E-3</v>
      </c>
      <c r="G1026">
        <f t="shared" si="63"/>
        <v>9.7398960496713292E-3</v>
      </c>
      <c r="H1026" s="61">
        <f t="shared" si="61"/>
        <v>0.37736820429361345</v>
      </c>
      <c r="J1026" s="74">
        <v>6.7561210020801619E-3</v>
      </c>
      <c r="K1026" s="61">
        <f t="shared" si="62"/>
        <v>0.54402919680379613</v>
      </c>
    </row>
    <row r="1027" spans="1:11" x14ac:dyDescent="0.25">
      <c r="A1027" s="2">
        <v>44634</v>
      </c>
      <c r="B1027">
        <v>1517.85</v>
      </c>
      <c r="C1027">
        <f t="shared" si="60"/>
        <v>-1.9966028785951166E-2</v>
      </c>
      <c r="D1027" s="30">
        <v>-2.0581436530885861E-2</v>
      </c>
      <c r="G1027">
        <f t="shared" si="63"/>
        <v>9.4860007650668775E-3</v>
      </c>
      <c r="H1027" s="61">
        <f t="shared" si="61"/>
        <v>-2.1696642284363929</v>
      </c>
      <c r="J1027" s="74">
        <v>6.7194562752956053E-3</v>
      </c>
      <c r="K1027" s="61">
        <f t="shared" si="62"/>
        <v>-3.0629615980320422</v>
      </c>
    </row>
    <row r="1028" spans="1:11" x14ac:dyDescent="0.25">
      <c r="A1028" s="2">
        <v>44635</v>
      </c>
      <c r="B1028">
        <v>1522.19</v>
      </c>
      <c r="C1028">
        <f t="shared" ref="C1028:C1091" si="64">LN(B1028/B1027)</f>
        <v>2.8552275288638552E-3</v>
      </c>
      <c r="D1028" s="30">
        <v>4.946287256759687E-3</v>
      </c>
      <c r="G1028">
        <f t="shared" si="63"/>
        <v>1.0488130894704328E-2</v>
      </c>
      <c r="H1028" s="61">
        <f t="shared" si="61"/>
        <v>0.47160807835237534</v>
      </c>
      <c r="J1028" s="74">
        <v>1.1594058142071487E-2</v>
      </c>
      <c r="K1028" s="61">
        <f t="shared" si="62"/>
        <v>0.4266226023838055</v>
      </c>
    </row>
    <row r="1029" spans="1:11" x14ac:dyDescent="0.25">
      <c r="A1029" s="2">
        <v>44636</v>
      </c>
      <c r="B1029">
        <v>1528.12</v>
      </c>
      <c r="C1029">
        <f t="shared" si="64"/>
        <v>3.8881343015012668E-3</v>
      </c>
      <c r="D1029" s="30">
        <v>6.8504838760861022E-3</v>
      </c>
      <c r="G1029">
        <f t="shared" si="63"/>
        <v>1.0240545968949473E-2</v>
      </c>
      <c r="H1029" s="61">
        <f t="shared" si="61"/>
        <v>0.66895689906158973</v>
      </c>
      <c r="J1029" s="74">
        <v>1.0402902474436142E-2</v>
      </c>
      <c r="K1029" s="61">
        <f t="shared" si="62"/>
        <v>0.65851659120330375</v>
      </c>
    </row>
    <row r="1030" spans="1:11" x14ac:dyDescent="0.25">
      <c r="A1030" s="2">
        <v>44637</v>
      </c>
      <c r="B1030">
        <v>1542.97</v>
      </c>
      <c r="C1030">
        <f t="shared" si="64"/>
        <v>9.6709088557068758E-3</v>
      </c>
      <c r="D1030" s="30">
        <v>1.0229170406762623E-2</v>
      </c>
      <c r="G1030">
        <f t="shared" si="63"/>
        <v>1.0069379454456377E-2</v>
      </c>
      <c r="H1030" s="61">
        <f t="shared" si="61"/>
        <v>1.0158689969951948</v>
      </c>
      <c r="J1030" s="74">
        <v>9.5394822295371464E-3</v>
      </c>
      <c r="K1030" s="61">
        <f t="shared" si="62"/>
        <v>1.0722982820901947</v>
      </c>
    </row>
    <row r="1031" spans="1:11" x14ac:dyDescent="0.25">
      <c r="A1031" s="2">
        <v>44638</v>
      </c>
      <c r="B1031">
        <v>1539.7</v>
      </c>
      <c r="C1031">
        <f t="shared" si="64"/>
        <v>-2.1215382940775081E-3</v>
      </c>
      <c r="D1031" s="30">
        <v>-5.67426761650279E-3</v>
      </c>
      <c r="G1031">
        <f t="shared" si="63"/>
        <v>1.0079038350685734E-2</v>
      </c>
      <c r="H1031" s="61">
        <f t="shared" si="61"/>
        <v>-0.56297708363385057</v>
      </c>
      <c r="J1031" s="74">
        <v>9.8372139418149117E-3</v>
      </c>
      <c r="K1031" s="61">
        <f t="shared" si="62"/>
        <v>-0.57681653058121041</v>
      </c>
    </row>
    <row r="1032" spans="1:11" x14ac:dyDescent="0.25">
      <c r="A1032" s="2">
        <v>44642</v>
      </c>
      <c r="B1032">
        <v>1555.86</v>
      </c>
      <c r="C1032">
        <f t="shared" si="64"/>
        <v>1.0440855161475021E-2</v>
      </c>
      <c r="D1032" s="30">
        <v>1.1184678667121434E-2</v>
      </c>
      <c r="G1032">
        <f t="shared" si="63"/>
        <v>9.8703410280060588E-3</v>
      </c>
      <c r="H1032" s="61">
        <f t="shared" si="61"/>
        <v>1.1331603067600278</v>
      </c>
      <c r="J1032" s="74">
        <v>8.9619528343513298E-3</v>
      </c>
      <c r="K1032" s="61">
        <f t="shared" si="62"/>
        <v>1.2480180239568273</v>
      </c>
    </row>
    <row r="1033" spans="1:11" x14ac:dyDescent="0.25">
      <c r="A1033" s="2">
        <v>44643</v>
      </c>
      <c r="B1033">
        <v>1587.4</v>
      </c>
      <c r="C1033">
        <f t="shared" si="64"/>
        <v>2.0069010259426964E-2</v>
      </c>
      <c r="D1033" s="30">
        <v>1.8611019941611118E-2</v>
      </c>
      <c r="G1033">
        <f t="shared" si="63"/>
        <v>9.9540964583329714E-3</v>
      </c>
      <c r="H1033" s="61">
        <f t="shared" si="61"/>
        <v>1.8696845082339031</v>
      </c>
      <c r="J1033" s="74">
        <v>9.6267800993055236E-3</v>
      </c>
      <c r="K1033" s="61">
        <f t="shared" si="62"/>
        <v>1.9332549148965934</v>
      </c>
    </row>
    <row r="1034" spans="1:11" x14ac:dyDescent="0.25">
      <c r="A1034" s="2">
        <v>44644</v>
      </c>
      <c r="B1034">
        <v>1593.5</v>
      </c>
      <c r="C1034">
        <f t="shared" si="64"/>
        <v>3.8353972006158719E-3</v>
      </c>
      <c r="D1034" s="30">
        <v>3.6882311926467095E-4</v>
      </c>
      <c r="G1034">
        <f t="shared" si="63"/>
        <v>1.0673387368577607E-2</v>
      </c>
      <c r="H1034" s="61">
        <f t="shared" si="61"/>
        <v>3.4555395258161821E-2</v>
      </c>
      <c r="J1034" s="74">
        <v>1.3020370065681526E-2</v>
      </c>
      <c r="K1034" s="61">
        <f t="shared" si="62"/>
        <v>2.8326623391204328E-2</v>
      </c>
    </row>
    <row r="1035" spans="1:11" x14ac:dyDescent="0.25">
      <c r="A1035" s="2">
        <v>44645</v>
      </c>
      <c r="B1035">
        <v>1606.88</v>
      </c>
      <c r="C1035">
        <f t="shared" si="64"/>
        <v>8.3615557876377915E-3</v>
      </c>
      <c r="D1035" s="30">
        <v>4.3086827532035172E-3</v>
      </c>
      <c r="G1035">
        <f t="shared" si="63"/>
        <v>1.0348627342509128E-2</v>
      </c>
      <c r="H1035" s="61">
        <f t="shared" si="61"/>
        <v>0.41635306892390561</v>
      </c>
      <c r="J1035" s="74">
        <v>1.161760543973684E-2</v>
      </c>
      <c r="K1035" s="61">
        <f t="shared" si="62"/>
        <v>0.37087528712811207</v>
      </c>
    </row>
    <row r="1036" spans="1:11" x14ac:dyDescent="0.25">
      <c r="A1036" s="2">
        <v>44648</v>
      </c>
      <c r="B1036">
        <v>1598.58</v>
      </c>
      <c r="C1036">
        <f t="shared" si="64"/>
        <v>-5.1786754784515264E-3</v>
      </c>
      <c r="D1036" s="30">
        <v>-5.8344742595137639E-3</v>
      </c>
      <c r="G1036">
        <f t="shared" si="63"/>
        <v>1.0088722784661349E-2</v>
      </c>
      <c r="H1036" s="61">
        <f t="shared" si="61"/>
        <v>-0.5783164414413644</v>
      </c>
      <c r="J1036" s="74">
        <v>1.1086252886908456E-2</v>
      </c>
      <c r="K1036" s="61">
        <f t="shared" si="62"/>
        <v>-0.52628009833724643</v>
      </c>
    </row>
    <row r="1037" spans="1:11" x14ac:dyDescent="0.25">
      <c r="A1037" s="2">
        <v>44649</v>
      </c>
      <c r="B1037">
        <v>1599.18</v>
      </c>
      <c r="C1037">
        <f t="shared" si="64"/>
        <v>3.7526268828255477E-4</v>
      </c>
      <c r="D1037" s="30">
        <v>8.3814961124248583E-4</v>
      </c>
      <c r="G1037">
        <f t="shared" si="63"/>
        <v>9.8852340980523107E-3</v>
      </c>
      <c r="H1037" s="61">
        <f t="shared" si="61"/>
        <v>8.4788038697801466E-2</v>
      </c>
      <c r="J1037" s="74">
        <v>1.0210910001479912E-2</v>
      </c>
      <c r="K1037" s="61">
        <f t="shared" si="62"/>
        <v>8.2083733097344819E-2</v>
      </c>
    </row>
    <row r="1038" spans="1:11" x14ac:dyDescent="0.25">
      <c r="A1038" s="2">
        <v>44650</v>
      </c>
      <c r="B1038">
        <v>1601.35</v>
      </c>
      <c r="C1038">
        <f t="shared" si="64"/>
        <v>1.3560256160804753E-3</v>
      </c>
      <c r="D1038" s="30">
        <v>2.5808458977784809E-3</v>
      </c>
      <c r="G1038">
        <f t="shared" si="63"/>
        <v>9.5862887328281455E-3</v>
      </c>
      <c r="H1038" s="61">
        <f t="shared" si="61"/>
        <v>0.2692226334619362</v>
      </c>
      <c r="J1038" s="74">
        <v>9.2028189982929168E-3</v>
      </c>
      <c r="K1038" s="61">
        <f t="shared" si="62"/>
        <v>0.28044079735320415</v>
      </c>
    </row>
    <row r="1039" spans="1:11" x14ac:dyDescent="0.25">
      <c r="A1039" s="2">
        <v>44651</v>
      </c>
      <c r="B1039">
        <v>1616.08</v>
      </c>
      <c r="C1039">
        <f t="shared" si="64"/>
        <v>9.1564403352655289E-3</v>
      </c>
      <c r="D1039" s="30">
        <v>8.8852802993987078E-3</v>
      </c>
      <c r="G1039">
        <f t="shared" si="63"/>
        <v>9.315726579386268E-3</v>
      </c>
      <c r="H1039" s="61">
        <f t="shared" si="61"/>
        <v>0.95379359019187548</v>
      </c>
      <c r="J1039" s="74">
        <v>8.4273290004563371E-3</v>
      </c>
      <c r="K1039" s="61">
        <f t="shared" si="62"/>
        <v>1.0543412152198606</v>
      </c>
    </row>
    <row r="1040" spans="1:11" x14ac:dyDescent="0.25">
      <c r="A1040" s="2">
        <v>44652</v>
      </c>
      <c r="B1040">
        <v>1626.89</v>
      </c>
      <c r="C1040">
        <f t="shared" si="64"/>
        <v>6.6667530307372809E-3</v>
      </c>
      <c r="D1040" s="30">
        <v>5.1621101787199279E-3</v>
      </c>
      <c r="G1040">
        <f t="shared" si="63"/>
        <v>9.2904622252987876E-3</v>
      </c>
      <c r="H1040" s="61">
        <f t="shared" ref="H1040:H1103" si="65">D1040/G1040</f>
        <v>0.55563545209440979</v>
      </c>
      <c r="J1040" s="74">
        <v>8.9537220391791416E-3</v>
      </c>
      <c r="K1040" s="61">
        <f t="shared" ref="K1040:K1103" si="66">D1040/J1040</f>
        <v>0.57653232433750856</v>
      </c>
    </row>
    <row r="1041" spans="1:11" x14ac:dyDescent="0.25">
      <c r="A1041" s="2">
        <v>44655</v>
      </c>
      <c r="B1041">
        <v>1618.39</v>
      </c>
      <c r="C1041">
        <f t="shared" si="64"/>
        <v>-5.2383889446623181E-3</v>
      </c>
      <c r="D1041" s="30">
        <v>-6.0936926664128931E-3</v>
      </c>
      <c r="G1041">
        <f t="shared" ref="G1041:G1104" si="67">SQRT($F$3*G1040^2+(1-$F$3)*D1040^2)</f>
        <v>9.0957556007159809E-3</v>
      </c>
      <c r="H1041" s="61">
        <f t="shared" si="65"/>
        <v>-0.66994903270413542</v>
      </c>
      <c r="J1041" s="74">
        <v>8.8107091342440134E-3</v>
      </c>
      <c r="K1041" s="61">
        <f t="shared" si="66"/>
        <v>-0.69162340664827215</v>
      </c>
    </row>
    <row r="1042" spans="1:11" x14ac:dyDescent="0.25">
      <c r="A1042" s="2">
        <v>44656</v>
      </c>
      <c r="B1042">
        <v>1633.95</v>
      </c>
      <c r="C1042">
        <f t="shared" si="64"/>
        <v>9.5685683042833636E-3</v>
      </c>
      <c r="D1042" s="30">
        <v>1.0296700006778065E-2</v>
      </c>
      <c r="G1042">
        <f t="shared" si="67"/>
        <v>8.944092417335613E-3</v>
      </c>
      <c r="H1042" s="61">
        <f t="shared" si="65"/>
        <v>1.1512291606939125</v>
      </c>
      <c r="J1042" s="74">
        <v>8.4774947232370435E-3</v>
      </c>
      <c r="K1042" s="61">
        <f t="shared" si="66"/>
        <v>1.2145923227241333</v>
      </c>
    </row>
    <row r="1043" spans="1:11" x14ac:dyDescent="0.25">
      <c r="A1043" s="2">
        <v>44657</v>
      </c>
      <c r="B1043">
        <v>1626.1</v>
      </c>
      <c r="C1043">
        <f t="shared" si="64"/>
        <v>-4.8158863648874693E-3</v>
      </c>
      <c r="D1043" s="30">
        <v>-5.3710232073095878E-3</v>
      </c>
      <c r="G1043">
        <f t="shared" si="67"/>
        <v>9.030963607579481E-3</v>
      </c>
      <c r="H1043" s="61">
        <f t="shared" si="65"/>
        <v>-0.59473423221435762</v>
      </c>
      <c r="J1043" s="74">
        <v>9.0864905557614291E-3</v>
      </c>
      <c r="K1043" s="61">
        <f t="shared" si="66"/>
        <v>-0.59109985030513323</v>
      </c>
    </row>
    <row r="1044" spans="1:11" x14ac:dyDescent="0.25">
      <c r="A1044" s="2">
        <v>44658</v>
      </c>
      <c r="B1044">
        <v>1628.85</v>
      </c>
      <c r="C1044">
        <f t="shared" si="64"/>
        <v>1.6897344993423984E-3</v>
      </c>
      <c r="D1044" s="30">
        <v>1.3773505895144198E-3</v>
      </c>
      <c r="G1044">
        <f t="shared" si="67"/>
        <v>8.854133434625152E-3</v>
      </c>
      <c r="H1044" s="61">
        <f t="shared" si="65"/>
        <v>0.15556017985092985</v>
      </c>
      <c r="J1044" s="74">
        <v>8.627403668528013E-3</v>
      </c>
      <c r="K1044" s="61">
        <f t="shared" si="66"/>
        <v>0.15964833018522942</v>
      </c>
    </row>
    <row r="1045" spans="1:11" x14ac:dyDescent="0.25">
      <c r="A1045" s="2">
        <v>44659</v>
      </c>
      <c r="B1045">
        <v>1625.53</v>
      </c>
      <c r="C1045">
        <f t="shared" si="64"/>
        <v>-2.040327897630857E-3</v>
      </c>
      <c r="D1045" s="30">
        <v>-2.8402884592169594E-4</v>
      </c>
      <c r="G1045">
        <f t="shared" si="67"/>
        <v>8.5910281005386266E-3</v>
      </c>
      <c r="H1045" s="61">
        <f t="shared" si="65"/>
        <v>-3.3061100790007701E-2</v>
      </c>
      <c r="J1045" s="74">
        <v>7.9926020317808624E-3</v>
      </c>
      <c r="K1045" s="61">
        <f t="shared" si="66"/>
        <v>-3.553646794777425E-2</v>
      </c>
    </row>
    <row r="1046" spans="1:11" x14ac:dyDescent="0.25">
      <c r="A1046" s="2">
        <v>44662</v>
      </c>
      <c r="B1046">
        <v>1630.89</v>
      </c>
      <c r="C1046">
        <f t="shared" si="64"/>
        <v>3.2919616268976565E-3</v>
      </c>
      <c r="D1046" s="30">
        <v>5.0304150055954476E-3</v>
      </c>
      <c r="G1046">
        <f t="shared" si="67"/>
        <v>8.3296013312708188E-3</v>
      </c>
      <c r="H1046" s="61">
        <f t="shared" si="65"/>
        <v>0.60392026047037406</v>
      </c>
      <c r="J1046" s="74">
        <v>7.5234336138208808E-3</v>
      </c>
      <c r="K1046" s="61">
        <f t="shared" si="66"/>
        <v>0.66863286948586242</v>
      </c>
    </row>
    <row r="1047" spans="1:11" x14ac:dyDescent="0.25">
      <c r="A1047" s="2">
        <v>44663</v>
      </c>
      <c r="B1047">
        <v>1626.17</v>
      </c>
      <c r="C1047">
        <f t="shared" si="64"/>
        <v>-2.8983213720990535E-3</v>
      </c>
      <c r="D1047" s="30">
        <v>-3.0875735528113255E-3</v>
      </c>
      <c r="G1047">
        <f t="shared" si="67"/>
        <v>8.1693100899246866E-3</v>
      </c>
      <c r="H1047" s="61">
        <f t="shared" si="65"/>
        <v>-0.37794789508838317</v>
      </c>
      <c r="J1047" s="74">
        <v>7.2742540465443274E-3</v>
      </c>
      <c r="K1047" s="61">
        <f t="shared" si="66"/>
        <v>-0.42445225765494038</v>
      </c>
    </row>
    <row r="1048" spans="1:11" x14ac:dyDescent="0.25">
      <c r="A1048" s="2">
        <v>44664</v>
      </c>
      <c r="B1048">
        <v>1615.12</v>
      </c>
      <c r="C1048">
        <f t="shared" si="64"/>
        <v>-6.8182993862184408E-3</v>
      </c>
      <c r="D1048" s="30">
        <v>-6.2273923720889785E-3</v>
      </c>
      <c r="G1048">
        <f t="shared" si="67"/>
        <v>7.9564663218834632E-3</v>
      </c>
      <c r="H1048" s="61">
        <f t="shared" si="65"/>
        <v>-0.78268318122093472</v>
      </c>
      <c r="J1048" s="74">
        <v>7.0498926459616413E-3</v>
      </c>
      <c r="K1048" s="61">
        <f t="shared" si="66"/>
        <v>-0.88333151791413278</v>
      </c>
    </row>
    <row r="1049" spans="1:11" x14ac:dyDescent="0.25">
      <c r="A1049" s="2">
        <v>44669</v>
      </c>
      <c r="B1049">
        <v>1603.8</v>
      </c>
      <c r="C1049">
        <f t="shared" si="64"/>
        <v>-7.0334439290400154E-3</v>
      </c>
      <c r="D1049" s="30">
        <v>-6.1618764882973723E-3</v>
      </c>
      <c r="G1049">
        <f t="shared" si="67"/>
        <v>7.8634508898286475E-3</v>
      </c>
      <c r="H1049" s="61">
        <f t="shared" si="65"/>
        <v>-0.78360971215166397</v>
      </c>
      <c r="J1049" s="74">
        <v>7.4969990720748685E-3</v>
      </c>
      <c r="K1049" s="61">
        <f t="shared" si="66"/>
        <v>-0.82191239842210784</v>
      </c>
    </row>
    <row r="1050" spans="1:11" x14ac:dyDescent="0.25">
      <c r="A1050" s="2">
        <v>44670</v>
      </c>
      <c r="B1050">
        <v>1603.6</v>
      </c>
      <c r="C1050">
        <f t="shared" si="64"/>
        <v>-1.2471160457646371E-4</v>
      </c>
      <c r="D1050" s="30">
        <v>1.888053515005687E-3</v>
      </c>
      <c r="G1050">
        <f t="shared" si="67"/>
        <v>7.7718692484089087E-3</v>
      </c>
      <c r="H1050" s="61">
        <f t="shared" si="65"/>
        <v>0.24293428706256445</v>
      </c>
      <c r="J1050" s="74">
        <v>7.8465794658652346E-3</v>
      </c>
      <c r="K1050" s="61">
        <f t="shared" si="66"/>
        <v>0.24062121886603402</v>
      </c>
    </row>
    <row r="1051" spans="1:11" x14ac:dyDescent="0.25">
      <c r="A1051" s="2">
        <v>44671</v>
      </c>
      <c r="B1051">
        <v>1635.71</v>
      </c>
      <c r="C1051">
        <f t="shared" si="64"/>
        <v>1.9825859067951885E-2</v>
      </c>
      <c r="D1051" s="30">
        <v>2.1287238410771635E-2</v>
      </c>
      <c r="G1051">
        <f t="shared" si="67"/>
        <v>7.5492860114075508E-3</v>
      </c>
      <c r="H1051" s="61">
        <f t="shared" si="65"/>
        <v>2.8197684361944937</v>
      </c>
      <c r="J1051" s="74">
        <v>7.3471199131579191E-3</v>
      </c>
      <c r="K1051" s="61">
        <f t="shared" si="66"/>
        <v>2.8973582386546366</v>
      </c>
    </row>
    <row r="1052" spans="1:11" x14ac:dyDescent="0.25">
      <c r="A1052" s="2">
        <v>44672</v>
      </c>
      <c r="B1052">
        <v>1616.87</v>
      </c>
      <c r="C1052">
        <f t="shared" si="64"/>
        <v>-1.1584779285793616E-2</v>
      </c>
      <c r="D1052" s="30">
        <v>-1.305037946639373E-2</v>
      </c>
      <c r="G1052">
        <f t="shared" si="67"/>
        <v>8.9867128180738925E-3</v>
      </c>
      <c r="H1052" s="61">
        <f t="shared" si="65"/>
        <v>-1.4521861030372611</v>
      </c>
      <c r="J1052" s="74">
        <v>1.1810026161323884E-2</v>
      </c>
      <c r="K1052" s="61">
        <f t="shared" si="66"/>
        <v>-1.1050254494043223</v>
      </c>
    </row>
    <row r="1053" spans="1:11" x14ac:dyDescent="0.25">
      <c r="A1053" s="2">
        <v>44673</v>
      </c>
      <c r="B1053">
        <v>1614.75</v>
      </c>
      <c r="C1053">
        <f t="shared" si="64"/>
        <v>-1.3120356379280041E-3</v>
      </c>
      <c r="D1053" s="30">
        <v>-3.4852771213833523E-3</v>
      </c>
      <c r="G1053">
        <f t="shared" si="67"/>
        <v>9.2808453866592266E-3</v>
      </c>
      <c r="H1053" s="61">
        <f t="shared" si="65"/>
        <v>-0.37553444499714134</v>
      </c>
      <c r="J1053" s="74">
        <v>1.1875250247272678E-2</v>
      </c>
      <c r="K1053" s="61">
        <f t="shared" si="66"/>
        <v>-0.29349083588228353</v>
      </c>
    </row>
    <row r="1054" spans="1:11" x14ac:dyDescent="0.25">
      <c r="A1054" s="2">
        <v>44676</v>
      </c>
      <c r="B1054">
        <v>1576.06</v>
      </c>
      <c r="C1054">
        <f t="shared" si="64"/>
        <v>-2.4252084153452473E-2</v>
      </c>
      <c r="D1054" s="30">
        <v>-2.1713695811838771E-2</v>
      </c>
      <c r="G1054">
        <f t="shared" si="67"/>
        <v>9.0385217277151979E-3</v>
      </c>
      <c r="H1054" s="61">
        <f t="shared" si="65"/>
        <v>-2.4023503473203096</v>
      </c>
      <c r="J1054" s="74">
        <v>1.0558175043299995E-2</v>
      </c>
      <c r="K1054" s="61">
        <f t="shared" si="66"/>
        <v>-2.0565766074903111</v>
      </c>
    </row>
    <row r="1055" spans="1:11" x14ac:dyDescent="0.25">
      <c r="A1055" s="2">
        <v>44677</v>
      </c>
      <c r="B1055">
        <v>1575.37</v>
      </c>
      <c r="C1055">
        <f t="shared" si="64"/>
        <v>-4.3789645400719128E-4</v>
      </c>
      <c r="D1055" s="30">
        <v>3.2543162143572682E-3</v>
      </c>
      <c r="G1055">
        <f t="shared" si="67"/>
        <v>1.0250963743452654E-2</v>
      </c>
      <c r="H1055" s="61">
        <f t="shared" si="65"/>
        <v>0.31746441562002575</v>
      </c>
      <c r="J1055" s="74">
        <v>1.5031356802123688E-2</v>
      </c>
      <c r="K1055" s="61">
        <f t="shared" si="66"/>
        <v>0.21650182729329437</v>
      </c>
    </row>
    <row r="1056" spans="1:11" x14ac:dyDescent="0.25">
      <c r="A1056" s="2">
        <v>44678</v>
      </c>
      <c r="B1056">
        <v>1586.26</v>
      </c>
      <c r="C1056">
        <f t="shared" si="64"/>
        <v>6.8888788801205461E-3</v>
      </c>
      <c r="D1056" s="30">
        <v>8.4110257675779725E-3</v>
      </c>
      <c r="G1056">
        <f t="shared" si="67"/>
        <v>9.9705945986579819E-3</v>
      </c>
      <c r="H1056" s="61">
        <f t="shared" si="65"/>
        <v>0.84358316691665269</v>
      </c>
      <c r="J1056" s="74">
        <v>1.3120612257358064E-2</v>
      </c>
      <c r="K1056" s="61">
        <f t="shared" si="66"/>
        <v>0.64105436564982354</v>
      </c>
    </row>
    <row r="1057" spans="1:11" x14ac:dyDescent="0.25">
      <c r="A1057" s="2">
        <v>44679</v>
      </c>
      <c r="B1057">
        <v>1592.99</v>
      </c>
      <c r="C1057">
        <f t="shared" si="64"/>
        <v>4.2337092411974106E-3</v>
      </c>
      <c r="D1057" s="30">
        <v>5.436705515687805E-3</v>
      </c>
      <c r="G1057">
        <f t="shared" si="67"/>
        <v>9.8839623896245232E-3</v>
      </c>
      <c r="H1057" s="61">
        <f t="shared" si="65"/>
        <v>0.55005323789929328</v>
      </c>
      <c r="J1057" s="74">
        <v>1.2017877432816057E-2</v>
      </c>
      <c r="K1057" s="61">
        <f t="shared" si="66"/>
        <v>0.45238483634741677</v>
      </c>
    </row>
    <row r="1058" spans="1:11" x14ac:dyDescent="0.25">
      <c r="A1058" s="2">
        <v>44680</v>
      </c>
      <c r="B1058">
        <v>1562.46</v>
      </c>
      <c r="C1058">
        <f t="shared" si="64"/>
        <v>-1.9351251143569607E-2</v>
      </c>
      <c r="D1058" s="30">
        <v>-2.2238292917937899E-2</v>
      </c>
      <c r="G1058">
        <f t="shared" si="67"/>
        <v>9.6749478437974015E-3</v>
      </c>
      <c r="H1058" s="61">
        <f t="shared" si="65"/>
        <v>-2.2985439587868006</v>
      </c>
      <c r="J1058" s="74">
        <v>1.0847738507804686E-2</v>
      </c>
      <c r="K1058" s="61">
        <f t="shared" si="66"/>
        <v>-2.0500395452875253</v>
      </c>
    </row>
    <row r="1059" spans="1:11" x14ac:dyDescent="0.25">
      <c r="A1059" s="2">
        <v>44683</v>
      </c>
      <c r="B1059">
        <v>1582.67</v>
      </c>
      <c r="C1059">
        <f t="shared" si="64"/>
        <v>1.285179192631806E-2</v>
      </c>
      <c r="D1059" s="30">
        <v>1.5926581899407832E-2</v>
      </c>
      <c r="G1059">
        <f t="shared" si="67"/>
        <v>1.0847158113885334E-2</v>
      </c>
      <c r="H1059" s="61">
        <f t="shared" si="65"/>
        <v>1.4682723098707651</v>
      </c>
      <c r="J1059" s="74">
        <v>1.3451709485030886E-2</v>
      </c>
      <c r="K1059" s="61">
        <f t="shared" si="66"/>
        <v>1.1839819999927141</v>
      </c>
    </row>
    <row r="1060" spans="1:11" x14ac:dyDescent="0.25">
      <c r="A1060" s="2">
        <v>44684</v>
      </c>
      <c r="B1060">
        <v>1593.36</v>
      </c>
      <c r="C1060">
        <f t="shared" si="64"/>
        <v>6.7316998698245369E-3</v>
      </c>
      <c r="D1060" s="30">
        <v>6.8557440609724254E-3</v>
      </c>
      <c r="G1060">
        <f t="shared" si="67"/>
        <v>1.1216975949813008E-2</v>
      </c>
      <c r="H1060" s="61">
        <f t="shared" si="65"/>
        <v>0.61119361329171018</v>
      </c>
      <c r="J1060" s="74">
        <v>1.3341303396908375E-2</v>
      </c>
      <c r="K1060" s="61">
        <f t="shared" si="66"/>
        <v>0.51387363415789866</v>
      </c>
    </row>
    <row r="1061" spans="1:11" x14ac:dyDescent="0.25">
      <c r="A1061" s="2">
        <v>44685</v>
      </c>
      <c r="B1061">
        <v>1613.72</v>
      </c>
      <c r="C1061">
        <f t="shared" si="64"/>
        <v>1.2697078668914046E-2</v>
      </c>
      <c r="D1061" s="30">
        <v>9.1995826821720944E-3</v>
      </c>
      <c r="G1061">
        <f t="shared" si="67"/>
        <v>1.1004153310861129E-2</v>
      </c>
      <c r="H1061" s="61">
        <f t="shared" si="65"/>
        <v>0.83601004296187709</v>
      </c>
      <c r="J1061" s="74">
        <v>1.2170905657831584E-2</v>
      </c>
      <c r="K1061" s="61">
        <f t="shared" si="66"/>
        <v>0.75586673176227115</v>
      </c>
    </row>
    <row r="1062" spans="1:11" x14ac:dyDescent="0.25">
      <c r="A1062" s="2">
        <v>44686</v>
      </c>
      <c r="B1062">
        <v>1581.65</v>
      </c>
      <c r="C1062">
        <f t="shared" si="64"/>
        <v>-2.007346683532563E-2</v>
      </c>
      <c r="D1062" s="30">
        <v>-2.4519100674792432E-2</v>
      </c>
      <c r="G1062">
        <f t="shared" si="67"/>
        <v>1.0904304011497801E-2</v>
      </c>
      <c r="H1062" s="61">
        <f t="shared" si="65"/>
        <v>-2.2485708990632332</v>
      </c>
      <c r="J1062" s="74">
        <v>1.2389140646272237E-2</v>
      </c>
      <c r="K1062" s="61">
        <f t="shared" si="66"/>
        <v>-1.9790800165118776</v>
      </c>
    </row>
    <row r="1063" spans="1:11" x14ac:dyDescent="0.25">
      <c r="A1063" s="2">
        <v>44687</v>
      </c>
      <c r="B1063">
        <v>1556.15</v>
      </c>
      <c r="C1063">
        <f t="shared" si="64"/>
        <v>-1.6253783792267964E-2</v>
      </c>
      <c r="D1063" s="30">
        <v>-1.1321547512377499E-2</v>
      </c>
      <c r="G1063">
        <f t="shared" si="67"/>
        <v>1.2158979936273167E-2</v>
      </c>
      <c r="H1063" s="61">
        <f t="shared" si="65"/>
        <v>-0.93112642439704951</v>
      </c>
      <c r="J1063" s="74">
        <v>1.4604036440545561E-2</v>
      </c>
      <c r="K1063" s="61">
        <f t="shared" si="66"/>
        <v>-0.77523413191062684</v>
      </c>
    </row>
    <row r="1064" spans="1:11" x14ac:dyDescent="0.25">
      <c r="A1064" s="2">
        <v>44690</v>
      </c>
      <c r="B1064">
        <v>1511.39</v>
      </c>
      <c r="C1064">
        <f t="shared" si="64"/>
        <v>-2.9185064937765133E-2</v>
      </c>
      <c r="D1064" s="30">
        <v>-2.7019302602763855E-2</v>
      </c>
      <c r="G1064">
        <f t="shared" si="67"/>
        <v>1.2110367120354076E-2</v>
      </c>
      <c r="H1064" s="61">
        <f t="shared" si="65"/>
        <v>-2.2310886477877379</v>
      </c>
      <c r="J1064" s="74">
        <v>1.4971194432046673E-2</v>
      </c>
      <c r="K1064" s="61">
        <f t="shared" si="66"/>
        <v>-1.8047526351623313</v>
      </c>
    </row>
    <row r="1065" spans="1:11" x14ac:dyDescent="0.25">
      <c r="A1065" s="2">
        <v>44691</v>
      </c>
      <c r="B1065">
        <v>1511.73</v>
      </c>
      <c r="C1065">
        <f t="shared" si="64"/>
        <v>2.2493318256200007E-4</v>
      </c>
      <c r="D1065" s="30">
        <v>8.1090477674918091E-3</v>
      </c>
      <c r="G1065">
        <f t="shared" si="67"/>
        <v>1.3478274929335402E-2</v>
      </c>
      <c r="H1065" s="61">
        <f t="shared" si="65"/>
        <v>0.601638400315051</v>
      </c>
      <c r="J1065" s="74">
        <v>1.9180853944170375E-2</v>
      </c>
      <c r="K1065" s="61">
        <f t="shared" si="66"/>
        <v>0.42276781790293477</v>
      </c>
    </row>
    <row r="1066" spans="1:11" x14ac:dyDescent="0.25">
      <c r="A1066" s="2">
        <v>44692</v>
      </c>
      <c r="B1066">
        <v>1509</v>
      </c>
      <c r="C1066">
        <f t="shared" si="64"/>
        <v>-1.8075105972820765E-3</v>
      </c>
      <c r="D1066" s="30">
        <v>-1.2444545380802966E-3</v>
      </c>
      <c r="G1066">
        <f t="shared" si="67"/>
        <v>1.3217770640627489E-2</v>
      </c>
      <c r="H1066" s="61">
        <f t="shared" si="65"/>
        <v>-9.4150108359061249E-2</v>
      </c>
      <c r="J1066" s="74">
        <v>1.6557246207565615E-2</v>
      </c>
      <c r="K1066" s="61">
        <f t="shared" si="66"/>
        <v>-7.5160719510932894E-2</v>
      </c>
    </row>
    <row r="1067" spans="1:11" x14ac:dyDescent="0.25">
      <c r="A1067" s="2">
        <v>44693</v>
      </c>
      <c r="B1067">
        <v>1505.8</v>
      </c>
      <c r="C1067">
        <f t="shared" si="64"/>
        <v>-2.1228613518270551E-3</v>
      </c>
      <c r="D1067" s="30">
        <v>-7.7510171413891732E-4</v>
      </c>
      <c r="G1067">
        <f t="shared" si="67"/>
        <v>1.2818728996729001E-2</v>
      </c>
      <c r="H1067" s="61">
        <f t="shared" si="65"/>
        <v>-6.0466346884835667E-2</v>
      </c>
      <c r="J1067" s="74">
        <v>1.4404943580311276E-2</v>
      </c>
      <c r="K1067" s="61">
        <f t="shared" si="66"/>
        <v>-5.3808035402396773E-2</v>
      </c>
    </row>
    <row r="1068" spans="1:11" x14ac:dyDescent="0.25">
      <c r="A1068" s="2">
        <v>44694</v>
      </c>
      <c r="B1068">
        <v>1512.12</v>
      </c>
      <c r="C1068">
        <f t="shared" si="64"/>
        <v>4.1883212535802541E-3</v>
      </c>
      <c r="D1068" s="30">
        <v>3.7454993345619652E-3</v>
      </c>
      <c r="G1068">
        <f t="shared" si="67"/>
        <v>1.2429668992620909E-2</v>
      </c>
      <c r="H1068" s="61">
        <f t="shared" si="65"/>
        <v>0.30133540456994845</v>
      </c>
      <c r="J1068" s="74">
        <v>1.2645045187399324E-2</v>
      </c>
      <c r="K1068" s="61">
        <f t="shared" si="66"/>
        <v>0.29620292209744908</v>
      </c>
    </row>
    <row r="1069" spans="1:11" x14ac:dyDescent="0.25">
      <c r="A1069" s="2">
        <v>44697</v>
      </c>
      <c r="B1069">
        <v>1517.19</v>
      </c>
      <c r="C1069">
        <f t="shared" si="64"/>
        <v>3.3473000345726899E-3</v>
      </c>
      <c r="D1069" s="30">
        <v>5.2019725695262474E-3</v>
      </c>
      <c r="G1069">
        <f t="shared" si="67"/>
        <v>1.2085884200424338E-2</v>
      </c>
      <c r="H1069" s="61">
        <f t="shared" si="65"/>
        <v>0.43041721095950969</v>
      </c>
      <c r="J1069" s="74">
        <v>1.1344654353269886E-2</v>
      </c>
      <c r="K1069" s="61">
        <f t="shared" si="66"/>
        <v>0.45853953831805155</v>
      </c>
    </row>
    <row r="1070" spans="1:11" x14ac:dyDescent="0.25">
      <c r="A1070" s="2">
        <v>44698</v>
      </c>
      <c r="B1070">
        <v>1506.32</v>
      </c>
      <c r="C1070">
        <f t="shared" si="64"/>
        <v>-7.1903495160017591E-3</v>
      </c>
      <c r="D1070" s="30">
        <v>-1.2167562524902725E-2</v>
      </c>
      <c r="G1070">
        <f t="shared" si="67"/>
        <v>1.1786777006822046E-2</v>
      </c>
      <c r="H1070" s="61">
        <f t="shared" si="65"/>
        <v>-1.0323061612059246</v>
      </c>
      <c r="J1070" s="74">
        <v>1.0237925733703399E-2</v>
      </c>
      <c r="K1070" s="61">
        <f t="shared" si="66"/>
        <v>-1.1884792722071558</v>
      </c>
    </row>
    <row r="1071" spans="1:11" x14ac:dyDescent="0.25">
      <c r="A1071" s="2">
        <v>44699</v>
      </c>
      <c r="B1071">
        <v>1465.19</v>
      </c>
      <c r="C1071">
        <f t="shared" si="64"/>
        <v>-2.7684663313629111E-2</v>
      </c>
      <c r="D1071" s="30">
        <v>-2.708299733848377E-2</v>
      </c>
      <c r="G1071">
        <f t="shared" si="67"/>
        <v>1.1809970370152542E-2</v>
      </c>
      <c r="H1071" s="61">
        <f t="shared" si="65"/>
        <v>-2.2932316076703212</v>
      </c>
      <c r="J1071" s="74">
        <v>9.8498619763391377E-3</v>
      </c>
      <c r="K1071" s="61">
        <f t="shared" si="66"/>
        <v>-2.7495814056624588</v>
      </c>
    </row>
    <row r="1072" spans="1:11" x14ac:dyDescent="0.25">
      <c r="A1072" s="2">
        <v>44700</v>
      </c>
      <c r="B1072">
        <v>1411.11</v>
      </c>
      <c r="C1072">
        <f t="shared" si="64"/>
        <v>-3.7608298165965476E-2</v>
      </c>
      <c r="D1072" s="30">
        <v>-3.3074749142142187E-2</v>
      </c>
      <c r="G1072">
        <f t="shared" si="67"/>
        <v>1.3233147804865902E-2</v>
      </c>
      <c r="H1072" s="61">
        <f t="shared" si="65"/>
        <v>-2.4993863614204037</v>
      </c>
      <c r="J1072" s="74">
        <v>1.6025162815658529E-2</v>
      </c>
      <c r="K1072" s="61">
        <f t="shared" si="66"/>
        <v>-2.0639259346447414</v>
      </c>
    </row>
    <row r="1073" spans="1:11" x14ac:dyDescent="0.25">
      <c r="A1073" s="2">
        <v>44701</v>
      </c>
      <c r="B1073">
        <v>1459.25</v>
      </c>
      <c r="C1073">
        <f t="shared" si="64"/>
        <v>3.3545976375322091E-2</v>
      </c>
      <c r="D1073" s="30">
        <v>4.3353820557401848E-2</v>
      </c>
      <c r="G1073">
        <f t="shared" si="67"/>
        <v>1.517384495191775E-2</v>
      </c>
      <c r="H1073" s="61">
        <f t="shared" si="65"/>
        <v>2.857141396579419</v>
      </c>
      <c r="J1073" s="74">
        <v>2.2837927537222726E-2</v>
      </c>
      <c r="K1073" s="61">
        <f t="shared" si="66"/>
        <v>1.8983255151651128</v>
      </c>
    </row>
    <row r="1074" spans="1:11" x14ac:dyDescent="0.25">
      <c r="A1074" s="2">
        <v>44704</v>
      </c>
      <c r="B1074">
        <v>1482.8</v>
      </c>
      <c r="C1074">
        <f t="shared" si="64"/>
        <v>1.6009587192676665E-2</v>
      </c>
      <c r="D1074" s="30">
        <v>1.6242223522546399E-2</v>
      </c>
      <c r="G1074">
        <f t="shared" si="67"/>
        <v>1.8143981420921745E-2</v>
      </c>
      <c r="H1074" s="61">
        <f t="shared" si="65"/>
        <v>0.89518519368728866</v>
      </c>
      <c r="J1074" s="74">
        <v>2.5396132749469974E-2</v>
      </c>
      <c r="K1074" s="61">
        <f t="shared" si="66"/>
        <v>0.639554993776971</v>
      </c>
    </row>
    <row r="1075" spans="1:11" x14ac:dyDescent="0.25">
      <c r="A1075" s="2">
        <v>44705</v>
      </c>
      <c r="B1075">
        <v>1482.77</v>
      </c>
      <c r="C1075">
        <f t="shared" si="64"/>
        <v>-2.0232198195284941E-5</v>
      </c>
      <c r="D1075" s="30">
        <v>-7.2381816318382369E-3</v>
      </c>
      <c r="G1075">
        <f t="shared" si="67"/>
        <v>1.803553180785002E-2</v>
      </c>
      <c r="H1075" s="61">
        <f t="shared" si="65"/>
        <v>-0.40132898264124356</v>
      </c>
      <c r="J1075" s="74">
        <v>2.3077093631824502E-2</v>
      </c>
      <c r="K1075" s="61">
        <f t="shared" si="66"/>
        <v>-0.31365221926631226</v>
      </c>
    </row>
    <row r="1076" spans="1:11" x14ac:dyDescent="0.25">
      <c r="A1076" s="2">
        <v>44706</v>
      </c>
      <c r="B1076">
        <v>1491.48</v>
      </c>
      <c r="C1076">
        <f t="shared" si="64"/>
        <v>5.8569554670385229E-3</v>
      </c>
      <c r="D1076" s="30">
        <v>-5.4089911136623835E-4</v>
      </c>
      <c r="G1076">
        <f t="shared" si="67"/>
        <v>1.7575752033315118E-2</v>
      </c>
      <c r="H1076" s="61">
        <f t="shared" si="65"/>
        <v>-3.0775303972254243E-2</v>
      </c>
      <c r="J1076" s="74">
        <v>1.9810537124879124E-2</v>
      </c>
      <c r="K1076" s="61">
        <f t="shared" si="66"/>
        <v>-2.7303606558297125E-2</v>
      </c>
    </row>
    <row r="1077" spans="1:11" x14ac:dyDescent="0.25">
      <c r="A1077" s="2">
        <v>44707</v>
      </c>
      <c r="B1077">
        <v>1508.62</v>
      </c>
      <c r="C1077">
        <f t="shared" si="64"/>
        <v>1.1426410110904341E-2</v>
      </c>
      <c r="D1077" s="30">
        <v>1.367128927660647E-2</v>
      </c>
      <c r="G1077">
        <f t="shared" si="67"/>
        <v>1.7040838895879106E-2</v>
      </c>
      <c r="H1077" s="61">
        <f t="shared" si="65"/>
        <v>0.80226621237012719</v>
      </c>
      <c r="J1077" s="74">
        <v>1.7312232819722745E-2</v>
      </c>
      <c r="K1077" s="61">
        <f t="shared" si="66"/>
        <v>0.78968954605506603</v>
      </c>
    </row>
    <row r="1078" spans="1:11" x14ac:dyDescent="0.25">
      <c r="A1078" s="2">
        <v>44708</v>
      </c>
      <c r="B1078">
        <v>1532.31</v>
      </c>
      <c r="C1078">
        <f t="shared" si="64"/>
        <v>1.5581075043690081E-2</v>
      </c>
      <c r="D1078" s="30">
        <v>9.7963009731900884E-3</v>
      </c>
      <c r="G1078">
        <f t="shared" si="67"/>
        <v>1.6857669705148074E-2</v>
      </c>
      <c r="H1078" s="61">
        <f t="shared" si="65"/>
        <v>0.58111833631420884</v>
      </c>
      <c r="J1078" s="74">
        <v>1.59792137836746E-2</v>
      </c>
      <c r="K1078" s="61">
        <f t="shared" si="66"/>
        <v>0.61306526752890833</v>
      </c>
    </row>
    <row r="1079" spans="1:11" x14ac:dyDescent="0.25">
      <c r="A1079" s="2">
        <v>44712</v>
      </c>
      <c r="B1079">
        <v>1603.23</v>
      </c>
      <c r="C1079">
        <f t="shared" si="64"/>
        <v>4.5243943590303058E-2</v>
      </c>
      <c r="D1079" s="30">
        <v>4.1712789296823025E-2</v>
      </c>
      <c r="G1079">
        <f t="shared" si="67"/>
        <v>1.6519328587446726E-2</v>
      </c>
      <c r="H1079" s="61">
        <f t="shared" si="65"/>
        <v>2.5250898712990772</v>
      </c>
      <c r="J1079" s="74">
        <v>1.579260802646585E-2</v>
      </c>
      <c r="K1079" s="61">
        <f t="shared" si="66"/>
        <v>2.6412856715571711</v>
      </c>
    </row>
    <row r="1080" spans="1:11" x14ac:dyDescent="0.25">
      <c r="A1080" s="2">
        <v>44713</v>
      </c>
      <c r="B1080">
        <v>1604.54</v>
      </c>
      <c r="C1080">
        <f t="shared" si="64"/>
        <v>8.1676683354852135E-4</v>
      </c>
      <c r="D1080" s="30">
        <v>-5.2236913118274561E-3</v>
      </c>
      <c r="G1080">
        <f t="shared" si="67"/>
        <v>1.8997692791928755E-2</v>
      </c>
      <c r="H1080" s="61">
        <f t="shared" si="65"/>
        <v>-0.2749645111666803</v>
      </c>
      <c r="J1080" s="74">
        <v>2.5741829580446778E-2</v>
      </c>
      <c r="K1080" s="61">
        <f t="shared" si="66"/>
        <v>-0.202926186559611</v>
      </c>
    </row>
    <row r="1081" spans="1:11" x14ac:dyDescent="0.25">
      <c r="A1081" s="2">
        <v>44714</v>
      </c>
      <c r="B1081">
        <v>1610.21</v>
      </c>
      <c r="C1081">
        <f t="shared" si="64"/>
        <v>3.5274941313743892E-3</v>
      </c>
      <c r="D1081" s="30">
        <v>-2.1734690596867958E-3</v>
      </c>
      <c r="G1081">
        <f t="shared" si="67"/>
        <v>1.8463336875732605E-2</v>
      </c>
      <c r="H1081" s="61">
        <f t="shared" si="65"/>
        <v>-0.1177181066626969</v>
      </c>
      <c r="J1081" s="74">
        <v>2.2047739989199584E-2</v>
      </c>
      <c r="K1081" s="61">
        <f t="shared" si="66"/>
        <v>-9.8580129335319733E-2</v>
      </c>
    </row>
    <row r="1082" spans="1:11" x14ac:dyDescent="0.25">
      <c r="A1082" s="2">
        <v>44715</v>
      </c>
      <c r="B1082">
        <v>1614.09</v>
      </c>
      <c r="C1082">
        <f t="shared" si="64"/>
        <v>2.4067251017906785E-3</v>
      </c>
      <c r="D1082" s="30">
        <v>2.7750994075123438E-3</v>
      </c>
      <c r="G1082">
        <f t="shared" si="67"/>
        <v>1.7908784384675167E-2</v>
      </c>
      <c r="H1082" s="61">
        <f t="shared" si="65"/>
        <v>0.15495744143790355</v>
      </c>
      <c r="J1082" s="74">
        <v>1.9025112358231316E-2</v>
      </c>
      <c r="K1082" s="61">
        <f t="shared" si="66"/>
        <v>0.14586507323893319</v>
      </c>
    </row>
    <row r="1083" spans="1:11" x14ac:dyDescent="0.25">
      <c r="A1083" s="2">
        <v>44718</v>
      </c>
      <c r="B1083">
        <v>1608.21</v>
      </c>
      <c r="C1083">
        <f t="shared" si="64"/>
        <v>-3.649571130242054E-3</v>
      </c>
      <c r="D1083" s="30">
        <v>-2.8002693623633357E-3</v>
      </c>
      <c r="G1083">
        <f t="shared" si="67"/>
        <v>1.737651159617121E-2</v>
      </c>
      <c r="H1083" s="61">
        <f t="shared" si="65"/>
        <v>-0.16115256200101491</v>
      </c>
      <c r="J1083" s="74">
        <v>1.6467991973150558E-2</v>
      </c>
      <c r="K1083" s="61">
        <f t="shared" si="66"/>
        <v>-0.17004315808077267</v>
      </c>
    </row>
    <row r="1084" spans="1:11" x14ac:dyDescent="0.25">
      <c r="A1084" s="2">
        <v>44719</v>
      </c>
      <c r="B1084">
        <v>1587.07</v>
      </c>
      <c r="C1084">
        <f t="shared" si="64"/>
        <v>-1.3232210292533976E-2</v>
      </c>
      <c r="D1084" s="30">
        <v>-1.9724318055320645E-2</v>
      </c>
      <c r="G1084">
        <f t="shared" si="67"/>
        <v>1.6861110771442894E-2</v>
      </c>
      <c r="H1084" s="61">
        <f t="shared" si="65"/>
        <v>-1.1698113085602326</v>
      </c>
      <c r="J1084" s="74">
        <v>1.4412150646769858E-2</v>
      </c>
      <c r="K1084" s="61">
        <f t="shared" si="66"/>
        <v>-1.3685895005365756</v>
      </c>
    </row>
    <row r="1085" spans="1:11" x14ac:dyDescent="0.25">
      <c r="A1085" s="2">
        <v>44720</v>
      </c>
      <c r="B1085">
        <v>1560.76</v>
      </c>
      <c r="C1085">
        <f t="shared" si="64"/>
        <v>-1.6716666836890524E-2</v>
      </c>
      <c r="D1085" s="30">
        <v>-9.0207360335150463E-3</v>
      </c>
      <c r="G1085">
        <f t="shared" si="67"/>
        <v>1.7046470497581089E-2</v>
      </c>
      <c r="H1085" s="61">
        <f t="shared" si="65"/>
        <v>-0.52918497320574942</v>
      </c>
      <c r="J1085" s="74">
        <v>1.4125126207687872E-2</v>
      </c>
      <c r="K1085" s="61">
        <f t="shared" si="66"/>
        <v>-0.63863047316386712</v>
      </c>
    </row>
    <row r="1086" spans="1:11" x14ac:dyDescent="0.25">
      <c r="A1086" s="2">
        <v>44721</v>
      </c>
      <c r="B1086">
        <v>1526.79</v>
      </c>
      <c r="C1086">
        <f t="shared" si="64"/>
        <v>-2.2005389894058286E-2</v>
      </c>
      <c r="D1086" s="30">
        <v>-1.5868843485756422E-2</v>
      </c>
      <c r="G1086">
        <f t="shared" si="67"/>
        <v>1.6674221053908027E-2</v>
      </c>
      <c r="H1086" s="61">
        <f t="shared" si="65"/>
        <v>-0.95169923887012131</v>
      </c>
      <c r="J1086" s="74">
        <v>1.4757377287925862E-2</v>
      </c>
      <c r="K1086" s="61">
        <f t="shared" si="66"/>
        <v>-1.0753159708629212</v>
      </c>
    </row>
    <row r="1087" spans="1:11" x14ac:dyDescent="0.25">
      <c r="A1087" s="2">
        <v>44722</v>
      </c>
      <c r="B1087">
        <v>1530.73</v>
      </c>
      <c r="C1087">
        <f t="shared" si="64"/>
        <v>2.5772535786306207E-3</v>
      </c>
      <c r="D1087" s="30">
        <v>7.6913883670282979E-3</v>
      </c>
      <c r="G1087">
        <f t="shared" si="67"/>
        <v>1.6626998541644261E-2</v>
      </c>
      <c r="H1087" s="61">
        <f t="shared" si="65"/>
        <v>0.46258429311606164</v>
      </c>
      <c r="J1087" s="74">
        <v>1.6682072796619738E-2</v>
      </c>
      <c r="K1087" s="61">
        <f t="shared" si="66"/>
        <v>0.46105711567130864</v>
      </c>
    </row>
    <row r="1088" spans="1:11" x14ac:dyDescent="0.25">
      <c r="A1088" s="2">
        <v>44725</v>
      </c>
      <c r="B1088">
        <v>1484.58</v>
      </c>
      <c r="C1088">
        <f t="shared" si="64"/>
        <v>-3.0612841831427203E-2</v>
      </c>
      <c r="D1088" s="30">
        <v>-2.7209217301938891E-2</v>
      </c>
      <c r="G1088">
        <f t="shared" si="67"/>
        <v>1.6230191094819477E-2</v>
      </c>
      <c r="H1088" s="61">
        <f t="shared" si="65"/>
        <v>-1.6764569895066619</v>
      </c>
      <c r="J1088" s="74">
        <v>1.4534966729234978E-2</v>
      </c>
      <c r="K1088" s="61">
        <f t="shared" si="66"/>
        <v>-1.8719834595294598</v>
      </c>
    </row>
    <row r="1089" spans="1:11" x14ac:dyDescent="0.25">
      <c r="A1089" s="2">
        <v>44726</v>
      </c>
      <c r="B1089">
        <v>1501.18</v>
      </c>
      <c r="C1089">
        <f t="shared" si="64"/>
        <v>1.1119561546415137E-2</v>
      </c>
      <c r="D1089" s="30">
        <v>1.4791612982562742E-2</v>
      </c>
      <c r="G1089">
        <f t="shared" si="67"/>
        <v>1.7089015394894578E-2</v>
      </c>
      <c r="H1089" s="61">
        <f t="shared" si="65"/>
        <v>0.86556262258279693</v>
      </c>
      <c r="J1089" s="74">
        <v>1.9452791367077223E-2</v>
      </c>
      <c r="K1089" s="61">
        <f t="shared" si="66"/>
        <v>0.76038511406628928</v>
      </c>
    </row>
    <row r="1090" spans="1:11" x14ac:dyDescent="0.25">
      <c r="A1090" s="2">
        <v>44727</v>
      </c>
      <c r="B1090">
        <v>1463.55</v>
      </c>
      <c r="C1090">
        <f t="shared" si="64"/>
        <v>-2.5386474274856359E-2</v>
      </c>
      <c r="D1090" s="30">
        <v>-2.3724955882814369E-2</v>
      </c>
      <c r="G1090">
        <f t="shared" si="67"/>
        <v>1.6959949564031209E-2</v>
      </c>
      <c r="H1090" s="61">
        <f t="shared" si="65"/>
        <v>-1.3988812757515763</v>
      </c>
      <c r="J1090" s="74">
        <v>1.7615105219496566E-2</v>
      </c>
      <c r="K1090" s="61">
        <f t="shared" si="66"/>
        <v>-1.3468529189683955</v>
      </c>
    </row>
    <row r="1091" spans="1:11" x14ac:dyDescent="0.25">
      <c r="A1091" s="2">
        <v>44728</v>
      </c>
      <c r="B1091">
        <v>1473.19</v>
      </c>
      <c r="C1091">
        <f t="shared" si="64"/>
        <v>6.5651263811930122E-3</v>
      </c>
      <c r="D1091" s="30">
        <v>1.3333977358567209E-2</v>
      </c>
      <c r="G1091">
        <f t="shared" si="67"/>
        <v>1.744000882339521E-2</v>
      </c>
      <c r="H1091" s="61">
        <f t="shared" si="65"/>
        <v>0.76456253512212158</v>
      </c>
      <c r="J1091" s="74">
        <v>1.9541106246735655E-2</v>
      </c>
      <c r="K1091" s="61">
        <f t="shared" si="66"/>
        <v>0.68235529709555987</v>
      </c>
    </row>
    <row r="1092" spans="1:11" x14ac:dyDescent="0.25">
      <c r="A1092" s="2">
        <v>44729</v>
      </c>
      <c r="B1092">
        <v>1454.02</v>
      </c>
      <c r="C1092">
        <f t="shared" ref="C1092:C1155" si="68">LN(B1092/B1091)</f>
        <v>-1.3097983446214044E-2</v>
      </c>
      <c r="D1092" s="30">
        <v>-1.4247834833884448E-2</v>
      </c>
      <c r="G1092">
        <f t="shared" si="67"/>
        <v>1.7221276678179919E-2</v>
      </c>
      <c r="H1092" s="61">
        <f t="shared" si="65"/>
        <v>-0.82733905854593548</v>
      </c>
      <c r="J1092" s="74">
        <v>1.7150197671435212E-2</v>
      </c>
      <c r="K1092" s="61">
        <f t="shared" si="66"/>
        <v>-0.83076796587686907</v>
      </c>
    </row>
    <row r="1093" spans="1:11" x14ac:dyDescent="0.25">
      <c r="A1093" s="2">
        <v>44733</v>
      </c>
      <c r="B1093">
        <v>1398.42</v>
      </c>
      <c r="C1093">
        <f t="shared" si="68"/>
        <v>-3.898910629855349E-2</v>
      </c>
      <c r="D1093" s="30">
        <v>-3.5152434999264008E-2</v>
      </c>
      <c r="G1093">
        <f t="shared" si="67"/>
        <v>1.7057493252176804E-2</v>
      </c>
      <c r="H1093" s="61">
        <f t="shared" si="65"/>
        <v>-2.0608206891582972</v>
      </c>
      <c r="J1093" s="74">
        <v>1.6149553886225361E-2</v>
      </c>
      <c r="K1093" s="61">
        <f t="shared" si="66"/>
        <v>-2.1766814889696122</v>
      </c>
    </row>
    <row r="1094" spans="1:11" x14ac:dyDescent="0.25">
      <c r="A1094" s="2">
        <v>44734</v>
      </c>
      <c r="B1094">
        <v>1372.2</v>
      </c>
      <c r="C1094">
        <f t="shared" si="68"/>
        <v>-1.8927736601703635E-2</v>
      </c>
      <c r="D1094" s="30">
        <v>-1.6534053420582669E-2</v>
      </c>
      <c r="G1094">
        <f t="shared" si="67"/>
        <v>1.8645165932965647E-2</v>
      </c>
      <c r="H1094" s="61">
        <f t="shared" si="65"/>
        <v>-0.88677427060863967</v>
      </c>
      <c r="J1094" s="74">
        <v>2.3429067299830773E-2</v>
      </c>
      <c r="K1094" s="61">
        <f t="shared" si="66"/>
        <v>-0.70570685588931203</v>
      </c>
    </row>
    <row r="1095" spans="1:11" x14ac:dyDescent="0.25">
      <c r="A1095" s="2">
        <v>44735</v>
      </c>
      <c r="B1095">
        <v>1338.83</v>
      </c>
      <c r="C1095">
        <f t="shared" si="68"/>
        <v>-2.4619193043996755E-2</v>
      </c>
      <c r="D1095" s="30">
        <v>-1.4443128888238078E-2</v>
      </c>
      <c r="G1095">
        <f t="shared" si="67"/>
        <v>1.8525284755129524E-2</v>
      </c>
      <c r="H1095" s="61">
        <f t="shared" si="65"/>
        <v>-0.77964409611781404</v>
      </c>
      <c r="J1095" s="74">
        <v>2.2070820298165171E-2</v>
      </c>
      <c r="K1095" s="61">
        <f t="shared" si="66"/>
        <v>-0.65439927891754834</v>
      </c>
    </row>
    <row r="1096" spans="1:11" x14ac:dyDescent="0.25">
      <c r="A1096" s="2">
        <v>44736</v>
      </c>
      <c r="B1096">
        <v>1365.96</v>
      </c>
      <c r="C1096">
        <f t="shared" si="68"/>
        <v>2.0061379912331874E-2</v>
      </c>
      <c r="D1096" s="30">
        <v>2.3234454138489624E-2</v>
      </c>
      <c r="G1096">
        <f t="shared" si="67"/>
        <v>1.8306043894518873E-2</v>
      </c>
      <c r="H1096" s="61">
        <f t="shared" si="65"/>
        <v>1.2692231195537773</v>
      </c>
      <c r="J1096" s="74">
        <v>2.2361976144492601E-2</v>
      </c>
      <c r="K1096" s="61">
        <f t="shared" si="66"/>
        <v>1.0390161400924265</v>
      </c>
    </row>
    <row r="1097" spans="1:11" x14ac:dyDescent="0.25">
      <c r="A1097" s="2">
        <v>44740</v>
      </c>
      <c r="B1097">
        <v>1381.09</v>
      </c>
      <c r="C1097">
        <f t="shared" si="68"/>
        <v>1.1015564327229273E-2</v>
      </c>
      <c r="D1097" s="30">
        <v>9.7327909944587964E-3</v>
      </c>
      <c r="G1097">
        <f t="shared" si="67"/>
        <v>1.8638534277962505E-2</v>
      </c>
      <c r="H1097" s="61">
        <f t="shared" si="65"/>
        <v>0.52218650078973639</v>
      </c>
      <c r="J1097" s="74">
        <v>2.1499589628094642E-2</v>
      </c>
      <c r="K1097" s="61">
        <f t="shared" si="66"/>
        <v>0.45269659388011985</v>
      </c>
    </row>
    <row r="1098" spans="1:11" x14ac:dyDescent="0.25">
      <c r="A1098" s="2">
        <v>44741</v>
      </c>
      <c r="B1098">
        <v>1346.88</v>
      </c>
      <c r="C1098">
        <f t="shared" si="68"/>
        <v>-2.5082235870149114E-2</v>
      </c>
      <c r="D1098" s="30">
        <v>-2.9788484066719405E-2</v>
      </c>
      <c r="G1098">
        <f t="shared" si="67"/>
        <v>1.8227311805679009E-2</v>
      </c>
      <c r="H1098" s="61">
        <f t="shared" si="65"/>
        <v>-1.634277417553055</v>
      </c>
      <c r="J1098" s="74">
        <v>1.9235355864219664E-2</v>
      </c>
      <c r="K1098" s="61">
        <f t="shared" si="66"/>
        <v>-1.5486318151321532</v>
      </c>
    </row>
    <row r="1099" spans="1:11" x14ac:dyDescent="0.25">
      <c r="A1099" s="2">
        <v>44742</v>
      </c>
      <c r="B1099">
        <v>1322.88</v>
      </c>
      <c r="C1099">
        <f t="shared" si="68"/>
        <v>-1.7979628528857101E-2</v>
      </c>
      <c r="D1099" s="30">
        <v>-1.8592903695826828E-2</v>
      </c>
      <c r="G1099">
        <f t="shared" si="67"/>
        <v>1.9119153456713257E-2</v>
      </c>
      <c r="H1099" s="61">
        <f t="shared" si="65"/>
        <v>-0.97247525827553583</v>
      </c>
      <c r="J1099" s="74">
        <v>2.0523434052061102E-2</v>
      </c>
      <c r="K1099" s="61">
        <f t="shared" si="66"/>
        <v>-0.90593531514574199</v>
      </c>
    </row>
    <row r="1100" spans="1:11" x14ac:dyDescent="0.25">
      <c r="A1100" s="2">
        <v>44743</v>
      </c>
      <c r="B1100">
        <v>1357.98</v>
      </c>
      <c r="C1100">
        <f t="shared" si="68"/>
        <v>2.6187123416340607E-2</v>
      </c>
      <c r="D1100" s="30">
        <v>2.9930318314170277E-2</v>
      </c>
      <c r="G1100">
        <f t="shared" si="67"/>
        <v>1.9087987616241971E-2</v>
      </c>
      <c r="H1100" s="61">
        <f t="shared" si="65"/>
        <v>1.5680185316498512</v>
      </c>
      <c r="J1100" s="74">
        <v>1.9678492288601541E-2</v>
      </c>
      <c r="K1100" s="61">
        <f t="shared" si="66"/>
        <v>1.520966031097156</v>
      </c>
    </row>
    <row r="1101" spans="1:11" x14ac:dyDescent="0.25">
      <c r="A1101" s="2">
        <v>44747</v>
      </c>
      <c r="B1101">
        <v>1333.69</v>
      </c>
      <c r="C1101">
        <f t="shared" si="68"/>
        <v>-1.8048764807517249E-2</v>
      </c>
      <c r="D1101" s="30">
        <v>-1.8702802095832888E-2</v>
      </c>
      <c r="G1101">
        <f t="shared" si="67"/>
        <v>1.9905768817777218E-2</v>
      </c>
      <c r="H1101" s="61">
        <f t="shared" si="65"/>
        <v>-0.9395669299208379</v>
      </c>
      <c r="J1101" s="74">
        <v>2.1135563800237539E-2</v>
      </c>
      <c r="K1101" s="61">
        <f t="shared" si="66"/>
        <v>-0.88489724109572554</v>
      </c>
    </row>
    <row r="1102" spans="1:11" x14ac:dyDescent="0.25">
      <c r="A1102" s="2">
        <v>44748</v>
      </c>
      <c r="B1102">
        <v>1336.49</v>
      </c>
      <c r="C1102">
        <f t="shared" si="68"/>
        <v>2.0972376591051191E-3</v>
      </c>
      <c r="D1102" s="30">
        <v>-3.5614405185931956E-3</v>
      </c>
      <c r="G1102">
        <f t="shared" si="67"/>
        <v>1.9835648279482518E-2</v>
      </c>
      <c r="H1102" s="61">
        <f t="shared" si="65"/>
        <v>-0.17954747273256794</v>
      </c>
      <c r="J1102" s="74">
        <v>2.0153063846667596E-2</v>
      </c>
      <c r="K1102" s="61">
        <f t="shared" si="66"/>
        <v>-0.17671955716957136</v>
      </c>
    </row>
    <row r="1103" spans="1:11" x14ac:dyDescent="0.25">
      <c r="A1103" s="2">
        <v>44749</v>
      </c>
      <c r="B1103">
        <v>1350.26</v>
      </c>
      <c r="C1103">
        <f t="shared" si="68"/>
        <v>1.025039216021799E-2</v>
      </c>
      <c r="D1103" s="30">
        <v>1.4391807003790735E-2</v>
      </c>
      <c r="G1103">
        <f t="shared" si="67"/>
        <v>1.9251150553183726E-2</v>
      </c>
      <c r="H1103" s="61">
        <f t="shared" si="65"/>
        <v>0.74758165565385593</v>
      </c>
      <c r="J1103" s="74">
        <v>1.739629059869113E-2</v>
      </c>
      <c r="K1103" s="61">
        <f t="shared" si="66"/>
        <v>0.82729171038758986</v>
      </c>
    </row>
    <row r="1104" spans="1:11" x14ac:dyDescent="0.25">
      <c r="A1104" s="2">
        <v>44750</v>
      </c>
      <c r="B1104">
        <v>1354.92</v>
      </c>
      <c r="C1104">
        <f t="shared" si="68"/>
        <v>3.4452454989359988E-3</v>
      </c>
      <c r="D1104" s="30">
        <v>3.9534099140372623E-3</v>
      </c>
      <c r="G1104">
        <f t="shared" si="67"/>
        <v>1.8994679157441088E-2</v>
      </c>
      <c r="H1104" s="61">
        <f t="shared" ref="H1104:H1167" si="69">D1104/G1104</f>
        <v>0.20813249232949166</v>
      </c>
      <c r="J1104" s="74">
        <v>1.5859797198707323E-2</v>
      </c>
      <c r="K1104" s="61">
        <f t="shared" ref="K1104:K1167" si="70">D1104/J1104</f>
        <v>0.24927241278718815</v>
      </c>
    </row>
    <row r="1105" spans="1:11" x14ac:dyDescent="0.25">
      <c r="A1105" s="2">
        <v>44753</v>
      </c>
      <c r="B1105">
        <v>1344.65</v>
      </c>
      <c r="C1105">
        <f t="shared" si="68"/>
        <v>-7.6086558567111167E-3</v>
      </c>
      <c r="D1105" s="30">
        <v>-1.6056920784518296E-2</v>
      </c>
      <c r="G1105">
        <f t="shared" ref="G1105:G1168" si="71">SQRT($F$3*G1104^2+(1-$F$3)*D1104^2)</f>
        <v>1.844146775919378E-2</v>
      </c>
      <c r="H1105" s="61">
        <f t="shared" si="69"/>
        <v>-0.87069646484691021</v>
      </c>
      <c r="J1105" s="74">
        <v>1.3901240400194291E-2</v>
      </c>
      <c r="K1105" s="61">
        <f t="shared" si="70"/>
        <v>-1.155071081591674</v>
      </c>
    </row>
    <row r="1106" spans="1:11" x14ac:dyDescent="0.25">
      <c r="A1106" s="2">
        <v>44754</v>
      </c>
      <c r="B1106">
        <v>1347.88</v>
      </c>
      <c r="C1106">
        <f t="shared" si="68"/>
        <v>2.3992316144349291E-3</v>
      </c>
      <c r="D1106" s="30">
        <v>4.4976392353830268E-3</v>
      </c>
      <c r="G1106">
        <f t="shared" si="71"/>
        <v>1.8307155743899663E-2</v>
      </c>
      <c r="H1106" s="61">
        <f t="shared" si="69"/>
        <v>0.24567657031495657</v>
      </c>
      <c r="J1106" s="74">
        <v>1.2728063319080721E-2</v>
      </c>
      <c r="K1106" s="61">
        <f t="shared" si="70"/>
        <v>0.35336398968416405</v>
      </c>
    </row>
    <row r="1107" spans="1:11" x14ac:dyDescent="0.25">
      <c r="A1107" s="2">
        <v>44755</v>
      </c>
      <c r="B1107">
        <v>1319.29</v>
      </c>
      <c r="C1107">
        <f t="shared" si="68"/>
        <v>-2.1439274654305313E-2</v>
      </c>
      <c r="D1107" s="30">
        <v>-2.427653772670783E-2</v>
      </c>
      <c r="G1107">
        <f t="shared" si="71"/>
        <v>1.7783603680554004E-2</v>
      </c>
      <c r="H1107" s="61">
        <f t="shared" si="69"/>
        <v>-1.3651078916729185</v>
      </c>
      <c r="J1107" s="74">
        <v>1.1291050788183534E-2</v>
      </c>
      <c r="K1107" s="61">
        <f t="shared" si="70"/>
        <v>-2.1500689512542133</v>
      </c>
    </row>
    <row r="1108" spans="1:11" x14ac:dyDescent="0.25">
      <c r="A1108" s="2">
        <v>44756</v>
      </c>
      <c r="B1108">
        <v>1272.51</v>
      </c>
      <c r="C1108">
        <f t="shared" si="68"/>
        <v>-3.6102385143881102E-2</v>
      </c>
      <c r="D1108" s="30">
        <v>-3.285815334680265E-2</v>
      </c>
      <c r="G1108">
        <f t="shared" si="71"/>
        <v>1.8238480839005457E-2</v>
      </c>
      <c r="H1108" s="61">
        <f t="shared" si="69"/>
        <v>-1.8015838948894827</v>
      </c>
      <c r="J1108" s="74">
        <v>1.4412154580472942E-2</v>
      </c>
      <c r="K1108" s="61">
        <f t="shared" si="70"/>
        <v>-2.2798918207082117</v>
      </c>
    </row>
    <row r="1109" spans="1:11" x14ac:dyDescent="0.25">
      <c r="A1109" s="2">
        <v>44757</v>
      </c>
      <c r="B1109">
        <v>1274.19</v>
      </c>
      <c r="C1109">
        <f t="shared" si="68"/>
        <v>1.319354650094225E-3</v>
      </c>
      <c r="D1109" s="30">
        <v>1.0804053776823686E-2</v>
      </c>
      <c r="G1109">
        <f t="shared" si="71"/>
        <v>1.9428410815030727E-2</v>
      </c>
      <c r="H1109" s="61">
        <f t="shared" si="69"/>
        <v>0.55609560039080319</v>
      </c>
      <c r="J1109" s="74">
        <v>2.1461640278691487E-2</v>
      </c>
      <c r="K1109" s="61">
        <f t="shared" si="70"/>
        <v>0.50341230383730984</v>
      </c>
    </row>
    <row r="1110" spans="1:11" x14ac:dyDescent="0.25">
      <c r="A1110" s="2">
        <v>44760</v>
      </c>
      <c r="B1110">
        <v>1281.71</v>
      </c>
      <c r="C1110">
        <f t="shared" si="68"/>
        <v>5.8844412530648189E-3</v>
      </c>
      <c r="D1110" s="30">
        <v>1.0134772768697965E-2</v>
      </c>
      <c r="G1110">
        <f t="shared" si="71"/>
        <v>1.9021540754378879E-2</v>
      </c>
      <c r="H1110" s="61">
        <f t="shared" si="69"/>
        <v>0.5328050392744802</v>
      </c>
      <c r="J1110" s="74">
        <v>1.8470293440085012E-2</v>
      </c>
      <c r="K1110" s="61">
        <f t="shared" si="70"/>
        <v>0.54870664624651022</v>
      </c>
    </row>
    <row r="1111" spans="1:11" x14ac:dyDescent="0.25">
      <c r="A1111" s="2">
        <v>44761</v>
      </c>
      <c r="B1111">
        <v>1303.01</v>
      </c>
      <c r="C1111">
        <f t="shared" si="68"/>
        <v>1.6481848849351596E-2</v>
      </c>
      <c r="D1111" s="30">
        <v>1.1968308567564326E-2</v>
      </c>
      <c r="G1111">
        <f t="shared" si="71"/>
        <v>1.8608403721293645E-2</v>
      </c>
      <c r="H1111" s="61">
        <f t="shared" si="69"/>
        <v>0.64316685873861168</v>
      </c>
      <c r="J1111" s="74">
        <v>1.6214695823187835E-2</v>
      </c>
      <c r="K1111" s="61">
        <f t="shared" si="70"/>
        <v>0.7381148988591596</v>
      </c>
    </row>
    <row r="1112" spans="1:11" x14ac:dyDescent="0.25">
      <c r="A1112" s="2">
        <v>44763</v>
      </c>
      <c r="B1112">
        <v>1291.55</v>
      </c>
      <c r="C1112">
        <f t="shared" si="68"/>
        <v>-8.833925233116614E-3</v>
      </c>
      <c r="D1112" s="30">
        <v>-9.1557636191600122E-3</v>
      </c>
      <c r="G1112">
        <f t="shared" si="71"/>
        <v>1.8278149586582387E-2</v>
      </c>
      <c r="H1112" s="61">
        <f t="shared" si="69"/>
        <v>-0.50091304788757551</v>
      </c>
      <c r="J1112" s="74">
        <v>1.6172131039132849E-2</v>
      </c>
      <c r="K1112" s="61">
        <f t="shared" si="70"/>
        <v>-0.56614453574517565</v>
      </c>
    </row>
    <row r="1113" spans="1:11" x14ac:dyDescent="0.25">
      <c r="A1113" s="2">
        <v>44764</v>
      </c>
      <c r="B1113">
        <v>1259.8</v>
      </c>
      <c r="C1113">
        <f t="shared" si="68"/>
        <v>-2.4890069271533928E-2</v>
      </c>
      <c r="D1113" s="30">
        <v>-2.6614426181318672E-2</v>
      </c>
      <c r="G1113">
        <f t="shared" si="71"/>
        <v>1.786267022642217E-2</v>
      </c>
      <c r="H1113" s="61">
        <f t="shared" si="69"/>
        <v>-1.4899466789657825</v>
      </c>
      <c r="J1113" s="74">
        <v>1.4688283911700118E-2</v>
      </c>
      <c r="K1113" s="61">
        <f t="shared" si="70"/>
        <v>-1.8119493292282192</v>
      </c>
    </row>
    <row r="1114" spans="1:11" x14ac:dyDescent="0.25">
      <c r="A1114" s="2">
        <v>44767</v>
      </c>
      <c r="B1114">
        <v>1289.8900000000001</v>
      </c>
      <c r="C1114">
        <f t="shared" si="68"/>
        <v>2.3603965214254202E-2</v>
      </c>
      <c r="D1114" s="30">
        <v>2.5200396344315635E-2</v>
      </c>
      <c r="G1114">
        <f t="shared" si="71"/>
        <v>1.8504868257258309E-2</v>
      </c>
      <c r="H1114" s="61">
        <f t="shared" si="69"/>
        <v>1.3618252231777488</v>
      </c>
      <c r="J1114" s="74">
        <v>1.755370002871082E-2</v>
      </c>
      <c r="K1114" s="61">
        <f t="shared" si="70"/>
        <v>1.4356173515041206</v>
      </c>
    </row>
    <row r="1115" spans="1:11" x14ac:dyDescent="0.25">
      <c r="A1115" s="2">
        <v>44768</v>
      </c>
      <c r="B1115">
        <v>1294.82</v>
      </c>
      <c r="C1115">
        <f t="shared" si="68"/>
        <v>3.8147459317005436E-3</v>
      </c>
      <c r="D1115" s="30">
        <v>5.8630651186753818E-3</v>
      </c>
      <c r="G1115">
        <f t="shared" si="71"/>
        <v>1.8973348118347822E-2</v>
      </c>
      <c r="H1115" s="61">
        <f t="shared" si="69"/>
        <v>0.30901584064678672</v>
      </c>
      <c r="J1115" s="74">
        <v>1.8976193336920136E-2</v>
      </c>
      <c r="K1115" s="61">
        <f t="shared" si="70"/>
        <v>0.30896950798178185</v>
      </c>
    </row>
    <row r="1116" spans="1:11" x14ac:dyDescent="0.25">
      <c r="A1116" s="2">
        <v>44769</v>
      </c>
      <c r="B1116">
        <v>1300.17</v>
      </c>
      <c r="C1116">
        <f t="shared" si="68"/>
        <v>4.1233357970634201E-3</v>
      </c>
      <c r="D1116" s="30">
        <v>-1.0597061010967929E-4</v>
      </c>
      <c r="G1116">
        <f t="shared" si="71"/>
        <v>1.8451319585492031E-2</v>
      </c>
      <c r="H1116" s="61">
        <f t="shared" si="69"/>
        <v>-5.743253734166647E-3</v>
      </c>
      <c r="J1116" s="74">
        <v>1.6488959674224226E-2</v>
      </c>
      <c r="K1116" s="61">
        <f t="shared" si="70"/>
        <v>-6.4267614333082543E-3</v>
      </c>
    </row>
    <row r="1117" spans="1:11" x14ac:dyDescent="0.25">
      <c r="A1117" s="2">
        <v>44770</v>
      </c>
      <c r="B1117">
        <v>1320.2</v>
      </c>
      <c r="C1117">
        <f t="shared" si="68"/>
        <v>1.5288215123823529E-2</v>
      </c>
      <c r="D1117" s="30">
        <v>1.2731153617388843E-2</v>
      </c>
      <c r="G1117">
        <f t="shared" si="71"/>
        <v>1.7889236891645673E-2</v>
      </c>
      <c r="H1117" s="61">
        <f t="shared" si="69"/>
        <v>0.71166555032508572</v>
      </c>
      <c r="J1117" s="74">
        <v>1.4458866944638904E-2</v>
      </c>
      <c r="K1117" s="61">
        <f t="shared" si="70"/>
        <v>0.88050838742307769</v>
      </c>
    </row>
    <row r="1118" spans="1:11" x14ac:dyDescent="0.25">
      <c r="A1118" s="2">
        <v>44771</v>
      </c>
      <c r="B1118">
        <v>1295.96</v>
      </c>
      <c r="C1118">
        <f t="shared" si="68"/>
        <v>-1.8531507016290406E-2</v>
      </c>
      <c r="D1118" s="30">
        <v>-1.6808510512156202E-2</v>
      </c>
      <c r="G1118">
        <f t="shared" si="71"/>
        <v>1.7622379099238125E-2</v>
      </c>
      <c r="H1118" s="61">
        <f t="shared" si="69"/>
        <v>-0.95381619119083016</v>
      </c>
      <c r="J1118" s="74">
        <v>1.4630692392038378E-2</v>
      </c>
      <c r="K1118" s="61">
        <f t="shared" si="70"/>
        <v>-1.1488527037382683</v>
      </c>
    </row>
    <row r="1119" spans="1:11" x14ac:dyDescent="0.25">
      <c r="A1119" s="2">
        <v>44774</v>
      </c>
      <c r="B1119">
        <v>1272.0999999999999</v>
      </c>
      <c r="C1119">
        <f t="shared" si="68"/>
        <v>-1.8582655076214795E-2</v>
      </c>
      <c r="D1119" s="30">
        <v>-2.1851351630281211E-2</v>
      </c>
      <c r="G1119">
        <f t="shared" si="71"/>
        <v>1.7574609866180948E-2</v>
      </c>
      <c r="H1119" s="61">
        <f t="shared" si="69"/>
        <v>-1.2433477497745229</v>
      </c>
      <c r="J1119" s="74">
        <v>1.558943732841513E-2</v>
      </c>
      <c r="K1119" s="61">
        <f t="shared" si="70"/>
        <v>-1.4016767359815088</v>
      </c>
    </row>
    <row r="1120" spans="1:11" x14ac:dyDescent="0.25">
      <c r="A1120" s="2">
        <v>44775</v>
      </c>
      <c r="B1120">
        <v>1281.28</v>
      </c>
      <c r="C1120">
        <f t="shared" si="68"/>
        <v>7.1905000845812342E-3</v>
      </c>
      <c r="D1120" s="30">
        <v>9.6116730670348753E-3</v>
      </c>
      <c r="G1120">
        <f t="shared" si="71"/>
        <v>1.7860117337681978E-2</v>
      </c>
      <c r="H1120" s="61">
        <f t="shared" si="69"/>
        <v>0.53816404927843275</v>
      </c>
      <c r="J1120" s="74">
        <v>1.6257062234881336E-2</v>
      </c>
      <c r="K1120" s="61">
        <f t="shared" si="70"/>
        <v>0.59123062507640289</v>
      </c>
    </row>
    <row r="1121" spans="1:11" x14ac:dyDescent="0.25">
      <c r="A1121" s="2">
        <v>44776</v>
      </c>
      <c r="B1121">
        <v>1279.2</v>
      </c>
      <c r="C1121">
        <f t="shared" si="68"/>
        <v>-1.6246957270018108E-3</v>
      </c>
      <c r="D1121" s="30">
        <v>1.4003083444362391E-3</v>
      </c>
      <c r="G1121">
        <f t="shared" si="71"/>
        <v>1.7475348905978273E-2</v>
      </c>
      <c r="H1121" s="61">
        <f t="shared" si="69"/>
        <v>8.0130494216181125E-2</v>
      </c>
      <c r="J1121" s="74">
        <v>1.4547551601118831E-2</v>
      </c>
      <c r="K1121" s="61">
        <f t="shared" si="70"/>
        <v>9.6257321013973482E-2</v>
      </c>
    </row>
    <row r="1122" spans="1:11" x14ac:dyDescent="0.25">
      <c r="A1122" s="2">
        <v>44777</v>
      </c>
      <c r="B1122">
        <v>1281.45</v>
      </c>
      <c r="C1122">
        <f t="shared" si="68"/>
        <v>1.7573667459929621E-3</v>
      </c>
      <c r="D1122" s="30">
        <v>-8.261969468110939E-4</v>
      </c>
      <c r="G1122">
        <f t="shared" si="71"/>
        <v>1.6946451015776291E-2</v>
      </c>
      <c r="H1122" s="61">
        <f t="shared" si="69"/>
        <v>-4.8753390668166814E-2</v>
      </c>
      <c r="J1122" s="74">
        <v>1.2744898996799136E-2</v>
      </c>
      <c r="K1122" s="61">
        <f t="shared" si="70"/>
        <v>-6.4825695913211412E-2</v>
      </c>
    </row>
    <row r="1123" spans="1:11" x14ac:dyDescent="0.25">
      <c r="A1123" s="2">
        <v>44778</v>
      </c>
      <c r="B1123">
        <v>1300.0899999999999</v>
      </c>
      <c r="C1123">
        <f t="shared" si="68"/>
        <v>1.4441243556782262E-2</v>
      </c>
      <c r="D1123" s="30">
        <v>1.7675325668519704E-2</v>
      </c>
      <c r="G1123">
        <f t="shared" si="71"/>
        <v>1.6431440167921803E-2</v>
      </c>
      <c r="H1123" s="61">
        <f t="shared" si="69"/>
        <v>1.0757015506788181</v>
      </c>
      <c r="J1123" s="74">
        <v>1.12773521523597E-2</v>
      </c>
      <c r="K1123" s="61">
        <f t="shared" si="70"/>
        <v>1.5673294076235151</v>
      </c>
    </row>
    <row r="1124" spans="1:11" x14ac:dyDescent="0.25">
      <c r="A1124" s="2">
        <v>44781</v>
      </c>
      <c r="B1124">
        <v>1333.07</v>
      </c>
      <c r="C1124">
        <f t="shared" si="68"/>
        <v>2.5051060105704993E-2</v>
      </c>
      <c r="D1124" s="30">
        <v>2.4114286860436613E-2</v>
      </c>
      <c r="G1124">
        <f t="shared" si="71"/>
        <v>1.6508716506190551E-2</v>
      </c>
      <c r="H1124" s="61">
        <f t="shared" si="69"/>
        <v>1.4607002822656792</v>
      </c>
      <c r="J1124" s="74">
        <v>1.222235413877123E-2</v>
      </c>
      <c r="K1124" s="61">
        <f t="shared" si="70"/>
        <v>1.9729658122032565</v>
      </c>
    </row>
    <row r="1125" spans="1:11" x14ac:dyDescent="0.25">
      <c r="A1125" s="2">
        <v>44782</v>
      </c>
      <c r="B1125">
        <v>1322.08</v>
      </c>
      <c r="C1125">
        <f t="shared" si="68"/>
        <v>-8.2782989753504305E-3</v>
      </c>
      <c r="D1125" s="30">
        <v>-1.8078904974562111E-2</v>
      </c>
      <c r="G1125">
        <f t="shared" si="71"/>
        <v>1.7060931606688652E-2</v>
      </c>
      <c r="H1125" s="61">
        <f t="shared" si="69"/>
        <v>-1.0596669274188033</v>
      </c>
      <c r="J1125" s="74">
        <v>1.619574655214261E-2</v>
      </c>
      <c r="K1125" s="61">
        <f t="shared" si="70"/>
        <v>-1.1162748760210977</v>
      </c>
    </row>
    <row r="1126" spans="1:11" x14ac:dyDescent="0.25">
      <c r="A1126" s="2">
        <v>44783</v>
      </c>
      <c r="B1126">
        <v>1314.08</v>
      </c>
      <c r="C1126">
        <f t="shared" si="68"/>
        <v>-6.0694529609920883E-3</v>
      </c>
      <c r="D1126" s="30">
        <v>-6.098441935671009E-3</v>
      </c>
      <c r="G1126">
        <f t="shared" si="71"/>
        <v>1.7123716663025472E-2</v>
      </c>
      <c r="H1126" s="61">
        <f t="shared" si="69"/>
        <v>-0.35614008662261509</v>
      </c>
      <c r="J1126" s="74">
        <v>1.463198219202398E-2</v>
      </c>
      <c r="K1126" s="61">
        <f t="shared" si="70"/>
        <v>-0.41678850176535359</v>
      </c>
    </row>
    <row r="1127" spans="1:11" x14ac:dyDescent="0.25">
      <c r="A1127" s="2">
        <v>44784</v>
      </c>
      <c r="B1127">
        <v>1324.48</v>
      </c>
      <c r="C1127">
        <f t="shared" si="68"/>
        <v>7.8831285684853782E-3</v>
      </c>
      <c r="D1127" s="30">
        <v>1.0009321183996518E-2</v>
      </c>
      <c r="G1127">
        <f t="shared" si="71"/>
        <v>1.6669128101277724E-2</v>
      </c>
      <c r="H1127" s="61">
        <f t="shared" si="69"/>
        <v>0.60047058989421775</v>
      </c>
      <c r="J1127" s="74">
        <v>1.311931555559962E-2</v>
      </c>
      <c r="K1127" s="61">
        <f t="shared" si="70"/>
        <v>0.76294537939704588</v>
      </c>
    </row>
    <row r="1128" spans="1:11" x14ac:dyDescent="0.25">
      <c r="A1128" s="2">
        <v>44785</v>
      </c>
      <c r="B1128">
        <v>1330.82</v>
      </c>
      <c r="C1128">
        <f t="shared" si="68"/>
        <v>4.7753640252795673E-3</v>
      </c>
      <c r="D1128" s="30">
        <v>5.3415046270639203E-3</v>
      </c>
      <c r="G1128">
        <f t="shared" si="71"/>
        <v>1.6346236031308935E-2</v>
      </c>
      <c r="H1128" s="61">
        <f t="shared" si="69"/>
        <v>0.32677275776717118</v>
      </c>
      <c r="J1128" s="74">
        <v>1.2157444740039217E-2</v>
      </c>
      <c r="K1128" s="61">
        <f t="shared" si="70"/>
        <v>0.4393607983651579</v>
      </c>
    </row>
    <row r="1129" spans="1:11" x14ac:dyDescent="0.25">
      <c r="A1129" s="2">
        <v>44789</v>
      </c>
      <c r="B1129">
        <v>1321.38</v>
      </c>
      <c r="C1129">
        <f t="shared" si="68"/>
        <v>-7.1186485667923266E-3</v>
      </c>
      <c r="D1129" s="30">
        <v>-7.6051500132591201E-3</v>
      </c>
      <c r="G1129">
        <f t="shared" si="71"/>
        <v>1.5902181194686577E-2</v>
      </c>
      <c r="H1129" s="61">
        <f t="shared" si="69"/>
        <v>-0.47824571485830142</v>
      </c>
      <c r="J1129" s="74">
        <v>1.1010333713584739E-2</v>
      </c>
      <c r="K1129" s="61">
        <f t="shared" si="70"/>
        <v>-0.69072838399763992</v>
      </c>
    </row>
    <row r="1130" spans="1:11" x14ac:dyDescent="0.25">
      <c r="A1130" s="2">
        <v>44790</v>
      </c>
      <c r="B1130">
        <v>1323.22</v>
      </c>
      <c r="C1130">
        <f t="shared" si="68"/>
        <v>1.3915150093785726E-3</v>
      </c>
      <c r="D1130" s="30">
        <v>2.2183686898565938E-3</v>
      </c>
      <c r="G1130">
        <f t="shared" si="71"/>
        <v>1.5529871317791892E-2</v>
      </c>
      <c r="H1130" s="61">
        <f t="shared" si="69"/>
        <v>0.14284527182882101</v>
      </c>
      <c r="J1130" s="74">
        <v>1.0420047391374523E-2</v>
      </c>
      <c r="K1130" s="61">
        <f t="shared" si="70"/>
        <v>0.21289429947246771</v>
      </c>
    </row>
    <row r="1131" spans="1:11" x14ac:dyDescent="0.25">
      <c r="A1131" s="2">
        <v>44791</v>
      </c>
      <c r="B1131">
        <v>1324.12</v>
      </c>
      <c r="C1131">
        <f t="shared" si="68"/>
        <v>6.7992780275474764E-4</v>
      </c>
      <c r="D1131" s="30">
        <v>3.4450220227163402E-4</v>
      </c>
      <c r="G1131">
        <f t="shared" si="71"/>
        <v>1.5066570895097296E-2</v>
      </c>
      <c r="H1131" s="61">
        <f t="shared" si="69"/>
        <v>2.286533576022504E-2</v>
      </c>
      <c r="J1131" s="74">
        <v>9.3919214406171219E-3</v>
      </c>
      <c r="K1131" s="61">
        <f t="shared" si="70"/>
        <v>3.6680694621418972E-2</v>
      </c>
    </row>
    <row r="1132" spans="1:11" x14ac:dyDescent="0.25">
      <c r="A1132" s="2">
        <v>44792</v>
      </c>
      <c r="B1132">
        <v>1307.78</v>
      </c>
      <c r="C1132">
        <f t="shared" si="68"/>
        <v>-1.2417044678984843E-2</v>
      </c>
      <c r="D1132" s="30">
        <v>-1.2128637813879004E-2</v>
      </c>
      <c r="G1132">
        <f t="shared" si="71"/>
        <v>1.460782618772607E-2</v>
      </c>
      <c r="H1132" s="61">
        <f t="shared" si="69"/>
        <v>-0.83028355198187165</v>
      </c>
      <c r="J1132" s="74">
        <v>8.5573603232801596E-3</v>
      </c>
      <c r="K1132" s="61">
        <f t="shared" si="70"/>
        <v>-1.4173340090498752</v>
      </c>
    </row>
    <row r="1133" spans="1:11" x14ac:dyDescent="0.25">
      <c r="A1133" s="2">
        <v>44795</v>
      </c>
      <c r="B1133">
        <v>1293.27</v>
      </c>
      <c r="C1133">
        <f t="shared" si="68"/>
        <v>-1.1157148473983112E-2</v>
      </c>
      <c r="D1133" s="30">
        <v>-1.0044957048392053E-2</v>
      </c>
      <c r="G1133">
        <f t="shared" si="71"/>
        <v>1.4471057393576393E-2</v>
      </c>
      <c r="H1133" s="61">
        <f t="shared" si="69"/>
        <v>-0.69414119336234148</v>
      </c>
      <c r="J1133" s="74">
        <v>9.9011811996161606E-3</v>
      </c>
      <c r="K1133" s="61">
        <f t="shared" si="70"/>
        <v>-1.0145210804526501</v>
      </c>
    </row>
    <row r="1134" spans="1:11" x14ac:dyDescent="0.25">
      <c r="A1134" s="2">
        <v>44796</v>
      </c>
      <c r="B1134">
        <v>1289.54</v>
      </c>
      <c r="C1134">
        <f t="shared" si="68"/>
        <v>-2.8883290626175329E-3</v>
      </c>
      <c r="D1134" s="30">
        <v>5.3765869319682014E-4</v>
      </c>
      <c r="G1134">
        <f t="shared" si="71"/>
        <v>1.4244328053268555E-2</v>
      </c>
      <c r="H1134" s="61">
        <f t="shared" si="69"/>
        <v>3.7745458486084717E-2</v>
      </c>
      <c r="J1134" s="74">
        <v>1.0439693882841031E-2</v>
      </c>
      <c r="K1134" s="61">
        <f t="shared" si="70"/>
        <v>5.1501384928587877E-2</v>
      </c>
    </row>
    <row r="1135" spans="1:11" x14ac:dyDescent="0.25">
      <c r="A1135" s="2">
        <v>44797</v>
      </c>
      <c r="B1135">
        <v>1291.98</v>
      </c>
      <c r="C1135">
        <f t="shared" si="68"/>
        <v>1.8903597311687712E-3</v>
      </c>
      <c r="D1135" s="30">
        <v>4.0833171631159959E-3</v>
      </c>
      <c r="G1135">
        <f t="shared" si="71"/>
        <v>1.3811016378239791E-2</v>
      </c>
      <c r="H1135" s="61">
        <f t="shared" si="69"/>
        <v>0.29565652891046773</v>
      </c>
      <c r="J1135" s="74">
        <v>9.4860461024551309E-3</v>
      </c>
      <c r="K1135" s="61">
        <f t="shared" si="70"/>
        <v>0.43045512524540358</v>
      </c>
    </row>
    <row r="1136" spans="1:11" x14ac:dyDescent="0.25">
      <c r="A1136" s="2">
        <v>44798</v>
      </c>
      <c r="B1136">
        <v>1304.3599999999999</v>
      </c>
      <c r="C1136">
        <f t="shared" si="68"/>
        <v>9.5365736583489825E-3</v>
      </c>
      <c r="D1136" s="30">
        <v>1.1931068829253358E-2</v>
      </c>
      <c r="G1136">
        <f t="shared" si="71"/>
        <v>1.342758100847964E-2</v>
      </c>
      <c r="H1136" s="61">
        <f t="shared" si="69"/>
        <v>0.88854938366923863</v>
      </c>
      <c r="J1136" s="74">
        <v>8.6732528909597185E-3</v>
      </c>
      <c r="K1136" s="61">
        <f t="shared" si="70"/>
        <v>1.3756163897502998</v>
      </c>
    </row>
    <row r="1137" spans="1:11" x14ac:dyDescent="0.25">
      <c r="A1137" s="2">
        <v>44799</v>
      </c>
      <c r="B1137">
        <v>1298.8399999999999</v>
      </c>
      <c r="C1137">
        <f t="shared" si="68"/>
        <v>-4.2409405910901372E-3</v>
      </c>
      <c r="D1137" s="30">
        <v>-5.835662319695064E-3</v>
      </c>
      <c r="G1137">
        <f t="shared" si="71"/>
        <v>1.3342524500237164E-2</v>
      </c>
      <c r="H1137" s="61">
        <f t="shared" si="69"/>
        <v>-0.43737317623747551</v>
      </c>
      <c r="J1137" s="74">
        <v>9.210630904125194E-3</v>
      </c>
      <c r="K1137" s="61">
        <f t="shared" si="70"/>
        <v>-0.63357900022694724</v>
      </c>
    </row>
    <row r="1138" spans="1:11" x14ac:dyDescent="0.25">
      <c r="A1138" s="2">
        <v>44802</v>
      </c>
      <c r="B1138">
        <v>1289.8599999999999</v>
      </c>
      <c r="C1138">
        <f t="shared" si="68"/>
        <v>-6.9378730793910499E-3</v>
      </c>
      <c r="D1138" s="30">
        <v>-8.8016522837342515E-3</v>
      </c>
      <c r="G1138">
        <f t="shared" si="71"/>
        <v>1.3014794647616755E-2</v>
      </c>
      <c r="H1138" s="61">
        <f t="shared" si="69"/>
        <v>-0.67628053473329242</v>
      </c>
      <c r="J1138" s="74">
        <v>8.6521418925596446E-3</v>
      </c>
      <c r="K1138" s="61">
        <f t="shared" si="70"/>
        <v>-1.0172801594138414</v>
      </c>
    </row>
    <row r="1139" spans="1:11" x14ac:dyDescent="0.25">
      <c r="A1139" s="2">
        <v>44803</v>
      </c>
      <c r="B1139">
        <v>1270.29</v>
      </c>
      <c r="C1139">
        <f t="shared" si="68"/>
        <v>-1.5288464492193675E-2</v>
      </c>
      <c r="D1139" s="30">
        <v>-1.3838636735884709E-2</v>
      </c>
      <c r="G1139">
        <f t="shared" si="71"/>
        <v>1.2801169161911798E-2</v>
      </c>
      <c r="H1139" s="61">
        <f t="shared" si="69"/>
        <v>-1.0810447515262716</v>
      </c>
      <c r="J1139" s="74">
        <v>8.6409649124478613E-3</v>
      </c>
      <c r="K1139" s="61">
        <f t="shared" si="70"/>
        <v>-1.601515209944814</v>
      </c>
    </row>
    <row r="1140" spans="1:11" x14ac:dyDescent="0.25">
      <c r="A1140" s="2">
        <v>44804</v>
      </c>
      <c r="B1140">
        <v>1228.33</v>
      </c>
      <c r="C1140">
        <f t="shared" si="68"/>
        <v>-3.3589697594806997E-2</v>
      </c>
      <c r="D1140" s="30">
        <v>-2.9796813556545208E-2</v>
      </c>
      <c r="G1140">
        <f t="shared" si="71"/>
        <v>1.2865776618596926E-2</v>
      </c>
      <c r="H1140" s="61">
        <f t="shared" si="69"/>
        <v>-2.3159747320247419</v>
      </c>
      <c r="J1140" s="74">
        <v>1.0838602154771396E-2</v>
      </c>
      <c r="K1140" s="61">
        <f t="shared" si="70"/>
        <v>-2.7491380466832598</v>
      </c>
    </row>
    <row r="1141" spans="1:11" x14ac:dyDescent="0.25">
      <c r="A1141" s="2">
        <v>44805</v>
      </c>
      <c r="B1141">
        <v>1224</v>
      </c>
      <c r="C1141">
        <f t="shared" si="68"/>
        <v>-3.5313391751674687E-3</v>
      </c>
      <c r="D1141" s="30">
        <v>1.0040431009948562E-3</v>
      </c>
      <c r="G1141">
        <f t="shared" si="71"/>
        <v>1.4452249700550715E-2</v>
      </c>
      <c r="H1141" s="61">
        <f t="shared" si="69"/>
        <v>6.9473135449396248E-2</v>
      </c>
      <c r="J1141" s="74">
        <v>1.8847603941452823E-2</v>
      </c>
      <c r="K1141" s="61">
        <f t="shared" si="70"/>
        <v>5.3271657453847258E-2</v>
      </c>
    </row>
    <row r="1142" spans="1:11" x14ac:dyDescent="0.25">
      <c r="A1142" s="2">
        <v>44806</v>
      </c>
      <c r="B1142">
        <v>1232.9100000000001</v>
      </c>
      <c r="C1142">
        <f t="shared" si="68"/>
        <v>7.2530447272462001E-3</v>
      </c>
      <c r="D1142" s="30">
        <v>1.3054103271169142E-2</v>
      </c>
      <c r="G1142">
        <f t="shared" si="71"/>
        <v>1.401413416075226E-2</v>
      </c>
      <c r="H1142" s="61">
        <f t="shared" si="69"/>
        <v>0.93149552597607044</v>
      </c>
      <c r="J1142" s="74">
        <v>1.6367914523349465E-2</v>
      </c>
      <c r="K1142" s="61">
        <f t="shared" si="70"/>
        <v>0.79754224354892356</v>
      </c>
    </row>
    <row r="1143" spans="1:11" x14ac:dyDescent="0.25">
      <c r="A1143" s="2">
        <v>44809</v>
      </c>
      <c r="B1143">
        <v>1236.74</v>
      </c>
      <c r="C1143">
        <f t="shared" si="68"/>
        <v>3.101656567100537E-3</v>
      </c>
      <c r="D1143" s="30">
        <v>3.3317510428930459E-3</v>
      </c>
      <c r="G1143">
        <f t="shared" si="71"/>
        <v>1.395839445036178E-2</v>
      </c>
      <c r="H1143" s="61">
        <f t="shared" si="69"/>
        <v>0.23869156690916499</v>
      </c>
      <c r="J1143" s="74">
        <v>1.4643749335309793E-2</v>
      </c>
      <c r="K1143" s="61">
        <f t="shared" si="70"/>
        <v>0.22752035469900794</v>
      </c>
    </row>
    <row r="1144" spans="1:11" x14ac:dyDescent="0.25">
      <c r="A1144" s="2">
        <v>44810</v>
      </c>
      <c r="B1144">
        <v>1227.08</v>
      </c>
      <c r="C1144">
        <f t="shared" si="68"/>
        <v>-7.8415221071116425E-3</v>
      </c>
      <c r="D1144" s="30">
        <v>-1.1318085748518796E-2</v>
      </c>
      <c r="G1144">
        <f t="shared" si="71"/>
        <v>1.3557750661326024E-2</v>
      </c>
      <c r="H1144" s="61">
        <f t="shared" si="69"/>
        <v>-0.83480556850805987</v>
      </c>
      <c r="J1144" s="74">
        <v>1.2886654520590495E-2</v>
      </c>
      <c r="K1144" s="61">
        <f t="shared" si="70"/>
        <v>-0.87827959773691333</v>
      </c>
    </row>
    <row r="1145" spans="1:11" x14ac:dyDescent="0.25">
      <c r="A1145" s="2">
        <v>44811</v>
      </c>
      <c r="B1145">
        <v>1210.3</v>
      </c>
      <c r="C1145">
        <f t="shared" si="68"/>
        <v>-1.3769100514948561E-2</v>
      </c>
      <c r="D1145" s="30">
        <v>-1.3091402442820838E-2</v>
      </c>
      <c r="G1145">
        <f t="shared" si="71"/>
        <v>1.3433904522351442E-2</v>
      </c>
      <c r="H1145" s="61">
        <f t="shared" si="69"/>
        <v>-0.97450465134981823</v>
      </c>
      <c r="J1145" s="74">
        <v>1.1970953048879735E-2</v>
      </c>
      <c r="K1145" s="61">
        <f t="shared" si="70"/>
        <v>-1.0935973426147516</v>
      </c>
    </row>
    <row r="1146" spans="1:11" x14ac:dyDescent="0.25">
      <c r="A1146" s="2">
        <v>44812</v>
      </c>
      <c r="B1146">
        <v>1202.96</v>
      </c>
      <c r="C1146">
        <f t="shared" si="68"/>
        <v>-6.0830765304933729E-3</v>
      </c>
      <c r="D1146" s="30">
        <v>-5.2111132399631941E-3</v>
      </c>
      <c r="G1146">
        <f t="shared" si="71"/>
        <v>1.3413601020900725E-2</v>
      </c>
      <c r="H1146" s="61">
        <f t="shared" si="69"/>
        <v>-0.38849472500660881</v>
      </c>
      <c r="J1146" s="74">
        <v>1.251346845428572E-2</v>
      </c>
      <c r="K1146" s="61">
        <f t="shared" si="70"/>
        <v>-0.41644035456679857</v>
      </c>
    </row>
    <row r="1147" spans="1:11" x14ac:dyDescent="0.25">
      <c r="A1147" s="2">
        <v>44813</v>
      </c>
      <c r="B1147">
        <v>1222.51</v>
      </c>
      <c r="C1147">
        <f t="shared" si="68"/>
        <v>1.6120936060606814E-2</v>
      </c>
      <c r="D1147" s="30">
        <v>1.7787565386494477E-2</v>
      </c>
      <c r="G1147">
        <f t="shared" si="71"/>
        <v>1.3067461608094267E-2</v>
      </c>
      <c r="H1147" s="61">
        <f t="shared" si="69"/>
        <v>1.3612104569319321</v>
      </c>
      <c r="J1147" s="74">
        <v>1.1437901288759865E-2</v>
      </c>
      <c r="K1147" s="61">
        <f t="shared" si="70"/>
        <v>1.5551424109573744</v>
      </c>
    </row>
    <row r="1148" spans="1:11" x14ac:dyDescent="0.25">
      <c r="A1148" s="2">
        <v>44816</v>
      </c>
      <c r="B1148">
        <v>1235.54</v>
      </c>
      <c r="C1148">
        <f t="shared" si="68"/>
        <v>1.0601999186370909E-2</v>
      </c>
      <c r="D1148" s="30">
        <v>1.0327579545562498E-2</v>
      </c>
      <c r="G1148">
        <f t="shared" si="71"/>
        <v>1.3397644891883257E-2</v>
      </c>
      <c r="H1148" s="61">
        <f t="shared" si="69"/>
        <v>0.77085037175595639</v>
      </c>
      <c r="J1148" s="74">
        <v>1.2801782052529369E-2</v>
      </c>
      <c r="K1148" s="61">
        <f t="shared" si="70"/>
        <v>0.80672983676690391</v>
      </c>
    </row>
    <row r="1149" spans="1:11" x14ac:dyDescent="0.25">
      <c r="A1149" s="2">
        <v>44817</v>
      </c>
      <c r="B1149">
        <v>1228.0899999999999</v>
      </c>
      <c r="C1149">
        <f t="shared" si="68"/>
        <v>-6.0480045372484697E-3</v>
      </c>
      <c r="D1149" s="30">
        <v>-9.9551198691909364E-3</v>
      </c>
      <c r="G1149">
        <f t="shared" si="71"/>
        <v>1.3233541071318003E-2</v>
      </c>
      <c r="H1149" s="61">
        <f t="shared" si="69"/>
        <v>-0.75226425153637655</v>
      </c>
      <c r="J1149" s="74">
        <v>1.2390235138811517E-2</v>
      </c>
      <c r="K1149" s="61">
        <f t="shared" si="70"/>
        <v>-0.80346496718268423</v>
      </c>
    </row>
    <row r="1150" spans="1:11" x14ac:dyDescent="0.25">
      <c r="A1150" s="2">
        <v>44818</v>
      </c>
      <c r="B1150">
        <v>1218.76</v>
      </c>
      <c r="C1150">
        <f t="shared" si="68"/>
        <v>-7.6261685171939552E-3</v>
      </c>
      <c r="D1150" s="30">
        <v>-8.4280225214837107E-3</v>
      </c>
      <c r="G1150">
        <f t="shared" si="71"/>
        <v>1.3060064219814635E-2</v>
      </c>
      <c r="H1150" s="61">
        <f t="shared" si="69"/>
        <v>-0.64532780081561747</v>
      </c>
      <c r="J1150" s="74">
        <v>1.1336735334679059E-2</v>
      </c>
      <c r="K1150" s="61">
        <f t="shared" si="70"/>
        <v>-0.74342588696610035</v>
      </c>
    </row>
    <row r="1151" spans="1:11" x14ac:dyDescent="0.25">
      <c r="A1151" s="2">
        <v>44819</v>
      </c>
      <c r="B1151">
        <v>1213.7</v>
      </c>
      <c r="C1151">
        <f t="shared" si="68"/>
        <v>-4.1604032942843643E-3</v>
      </c>
      <c r="D1151" s="30">
        <v>-2.0281226937713857E-3</v>
      </c>
      <c r="G1151">
        <f t="shared" si="71"/>
        <v>1.2829390266006399E-2</v>
      </c>
      <c r="H1151" s="61">
        <f t="shared" si="69"/>
        <v>-0.15808410623731931</v>
      </c>
      <c r="J1151" s="74">
        <v>1.074946723403165E-2</v>
      </c>
      <c r="K1151" s="61">
        <f t="shared" si="70"/>
        <v>-0.18867192667470706</v>
      </c>
    </row>
    <row r="1152" spans="1:11" x14ac:dyDescent="0.25">
      <c r="A1152" s="2">
        <v>44820</v>
      </c>
      <c r="B1152">
        <v>1209.58</v>
      </c>
      <c r="C1152">
        <f t="shared" si="68"/>
        <v>-3.4003532152763406E-3</v>
      </c>
      <c r="D1152" s="30">
        <v>-5.5161816755214168E-3</v>
      </c>
      <c r="G1152">
        <f t="shared" si="71"/>
        <v>1.2448472043640904E-2</v>
      </c>
      <c r="H1152" s="61">
        <f t="shared" si="69"/>
        <v>-0.44312118436569625</v>
      </c>
      <c r="J1152" s="74">
        <v>9.8375358235933841E-3</v>
      </c>
      <c r="K1152" s="61">
        <f t="shared" si="70"/>
        <v>-0.56072798863836881</v>
      </c>
    </row>
    <row r="1153" spans="1:11" x14ac:dyDescent="0.25">
      <c r="A1153" s="2">
        <v>44823</v>
      </c>
      <c r="B1153">
        <v>1205.45</v>
      </c>
      <c r="C1153">
        <f t="shared" si="68"/>
        <v>-3.4202507017306568E-3</v>
      </c>
      <c r="D1153" s="30">
        <v>-3.1916135488470579E-3</v>
      </c>
      <c r="G1153">
        <f t="shared" si="71"/>
        <v>1.2144640153774507E-2</v>
      </c>
      <c r="H1153" s="61">
        <f t="shared" si="69"/>
        <v>-0.26280017426906771</v>
      </c>
      <c r="J1153" s="74">
        <v>9.0529084918503384E-3</v>
      </c>
      <c r="K1153" s="61">
        <f t="shared" si="70"/>
        <v>-0.35255117752711523</v>
      </c>
    </row>
    <row r="1154" spans="1:11" x14ac:dyDescent="0.25">
      <c r="A1154" s="2">
        <v>44824</v>
      </c>
      <c r="B1154">
        <v>1194.83</v>
      </c>
      <c r="C1154">
        <f t="shared" si="68"/>
        <v>-8.8490253637541344E-3</v>
      </c>
      <c r="D1154" s="30">
        <v>-6.7087696172051471E-3</v>
      </c>
      <c r="G1154">
        <f t="shared" si="71"/>
        <v>1.1800590291146574E-2</v>
      </c>
      <c r="H1154" s="61">
        <f t="shared" si="69"/>
        <v>-0.56851135847317913</v>
      </c>
      <c r="J1154" s="74">
        <v>8.4459746930847061E-3</v>
      </c>
      <c r="K1154" s="61">
        <f t="shared" si="70"/>
        <v>-0.79431561909581294</v>
      </c>
    </row>
    <row r="1155" spans="1:11" x14ac:dyDescent="0.25">
      <c r="A1155" s="2">
        <v>44825</v>
      </c>
      <c r="B1155">
        <v>1197.75</v>
      </c>
      <c r="C1155">
        <f t="shared" si="68"/>
        <v>2.4408809316767096E-3</v>
      </c>
      <c r="D1155" s="30">
        <v>4.7193667258002905E-3</v>
      </c>
      <c r="G1155">
        <f t="shared" si="71"/>
        <v>1.155850988375823E-2</v>
      </c>
      <c r="H1155" s="61">
        <f t="shared" si="69"/>
        <v>0.40830234807618615</v>
      </c>
      <c r="J1155" s="74">
        <v>8.894629081442007E-3</v>
      </c>
      <c r="K1155" s="61">
        <f t="shared" si="70"/>
        <v>0.53058611917240084</v>
      </c>
    </row>
    <row r="1156" spans="1:11" x14ac:dyDescent="0.25">
      <c r="A1156" s="2">
        <v>44826</v>
      </c>
      <c r="B1156">
        <v>1201.6099999999999</v>
      </c>
      <c r="C1156">
        <f t="shared" ref="C1156:C1219" si="72">LN(B1156/B1155)</f>
        <v>3.2175274490264258E-3</v>
      </c>
      <c r="D1156" s="30">
        <v>3.9184353515248757E-3</v>
      </c>
      <c r="G1156">
        <f t="shared" si="71"/>
        <v>1.126585758060681E-2</v>
      </c>
      <c r="H1156" s="61">
        <f t="shared" si="69"/>
        <v>0.34781509738505129</v>
      </c>
      <c r="J1156" s="74">
        <v>8.2440695858141001E-3</v>
      </c>
      <c r="K1156" s="61">
        <f t="shared" si="70"/>
        <v>0.47530352706720042</v>
      </c>
    </row>
    <row r="1157" spans="1:11" x14ac:dyDescent="0.25">
      <c r="A1157" s="2">
        <v>44827</v>
      </c>
      <c r="B1157">
        <v>1157.27</v>
      </c>
      <c r="C1157">
        <f t="shared" si="72"/>
        <v>-3.759854109981646E-2</v>
      </c>
      <c r="D1157" s="30">
        <v>-3.9353745712185889E-2</v>
      </c>
      <c r="G1157">
        <f t="shared" si="71"/>
        <v>1.0964744517824834E-2</v>
      </c>
      <c r="H1157" s="61">
        <f t="shared" si="69"/>
        <v>-3.5891165223421746</v>
      </c>
      <c r="J1157" s="74">
        <v>7.8082400010161075E-3</v>
      </c>
      <c r="K1157" s="61">
        <f t="shared" si="70"/>
        <v>-5.0400276767958818</v>
      </c>
    </row>
    <row r="1158" spans="1:11" x14ac:dyDescent="0.25">
      <c r="A1158" s="2">
        <v>44830</v>
      </c>
      <c r="B1158">
        <v>1112.8399999999999</v>
      </c>
      <c r="C1158">
        <f t="shared" si="72"/>
        <v>-3.9148476786179276E-2</v>
      </c>
      <c r="D1158" s="30">
        <v>-3.7005019958449764E-2</v>
      </c>
      <c r="G1158">
        <f t="shared" si="71"/>
        <v>1.435043982237001E-2</v>
      </c>
      <c r="H1158" s="61">
        <f t="shared" si="69"/>
        <v>-2.5786680001796833</v>
      </c>
      <c r="J1158" s="74">
        <v>1.9510489228450809E-2</v>
      </c>
      <c r="K1158" s="61">
        <f t="shared" si="70"/>
        <v>-1.8966730933885492</v>
      </c>
    </row>
    <row r="1159" spans="1:11" x14ac:dyDescent="0.25">
      <c r="A1159" s="2">
        <v>44831</v>
      </c>
      <c r="B1159">
        <v>1123.81</v>
      </c>
      <c r="C1159">
        <f t="shared" si="72"/>
        <v>9.8093916927400274E-3</v>
      </c>
      <c r="D1159" s="30">
        <v>2.111916587724913E-2</v>
      </c>
      <c r="G1159">
        <f t="shared" si="71"/>
        <v>1.6605460121214687E-2</v>
      </c>
      <c r="H1159" s="61">
        <f t="shared" si="69"/>
        <v>1.2718205772731257</v>
      </c>
      <c r="J1159" s="74">
        <v>2.5257392640425137E-2</v>
      </c>
      <c r="K1159" s="61">
        <f t="shared" si="70"/>
        <v>0.83615780052638278</v>
      </c>
    </row>
    <row r="1160" spans="1:11" x14ac:dyDescent="0.25">
      <c r="A1160" s="2">
        <v>44832</v>
      </c>
      <c r="B1160">
        <v>1130.3499999999999</v>
      </c>
      <c r="C1160">
        <f t="shared" si="72"/>
        <v>5.8026212428264534E-3</v>
      </c>
      <c r="D1160" s="30">
        <v>1.1480256438129055E-2</v>
      </c>
      <c r="G1160">
        <f t="shared" si="71"/>
        <v>1.6910292059218318E-2</v>
      </c>
      <c r="H1160" s="61">
        <f t="shared" si="69"/>
        <v>0.67889167129262062</v>
      </c>
      <c r="J1160" s="74">
        <v>2.2146310723060517E-2</v>
      </c>
      <c r="K1160" s="61">
        <f t="shared" si="70"/>
        <v>0.51838234285112283</v>
      </c>
    </row>
    <row r="1161" spans="1:11" x14ac:dyDescent="0.25">
      <c r="A1161" s="2">
        <v>44833</v>
      </c>
      <c r="B1161">
        <v>1135.78</v>
      </c>
      <c r="C1161">
        <f t="shared" si="72"/>
        <v>4.7923202925358958E-3</v>
      </c>
      <c r="D1161" s="30">
        <v>6.6891856225323714E-4</v>
      </c>
      <c r="G1161">
        <f t="shared" si="71"/>
        <v>1.6634550674709869E-2</v>
      </c>
      <c r="H1161" s="61">
        <f t="shared" si="69"/>
        <v>4.0212601790935006E-2</v>
      </c>
      <c r="J1161" s="74">
        <v>1.9235318903022169E-2</v>
      </c>
      <c r="K1161" s="61">
        <f t="shared" si="70"/>
        <v>3.4775537937566485E-2</v>
      </c>
    </row>
    <row r="1162" spans="1:11" x14ac:dyDescent="0.25">
      <c r="A1162" s="2">
        <v>44834</v>
      </c>
      <c r="B1162">
        <v>1128.24</v>
      </c>
      <c r="C1162">
        <f t="shared" si="72"/>
        <v>-6.6607431703798042E-3</v>
      </c>
      <c r="D1162" s="30">
        <v>-8.5449407621909571E-3</v>
      </c>
      <c r="G1162">
        <f t="shared" si="71"/>
        <v>1.6128627551750853E-2</v>
      </c>
      <c r="H1162" s="61">
        <f t="shared" si="69"/>
        <v>-0.52979962087743515</v>
      </c>
      <c r="J1162" s="74">
        <v>1.6761525044751233E-2</v>
      </c>
      <c r="K1162" s="61">
        <f t="shared" si="70"/>
        <v>-0.50979494642504219</v>
      </c>
    </row>
    <row r="1163" spans="1:11" x14ac:dyDescent="0.25">
      <c r="A1163" s="2">
        <v>44837</v>
      </c>
      <c r="B1163">
        <v>1156.7</v>
      </c>
      <c r="C1163">
        <f t="shared" si="72"/>
        <v>2.4912226917371098E-2</v>
      </c>
      <c r="D1163" s="30">
        <v>2.5757771357720175E-2</v>
      </c>
      <c r="G1163">
        <f t="shared" si="71"/>
        <v>1.5776743322329614E-2</v>
      </c>
      <c r="H1163" s="61">
        <f t="shared" si="69"/>
        <v>1.6326418470194615</v>
      </c>
      <c r="J1163" s="74">
        <v>1.4896439756195175E-2</v>
      </c>
      <c r="K1163" s="61">
        <f t="shared" si="70"/>
        <v>1.7291226480480315</v>
      </c>
    </row>
    <row r="1164" spans="1:11" x14ac:dyDescent="0.25">
      <c r="A1164" s="2">
        <v>44838</v>
      </c>
      <c r="B1164">
        <v>1197.44</v>
      </c>
      <c r="C1164">
        <f t="shared" si="72"/>
        <v>3.4614821344314234E-2</v>
      </c>
      <c r="D1164" s="30">
        <v>2.9531496781512276E-2</v>
      </c>
      <c r="G1164">
        <f t="shared" si="71"/>
        <v>1.6546270250003388E-2</v>
      </c>
      <c r="H1164" s="61">
        <f t="shared" si="69"/>
        <v>1.784782693338774</v>
      </c>
      <c r="J1164" s="74">
        <v>1.7686533188117051E-2</v>
      </c>
      <c r="K1164" s="61">
        <f t="shared" si="70"/>
        <v>1.6697165276773083</v>
      </c>
    </row>
    <row r="1165" spans="1:11" x14ac:dyDescent="0.25">
      <c r="A1165" s="2">
        <v>44839</v>
      </c>
      <c r="B1165">
        <v>1215.3599999999999</v>
      </c>
      <c r="C1165">
        <f t="shared" si="72"/>
        <v>1.4854384538196153E-2</v>
      </c>
      <c r="D1165" s="30">
        <v>7.5551053540603352E-3</v>
      </c>
      <c r="G1165">
        <f t="shared" si="71"/>
        <v>1.7597695126475132E-2</v>
      </c>
      <c r="H1165" s="61">
        <f t="shared" si="69"/>
        <v>0.42932357332943771</v>
      </c>
      <c r="J1165" s="74">
        <v>2.2622870326911678E-2</v>
      </c>
      <c r="K1165" s="61">
        <f t="shared" si="70"/>
        <v>0.33395874373522555</v>
      </c>
    </row>
    <row r="1166" spans="1:11" x14ac:dyDescent="0.25">
      <c r="A1166" s="2">
        <v>44840</v>
      </c>
      <c r="B1166">
        <v>1218.1500000000001</v>
      </c>
      <c r="C1166">
        <f t="shared" si="72"/>
        <v>2.2929852126633106E-3</v>
      </c>
      <c r="D1166" s="30">
        <v>-6.3990152782512416E-3</v>
      </c>
      <c r="G1166">
        <f t="shared" si="71"/>
        <v>1.7161670033920409E-2</v>
      </c>
      <c r="H1166" s="61">
        <f t="shared" si="69"/>
        <v>-0.37286670036211222</v>
      </c>
      <c r="J1166" s="74">
        <v>2.0702596276240933E-2</v>
      </c>
      <c r="K1166" s="61">
        <f t="shared" si="70"/>
        <v>-0.30909240526488885</v>
      </c>
    </row>
    <row r="1167" spans="1:11" x14ac:dyDescent="0.25">
      <c r="A1167" s="2">
        <v>44841</v>
      </c>
      <c r="B1167">
        <v>1209.0999999999999</v>
      </c>
      <c r="C1167">
        <f t="shared" si="72"/>
        <v>-7.4570332163287094E-3</v>
      </c>
      <c r="D1167" s="30">
        <v>-8.1733558008426389E-3</v>
      </c>
      <c r="G1167">
        <f t="shared" si="71"/>
        <v>1.6712521863676038E-2</v>
      </c>
      <c r="H1167" s="61">
        <f t="shared" si="69"/>
        <v>-0.48905580303874324</v>
      </c>
      <c r="J1167" s="74">
        <v>1.785959026585927E-2</v>
      </c>
      <c r="K1167" s="61">
        <f t="shared" si="70"/>
        <v>-0.45764520233518347</v>
      </c>
    </row>
    <row r="1168" spans="1:11" x14ac:dyDescent="0.25">
      <c r="A1168" s="2">
        <v>44844</v>
      </c>
      <c r="B1168">
        <v>1198.83</v>
      </c>
      <c r="C1168">
        <f t="shared" si="72"/>
        <v>-8.5302000257885726E-3</v>
      </c>
      <c r="D1168" s="30">
        <v>-5.8650221330345557E-3</v>
      </c>
      <c r="G1168">
        <f t="shared" si="71"/>
        <v>1.6326607379490959E-2</v>
      </c>
      <c r="H1168" s="61">
        <f t="shared" ref="H1168:H1231" si="73">D1168/G1168</f>
        <v>-0.35923091654681655</v>
      </c>
      <c r="J1168" s="74">
        <v>1.5869035848823133E-2</v>
      </c>
      <c r="K1168" s="61">
        <f t="shared" ref="K1168:K1231" si="74">D1168/J1168</f>
        <v>-0.36958906570681876</v>
      </c>
    </row>
    <row r="1169" spans="1:11" x14ac:dyDescent="0.25">
      <c r="A1169" s="2">
        <v>44845</v>
      </c>
      <c r="B1169">
        <v>1180.9000000000001</v>
      </c>
      <c r="C1169">
        <f t="shared" si="72"/>
        <v>-1.5069221547176345E-2</v>
      </c>
      <c r="D1169" s="30">
        <v>-1.4935317702258028E-2</v>
      </c>
      <c r="G1169">
        <f t="shared" ref="G1169:G1232" si="75">SQRT($F$3*G1168^2+(1-$F$3)*D1168^2)</f>
        <v>1.5894292406076618E-2</v>
      </c>
      <c r="H1169" s="61">
        <f t="shared" si="73"/>
        <v>-0.93966546736915701</v>
      </c>
      <c r="J1169" s="74">
        <v>1.4406455332356268E-2</v>
      </c>
      <c r="K1169" s="61">
        <f t="shared" si="74"/>
        <v>-1.0367100968073637</v>
      </c>
    </row>
    <row r="1170" spans="1:11" x14ac:dyDescent="0.25">
      <c r="A1170" s="2">
        <v>44846</v>
      </c>
      <c r="B1170">
        <v>1176.6400000000001</v>
      </c>
      <c r="C1170">
        <f t="shared" si="72"/>
        <v>-3.6139404943286752E-3</v>
      </c>
      <c r="D1170" s="30">
        <v>-2.9047465494963461E-3</v>
      </c>
      <c r="G1170">
        <f t="shared" si="75"/>
        <v>1.583839139927145E-2</v>
      </c>
      <c r="H1170" s="61">
        <f t="shared" si="73"/>
        <v>-0.18339908872500535</v>
      </c>
      <c r="J1170" s="74">
        <v>1.4540686313960991E-2</v>
      </c>
      <c r="K1170" s="61">
        <f t="shared" si="74"/>
        <v>-0.1997668120181785</v>
      </c>
    </row>
    <row r="1171" spans="1:11" x14ac:dyDescent="0.25">
      <c r="A1171" s="2">
        <v>44847</v>
      </c>
      <c r="B1171">
        <v>1177.6500000000001</v>
      </c>
      <c r="C1171">
        <f t="shared" si="72"/>
        <v>8.5800819946703312E-4</v>
      </c>
      <c r="D1171" s="30">
        <v>4.8968125774913867E-3</v>
      </c>
      <c r="G1171">
        <f t="shared" si="75"/>
        <v>1.5372365359323643E-2</v>
      </c>
      <c r="H1171" s="61">
        <f t="shared" si="73"/>
        <v>0.31854646067993519</v>
      </c>
      <c r="J1171" s="74">
        <v>1.2833561526068127E-2</v>
      </c>
      <c r="K1171" s="61">
        <f t="shared" si="74"/>
        <v>0.38156302656474222</v>
      </c>
    </row>
    <row r="1172" spans="1:11" x14ac:dyDescent="0.25">
      <c r="A1172" s="2">
        <v>44848</v>
      </c>
      <c r="B1172">
        <v>1168.32</v>
      </c>
      <c r="C1172">
        <f t="shared" si="72"/>
        <v>-7.9541078451023147E-3</v>
      </c>
      <c r="D1172" s="30">
        <v>-6.09008661807167E-3</v>
      </c>
      <c r="G1172">
        <f t="shared" si="75"/>
        <v>1.4952249534476282E-2</v>
      </c>
      <c r="H1172" s="61">
        <f t="shared" si="73"/>
        <v>-0.40730236637834322</v>
      </c>
      <c r="J1172" s="74">
        <v>1.1325379530904171E-2</v>
      </c>
      <c r="K1172" s="61">
        <f t="shared" si="74"/>
        <v>-0.53773797173448568</v>
      </c>
    </row>
    <row r="1173" spans="1:11" x14ac:dyDescent="0.25">
      <c r="A1173" s="2">
        <v>44852</v>
      </c>
      <c r="B1173">
        <v>1188.74</v>
      </c>
      <c r="C1173">
        <f t="shared" si="72"/>
        <v>1.7327103159258745E-2</v>
      </c>
      <c r="D1173" s="30">
        <v>1.8613996614294488E-2</v>
      </c>
      <c r="G1173">
        <f t="shared" si="75"/>
        <v>1.4573295079483855E-2</v>
      </c>
      <c r="H1173" s="61">
        <f t="shared" si="73"/>
        <v>1.2772675302855216</v>
      </c>
      <c r="J1173" s="74">
        <v>1.0795758140555804E-2</v>
      </c>
      <c r="K1173" s="61">
        <f t="shared" si="74"/>
        <v>1.7241954082287521</v>
      </c>
    </row>
    <row r="1174" spans="1:11" x14ac:dyDescent="0.25">
      <c r="A1174" s="2">
        <v>44853</v>
      </c>
      <c r="B1174">
        <v>1197.4000000000001</v>
      </c>
      <c r="C1174">
        <f t="shared" si="72"/>
        <v>7.2586168647211548E-3</v>
      </c>
      <c r="D1174" s="30">
        <v>5.1201557071222743E-3</v>
      </c>
      <c r="G1174">
        <f t="shared" si="75"/>
        <v>1.4846781668183305E-2</v>
      </c>
      <c r="H1174" s="61">
        <f t="shared" si="73"/>
        <v>0.34486637047372914</v>
      </c>
      <c r="J1174" s="74">
        <v>1.2765598793074777E-2</v>
      </c>
      <c r="K1174" s="61">
        <f t="shared" si="74"/>
        <v>0.40109013216833295</v>
      </c>
    </row>
    <row r="1175" spans="1:11" x14ac:dyDescent="0.25">
      <c r="A1175" s="2">
        <v>44854</v>
      </c>
      <c r="B1175">
        <v>1222.6300000000001</v>
      </c>
      <c r="C1175">
        <f t="shared" si="72"/>
        <v>2.0851736672437535E-2</v>
      </c>
      <c r="D1175" s="30">
        <v>1.8179941565044603E-2</v>
      </c>
      <c r="G1175">
        <f t="shared" si="75"/>
        <v>1.4449023150941804E-2</v>
      </c>
      <c r="H1175" s="61">
        <f t="shared" si="73"/>
        <v>1.2582125016430341</v>
      </c>
      <c r="J1175" s="74">
        <v>1.1791321293382569E-2</v>
      </c>
      <c r="K1175" s="61">
        <f t="shared" si="74"/>
        <v>1.5418069877586495</v>
      </c>
    </row>
    <row r="1176" spans="1:11" x14ac:dyDescent="0.25">
      <c r="A1176" s="2">
        <v>44855</v>
      </c>
      <c r="B1176">
        <v>1231.6400000000001</v>
      </c>
      <c r="C1176">
        <f t="shared" si="72"/>
        <v>7.3423384365525011E-3</v>
      </c>
      <c r="D1176" s="30">
        <v>5.2292096183724716E-3</v>
      </c>
      <c r="G1176">
        <f t="shared" si="75"/>
        <v>1.469960646867702E-2</v>
      </c>
      <c r="H1176" s="61">
        <f t="shared" si="73"/>
        <v>0.35573806887383336</v>
      </c>
      <c r="J1176" s="74">
        <v>1.4500321433087852E-2</v>
      </c>
      <c r="K1176" s="61">
        <f t="shared" si="74"/>
        <v>0.36062715178438004</v>
      </c>
    </row>
    <row r="1177" spans="1:11" x14ac:dyDescent="0.25">
      <c r="A1177" s="2">
        <v>44858</v>
      </c>
      <c r="B1177">
        <v>1195.68</v>
      </c>
      <c r="C1177">
        <f t="shared" si="72"/>
        <v>-2.9631553418261885E-2</v>
      </c>
      <c r="D1177" s="30">
        <v>-3.0579601954025655E-2</v>
      </c>
      <c r="G1177">
        <f t="shared" si="75"/>
        <v>1.430924185650329E-2</v>
      </c>
      <c r="H1177" s="61">
        <f t="shared" si="73"/>
        <v>-2.1370525609033426</v>
      </c>
      <c r="J1177" s="74">
        <v>1.3164735462137476E-2</v>
      </c>
      <c r="K1177" s="61">
        <f t="shared" si="74"/>
        <v>-2.3228421142205491</v>
      </c>
    </row>
    <row r="1178" spans="1:11" x14ac:dyDescent="0.25">
      <c r="A1178" s="2">
        <v>44859</v>
      </c>
      <c r="B1178">
        <v>1209.1199999999999</v>
      </c>
      <c r="C1178">
        <f t="shared" si="72"/>
        <v>1.1177761090429714E-2</v>
      </c>
      <c r="D1178" s="30">
        <v>1.2555122241787033E-2</v>
      </c>
      <c r="G1178">
        <f t="shared" si="75"/>
        <v>1.5766288773754921E-2</v>
      </c>
      <c r="H1178" s="61">
        <f t="shared" si="73"/>
        <v>0.79632705083308508</v>
      </c>
      <c r="J1178" s="74">
        <v>1.8369935889968565E-2</v>
      </c>
      <c r="K1178" s="61">
        <f t="shared" si="74"/>
        <v>0.68346031891396641</v>
      </c>
    </row>
    <row r="1179" spans="1:11" x14ac:dyDescent="0.25">
      <c r="A1179" s="2">
        <v>44860</v>
      </c>
      <c r="B1179">
        <v>1202</v>
      </c>
      <c r="C1179">
        <f t="shared" si="72"/>
        <v>-5.9059861772567451E-3</v>
      </c>
      <c r="D1179" s="30">
        <v>-1.782775803679886E-3</v>
      </c>
      <c r="G1179">
        <f t="shared" si="75"/>
        <v>1.5592279360823341E-2</v>
      </c>
      <c r="H1179" s="61">
        <f t="shared" si="73"/>
        <v>-0.11433708712013146</v>
      </c>
      <c r="J1179" s="74">
        <v>1.6767768340904616E-2</v>
      </c>
      <c r="K1179" s="61">
        <f t="shared" si="74"/>
        <v>-0.10632159077071945</v>
      </c>
    </row>
    <row r="1180" spans="1:11" x14ac:dyDescent="0.25">
      <c r="A1180" s="2">
        <v>44861</v>
      </c>
      <c r="B1180">
        <v>1211.76</v>
      </c>
      <c r="C1180">
        <f t="shared" si="72"/>
        <v>8.0870121236170638E-3</v>
      </c>
      <c r="D1180" s="30">
        <v>7.4090208566453108E-3</v>
      </c>
      <c r="G1180">
        <f t="shared" si="75"/>
        <v>1.5123581669034993E-2</v>
      </c>
      <c r="H1180" s="61">
        <f t="shared" si="73"/>
        <v>0.48989855834316176</v>
      </c>
      <c r="J1180" s="74">
        <v>1.4827663378635569E-2</v>
      </c>
      <c r="K1180" s="61">
        <f t="shared" si="74"/>
        <v>0.49967555018281534</v>
      </c>
    </row>
    <row r="1181" spans="1:11" x14ac:dyDescent="0.25">
      <c r="A1181" s="2">
        <v>44862</v>
      </c>
      <c r="B1181">
        <v>1219.69</v>
      </c>
      <c r="C1181">
        <f t="shared" si="72"/>
        <v>6.5228798594183512E-3</v>
      </c>
      <c r="D1181" s="30">
        <v>3.8393347092524855E-3</v>
      </c>
      <c r="G1181">
        <f t="shared" si="75"/>
        <v>1.4774741099363645E-2</v>
      </c>
      <c r="H1181" s="61">
        <f t="shared" si="73"/>
        <v>0.25985800248085889</v>
      </c>
      <c r="J1181" s="74">
        <v>1.3522883638435557E-2</v>
      </c>
      <c r="K1181" s="61">
        <f t="shared" si="74"/>
        <v>0.28391390563622809</v>
      </c>
    </row>
    <row r="1182" spans="1:11" x14ac:dyDescent="0.25">
      <c r="A1182" s="2">
        <v>44865</v>
      </c>
      <c r="B1182">
        <v>1231.52</v>
      </c>
      <c r="C1182">
        <f t="shared" si="72"/>
        <v>9.6524507078188382E-3</v>
      </c>
      <c r="D1182" s="30">
        <v>1.1273177536427108E-2</v>
      </c>
      <c r="G1182">
        <f t="shared" si="75"/>
        <v>1.4355480679538807E-2</v>
      </c>
      <c r="H1182" s="61">
        <f t="shared" si="73"/>
        <v>0.78528736084017192</v>
      </c>
      <c r="J1182" s="74">
        <v>1.2288048919458804E-2</v>
      </c>
      <c r="K1182" s="61">
        <f t="shared" si="74"/>
        <v>0.91740988421484959</v>
      </c>
    </row>
    <row r="1183" spans="1:11" x14ac:dyDescent="0.25">
      <c r="A1183" s="2">
        <v>44866</v>
      </c>
      <c r="B1183">
        <v>1254.3900000000001</v>
      </c>
      <c r="C1183">
        <f t="shared" si="72"/>
        <v>1.8400219839584633E-2</v>
      </c>
      <c r="D1183" s="30">
        <v>1.405349787630966E-2</v>
      </c>
      <c r="G1183">
        <f t="shared" si="75"/>
        <v>1.4189436490369994E-2</v>
      </c>
      <c r="H1183" s="61">
        <f t="shared" si="73"/>
        <v>0.9904197313154337</v>
      </c>
      <c r="J1183" s="74">
        <v>1.1823887552259904E-2</v>
      </c>
      <c r="K1183" s="61">
        <f t="shared" si="74"/>
        <v>1.1885682956806882</v>
      </c>
    </row>
    <row r="1184" spans="1:11" x14ac:dyDescent="0.25">
      <c r="A1184" s="2">
        <v>44867</v>
      </c>
      <c r="B1184">
        <v>1245.0999999999999</v>
      </c>
      <c r="C1184">
        <f t="shared" si="72"/>
        <v>-7.4335506672251238E-3</v>
      </c>
      <c r="D1184" s="30">
        <v>-1.0833476542083654E-2</v>
      </c>
      <c r="G1184">
        <f t="shared" si="75"/>
        <v>1.4181316920263623E-2</v>
      </c>
      <c r="H1184" s="61">
        <f t="shared" si="73"/>
        <v>-0.76392598818546575</v>
      </c>
      <c r="J1184" s="74">
        <v>1.3731185378253911E-2</v>
      </c>
      <c r="K1184" s="61">
        <f t="shared" si="74"/>
        <v>-0.78896877754200589</v>
      </c>
    </row>
    <row r="1185" spans="1:11" x14ac:dyDescent="0.25">
      <c r="A1185" s="2">
        <v>44868</v>
      </c>
      <c r="B1185">
        <v>1215.51</v>
      </c>
      <c r="C1185">
        <f t="shared" si="72"/>
        <v>-2.4052106168980267E-2</v>
      </c>
      <c r="D1185" s="30">
        <v>-2.4810129322507035E-2</v>
      </c>
      <c r="G1185">
        <f t="shared" si="75"/>
        <v>1.4003036008546526E-2</v>
      </c>
      <c r="H1185" s="61">
        <f t="shared" si="73"/>
        <v>-1.7717678728644684</v>
      </c>
      <c r="J1185" s="74">
        <v>1.2570483682014962E-2</v>
      </c>
      <c r="K1185" s="61">
        <f t="shared" si="74"/>
        <v>-1.9736813594534766</v>
      </c>
    </row>
    <row r="1186" spans="1:11" x14ac:dyDescent="0.25">
      <c r="A1186" s="2">
        <v>44869</v>
      </c>
      <c r="B1186">
        <v>1244.24</v>
      </c>
      <c r="C1186">
        <f t="shared" si="72"/>
        <v>2.3361159946918265E-2</v>
      </c>
      <c r="D1186" s="30">
        <v>2.7033697579149706E-2</v>
      </c>
      <c r="G1186">
        <f t="shared" si="75"/>
        <v>1.4874557722138262E-2</v>
      </c>
      <c r="H1186" s="61">
        <f t="shared" si="73"/>
        <v>1.8174454719359232</v>
      </c>
      <c r="J1186" s="74">
        <v>1.603604353508635E-2</v>
      </c>
      <c r="K1186" s="61">
        <f t="shared" si="74"/>
        <v>1.6858084427122464</v>
      </c>
    </row>
    <row r="1187" spans="1:11" x14ac:dyDescent="0.25">
      <c r="A1187" s="2">
        <v>44873</v>
      </c>
      <c r="B1187">
        <v>1252.67</v>
      </c>
      <c r="C1187">
        <f t="shared" si="72"/>
        <v>6.7523715553440408E-3</v>
      </c>
      <c r="D1187" s="30">
        <v>1.0507000611012351E-2</v>
      </c>
      <c r="G1187">
        <f t="shared" si="75"/>
        <v>1.5869044321304454E-2</v>
      </c>
      <c r="H1187" s="61">
        <f t="shared" si="73"/>
        <v>0.66210670272730465</v>
      </c>
      <c r="J1187" s="74">
        <v>1.7911481644748959E-2</v>
      </c>
      <c r="K1187" s="61">
        <f t="shared" si="74"/>
        <v>0.58660700546192102</v>
      </c>
    </row>
    <row r="1188" spans="1:11" x14ac:dyDescent="0.25">
      <c r="A1188" s="2">
        <v>44874</v>
      </c>
      <c r="B1188">
        <v>1249.55</v>
      </c>
      <c r="C1188">
        <f t="shared" si="72"/>
        <v>-2.4937868108582512E-3</v>
      </c>
      <c r="D1188" s="30">
        <v>-5.3513700174537392E-3</v>
      </c>
      <c r="G1188">
        <f t="shared" si="75"/>
        <v>1.5599384517397553E-2</v>
      </c>
      <c r="H1188" s="61">
        <f t="shared" si="73"/>
        <v>-0.34305007428245055</v>
      </c>
      <c r="J1188" s="74">
        <v>1.5838035353141346E-2</v>
      </c>
      <c r="K1188" s="61">
        <f t="shared" si="74"/>
        <v>-0.33788092387306978</v>
      </c>
    </row>
    <row r="1189" spans="1:11" x14ac:dyDescent="0.25">
      <c r="A1189" s="2">
        <v>44875</v>
      </c>
      <c r="B1189">
        <v>1278.26</v>
      </c>
      <c r="C1189">
        <f t="shared" si="72"/>
        <v>2.2716291644492521E-2</v>
      </c>
      <c r="D1189" s="30">
        <v>1.888598487890672E-2</v>
      </c>
      <c r="G1189">
        <f t="shared" si="75"/>
        <v>1.5180862266226754E-2</v>
      </c>
      <c r="H1189" s="61">
        <f t="shared" si="73"/>
        <v>1.244065359905336</v>
      </c>
      <c r="J1189" s="74">
        <v>1.3836227152633994E-2</v>
      </c>
      <c r="K1189" s="61">
        <f t="shared" si="74"/>
        <v>1.3649663792424374</v>
      </c>
    </row>
    <row r="1190" spans="1:11" x14ac:dyDescent="0.25">
      <c r="A1190" s="2">
        <v>44876</v>
      </c>
      <c r="B1190">
        <v>1266.56</v>
      </c>
      <c r="C1190">
        <f t="shared" si="72"/>
        <v>-9.1952141511369174E-3</v>
      </c>
      <c r="D1190" s="30">
        <v>-7.3272381686729088E-3</v>
      </c>
      <c r="G1190">
        <f t="shared" si="75"/>
        <v>1.542828214313428E-2</v>
      </c>
      <c r="H1190" s="61">
        <f t="shared" si="73"/>
        <v>-0.47492248979473023</v>
      </c>
      <c r="J1190" s="74">
        <v>1.6331542637690634E-2</v>
      </c>
      <c r="K1190" s="61">
        <f t="shared" si="74"/>
        <v>-0.44865560659057369</v>
      </c>
    </row>
    <row r="1191" spans="1:11" x14ac:dyDescent="0.25">
      <c r="A1191" s="2">
        <v>44880</v>
      </c>
      <c r="B1191">
        <v>1285.29</v>
      </c>
      <c r="C1191">
        <f t="shared" si="72"/>
        <v>1.4679809826914967E-2</v>
      </c>
      <c r="D1191" s="30">
        <v>9.5425303298378311E-3</v>
      </c>
      <c r="G1191">
        <f t="shared" si="75"/>
        <v>1.506556609111301E-2</v>
      </c>
      <c r="H1191" s="61">
        <f t="shared" si="73"/>
        <v>0.63340005095904439</v>
      </c>
      <c r="J1191" s="74">
        <v>1.4865284741861755E-2</v>
      </c>
      <c r="K1191" s="61">
        <f t="shared" si="74"/>
        <v>0.64193390813196805</v>
      </c>
    </row>
    <row r="1192" spans="1:11" x14ac:dyDescent="0.25">
      <c r="A1192" s="2">
        <v>44881</v>
      </c>
      <c r="B1192">
        <v>1279</v>
      </c>
      <c r="C1192">
        <f t="shared" si="72"/>
        <v>-4.9058512222183914E-3</v>
      </c>
      <c r="D1192" s="30">
        <v>-4.5363096741283648E-3</v>
      </c>
      <c r="G1192">
        <f t="shared" si="75"/>
        <v>1.4792450704758323E-2</v>
      </c>
      <c r="H1192" s="61">
        <f t="shared" si="73"/>
        <v>-0.30666383580843432</v>
      </c>
      <c r="J1192" s="74">
        <v>1.4778469303705443E-2</v>
      </c>
      <c r="K1192" s="61">
        <f t="shared" si="74"/>
        <v>-0.30695395990645419</v>
      </c>
    </row>
    <row r="1193" spans="1:11" x14ac:dyDescent="0.25">
      <c r="A1193" s="2">
        <v>44882</v>
      </c>
      <c r="B1193">
        <v>1295.81</v>
      </c>
      <c r="C1193">
        <f t="shared" si="72"/>
        <v>1.3057459647551182E-2</v>
      </c>
      <c r="D1193" s="30">
        <v>1.4204087439862515E-2</v>
      </c>
      <c r="G1193">
        <f t="shared" si="75"/>
        <v>1.4384793648471922E-2</v>
      </c>
      <c r="H1193" s="61">
        <f t="shared" si="73"/>
        <v>0.98743769198047526</v>
      </c>
      <c r="J1193" s="74">
        <v>1.3124690614362991E-2</v>
      </c>
      <c r="K1193" s="61">
        <f t="shared" si="74"/>
        <v>1.0822416967542297</v>
      </c>
    </row>
    <row r="1194" spans="1:11" x14ac:dyDescent="0.25">
      <c r="A1194" s="2">
        <v>44883</v>
      </c>
      <c r="B1194">
        <v>1282.68</v>
      </c>
      <c r="C1194">
        <f t="shared" si="72"/>
        <v>-1.0184343152539261E-2</v>
      </c>
      <c r="D1194" s="30">
        <v>-1.3393799747178633E-2</v>
      </c>
      <c r="G1194">
        <f t="shared" si="75"/>
        <v>1.4374015340555563E-2</v>
      </c>
      <c r="H1194" s="61">
        <f t="shared" si="73"/>
        <v>-0.93180641802911524</v>
      </c>
      <c r="J1194" s="74">
        <v>1.3152090589633524E-2</v>
      </c>
      <c r="K1194" s="61">
        <f t="shared" si="74"/>
        <v>-1.018378002789581</v>
      </c>
    </row>
    <row r="1195" spans="1:11" x14ac:dyDescent="0.25">
      <c r="A1195" s="2">
        <v>44886</v>
      </c>
      <c r="B1195">
        <v>1231.54</v>
      </c>
      <c r="C1195">
        <f t="shared" si="72"/>
        <v>-4.0686220326173458E-2</v>
      </c>
      <c r="D1195" s="30">
        <v>-3.5837515011597217E-2</v>
      </c>
      <c r="G1195">
        <f t="shared" si="75"/>
        <v>1.431709503670163E-2</v>
      </c>
      <c r="H1195" s="61">
        <f t="shared" si="73"/>
        <v>-2.5031275492499252</v>
      </c>
      <c r="J1195" s="74">
        <v>1.2571518522522532E-2</v>
      </c>
      <c r="K1195" s="61">
        <f t="shared" si="74"/>
        <v>-2.8506910241107657</v>
      </c>
    </row>
    <row r="1196" spans="1:11" x14ac:dyDescent="0.25">
      <c r="A1196" s="2">
        <v>44887</v>
      </c>
      <c r="B1196">
        <v>1255.82</v>
      </c>
      <c r="C1196">
        <f t="shared" si="72"/>
        <v>1.9523326908391259E-2</v>
      </c>
      <c r="D1196" s="30">
        <v>2.4222020281883402E-2</v>
      </c>
      <c r="G1196">
        <f t="shared" si="75"/>
        <v>1.6423766517000206E-2</v>
      </c>
      <c r="H1196" s="61">
        <f t="shared" si="73"/>
        <v>1.4748151866876116</v>
      </c>
      <c r="J1196" s="74">
        <v>2.2502361914573107E-2</v>
      </c>
      <c r="K1196" s="61">
        <f t="shared" si="74"/>
        <v>1.0764212385277032</v>
      </c>
    </row>
    <row r="1197" spans="1:11" x14ac:dyDescent="0.25">
      <c r="A1197" s="2">
        <v>44888</v>
      </c>
      <c r="B1197">
        <v>1266</v>
      </c>
      <c r="C1197">
        <f t="shared" si="72"/>
        <v>8.0735780480488944E-3</v>
      </c>
      <c r="D1197" s="30">
        <v>1.0462484255935597E-2</v>
      </c>
      <c r="G1197">
        <f t="shared" si="75"/>
        <v>1.6992883104429309E-2</v>
      </c>
      <c r="H1197" s="61">
        <f t="shared" si="73"/>
        <v>0.61569800672662078</v>
      </c>
      <c r="J1197" s="74">
        <v>2.1490237549354571E-2</v>
      </c>
      <c r="K1197" s="61">
        <f t="shared" si="74"/>
        <v>0.48684823664268068</v>
      </c>
    </row>
    <row r="1198" spans="1:11" x14ac:dyDescent="0.25">
      <c r="A1198" s="2">
        <v>44889</v>
      </c>
      <c r="B1198">
        <v>1267.93</v>
      </c>
      <c r="C1198">
        <f t="shared" si="72"/>
        <v>1.5233257218764591E-3</v>
      </c>
      <c r="D1198" s="30">
        <v>-6.3697921842490813E-4</v>
      </c>
      <c r="G1198">
        <f t="shared" si="75"/>
        <v>1.667334418276949E-2</v>
      </c>
      <c r="H1198" s="61">
        <f t="shared" si="73"/>
        <v>-3.8203446857599986E-2</v>
      </c>
      <c r="J1198" s="74">
        <v>1.8886893430910202E-2</v>
      </c>
      <c r="K1198" s="61">
        <f t="shared" si="74"/>
        <v>-3.3725992088377586E-2</v>
      </c>
    </row>
    <row r="1199" spans="1:11" x14ac:dyDescent="0.25">
      <c r="A1199" s="2">
        <v>44890</v>
      </c>
      <c r="B1199">
        <v>1266.25</v>
      </c>
      <c r="C1199">
        <f t="shared" si="72"/>
        <v>-1.3258728631048745E-3</v>
      </c>
      <c r="D1199" s="30">
        <v>-3.6193555304130584E-3</v>
      </c>
      <c r="G1199">
        <f t="shared" si="75"/>
        <v>1.61661599155257E-2</v>
      </c>
      <c r="H1199" s="61">
        <f t="shared" si="73"/>
        <v>-0.22388467943689536</v>
      </c>
      <c r="J1199" s="74">
        <v>1.6328669964876728E-2</v>
      </c>
      <c r="K1199" s="61">
        <f t="shared" si="74"/>
        <v>-0.22165648140346761</v>
      </c>
    </row>
    <row r="1200" spans="1:11" x14ac:dyDescent="0.25">
      <c r="A1200" s="2">
        <v>44893</v>
      </c>
      <c r="B1200">
        <v>1240.99</v>
      </c>
      <c r="C1200">
        <f t="shared" si="72"/>
        <v>-2.0150328408479523E-2</v>
      </c>
      <c r="D1200" s="30">
        <v>-1.7558762178161949E-2</v>
      </c>
      <c r="G1200">
        <f t="shared" si="75"/>
        <v>1.5698726919620612E-2</v>
      </c>
      <c r="H1200" s="61">
        <f t="shared" si="73"/>
        <v>-1.1184831909023543</v>
      </c>
      <c r="J1200" s="74">
        <v>1.4203908002390825E-2</v>
      </c>
      <c r="K1200" s="61">
        <f t="shared" si="74"/>
        <v>-1.2361923334906442</v>
      </c>
    </row>
    <row r="1201" spans="1:11" x14ac:dyDescent="0.25">
      <c r="A1201" s="2">
        <v>44894</v>
      </c>
      <c r="B1201">
        <v>1248.3599999999999</v>
      </c>
      <c r="C1201">
        <f t="shared" si="72"/>
        <v>5.9212417163904641E-3</v>
      </c>
      <c r="D1201" s="30">
        <v>7.656260747049044E-3</v>
      </c>
      <c r="G1201">
        <f t="shared" si="75"/>
        <v>1.5816498760369398E-2</v>
      </c>
      <c r="H1201" s="61">
        <f t="shared" si="73"/>
        <v>0.48406798894284681</v>
      </c>
      <c r="J1201" s="74">
        <v>1.5769474903231415E-2</v>
      </c>
      <c r="K1201" s="61">
        <f t="shared" si="74"/>
        <v>0.48551145767575016</v>
      </c>
    </row>
    <row r="1202" spans="1:11" x14ac:dyDescent="0.25">
      <c r="A1202" s="2">
        <v>44895</v>
      </c>
      <c r="B1202">
        <v>1242.6300000000001</v>
      </c>
      <c r="C1202">
        <f t="shared" si="72"/>
        <v>-4.6005886065236031E-3</v>
      </c>
      <c r="D1202" s="30">
        <v>-3.4195500196804052E-3</v>
      </c>
      <c r="G1202">
        <f t="shared" si="75"/>
        <v>1.5448916944956658E-2</v>
      </c>
      <c r="H1202" s="61">
        <f t="shared" si="73"/>
        <v>-0.22134561483267776</v>
      </c>
      <c r="J1202" s="74">
        <v>1.401990667203935E-2</v>
      </c>
      <c r="K1202" s="61">
        <f t="shared" si="74"/>
        <v>-0.2439067605564163</v>
      </c>
    </row>
    <row r="1203" spans="1:11" x14ac:dyDescent="0.25">
      <c r="A1203" s="2">
        <v>44896</v>
      </c>
      <c r="B1203">
        <v>1235.45</v>
      </c>
      <c r="C1203">
        <f t="shared" si="72"/>
        <v>-5.7948251000943963E-3</v>
      </c>
      <c r="D1203" s="30">
        <v>-3.8391617688056556E-3</v>
      </c>
      <c r="G1203">
        <f t="shared" si="75"/>
        <v>1.5001682973122201E-2</v>
      </c>
      <c r="H1203" s="61">
        <f t="shared" si="73"/>
        <v>-0.25591540467053586</v>
      </c>
      <c r="J1203" s="74">
        <v>1.2485448754982436E-2</v>
      </c>
      <c r="K1203" s="61">
        <f t="shared" si="74"/>
        <v>-0.30749089152871673</v>
      </c>
    </row>
    <row r="1204" spans="1:11" x14ac:dyDescent="0.25">
      <c r="A1204" s="2">
        <v>44897</v>
      </c>
      <c r="B1204">
        <v>1240.93</v>
      </c>
      <c r="C1204">
        <f t="shared" si="72"/>
        <v>4.425822325442425E-3</v>
      </c>
      <c r="D1204" s="30">
        <v>3.2862938257271074E-3</v>
      </c>
      <c r="G1204">
        <f t="shared" si="75"/>
        <v>1.4575040730293833E-2</v>
      </c>
      <c r="H1204" s="61">
        <f t="shared" si="73"/>
        <v>0.22547407492979649</v>
      </c>
      <c r="J1204" s="74">
        <v>1.1381121437138188E-2</v>
      </c>
      <c r="K1204" s="61">
        <f t="shared" si="74"/>
        <v>0.28874956162083221</v>
      </c>
    </row>
    <row r="1205" spans="1:11" x14ac:dyDescent="0.25">
      <c r="A1205" s="2">
        <v>44900</v>
      </c>
      <c r="B1205">
        <v>1217.68</v>
      </c>
      <c r="C1205">
        <f t="shared" si="72"/>
        <v>-1.8913689518217053E-2</v>
      </c>
      <c r="D1205" s="30">
        <v>-1.4746346337472346E-2</v>
      </c>
      <c r="G1205">
        <f t="shared" si="75"/>
        <v>1.415393539546092E-2</v>
      </c>
      <c r="H1205" s="61">
        <f t="shared" si="73"/>
        <v>-1.0418548570033326</v>
      </c>
      <c r="J1205" s="74">
        <v>1.0361014662634392E-2</v>
      </c>
      <c r="K1205" s="61">
        <f t="shared" si="74"/>
        <v>-1.4232531096257457</v>
      </c>
    </row>
    <row r="1206" spans="1:11" x14ac:dyDescent="0.25">
      <c r="A1206" s="2">
        <v>44901</v>
      </c>
      <c r="B1206">
        <v>1236.5899999999999</v>
      </c>
      <c r="C1206">
        <f t="shared" si="72"/>
        <v>1.541018243105002E-2</v>
      </c>
      <c r="D1206" s="30">
        <v>1.5962081414086848E-2</v>
      </c>
      <c r="G1206">
        <f t="shared" si="75"/>
        <v>1.4190177510039459E-2</v>
      </c>
      <c r="H1206" s="61">
        <f t="shared" si="73"/>
        <v>1.1248683395816421</v>
      </c>
      <c r="J1206" s="74">
        <v>1.3025186423814691E-2</v>
      </c>
      <c r="K1206" s="61">
        <f t="shared" si="74"/>
        <v>1.2254781539942081</v>
      </c>
    </row>
    <row r="1207" spans="1:11" x14ac:dyDescent="0.25">
      <c r="A1207" s="2">
        <v>44902</v>
      </c>
      <c r="B1207">
        <v>1229.6500000000001</v>
      </c>
      <c r="C1207">
        <f t="shared" si="72"/>
        <v>-5.6280153743692891E-3</v>
      </c>
      <c r="D1207" s="30">
        <v>-9.2845833038411301E-3</v>
      </c>
      <c r="G1207">
        <f t="shared" si="75"/>
        <v>1.4302683387554941E-2</v>
      </c>
      <c r="H1207" s="61">
        <f t="shared" si="73"/>
        <v>-0.64914974709709627</v>
      </c>
      <c r="J1207" s="74">
        <v>1.3660367068321404E-2</v>
      </c>
      <c r="K1207" s="61">
        <f t="shared" si="74"/>
        <v>-0.67967304666155115</v>
      </c>
    </row>
    <row r="1208" spans="1:11" x14ac:dyDescent="0.25">
      <c r="A1208" s="2">
        <v>44904</v>
      </c>
      <c r="B1208">
        <v>1236.18</v>
      </c>
      <c r="C1208">
        <f t="shared" si="72"/>
        <v>5.2964034543307387E-3</v>
      </c>
      <c r="D1208" s="30">
        <v>6.2051207699134418E-3</v>
      </c>
      <c r="G1208">
        <f t="shared" si="75"/>
        <v>1.4052222464333519E-2</v>
      </c>
      <c r="H1208" s="61">
        <f t="shared" si="73"/>
        <v>0.44157575683582401</v>
      </c>
      <c r="J1208" s="74">
        <v>1.2294954904247892E-2</v>
      </c>
      <c r="K1208" s="61">
        <f t="shared" si="74"/>
        <v>0.50468837163197566</v>
      </c>
    </row>
    <row r="1209" spans="1:11" x14ac:dyDescent="0.25">
      <c r="A1209" s="2">
        <v>44907</v>
      </c>
      <c r="B1209">
        <v>1228.71</v>
      </c>
      <c r="C1209">
        <f t="shared" si="72"/>
        <v>-6.0611409588549343E-3</v>
      </c>
      <c r="D1209" s="30">
        <v>-7.5713784034557498E-3</v>
      </c>
      <c r="G1209">
        <f t="shared" si="75"/>
        <v>1.3708656762865029E-2</v>
      </c>
      <c r="H1209" s="61">
        <f t="shared" si="73"/>
        <v>-0.5523063662929858</v>
      </c>
      <c r="J1209" s="74">
        <v>1.1173999138196812E-2</v>
      </c>
      <c r="K1209" s="61">
        <f t="shared" si="74"/>
        <v>-0.67758895537892172</v>
      </c>
    </row>
    <row r="1210" spans="1:11" x14ac:dyDescent="0.25">
      <c r="A1210" s="2">
        <v>44908</v>
      </c>
      <c r="B1210">
        <v>1229.69</v>
      </c>
      <c r="C1210">
        <f t="shared" si="72"/>
        <v>7.9726655703715233E-4</v>
      </c>
      <c r="D1210" s="30">
        <v>3.7609805101950621E-3</v>
      </c>
      <c r="G1210">
        <f t="shared" si="75"/>
        <v>1.341980552330105E-2</v>
      </c>
      <c r="H1210" s="61">
        <f t="shared" si="73"/>
        <v>0.2802559622540583</v>
      </c>
      <c r="J1210" s="74">
        <v>1.0390456658120977E-2</v>
      </c>
      <c r="K1210" s="61">
        <f t="shared" si="74"/>
        <v>0.3619648908554518</v>
      </c>
    </row>
    <row r="1211" spans="1:11" x14ac:dyDescent="0.25">
      <c r="A1211" s="2">
        <v>44909</v>
      </c>
      <c r="B1211">
        <v>1230.3699999999999</v>
      </c>
      <c r="C1211">
        <f t="shared" si="72"/>
        <v>5.5283205882650742E-4</v>
      </c>
      <c r="D1211" s="30">
        <v>-5.9800344848900901E-4</v>
      </c>
      <c r="G1211">
        <f t="shared" si="75"/>
        <v>1.3043558100844727E-2</v>
      </c>
      <c r="H1211" s="61">
        <f t="shared" si="73"/>
        <v>-4.5846650420507659E-2</v>
      </c>
      <c r="J1211" s="74">
        <v>9.3522543254879898E-3</v>
      </c>
      <c r="K1211" s="61">
        <f t="shared" si="74"/>
        <v>-6.3942171339294265E-2</v>
      </c>
    </row>
    <row r="1212" spans="1:11" x14ac:dyDescent="0.25">
      <c r="A1212" s="2">
        <v>44910</v>
      </c>
      <c r="B1212">
        <v>1222.46</v>
      </c>
      <c r="C1212">
        <f t="shared" si="72"/>
        <v>-6.4497151621108291E-3</v>
      </c>
      <c r="D1212" s="30">
        <v>-7.1739576802609612E-3</v>
      </c>
      <c r="G1212">
        <f t="shared" si="75"/>
        <v>1.2647047083875731E-2</v>
      </c>
      <c r="H1212" s="61">
        <f t="shared" si="73"/>
        <v>-0.56724369196089663</v>
      </c>
      <c r="J1212" s="74">
        <v>8.5239551559330995E-3</v>
      </c>
      <c r="K1212" s="61">
        <f t="shared" si="74"/>
        <v>-0.84162311380386923</v>
      </c>
    </row>
    <row r="1213" spans="1:11" x14ac:dyDescent="0.25">
      <c r="A1213" s="2">
        <v>44911</v>
      </c>
      <c r="B1213">
        <v>1211.5899999999999</v>
      </c>
      <c r="C1213">
        <f t="shared" si="72"/>
        <v>-8.9316754073253853E-3</v>
      </c>
      <c r="D1213" s="30">
        <v>-8.271220475585768E-3</v>
      </c>
      <c r="G1213">
        <f t="shared" si="75"/>
        <v>1.2387044525356078E-2</v>
      </c>
      <c r="H1213" s="61">
        <f t="shared" si="73"/>
        <v>-0.66773155280541008</v>
      </c>
      <c r="J1213" s="74">
        <v>8.4600066350694822E-3</v>
      </c>
      <c r="K1213" s="61">
        <f t="shared" si="74"/>
        <v>-0.97768486862632775</v>
      </c>
    </row>
    <row r="1214" spans="1:11" x14ac:dyDescent="0.25">
      <c r="A1214" s="2">
        <v>44914</v>
      </c>
      <c r="B1214">
        <v>1215.44</v>
      </c>
      <c r="C1214">
        <f t="shared" si="72"/>
        <v>3.1726045655156628E-3</v>
      </c>
      <c r="D1214" s="30">
        <v>5.4177342578714937E-3</v>
      </c>
      <c r="G1214">
        <f t="shared" si="75"/>
        <v>1.2179381143478092E-2</v>
      </c>
      <c r="H1214" s="61">
        <f t="shared" si="73"/>
        <v>0.44482836968876893</v>
      </c>
      <c r="J1214" s="74">
        <v>8.9232822727203943E-3</v>
      </c>
      <c r="K1214" s="61">
        <f t="shared" si="74"/>
        <v>0.6071459012827819</v>
      </c>
    </row>
    <row r="1215" spans="1:11" x14ac:dyDescent="0.25">
      <c r="A1215" s="2">
        <v>44915</v>
      </c>
      <c r="B1215">
        <v>1227.6199999999999</v>
      </c>
      <c r="C1215">
        <f t="shared" si="72"/>
        <v>9.9711844291333254E-3</v>
      </c>
      <c r="D1215" s="30">
        <v>1.0345068773091985E-2</v>
      </c>
      <c r="G1215">
        <f t="shared" si="75"/>
        <v>1.1882684722113854E-2</v>
      </c>
      <c r="H1215" s="61">
        <f t="shared" si="73"/>
        <v>0.87060029067670686</v>
      </c>
      <c r="J1215" s="74">
        <v>8.3235844755032325E-3</v>
      </c>
      <c r="K1215" s="61">
        <f t="shared" si="74"/>
        <v>1.2428622312344029</v>
      </c>
    </row>
    <row r="1216" spans="1:11" x14ac:dyDescent="0.25">
      <c r="A1216" s="2">
        <v>44916</v>
      </c>
      <c r="B1216">
        <v>1249.8399999999999</v>
      </c>
      <c r="C1216">
        <f t="shared" si="72"/>
        <v>1.7938207539003152E-2</v>
      </c>
      <c r="D1216" s="30">
        <v>1.7081942990109046E-2</v>
      </c>
      <c r="G1216">
        <f t="shared" si="75"/>
        <v>1.1796081184361554E-2</v>
      </c>
      <c r="H1216" s="61">
        <f t="shared" si="73"/>
        <v>1.448103206745909</v>
      </c>
      <c r="J1216" s="74">
        <v>9.0844008704211842E-3</v>
      </c>
      <c r="K1216" s="61">
        <f t="shared" si="74"/>
        <v>1.8803598865532085</v>
      </c>
    </row>
    <row r="1217" spans="1:11" x14ac:dyDescent="0.25">
      <c r="A1217" s="2">
        <v>44917</v>
      </c>
      <c r="B1217">
        <v>1227.57</v>
      </c>
      <c r="C1217">
        <f t="shared" si="72"/>
        <v>-1.7978937584341367E-2</v>
      </c>
      <c r="D1217" s="30">
        <v>-2.3739165754457954E-2</v>
      </c>
      <c r="G1217">
        <f t="shared" si="75"/>
        <v>1.2178105189585361E-2</v>
      </c>
      <c r="H1217" s="61">
        <f t="shared" si="73"/>
        <v>-1.9493316394375981</v>
      </c>
      <c r="J1217" s="74">
        <v>1.1979012123747081E-2</v>
      </c>
      <c r="K1217" s="61">
        <f t="shared" si="74"/>
        <v>-1.9817298379219146</v>
      </c>
    </row>
    <row r="1218" spans="1:11" x14ac:dyDescent="0.25">
      <c r="A1218" s="2">
        <v>44918</v>
      </c>
      <c r="B1218">
        <v>1252.68</v>
      </c>
      <c r="C1218">
        <f t="shared" si="72"/>
        <v>2.0248650688901085E-2</v>
      </c>
      <c r="D1218" s="30">
        <v>2.1768113454713973E-2</v>
      </c>
      <c r="G1218">
        <f t="shared" si="75"/>
        <v>1.3161335444822737E-2</v>
      </c>
      <c r="H1218" s="61">
        <f t="shared" si="73"/>
        <v>1.6539441264128616</v>
      </c>
      <c r="J1218" s="74">
        <v>1.3698639034651901E-2</v>
      </c>
      <c r="K1218" s="61">
        <f t="shared" si="74"/>
        <v>1.5890712500453243</v>
      </c>
    </row>
    <row r="1219" spans="1:11" x14ac:dyDescent="0.25">
      <c r="A1219" s="2">
        <v>44921</v>
      </c>
      <c r="B1219">
        <v>1247.56</v>
      </c>
      <c r="C1219">
        <f t="shared" si="72"/>
        <v>-4.0956125467337496E-3</v>
      </c>
      <c r="D1219" s="30">
        <v>-5.0649430096893315E-3</v>
      </c>
      <c r="G1219">
        <f t="shared" si="75"/>
        <v>1.3829625860894304E-2</v>
      </c>
      <c r="H1219" s="61">
        <f t="shared" si="73"/>
        <v>-0.36623861416318915</v>
      </c>
      <c r="J1219" s="74">
        <v>1.5474607706923063E-2</v>
      </c>
      <c r="K1219" s="61">
        <f t="shared" si="74"/>
        <v>-0.32730671469127881</v>
      </c>
    </row>
    <row r="1220" spans="1:11" x14ac:dyDescent="0.25">
      <c r="A1220" s="2">
        <v>44922</v>
      </c>
      <c r="B1220">
        <v>1260.55</v>
      </c>
      <c r="C1220">
        <f t="shared" ref="C1220:C1234" si="76">LN(B1220/B1219)</f>
        <v>1.0358489978683558E-2</v>
      </c>
      <c r="D1220" s="30">
        <v>9.7716931528176211E-3</v>
      </c>
      <c r="G1220">
        <f t="shared" si="75"/>
        <v>1.3465595316459706E-2</v>
      </c>
      <c r="H1220" s="61">
        <f t="shared" si="73"/>
        <v>0.72567851054258004</v>
      </c>
      <c r="J1220" s="74">
        <v>1.3627370776452152E-2</v>
      </c>
      <c r="K1220" s="61">
        <f t="shared" si="74"/>
        <v>0.71706371780115707</v>
      </c>
    </row>
    <row r="1221" spans="1:11" x14ac:dyDescent="0.25">
      <c r="A1221" s="2">
        <v>44923</v>
      </c>
      <c r="B1221">
        <v>1266.52</v>
      </c>
      <c r="C1221">
        <f t="shared" si="76"/>
        <v>4.7248482284073887E-3</v>
      </c>
      <c r="D1221" s="30">
        <v>1.3698702852339762E-3</v>
      </c>
      <c r="G1221">
        <f t="shared" si="75"/>
        <v>1.3272983124280361E-2</v>
      </c>
      <c r="H1221" s="61">
        <f t="shared" si="73"/>
        <v>0.10320741557548302</v>
      </c>
      <c r="J1221" s="74">
        <v>1.2962172534068773E-2</v>
      </c>
      <c r="K1221" s="61">
        <f t="shared" si="74"/>
        <v>0.10568215178694119</v>
      </c>
    </row>
    <row r="1222" spans="1:11" x14ac:dyDescent="0.25">
      <c r="A1222" s="2">
        <v>44924</v>
      </c>
      <c r="B1222">
        <v>1286.07</v>
      </c>
      <c r="C1222">
        <f t="shared" si="76"/>
        <v>1.5318074795980501E-2</v>
      </c>
      <c r="D1222" s="30">
        <v>1.7121225186693779E-2</v>
      </c>
      <c r="G1222">
        <f t="shared" si="75"/>
        <v>1.2873008538499747E-2</v>
      </c>
      <c r="H1222" s="61">
        <f t="shared" si="73"/>
        <v>1.330009619389962</v>
      </c>
      <c r="J1222" s="74">
        <v>1.1646625241814495E-2</v>
      </c>
      <c r="K1222" s="61">
        <f t="shared" si="74"/>
        <v>1.470058908156846</v>
      </c>
    </row>
    <row r="1223" spans="1:11" x14ac:dyDescent="0.25">
      <c r="A1223" s="2">
        <v>44928</v>
      </c>
      <c r="B1223">
        <v>1283.8699999999999</v>
      </c>
      <c r="C1223">
        <f t="shared" si="76"/>
        <v>-1.7121026462906959E-3</v>
      </c>
      <c r="D1223" s="30">
        <v>-6.2516613335428153E-3</v>
      </c>
      <c r="G1223">
        <f t="shared" si="75"/>
        <v>1.3166611903445731E-2</v>
      </c>
      <c r="H1223" s="61">
        <f t="shared" si="73"/>
        <v>-0.47481169638688459</v>
      </c>
      <c r="J1223" s="74">
        <v>1.2708566241210613E-2</v>
      </c>
      <c r="K1223" s="61">
        <f t="shared" si="74"/>
        <v>-0.49192499097736808</v>
      </c>
    </row>
    <row r="1224" spans="1:11" x14ac:dyDescent="0.25">
      <c r="A1224" s="2">
        <v>44929</v>
      </c>
      <c r="B1224">
        <v>1269.56</v>
      </c>
      <c r="C1224">
        <f t="shared" si="76"/>
        <v>-1.1208570288516481E-2</v>
      </c>
      <c r="D1224" s="30">
        <v>-1.1312299601190885E-2</v>
      </c>
      <c r="G1224">
        <f t="shared" si="75"/>
        <v>1.2857024735169493E-2</v>
      </c>
      <c r="H1224" s="61">
        <f t="shared" si="73"/>
        <v>-0.87985360798497025</v>
      </c>
      <c r="J1224" s="74">
        <v>1.1246231025059377E-2</v>
      </c>
      <c r="K1224" s="61">
        <f t="shared" si="74"/>
        <v>-1.0058747304749733</v>
      </c>
    </row>
    <row r="1225" spans="1:11" x14ac:dyDescent="0.25">
      <c r="A1225" s="2">
        <v>44930</v>
      </c>
      <c r="B1225">
        <v>1291.8</v>
      </c>
      <c r="C1225">
        <f t="shared" si="76"/>
        <v>1.7366210868634303E-2</v>
      </c>
      <c r="D1225" s="30">
        <v>1.7613718916968713E-2</v>
      </c>
      <c r="G1225">
        <f t="shared" si="75"/>
        <v>1.2769611868586326E-2</v>
      </c>
      <c r="H1225" s="61">
        <f t="shared" si="73"/>
        <v>1.3793464592529279</v>
      </c>
      <c r="J1225" s="74">
        <v>1.1388386997101575E-2</v>
      </c>
      <c r="K1225" s="61">
        <f t="shared" si="74"/>
        <v>1.546638599606031</v>
      </c>
    </row>
    <row r="1226" spans="1:11" x14ac:dyDescent="0.25">
      <c r="A1226" s="2">
        <v>44931</v>
      </c>
      <c r="B1226">
        <v>1318.74</v>
      </c>
      <c r="C1226">
        <f t="shared" si="76"/>
        <v>2.064014065886513E-2</v>
      </c>
      <c r="D1226" s="30">
        <v>2.1133310089387125E-2</v>
      </c>
      <c r="G1226">
        <f t="shared" si="75"/>
        <v>1.3110827345482023E-2</v>
      </c>
      <c r="H1226" s="61">
        <f t="shared" si="73"/>
        <v>1.6118975204619441</v>
      </c>
      <c r="J1226" s="74">
        <v>1.3142403446574835E-2</v>
      </c>
      <c r="K1226" s="61">
        <f t="shared" si="74"/>
        <v>1.6080247555400435</v>
      </c>
    </row>
    <row r="1227" spans="1:11" x14ac:dyDescent="0.25">
      <c r="A1227" s="2">
        <v>44932</v>
      </c>
      <c r="B1227">
        <v>1326.74</v>
      </c>
      <c r="C1227">
        <f t="shared" si="76"/>
        <v>6.0480702073629055E-3</v>
      </c>
      <c r="D1227" s="30">
        <v>1.4610269906195454E-3</v>
      </c>
      <c r="G1227">
        <f t="shared" si="75"/>
        <v>1.3725056421818758E-2</v>
      </c>
      <c r="H1227" s="61">
        <f t="shared" si="73"/>
        <v>0.10644961635982399</v>
      </c>
      <c r="J1227" s="74">
        <v>1.5245914398338207E-2</v>
      </c>
      <c r="K1227" s="61">
        <f t="shared" si="74"/>
        <v>9.5830722411690591E-2</v>
      </c>
    </row>
    <row r="1228" spans="1:11" x14ac:dyDescent="0.25">
      <c r="A1228" s="2">
        <v>44936</v>
      </c>
      <c r="B1228">
        <v>1334.69</v>
      </c>
      <c r="C1228">
        <f t="shared" si="76"/>
        <v>5.9742496670663336E-3</v>
      </c>
      <c r="D1228" s="30">
        <v>4.7298055688579045E-3</v>
      </c>
      <c r="G1228">
        <f t="shared" si="75"/>
        <v>1.3311747418998789E-2</v>
      </c>
      <c r="H1228" s="61">
        <f t="shared" si="73"/>
        <v>0.35531064555111919</v>
      </c>
      <c r="J1228" s="74">
        <v>1.3610253969769209E-2</v>
      </c>
      <c r="K1228" s="61">
        <f t="shared" si="74"/>
        <v>0.34751780380907238</v>
      </c>
    </row>
    <row r="1229" spans="1:11" x14ac:dyDescent="0.25">
      <c r="A1229" s="2">
        <v>44937</v>
      </c>
      <c r="B1229">
        <v>1342.91</v>
      </c>
      <c r="C1229">
        <f t="shared" si="76"/>
        <v>6.139845998591513E-3</v>
      </c>
      <c r="D1229" s="30">
        <v>4.0615812004746368E-3</v>
      </c>
      <c r="G1229">
        <f t="shared" si="75"/>
        <v>1.2958114285247666E-2</v>
      </c>
      <c r="H1229" s="61">
        <f t="shared" si="73"/>
        <v>0.31343921739435476</v>
      </c>
      <c r="J1229" s="74">
        <v>1.2292815684074053E-2</v>
      </c>
      <c r="K1229" s="61">
        <f t="shared" si="74"/>
        <v>0.33040283893108519</v>
      </c>
    </row>
    <row r="1230" spans="1:11" x14ac:dyDescent="0.25">
      <c r="A1230" s="2">
        <v>44938</v>
      </c>
      <c r="B1230">
        <v>1336.65</v>
      </c>
      <c r="C1230">
        <f t="shared" si="76"/>
        <v>-4.6724174034196292E-3</v>
      </c>
      <c r="D1230" s="30">
        <v>-4.6164790177253435E-3</v>
      </c>
      <c r="G1230">
        <f t="shared" si="75"/>
        <v>1.2602688157319856E-2</v>
      </c>
      <c r="H1230" s="61">
        <f t="shared" si="73"/>
        <v>-0.3663090731197704</v>
      </c>
      <c r="J1230" s="74">
        <v>1.1271755239462083E-2</v>
      </c>
      <c r="K1230" s="61">
        <f t="shared" si="74"/>
        <v>-0.40956168047041924</v>
      </c>
    </row>
    <row r="1231" spans="1:11" x14ac:dyDescent="0.25">
      <c r="A1231" s="2">
        <v>44939</v>
      </c>
      <c r="B1231">
        <v>1337.44</v>
      </c>
      <c r="C1231">
        <f t="shared" si="76"/>
        <v>5.9085522400751278E-4</v>
      </c>
      <c r="D1231" s="30">
        <v>-3.7622862468550508E-4</v>
      </c>
      <c r="G1231">
        <f t="shared" si="75"/>
        <v>1.2270973741903168E-2</v>
      </c>
      <c r="H1231" s="61">
        <f t="shared" si="73"/>
        <v>-3.0660046431421492E-2</v>
      </c>
      <c r="J1231" s="74">
        <v>1.0299966582528743E-2</v>
      </c>
      <c r="K1231" s="61">
        <f t="shared" si="74"/>
        <v>-3.6527169449625266E-2</v>
      </c>
    </row>
    <row r="1232" spans="1:11" x14ac:dyDescent="0.25">
      <c r="A1232" s="2">
        <v>44942</v>
      </c>
      <c r="B1232">
        <v>1335.15</v>
      </c>
      <c r="C1232">
        <f t="shared" si="76"/>
        <v>-1.7136938777957617E-3</v>
      </c>
      <c r="D1232" s="30">
        <v>8.993594080452126E-4</v>
      </c>
      <c r="G1232">
        <f t="shared" si="75"/>
        <v>1.1897507371659425E-2</v>
      </c>
      <c r="H1232" s="61">
        <f t="shared" ref="H1232:H1235" si="77">D1232/G1232</f>
        <v>7.5592254743001089E-2</v>
      </c>
      <c r="J1232" s="74">
        <v>9.2764656011597203E-3</v>
      </c>
      <c r="K1232" s="61">
        <f t="shared" ref="K1232:K1235" si="78">D1232/J1232</f>
        <v>9.6950654129820416E-2</v>
      </c>
    </row>
    <row r="1233" spans="1:11" x14ac:dyDescent="0.25">
      <c r="A1233" s="2">
        <v>44943</v>
      </c>
      <c r="B1233">
        <v>1333.86</v>
      </c>
      <c r="C1233">
        <f t="shared" si="76"/>
        <v>-9.6665063109510109E-4</v>
      </c>
      <c r="D1233" s="30">
        <v>-2.8391975982401988E-4</v>
      </c>
      <c r="G1233">
        <f t="shared" ref="G1233:G1235" si="79">SQRT($F$3*G1232^2+(1-$F$3)*D1232^2)</f>
        <v>1.1537164799024901E-2</v>
      </c>
      <c r="H1233" s="61">
        <f t="shared" si="77"/>
        <v>-2.4609144860964129E-2</v>
      </c>
      <c r="J1233" s="74">
        <v>8.5001173826328158E-3</v>
      </c>
      <c r="K1233" s="61">
        <f t="shared" si="78"/>
        <v>-3.3401863414747213E-2</v>
      </c>
    </row>
    <row r="1234" spans="1:11" x14ac:dyDescent="0.25">
      <c r="A1234" s="2">
        <v>44944</v>
      </c>
      <c r="B1234">
        <v>1337.89</v>
      </c>
      <c r="C1234">
        <f t="shared" si="76"/>
        <v>3.0167516095057634E-3</v>
      </c>
      <c r="D1234" s="30">
        <v>4.9962501910500879E-3</v>
      </c>
      <c r="G1234">
        <f t="shared" si="79"/>
        <v>1.1185912476399449E-2</v>
      </c>
      <c r="H1234" s="61">
        <f t="shared" si="77"/>
        <v>0.44665557696713665</v>
      </c>
      <c r="J1234" s="74">
        <v>7.8657775217910366E-3</v>
      </c>
      <c r="K1234" s="61">
        <f t="shared" si="78"/>
        <v>0.63518834307335481</v>
      </c>
    </row>
    <row r="1235" spans="1:11" x14ac:dyDescent="0.25">
      <c r="G1235">
        <f t="shared" si="79"/>
        <v>1.0913977763042345E-2</v>
      </c>
      <c r="H1235" s="61"/>
      <c r="J1235" s="74">
        <v>8.5732836044082987E-3</v>
      </c>
      <c r="K1235" s="61">
        <f t="shared" si="78"/>
        <v>0</v>
      </c>
    </row>
    <row r="3104" spans="7:10" ht="14.4" x14ac:dyDescent="0.3">
      <c r="G3104" s="27"/>
      <c r="J3104" s="28"/>
    </row>
    <row r="3105" spans="10:10" x14ac:dyDescent="0.25">
      <c r="J3105" s="28"/>
    </row>
    <row r="3106" spans="10:10" x14ac:dyDescent="0.25">
      <c r="J3106" s="28"/>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BAA0CBCEDDD3048B71CBD80C94681B8" ma:contentTypeVersion="4" ma:contentTypeDescription="Crear nuevo documento." ma:contentTypeScope="" ma:versionID="f2356dfdb3dae13e505647ab5071ce9e">
  <xsd:schema xmlns:xsd="http://www.w3.org/2001/XMLSchema" xmlns:xs="http://www.w3.org/2001/XMLSchema" xmlns:p="http://schemas.microsoft.com/office/2006/metadata/properties" xmlns:ns2="786541b8-3645-4f1b-83ad-3fe5e76d5754" targetNamespace="http://schemas.microsoft.com/office/2006/metadata/properties" ma:root="true" ma:fieldsID="4e283c21ca062b3cf35738bceb321d1c" ns2:_="">
    <xsd:import namespace="786541b8-3645-4f1b-83ad-3fe5e76d575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6541b8-3645-4f1b-83ad-3fe5e76d57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BB0B26-9EA5-4322-A73F-6EEEA4067997}">
  <ds:schemaRefs>
    <ds:schemaRef ds:uri="http://schemas.microsoft.com/sharepoint/v3/contenttype/forms"/>
  </ds:schemaRefs>
</ds:datastoreItem>
</file>

<file path=customXml/itemProps2.xml><?xml version="1.0" encoding="utf-8"?>
<ds:datastoreItem xmlns:ds="http://schemas.openxmlformats.org/officeDocument/2006/customXml" ds:itemID="{D7D5EA42-6DB1-475C-8803-D586F6C7FCA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0CBB581-D8A1-4CD7-BC66-6AE020E63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6541b8-3645-4f1b-83ad-3fe5e76d57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5</vt:i4>
      </vt:variant>
    </vt:vector>
  </HeadingPairs>
  <TitlesOfParts>
    <vt:vector size="14" baseType="lpstr">
      <vt:lpstr>PUNTO I</vt:lpstr>
      <vt:lpstr>Punto 11</vt:lpstr>
      <vt:lpstr>Punto 16</vt:lpstr>
      <vt:lpstr>AR(1)</vt:lpstr>
      <vt:lpstr>AR(2)</vt:lpstr>
      <vt:lpstr>AR(4)</vt:lpstr>
      <vt:lpstr>AR(12)</vt:lpstr>
      <vt:lpstr>GARCH</vt:lpstr>
      <vt:lpstr>PUNTO III</vt:lpstr>
      <vt:lpstr>'AR(1)'!Área_de_impresión</vt:lpstr>
      <vt:lpstr>'AR(12)'!Área_de_impresión</vt:lpstr>
      <vt:lpstr>'AR(2)'!Área_de_impresión</vt:lpstr>
      <vt:lpstr>'AR(4)'!Área_de_impresión</vt:lpstr>
      <vt:lpstr>GARCH!Área_de_impresión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Fredy Perez</dc:creator>
  <cp:keywords/>
  <dc:description/>
  <cp:lastModifiedBy>NICOLÁS GONZÁLEZ</cp:lastModifiedBy>
  <cp:revision/>
  <dcterms:created xsi:type="dcterms:W3CDTF">2011-09-01T03:57:24Z</dcterms:created>
  <dcterms:modified xsi:type="dcterms:W3CDTF">2023-02-11T17:42:31Z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0x0101002BAA0CBCEDDD3048B71CBD80C94681B8</vt:lpwstr>
  </property>
</Properties>
</file>