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NIGOJ\OneDrive\Desktop\NICO\MAF\Semestre 2\Econometría Financiera\"/>
    </mc:Choice>
  </mc:AlternateContent>
  <xr:revisionPtr revIDLastSave="0" documentId="13_ncr:1_{E4B302E4-3026-439F-A72D-F627C2AE490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UNTO I" sheetId="2" r:id="rId1"/>
    <sheet name="PUNTO IV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I42" i="1"/>
  <c r="K42" i="1"/>
  <c r="J42" i="1"/>
  <c r="J44" i="1"/>
  <c r="J43" i="1"/>
  <c r="I44" i="1"/>
  <c r="I43" i="1"/>
  <c r="K44" i="1"/>
  <c r="K43" i="1"/>
  <c r="O33" i="1"/>
  <c r="P33" i="1"/>
  <c r="I2" i="2" l="1"/>
  <c r="F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J48" i="2" l="1"/>
  <c r="J64" i="2"/>
  <c r="H141" i="2"/>
  <c r="G141" i="2"/>
  <c r="F141" i="2"/>
  <c r="H140" i="2"/>
  <c r="G140" i="2"/>
  <c r="F140" i="2"/>
  <c r="J140" i="2" s="1"/>
  <c r="H139" i="2"/>
  <c r="G139" i="2"/>
  <c r="F139" i="2"/>
  <c r="J139" i="2" s="1"/>
  <c r="H138" i="2"/>
  <c r="G138" i="2"/>
  <c r="F138" i="2"/>
  <c r="J138" i="2" s="1"/>
  <c r="H137" i="2"/>
  <c r="G137" i="2"/>
  <c r="F137" i="2"/>
  <c r="J137" i="2" s="1"/>
  <c r="H136" i="2"/>
  <c r="G136" i="2"/>
  <c r="F136" i="2"/>
  <c r="H135" i="2"/>
  <c r="G135" i="2"/>
  <c r="F135" i="2"/>
  <c r="J135" i="2" s="1"/>
  <c r="H134" i="2"/>
  <c r="G134" i="2"/>
  <c r="F134" i="2"/>
  <c r="H133" i="2"/>
  <c r="G133" i="2"/>
  <c r="F133" i="2"/>
  <c r="J133" i="2" s="1"/>
  <c r="H132" i="2"/>
  <c r="G132" i="2"/>
  <c r="F132" i="2"/>
  <c r="H131" i="2"/>
  <c r="G131" i="2"/>
  <c r="F131" i="2"/>
  <c r="J131" i="2" s="1"/>
  <c r="H130" i="2"/>
  <c r="G130" i="2"/>
  <c r="F130" i="2"/>
  <c r="J130" i="2" s="1"/>
  <c r="H129" i="2"/>
  <c r="G129" i="2"/>
  <c r="F129" i="2"/>
  <c r="J129" i="2" s="1"/>
  <c r="H128" i="2"/>
  <c r="G128" i="2"/>
  <c r="F128" i="2"/>
  <c r="J128" i="2" s="1"/>
  <c r="H127" i="2"/>
  <c r="G127" i="2"/>
  <c r="F127" i="2"/>
  <c r="H126" i="2"/>
  <c r="G126" i="2"/>
  <c r="F126" i="2"/>
  <c r="J126" i="2" s="1"/>
  <c r="H125" i="2"/>
  <c r="G125" i="2"/>
  <c r="F125" i="2"/>
  <c r="H124" i="2"/>
  <c r="G124" i="2"/>
  <c r="F124" i="2"/>
  <c r="J124" i="2" s="1"/>
  <c r="H123" i="2"/>
  <c r="G123" i="2"/>
  <c r="F123" i="2"/>
  <c r="J123" i="2" s="1"/>
  <c r="H122" i="2"/>
  <c r="G122" i="2"/>
  <c r="F122" i="2"/>
  <c r="J122" i="2" s="1"/>
  <c r="H121" i="2"/>
  <c r="G121" i="2"/>
  <c r="F121" i="2"/>
  <c r="J121" i="2" s="1"/>
  <c r="H120" i="2"/>
  <c r="G120" i="2"/>
  <c r="F120" i="2"/>
  <c r="H119" i="2"/>
  <c r="G119" i="2"/>
  <c r="F119" i="2"/>
  <c r="J119" i="2" s="1"/>
  <c r="H118" i="2"/>
  <c r="G118" i="2"/>
  <c r="F118" i="2"/>
  <c r="H117" i="2"/>
  <c r="G117" i="2"/>
  <c r="F117" i="2"/>
  <c r="J117" i="2" s="1"/>
  <c r="H116" i="2"/>
  <c r="G116" i="2"/>
  <c r="F116" i="2"/>
  <c r="H115" i="2"/>
  <c r="G115" i="2"/>
  <c r="F115" i="2"/>
  <c r="J115" i="2" s="1"/>
  <c r="H114" i="2"/>
  <c r="G114" i="2"/>
  <c r="F114" i="2"/>
  <c r="J114" i="2" s="1"/>
  <c r="H113" i="2"/>
  <c r="G113" i="2"/>
  <c r="F113" i="2"/>
  <c r="H112" i="2"/>
  <c r="G112" i="2"/>
  <c r="F112" i="2"/>
  <c r="J112" i="2" s="1"/>
  <c r="H111" i="2"/>
  <c r="G111" i="2"/>
  <c r="F111" i="2"/>
  <c r="H110" i="2"/>
  <c r="G110" i="2"/>
  <c r="F110" i="2"/>
  <c r="J110" i="2" s="1"/>
  <c r="H109" i="2"/>
  <c r="G109" i="2"/>
  <c r="F109" i="2"/>
  <c r="H108" i="2"/>
  <c r="G108" i="2"/>
  <c r="F108" i="2"/>
  <c r="J108" i="2" s="1"/>
  <c r="H107" i="2"/>
  <c r="G107" i="2"/>
  <c r="F107" i="2"/>
  <c r="J107" i="2" s="1"/>
  <c r="H106" i="2"/>
  <c r="G106" i="2"/>
  <c r="F106" i="2"/>
  <c r="J106" i="2" s="1"/>
  <c r="H105" i="2"/>
  <c r="G105" i="2"/>
  <c r="F105" i="2"/>
  <c r="J105" i="2" s="1"/>
  <c r="H104" i="2"/>
  <c r="G104" i="2"/>
  <c r="F104" i="2"/>
  <c r="H103" i="2"/>
  <c r="G103" i="2"/>
  <c r="F103" i="2"/>
  <c r="J103" i="2" s="1"/>
  <c r="H102" i="2"/>
  <c r="G102" i="2"/>
  <c r="F102" i="2"/>
  <c r="H101" i="2"/>
  <c r="G101" i="2"/>
  <c r="F101" i="2"/>
  <c r="J101" i="2" s="1"/>
  <c r="H100" i="2"/>
  <c r="G100" i="2"/>
  <c r="F100" i="2"/>
  <c r="H99" i="2"/>
  <c r="G99" i="2"/>
  <c r="F99" i="2"/>
  <c r="J99" i="2" s="1"/>
  <c r="H98" i="2"/>
  <c r="G98" i="2"/>
  <c r="F98" i="2"/>
  <c r="J98" i="2" s="1"/>
  <c r="H97" i="2"/>
  <c r="G97" i="2"/>
  <c r="F97" i="2"/>
  <c r="H96" i="2"/>
  <c r="G96" i="2"/>
  <c r="F96" i="2"/>
  <c r="J96" i="2" s="1"/>
  <c r="H95" i="2"/>
  <c r="G95" i="2"/>
  <c r="F95" i="2"/>
  <c r="H94" i="2"/>
  <c r="G94" i="2"/>
  <c r="F94" i="2"/>
  <c r="J94" i="2" s="1"/>
  <c r="H93" i="2"/>
  <c r="G93" i="2"/>
  <c r="F93" i="2"/>
  <c r="H92" i="2"/>
  <c r="G92" i="2"/>
  <c r="F92" i="2"/>
  <c r="J92" i="2" s="1"/>
  <c r="H91" i="2"/>
  <c r="G91" i="2"/>
  <c r="F91" i="2"/>
  <c r="J91" i="2" s="1"/>
  <c r="H90" i="2"/>
  <c r="G90" i="2"/>
  <c r="F90" i="2"/>
  <c r="J90" i="2" s="1"/>
  <c r="H89" i="2"/>
  <c r="G89" i="2"/>
  <c r="F89" i="2"/>
  <c r="J89" i="2" s="1"/>
  <c r="H88" i="2"/>
  <c r="G88" i="2"/>
  <c r="F88" i="2"/>
  <c r="H87" i="2"/>
  <c r="G87" i="2"/>
  <c r="F87" i="2"/>
  <c r="J87" i="2" s="1"/>
  <c r="H86" i="2"/>
  <c r="G86" i="2"/>
  <c r="F86" i="2"/>
  <c r="H85" i="2"/>
  <c r="G85" i="2"/>
  <c r="F85" i="2"/>
  <c r="J85" i="2" s="1"/>
  <c r="H84" i="2"/>
  <c r="G84" i="2"/>
  <c r="F84" i="2"/>
  <c r="H83" i="2"/>
  <c r="G83" i="2"/>
  <c r="F83" i="2"/>
  <c r="J83" i="2" s="1"/>
  <c r="H82" i="2"/>
  <c r="G82" i="2"/>
  <c r="F82" i="2"/>
  <c r="J82" i="2" s="1"/>
  <c r="H81" i="2"/>
  <c r="G81" i="2"/>
  <c r="F81" i="2"/>
  <c r="H80" i="2"/>
  <c r="G80" i="2"/>
  <c r="F80" i="2"/>
  <c r="J80" i="2" s="1"/>
  <c r="H79" i="2"/>
  <c r="G79" i="2"/>
  <c r="F79" i="2"/>
  <c r="H78" i="2"/>
  <c r="G78" i="2"/>
  <c r="F78" i="2"/>
  <c r="J78" i="2" s="1"/>
  <c r="H77" i="2"/>
  <c r="G77" i="2"/>
  <c r="F77" i="2"/>
  <c r="H76" i="2"/>
  <c r="G76" i="2"/>
  <c r="F76" i="2"/>
  <c r="J76" i="2" s="1"/>
  <c r="H75" i="2"/>
  <c r="G75" i="2"/>
  <c r="F75" i="2"/>
  <c r="J75" i="2" s="1"/>
  <c r="H74" i="2"/>
  <c r="G74" i="2"/>
  <c r="F74" i="2"/>
  <c r="J74" i="2" s="1"/>
  <c r="H73" i="2"/>
  <c r="G73" i="2"/>
  <c r="F73" i="2"/>
  <c r="J73" i="2" s="1"/>
  <c r="H72" i="2"/>
  <c r="G72" i="2"/>
  <c r="F72" i="2"/>
  <c r="H71" i="2"/>
  <c r="G71" i="2"/>
  <c r="F71" i="2"/>
  <c r="J71" i="2" s="1"/>
  <c r="H70" i="2"/>
  <c r="G70" i="2"/>
  <c r="F70" i="2"/>
  <c r="H69" i="2"/>
  <c r="G69" i="2"/>
  <c r="F69" i="2"/>
  <c r="J69" i="2" s="1"/>
  <c r="H68" i="2"/>
  <c r="G68" i="2"/>
  <c r="F68" i="2"/>
  <c r="H67" i="2"/>
  <c r="G67" i="2"/>
  <c r="F67" i="2"/>
  <c r="J67" i="2" s="1"/>
  <c r="H66" i="2"/>
  <c r="G66" i="2"/>
  <c r="F66" i="2"/>
  <c r="J66" i="2" s="1"/>
  <c r="H65" i="2"/>
  <c r="G65" i="2"/>
  <c r="F65" i="2"/>
  <c r="H64" i="2"/>
  <c r="G64" i="2"/>
  <c r="F64" i="2"/>
  <c r="H63" i="2"/>
  <c r="G63" i="2"/>
  <c r="F63" i="2"/>
  <c r="H62" i="2"/>
  <c r="G62" i="2"/>
  <c r="F62" i="2"/>
  <c r="J62" i="2" s="1"/>
  <c r="H61" i="2"/>
  <c r="G61" i="2"/>
  <c r="F61" i="2"/>
  <c r="H60" i="2"/>
  <c r="G60" i="2"/>
  <c r="F60" i="2"/>
  <c r="J60" i="2" s="1"/>
  <c r="H59" i="2"/>
  <c r="G59" i="2"/>
  <c r="F59" i="2"/>
  <c r="J59" i="2" s="1"/>
  <c r="H58" i="2"/>
  <c r="G58" i="2"/>
  <c r="F58" i="2"/>
  <c r="J58" i="2" s="1"/>
  <c r="H57" i="2"/>
  <c r="G57" i="2"/>
  <c r="F57" i="2"/>
  <c r="J57" i="2" s="1"/>
  <c r="H56" i="2"/>
  <c r="G56" i="2"/>
  <c r="F56" i="2"/>
  <c r="H55" i="2"/>
  <c r="G55" i="2"/>
  <c r="F55" i="2"/>
  <c r="J55" i="2" s="1"/>
  <c r="H54" i="2"/>
  <c r="G54" i="2"/>
  <c r="F54" i="2"/>
  <c r="H53" i="2"/>
  <c r="G53" i="2"/>
  <c r="F53" i="2"/>
  <c r="J53" i="2" s="1"/>
  <c r="H52" i="2"/>
  <c r="G52" i="2"/>
  <c r="F52" i="2"/>
  <c r="H51" i="2"/>
  <c r="G51" i="2"/>
  <c r="F51" i="2"/>
  <c r="J51" i="2" s="1"/>
  <c r="H50" i="2"/>
  <c r="G50" i="2"/>
  <c r="F50" i="2"/>
  <c r="J50" i="2" s="1"/>
  <c r="H49" i="2"/>
  <c r="G49" i="2"/>
  <c r="F49" i="2"/>
  <c r="H48" i="2"/>
  <c r="G48" i="2"/>
  <c r="F48" i="2"/>
  <c r="H47" i="2"/>
  <c r="G47" i="2"/>
  <c r="F47" i="2"/>
  <c r="H46" i="2"/>
  <c r="G46" i="2"/>
  <c r="F46" i="2"/>
  <c r="J46" i="2" s="1"/>
  <c r="H45" i="2"/>
  <c r="G45" i="2"/>
  <c r="F45" i="2"/>
  <c r="H44" i="2"/>
  <c r="G44" i="2"/>
  <c r="F44" i="2"/>
  <c r="J44" i="2" s="1"/>
  <c r="H43" i="2"/>
  <c r="G43" i="2"/>
  <c r="F43" i="2"/>
  <c r="J43" i="2" s="1"/>
  <c r="H42" i="2"/>
  <c r="G42" i="2"/>
  <c r="F42" i="2"/>
  <c r="J42" i="2" s="1"/>
  <c r="H41" i="2"/>
  <c r="G41" i="2"/>
  <c r="F41" i="2"/>
  <c r="J41" i="2" s="1"/>
  <c r="H40" i="2"/>
  <c r="G40" i="2"/>
  <c r="F40" i="2"/>
  <c r="H39" i="2"/>
  <c r="G39" i="2"/>
  <c r="F39" i="2"/>
  <c r="J39" i="2" s="1"/>
  <c r="H38" i="2"/>
  <c r="G38" i="2"/>
  <c r="F38" i="2"/>
  <c r="H37" i="2"/>
  <c r="G37" i="2"/>
  <c r="F37" i="2"/>
  <c r="J37" i="2" s="1"/>
  <c r="H36" i="2"/>
  <c r="G36" i="2"/>
  <c r="F36" i="2"/>
  <c r="H35" i="2"/>
  <c r="G35" i="2"/>
  <c r="F35" i="2"/>
  <c r="J35" i="2" s="1"/>
  <c r="H34" i="2"/>
  <c r="G34" i="2"/>
  <c r="F34" i="2"/>
  <c r="J34" i="2" s="1"/>
  <c r="H33" i="2"/>
  <c r="G33" i="2"/>
  <c r="F33" i="2"/>
  <c r="H32" i="2"/>
  <c r="G32" i="2"/>
  <c r="F32" i="2"/>
  <c r="J32" i="2" s="1"/>
  <c r="H31" i="2"/>
  <c r="G31" i="2"/>
  <c r="F31" i="2"/>
  <c r="H30" i="2"/>
  <c r="G30" i="2"/>
  <c r="F30" i="2"/>
  <c r="J30" i="2" s="1"/>
  <c r="H29" i="2"/>
  <c r="G29" i="2"/>
  <c r="F29" i="2"/>
  <c r="H28" i="2"/>
  <c r="G28" i="2"/>
  <c r="F28" i="2"/>
  <c r="J28" i="2" s="1"/>
  <c r="H27" i="2"/>
  <c r="G27" i="2"/>
  <c r="F27" i="2"/>
  <c r="J27" i="2" s="1"/>
  <c r="H26" i="2"/>
  <c r="G26" i="2"/>
  <c r="F26" i="2"/>
  <c r="J26" i="2" s="1"/>
  <c r="H25" i="2"/>
  <c r="G25" i="2"/>
  <c r="F25" i="2"/>
  <c r="J25" i="2" s="1"/>
  <c r="H24" i="2"/>
  <c r="G24" i="2"/>
  <c r="F24" i="2"/>
  <c r="H23" i="2"/>
  <c r="G23" i="2"/>
  <c r="F23" i="2"/>
  <c r="J23" i="2" s="1"/>
  <c r="H22" i="2"/>
  <c r="G22" i="2"/>
  <c r="F22" i="2"/>
  <c r="H21" i="2"/>
  <c r="G21" i="2"/>
  <c r="F21" i="2"/>
  <c r="J21" i="2" s="1"/>
  <c r="H20" i="2"/>
  <c r="G20" i="2"/>
  <c r="F20" i="2"/>
  <c r="H19" i="2"/>
  <c r="G19" i="2"/>
  <c r="F19" i="2"/>
  <c r="J19" i="2" s="1"/>
  <c r="H18" i="2"/>
  <c r="G18" i="2"/>
  <c r="F18" i="2"/>
  <c r="J18" i="2" s="1"/>
  <c r="H17" i="2"/>
  <c r="G17" i="2"/>
  <c r="F17" i="2"/>
  <c r="H16" i="2"/>
  <c r="G16" i="2"/>
  <c r="F16" i="2"/>
  <c r="J16" i="2" s="1"/>
  <c r="H15" i="2"/>
  <c r="G15" i="2"/>
  <c r="F15" i="2"/>
  <c r="H14" i="2"/>
  <c r="G14" i="2"/>
  <c r="F14" i="2"/>
  <c r="J14" i="2" s="1"/>
  <c r="H13" i="2"/>
  <c r="J13" i="2" s="1"/>
  <c r="G13" i="2"/>
  <c r="F13" i="2"/>
  <c r="H12" i="2"/>
  <c r="G12" i="2"/>
  <c r="F12" i="2"/>
  <c r="J12" i="2" s="1"/>
  <c r="H11" i="2"/>
  <c r="G11" i="2"/>
  <c r="F11" i="2"/>
  <c r="J11" i="2" s="1"/>
  <c r="H10" i="2"/>
  <c r="G10" i="2"/>
  <c r="F10" i="2"/>
  <c r="J10" i="2" s="1"/>
  <c r="H9" i="2"/>
  <c r="G9" i="2"/>
  <c r="F9" i="2"/>
  <c r="J9" i="2" s="1"/>
  <c r="H8" i="2"/>
  <c r="G8" i="2"/>
  <c r="F8" i="2"/>
  <c r="H7" i="2"/>
  <c r="G7" i="2"/>
  <c r="F7" i="2"/>
  <c r="J7" i="2" s="1"/>
  <c r="H6" i="2"/>
  <c r="G6" i="2"/>
  <c r="F6" i="2"/>
  <c r="H5" i="2"/>
  <c r="G5" i="2"/>
  <c r="F5" i="2"/>
  <c r="J5" i="2" s="1"/>
  <c r="H4" i="2"/>
  <c r="G4" i="2"/>
  <c r="F4" i="2"/>
  <c r="H3" i="2"/>
  <c r="G3" i="2"/>
  <c r="F3" i="2"/>
  <c r="J3" i="2" s="1"/>
  <c r="H2" i="2"/>
  <c r="G2" i="2"/>
  <c r="J2" i="2"/>
  <c r="J29" i="2" l="1"/>
  <c r="J45" i="2"/>
  <c r="J61" i="2"/>
  <c r="J77" i="2"/>
  <c r="J93" i="2"/>
  <c r="J109" i="2"/>
  <c r="J125" i="2"/>
  <c r="J141" i="2"/>
  <c r="J49" i="2"/>
  <c r="J65" i="2"/>
  <c r="J17" i="2"/>
  <c r="J33" i="2"/>
  <c r="J81" i="2"/>
  <c r="J113" i="2"/>
  <c r="J4" i="2"/>
  <c r="J20" i="2"/>
  <c r="J36" i="2"/>
  <c r="J52" i="2"/>
  <c r="J68" i="2"/>
  <c r="J84" i="2"/>
  <c r="J100" i="2"/>
  <c r="J116" i="2"/>
  <c r="J132" i="2"/>
  <c r="J97" i="2"/>
  <c r="J15" i="2"/>
  <c r="J31" i="2"/>
  <c r="J47" i="2"/>
  <c r="J63" i="2"/>
  <c r="J79" i="2"/>
  <c r="J95" i="2"/>
  <c r="J111" i="2"/>
  <c r="J127" i="2"/>
  <c r="J56" i="2"/>
  <c r="J88" i="2"/>
  <c r="J8" i="2"/>
  <c r="J120" i="2"/>
  <c r="J136" i="2"/>
  <c r="J6" i="2"/>
  <c r="J22" i="2"/>
  <c r="J38" i="2"/>
  <c r="J54" i="2"/>
  <c r="J70" i="2"/>
  <c r="J86" i="2"/>
  <c r="J102" i="2"/>
  <c r="J118" i="2"/>
  <c r="J134" i="2"/>
  <c r="J24" i="2"/>
  <c r="J40" i="2"/>
  <c r="J72" i="2"/>
  <c r="J10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tc={A6FB7AB0-5DDB-4800-B6FB-709420B2F2E2}</author>
  </authors>
  <commentList>
    <comment ref="H46" authorId="0" shapeId="0" xr:uid="{A6FB7AB0-5DDB-4800-B6FB-709420B2F2E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Poner el resto de pruebas.</t>
      </text>
    </comment>
  </commentList>
</comments>
</file>

<file path=xl/sharedStrings.xml><?xml version="1.0" encoding="utf-8"?>
<sst xmlns="http://schemas.openxmlformats.org/spreadsheetml/2006/main" count="89" uniqueCount="64">
  <si>
    <t>MES</t>
  </si>
  <si>
    <t>FECHA</t>
  </si>
  <si>
    <t>AMZN US Equity</t>
  </si>
  <si>
    <t>AAPL US Equity</t>
  </si>
  <si>
    <t>MSFT US Equity</t>
  </si>
  <si>
    <t>CCMP Index (NASDAQ Composite Index)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</si>
  <si>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</si>
  <si>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</si>
  <si>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</si>
  <si>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</si>
  <si>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</si>
  <si>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</si>
  <si>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</si>
  <si>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</si>
  <si>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</si>
  <si>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</si>
  <si>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</si>
  <si>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</si>
  <si>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</si>
  <si>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</si>
  <si>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</si>
  <si>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</si>
  <si>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</si>
  <si>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</si>
  <si>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</si>
  <si>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</si>
  <si>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</si>
  <si>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</si>
  <si>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95,0%</t>
  </si>
  <si>
    <t>Superior 95,0%</t>
  </si>
  <si>
    <t>Variable X 1</t>
  </si>
  <si>
    <t>Retorno Apple</t>
  </si>
  <si>
    <t>Retorno MSFT</t>
  </si>
  <si>
    <t>Retorno AMZN</t>
  </si>
  <si>
    <t xml:space="preserve">Portafolio </t>
  </si>
  <si>
    <t>APPLE</t>
  </si>
  <si>
    <t>AMAZON</t>
  </si>
  <si>
    <t>MICROSOFT</t>
  </si>
  <si>
    <t>Retorno NSDQ</t>
  </si>
  <si>
    <t>1. Un coeficiente de correlacion tan cercano a 1 (0,889) indica una relación directa entre las variables.</t>
  </si>
  <si>
    <t>3. Ceteris paribus, cuando todo lo demás vale 0, se espera un retorno de 0% de la inversion. Adicionalmente, una variacion del 1% del retorno del mercado (NSDQ), se espera una variacion de 1,084% en el retorno de Apple.</t>
  </si>
  <si>
    <t>3. Tener un intervalo que incluya la unidad (1) indica que existe una relacion 1:1 entre el costo de produccion y la cantidad de cajas fabricadas.</t>
  </si>
  <si>
    <t>4. El valor-p del intercepto del modelo es 0.000 &lt; 0.05 por lo tanto es estadísticamente significativa.</t>
  </si>
  <si>
    <t>5. H0: Beta_1 es 0. T_B1= 11,62 &gt; T_0,05 se rechaza H_0. Por lo tanto, existe una relación lineal entre las 2 variables.</t>
  </si>
  <si>
    <t>6. H0: Beta_1 es 1. T_B1 = 0,085 &lt; T_0,05. Por lo tanto, NO se rechaza la Hipótesis Nula.</t>
  </si>
  <si>
    <t>7. El porcentaje de variación de Y que es explicado por la variación de X es del 66,53%, por lo tanto, el porcentaje de la variación de Y no explicado es de 33,47%.</t>
  </si>
  <si>
    <t>8. Un coeficiente de correlación de 0,81 indica una fuerte relacion directa entre la variable explicada y la explicativa.</t>
  </si>
  <si>
    <t>9. Los resultados de la prueba de significancia conjunta (F), dado que el valor crítico de F es práctimente 0, indican que los coeficientes son conjuntamente significativos.</t>
  </si>
  <si>
    <t xml:space="preserve">Promedio </t>
  </si>
  <si>
    <t>Lim Inferior</t>
  </si>
  <si>
    <t>Lim Superior</t>
  </si>
  <si>
    <t>10. Cajas en Millones</t>
  </si>
  <si>
    <t>Cuando el número de cajas fabricadas sea 3580000 se espera que en promedio el costo mensual sea de 622 millones. Este dato está entre 477  y 767 millones con un nivel de confianza del 95%</t>
  </si>
  <si>
    <t>Cuando el número de cajas fabricadas sea 4611000 se espera que en promedio el costo mensual sea de 734 millones. Este dato está entre 570  y 898 millones con un nivel de confianza del 95%</t>
  </si>
  <si>
    <t>Cuando el número de cajas fabricadas sea 5512000 se espera que en promedio el costo mensual sea de 831 millones. Este dato está entre 650  y 1012 millones con un nivel de confianza del 95%</t>
  </si>
  <si>
    <t>11. Se validan todos los supuestos excepto que los errores sigan una distribución normal por el método de Jarque-Bera.</t>
  </si>
  <si>
    <t>No se puede determinar si es adecuado un modelo de regresión lineal simple hasta no probar otros modelos transformados ya que no se cumplen todos los supuestos (MELI).</t>
  </si>
  <si>
    <t xml:space="preserve">13. </t>
  </si>
  <si>
    <t>D31</t>
  </si>
  <si>
    <t>12. Se creó una variable de nombre outliers que se genera de la resta entre el valor absoluto de los errores y 2.5. En la observación 31 hay un valor atípico.</t>
  </si>
  <si>
    <t>D46</t>
  </si>
  <si>
    <t>Cajas</t>
  </si>
  <si>
    <t>CostoCientos</t>
  </si>
  <si>
    <t>Costo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</si>
</sst>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00"/>
    <numFmt numFmtId="165" formatCode="_-* #,##0.0000_-;\-* #,##0.0000_-;_-* &quot;-&quot;??_-;_-@_-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2060"/>
      <name val="Arial"/>
      <family val="2"/>
    </font>
    <font>
      <b/>
      <sz val="12"/>
      <color rgb="FF741C0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1"/>
    <xf numFmtId="14" fontId="0" fillId="0" borderId="0" xfId="0" applyNumberFormat="1"/>
    <xf numFmtId="1" fontId="0" fillId="0" borderId="1" xfId="0" applyNumberFormat="1" applyBorder="1" applyAlignment="1">
      <alignment horizontal="center"/>
    </xf>
    <xf numFmtId="164" fontId="0" fillId="0" borderId="1" xfId="0" applyNumberFormat="1" applyBorder="1"/>
    <xf numFmtId="0" fontId="2" fillId="0" borderId="1" xfId="1" applyFont="1" applyBorder="1" applyAlignment="1" applyProtection="1">
      <alignment horizontal="center" vertical="center" wrapText="1"/>
      <protection locked="0"/>
    </xf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9" fontId="1" fillId="0" borderId="0" xfId="2" applyFont="1"/>
    <xf numFmtId="0" fontId="0" fillId="0" borderId="2" xfId="0" applyBorder="1"/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Continuous"/>
    </xf>
    <xf numFmtId="0" fontId="2" fillId="0" borderId="0" xfId="1" applyFont="1" applyAlignment="1" applyProtection="1">
      <alignment horizontal="center" vertical="center" wrapText="1"/>
      <protection locked="0"/>
    </xf>
    <xf numFmtId="165" fontId="0" fillId="0" borderId="0" xfId="3" applyNumberFormat="1" applyFont="1" applyFill="1" applyBorder="1" applyAlignment="1"/>
    <xf numFmtId="165" fontId="0" fillId="0" borderId="2" xfId="3" applyNumberFormat="1" applyFont="1" applyFill="1" applyBorder="1" applyAlignment="1"/>
    <xf numFmtId="0" fontId="0" fillId="2" borderId="0" xfId="0" applyFill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4">
    <cellStyle name="Millares" xfId="3" builtinId="3"/>
    <cellStyle name="Normal" xfId="0" builtinId="0"/>
    <cellStyle name="Normal 2" xfId="1" xr:uid="{00000000-0005-0000-0000-000001000000}"/>
    <cellStyle name="Porcentaje" xfId="2" builtinId="5"/>
  </cellStyles>
  <dxfs count="0"/>
  <tableStyles count="0" defaultTableStyle="TableStyleMedium2" defaultPivotStyle="PivotStyleLight16"/>
  <colors>
    <mruColors>
      <color rgb="FF741C00"/>
      <color rgb="FFB000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Dispersion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'PUNTO IV'!$B$2:$B$71</c:f>
              <c:numCache>
                <c:formatCode>0.000000</c:formatCode>
                <c:ptCount val="70"/>
                <c:pt idx="0">
                  <c:v>3.4107349971428569</c:v>
                </c:pt>
                <c:pt idx="1">
                  <c:v>3.6885180257142851</c:v>
                </c:pt>
                <c:pt idx="2">
                  <c:v>4.8787952571428566</c:v>
                </c:pt>
                <c:pt idx="3">
                  <c:v>3.5805353485714289</c:v>
                </c:pt>
                <c:pt idx="4">
                  <c:v>3.4201924457142852</c:v>
                </c:pt>
                <c:pt idx="5">
                  <c:v>4.1398002171428567</c:v>
                </c:pt>
                <c:pt idx="6">
                  <c:v>3.6137416285714288</c:v>
                </c:pt>
                <c:pt idx="7">
                  <c:v>3.6717073285714288</c:v>
                </c:pt>
                <c:pt idx="8">
                  <c:v>6.0206544171428567</c:v>
                </c:pt>
                <c:pt idx="9">
                  <c:v>4.5088726028571431</c:v>
                </c:pt>
                <c:pt idx="10">
                  <c:v>4.6116019371428569</c:v>
                </c:pt>
                <c:pt idx="11">
                  <c:v>4.5724137171428572</c:v>
                </c:pt>
                <c:pt idx="12">
                  <c:v>4.7176865399999999</c:v>
                </c:pt>
                <c:pt idx="13">
                  <c:v>3.1733039399999998</c:v>
                </c:pt>
                <c:pt idx="14">
                  <c:v>3.6705564599999998</c:v>
                </c:pt>
                <c:pt idx="15">
                  <c:v>5.4175935600000003</c:v>
                </c:pt>
                <c:pt idx="16">
                  <c:v>2.9913421714285713</c:v>
                </c:pt>
                <c:pt idx="17">
                  <c:v>3.4124856342857139</c:v>
                </c:pt>
                <c:pt idx="18">
                  <c:v>4.0695800571428569</c:v>
                </c:pt>
                <c:pt idx="19">
                  <c:v>3.2145119057142857</c:v>
                </c:pt>
                <c:pt idx="20">
                  <c:v>4.5020117657142862</c:v>
                </c:pt>
                <c:pt idx="21">
                  <c:v>6.0020515714285709</c:v>
                </c:pt>
                <c:pt idx="22">
                  <c:v>4.9742328942857146</c:v>
                </c:pt>
                <c:pt idx="23">
                  <c:v>3.9603348600000001</c:v>
                </c:pt>
                <c:pt idx="24">
                  <c:v>4.7536755171428569</c:v>
                </c:pt>
                <c:pt idx="25">
                  <c:v>3.5625365657142858</c:v>
                </c:pt>
                <c:pt idx="26">
                  <c:v>3.5538420685714285</c:v>
                </c:pt>
                <c:pt idx="27">
                  <c:v>4.1055046199999996</c:v>
                </c:pt>
                <c:pt idx="28">
                  <c:v>2.2627979914285712</c:v>
                </c:pt>
                <c:pt idx="29">
                  <c:v>2.2796172771428571</c:v>
                </c:pt>
                <c:pt idx="30">
                  <c:v>3.0821104885714288</c:v>
                </c:pt>
                <c:pt idx="31">
                  <c:v>4.1683557857142857</c:v>
                </c:pt>
                <c:pt idx="32">
                  <c:v>4.8801694285714285</c:v>
                </c:pt>
                <c:pt idx="33">
                  <c:v>5.9126874857142857</c:v>
                </c:pt>
                <c:pt idx="34">
                  <c:v>4.0714967399999997</c:v>
                </c:pt>
                <c:pt idx="35">
                  <c:v>3.4407005228571426</c:v>
                </c:pt>
                <c:pt idx="36">
                  <c:v>4.1341747028571429</c:v>
                </c:pt>
                <c:pt idx="37">
                  <c:v>3.2078715085714289</c:v>
                </c:pt>
                <c:pt idx="38">
                  <c:v>3.7328107199999998</c:v>
                </c:pt>
                <c:pt idx="39">
                  <c:v>4.7972510657142866</c:v>
                </c:pt>
                <c:pt idx="40">
                  <c:v>2.8091857285714283</c:v>
                </c:pt>
                <c:pt idx="41">
                  <c:v>2.0175856885714287</c:v>
                </c:pt>
                <c:pt idx="42">
                  <c:v>2.577899794285714</c:v>
                </c:pt>
                <c:pt idx="43">
                  <c:v>4.17365064</c:v>
                </c:pt>
                <c:pt idx="44">
                  <c:v>6.1007671799999983</c:v>
                </c:pt>
                <c:pt idx="45">
                  <c:v>6.2900993742857141</c:v>
                </c:pt>
                <c:pt idx="46">
                  <c:v>4.5471647485714284</c:v>
                </c:pt>
                <c:pt idx="47">
                  <c:v>4.9165677942857142</c:v>
                </c:pt>
                <c:pt idx="48">
                  <c:v>4.123889888571429</c:v>
                </c:pt>
                <c:pt idx="49">
                  <c:v>3.8699129485714283</c:v>
                </c:pt>
                <c:pt idx="50">
                  <c:v>3.5981576657142855</c:v>
                </c:pt>
                <c:pt idx="51">
                  <c:v>4.2773175600000002</c:v>
                </c:pt>
                <c:pt idx="52">
                  <c:v>3.4941572228571434</c:v>
                </c:pt>
                <c:pt idx="53">
                  <c:v>4.2051821485714287</c:v>
                </c:pt>
                <c:pt idx="54">
                  <c:v>5.5129653514285719</c:v>
                </c:pt>
                <c:pt idx="55">
                  <c:v>3.0954714428571424</c:v>
                </c:pt>
                <c:pt idx="56">
                  <c:v>2.2036714028571422</c:v>
                </c:pt>
                <c:pt idx="57">
                  <c:v>2.8498712228571428</c:v>
                </c:pt>
                <c:pt idx="58">
                  <c:v>4.6030792114285708</c:v>
                </c:pt>
                <c:pt idx="59">
                  <c:v>6.8164814657142845</c:v>
                </c:pt>
                <c:pt idx="60">
                  <c:v>7.1060136599999986</c:v>
                </c:pt>
                <c:pt idx="61">
                  <c:v>3.1319512457142857</c:v>
                </c:pt>
                <c:pt idx="62">
                  <c:v>3.8603910171428573</c:v>
                </c:pt>
                <c:pt idx="63">
                  <c:v>4.5031006457142864</c:v>
                </c:pt>
                <c:pt idx="64">
                  <c:v>3.7421981914285722</c:v>
                </c:pt>
                <c:pt idx="65">
                  <c:v>3.2274598885714281</c:v>
                </c:pt>
                <c:pt idx="66">
                  <c:v>4.2733904057142862</c:v>
                </c:pt>
                <c:pt idx="67">
                  <c:v>3.7085052342857145</c:v>
                </c:pt>
                <c:pt idx="68">
                  <c:v>3.9095431285714288</c:v>
                </c:pt>
                <c:pt idx="69">
                  <c:v>6.1305707657142854</c:v>
                </c:pt>
              </c:numCache>
            </c:numRef>
          </c:xVal>
          <c:yVal>
            <c:numRef>
              <c:f>'PUNTO IV'!$D$2:$D$71</c:f>
              <c:numCache>
                <c:formatCode>General</c:formatCode>
                <c:ptCount val="70"/>
                <c:pt idx="0">
                  <c:v>5.6077280285714286E-2</c:v>
                </c:pt>
                <c:pt idx="1">
                  <c:v>6.2035331142857142E-2</c:v>
                </c:pt>
                <c:pt idx="2">
                  <c:v>8.3364163714285719E-2</c:v>
                </c:pt>
                <c:pt idx="3">
                  <c:v>5.6610293142857142E-2</c:v>
                </c:pt>
                <c:pt idx="4">
                  <c:v>5.6371426000000009E-2</c:v>
                </c:pt>
                <c:pt idx="5">
                  <c:v>6.6512249999999995E-2</c:v>
                </c:pt>
                <c:pt idx="6">
                  <c:v>6.4221181714285716E-2</c:v>
                </c:pt>
                <c:pt idx="7">
                  <c:v>7.1621951142857132E-2</c:v>
                </c:pt>
                <c:pt idx="8">
                  <c:v>7.428644742857142E-2</c:v>
                </c:pt>
                <c:pt idx="9">
                  <c:v>7.3289409428571442E-2</c:v>
                </c:pt>
                <c:pt idx="10">
                  <c:v>7.4369946857142849E-2</c:v>
                </c:pt>
                <c:pt idx="11">
                  <c:v>6.976472142857143E-2</c:v>
                </c:pt>
                <c:pt idx="12">
                  <c:v>6.8165897142857146E-2</c:v>
                </c:pt>
                <c:pt idx="13">
                  <c:v>6.4036610285714279E-2</c:v>
                </c:pt>
                <c:pt idx="14">
                  <c:v>6.4869778285714289E-2</c:v>
                </c:pt>
                <c:pt idx="15">
                  <c:v>8.2753837714285711E-2</c:v>
                </c:pt>
                <c:pt idx="16">
                  <c:v>5.9195085428571416E-2</c:v>
                </c:pt>
                <c:pt idx="17">
                  <c:v>4.6663423714285716E-2</c:v>
                </c:pt>
                <c:pt idx="18">
                  <c:v>6.6039719142857153E-2</c:v>
                </c:pt>
                <c:pt idx="19">
                  <c:v>5.6498960571428565E-2</c:v>
                </c:pt>
                <c:pt idx="20">
                  <c:v>6.8239486285714288E-2</c:v>
                </c:pt>
                <c:pt idx="21">
                  <c:v>9.0345960000000003E-2</c:v>
                </c:pt>
                <c:pt idx="22">
                  <c:v>8.2322951142857162E-2</c:v>
                </c:pt>
                <c:pt idx="23">
                  <c:v>6.5709200571428567E-2</c:v>
                </c:pt>
                <c:pt idx="24">
                  <c:v>7.6138405714285706E-2</c:v>
                </c:pt>
                <c:pt idx="25">
                  <c:v>5.4049045428571432E-2</c:v>
                </c:pt>
                <c:pt idx="26">
                  <c:v>6.7245716571428582E-2</c:v>
                </c:pt>
                <c:pt idx="27">
                  <c:v>8.1961225714285713E-2</c:v>
                </c:pt>
                <c:pt idx="28">
                  <c:v>6.3696990857142866E-2</c:v>
                </c:pt>
                <c:pt idx="29">
                  <c:v>5.0328015428571425E-2</c:v>
                </c:pt>
                <c:pt idx="30">
                  <c:v>8.9266725142857162E-2</c:v>
                </c:pt>
                <c:pt idx="31">
                  <c:v>7.1897963142857138E-2</c:v>
                </c:pt>
                <c:pt idx="32">
                  <c:v>7.7156423999999987E-2</c:v>
                </c:pt>
                <c:pt idx="33">
                  <c:v>8.3957093999999996E-2</c:v>
                </c:pt>
                <c:pt idx="34">
                  <c:v>7.1107670571428583E-2</c:v>
                </c:pt>
                <c:pt idx="35">
                  <c:v>6.3770192285714289E-2</c:v>
                </c:pt>
                <c:pt idx="36">
                  <c:v>6.384480171428572E-2</c:v>
                </c:pt>
                <c:pt idx="37">
                  <c:v>5.4198087428571434E-2</c:v>
                </c:pt>
                <c:pt idx="38">
                  <c:v>5.422876714285714E-2</c:v>
                </c:pt>
                <c:pt idx="39">
                  <c:v>7.0479105428571429E-2</c:v>
                </c:pt>
                <c:pt idx="40">
                  <c:v>4.169436428571429E-2</c:v>
                </c:pt>
                <c:pt idx="41">
                  <c:v>3.0480665142857143E-2</c:v>
                </c:pt>
                <c:pt idx="42">
                  <c:v>4.3363931142857144E-2</c:v>
                </c:pt>
                <c:pt idx="43">
                  <c:v>5.3838892285714285E-2</c:v>
                </c:pt>
                <c:pt idx="44">
                  <c:v>8.3916016285714295E-2</c:v>
                </c:pt>
                <c:pt idx="45">
                  <c:v>0.11498383828571429</c:v>
                </c:pt>
                <c:pt idx="46">
                  <c:v>7.5693767142857138E-2</c:v>
                </c:pt>
                <c:pt idx="47">
                  <c:v>6.3964877999999989E-2</c:v>
                </c:pt>
                <c:pt idx="48">
                  <c:v>8.5180276285714299E-2</c:v>
                </c:pt>
                <c:pt idx="49">
                  <c:v>7.8301694571428562E-2</c:v>
                </c:pt>
                <c:pt idx="50">
                  <c:v>6.2522516571428571E-2</c:v>
                </c:pt>
                <c:pt idx="51">
                  <c:v>7.3364158285714298E-2</c:v>
                </c:pt>
                <c:pt idx="52">
                  <c:v>5.6310699142857149E-2</c:v>
                </c:pt>
                <c:pt idx="53">
                  <c:v>6.5590909714285717E-2</c:v>
                </c:pt>
                <c:pt idx="54">
                  <c:v>8.5885382571428581E-2</c:v>
                </c:pt>
                <c:pt idx="55">
                  <c:v>5.4663870857142853E-2</c:v>
                </c:pt>
                <c:pt idx="56">
                  <c:v>4.3175213999999996E-2</c:v>
                </c:pt>
                <c:pt idx="57">
                  <c:v>5.2453877142857139E-2</c:v>
                </c:pt>
                <c:pt idx="58">
                  <c:v>7.4343062571428586E-2</c:v>
                </c:pt>
                <c:pt idx="59">
                  <c:v>9.2622096857142858E-2</c:v>
                </c:pt>
                <c:pt idx="60">
                  <c:v>9.7948255714285712E-2</c:v>
                </c:pt>
                <c:pt idx="61">
                  <c:v>6.1340201142857147E-2</c:v>
                </c:pt>
                <c:pt idx="62">
                  <c:v>6.7349513142857143E-2</c:v>
                </c:pt>
                <c:pt idx="63">
                  <c:v>8.5360074000000008E-2</c:v>
                </c:pt>
                <c:pt idx="64">
                  <c:v>6.4561248514285727E-2</c:v>
                </c:pt>
                <c:pt idx="65">
                  <c:v>5.4105419285714287E-2</c:v>
                </c:pt>
                <c:pt idx="66">
                  <c:v>7.0485932228571427E-2</c:v>
                </c:pt>
                <c:pt idx="67">
                  <c:v>6.2027911799999995E-2</c:v>
                </c:pt>
                <c:pt idx="68">
                  <c:v>6.6505695942857143E-2</c:v>
                </c:pt>
                <c:pt idx="69">
                  <c:v>8.3517076800000006E-2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A-462E-9205-0C33A0F1F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367936"/>
        <c:axId val="807370016"/>
      </c:scatterChart>
      <c:valAx>
        <c:axId val="80736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07370016"/>
        <c:crosses val="autoZero"/>
        <c:crossBetween val="midCat"/>
      </c:valAx>
      <c:valAx>
        <c:axId val="8073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0736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0</xdr:row>
      <xdr:rowOff>88900</xdr:rowOff>
    </xdr:from>
    <xdr:to>
      <xdr:col>15</xdr:col>
      <xdr:colOff>19050</xdr:colOff>
      <xdr:row>11</xdr:row>
      <xdr:rowOff>158750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E587585-D05E-D2D1-726C-4D908EAB6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825501</xdr:colOff>
      <xdr:row>49</xdr:row>
      <xdr:rowOff>150813</xdr:rowOff>
    </xdr:from>
    <xdr:to>
      <xdr:col>10</xdr:col>
      <xdr:colOff>341312</xdr:colOff>
      <xdr:row>68</xdr:row>
      <xdr:rowOff>99098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D55AEEF-CC78-8ACA-3B29-76CB06CD8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91564" y="9532938"/>
          <a:ext cx="3611561" cy="356778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Nicolas Gonzalez Jaramillo" id="{FA9F4D0D-246D-4D76-B044-5272D6335823}" userId="Nicolas Gonzalez Jaramillo" providerId="Non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46" dT="2023-02-01T02:22:47.45" personId="{FA9F4D0D-246D-4D76-B044-5272D6335823}" id="{A6FB7AB0-5DDB-4800-B6FB-709420B2F2E2}">
    <text>Poner el resto de pruebas.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D9042-0606-4AD6-B7FD-A1E448A1F793}">
  <sheetPr>
    <tabColor rgb="FF741C00"/>
  </sheetPr>
  <dimension ref="A1:AA163"/>
  <sheetViews>
    <sheetView topLeftCell="H14" zoomScale="120" zoomScaleNormal="120" workbookViewId="0">
      <selection activeCell="L23" sqref="L23"/>
    </sheetView>
  </sheetViews>
  <sheetFormatPr baseColWidth="10" defaultColWidth="11.42578125" defaultRowHeight="15" x14ac:dyDescent="0.25"/>
  <cols>
    <col min="1" max="1" width="11.28515625" style="1" bestFit="1" customWidth="1"/>
    <col min="2" max="2" width="16.28515625" style="1" bestFit="1" customWidth="1"/>
    <col min="3" max="3" width="16.42578125" style="1" bestFit="1" customWidth="1"/>
    <col min="4" max="4" width="17.28515625" style="1" bestFit="1" customWidth="1"/>
    <col min="5" max="5" width="22.5703125" style="1" bestFit="1" customWidth="1"/>
    <col min="6" max="8" width="22.5703125" style="1" customWidth="1"/>
    <col min="10" max="10" width="22.5703125" style="1" customWidth="1"/>
    <col min="11" max="11" width="11.42578125" style="1"/>
    <col min="12" max="12" width="30.42578125" style="1" bestFit="1" customWidth="1"/>
    <col min="13" max="219" width="11.42578125" style="1"/>
    <col min="220" max="220" width="16.28515625" style="1" bestFit="1" customWidth="1"/>
    <col min="221" max="221" width="16.42578125" style="1" bestFit="1" customWidth="1"/>
    <col min="222" max="222" width="13.5703125" style="1" bestFit="1" customWidth="1"/>
    <col min="223" max="223" width="10.5703125" style="1" bestFit="1" customWidth="1"/>
    <col min="224" max="475" width="11.42578125" style="1"/>
    <col min="476" max="476" width="16.28515625" style="1" bestFit="1" customWidth="1"/>
    <col min="477" max="477" width="16.42578125" style="1" bestFit="1" customWidth="1"/>
    <col min="478" max="478" width="13.5703125" style="1" bestFit="1" customWidth="1"/>
    <col min="479" max="479" width="10.5703125" style="1" bestFit="1" customWidth="1"/>
    <col min="480" max="731" width="11.42578125" style="1"/>
    <col min="732" max="732" width="16.28515625" style="1" bestFit="1" customWidth="1"/>
    <col min="733" max="733" width="16.42578125" style="1" bestFit="1" customWidth="1"/>
    <col min="734" max="734" width="13.5703125" style="1" bestFit="1" customWidth="1"/>
    <col min="735" max="735" width="10.5703125" style="1" bestFit="1" customWidth="1"/>
    <col min="736" max="987" width="11.42578125" style="1"/>
    <col min="988" max="988" width="16.28515625" style="1" bestFit="1" customWidth="1"/>
    <col min="989" max="989" width="16.42578125" style="1" bestFit="1" customWidth="1"/>
    <col min="990" max="990" width="13.5703125" style="1" bestFit="1" customWidth="1"/>
    <col min="991" max="991" width="10.5703125" style="1" bestFit="1" customWidth="1"/>
    <col min="992" max="1243" width="11.42578125" style="1"/>
    <col min="1244" max="1244" width="16.28515625" style="1" bestFit="1" customWidth="1"/>
    <col min="1245" max="1245" width="16.42578125" style="1" bestFit="1" customWidth="1"/>
    <col min="1246" max="1246" width="13.5703125" style="1" bestFit="1" customWidth="1"/>
    <col min="1247" max="1247" width="10.5703125" style="1" bestFit="1" customWidth="1"/>
    <col min="1248" max="1499" width="11.42578125" style="1"/>
    <col min="1500" max="1500" width="16.28515625" style="1" bestFit="1" customWidth="1"/>
    <col min="1501" max="1501" width="16.42578125" style="1" bestFit="1" customWidth="1"/>
    <col min="1502" max="1502" width="13.5703125" style="1" bestFit="1" customWidth="1"/>
    <col min="1503" max="1503" width="10.5703125" style="1" bestFit="1" customWidth="1"/>
    <col min="1504" max="1755" width="11.42578125" style="1"/>
    <col min="1756" max="1756" width="16.28515625" style="1" bestFit="1" customWidth="1"/>
    <col min="1757" max="1757" width="16.42578125" style="1" bestFit="1" customWidth="1"/>
    <col min="1758" max="1758" width="13.5703125" style="1" bestFit="1" customWidth="1"/>
    <col min="1759" max="1759" width="10.5703125" style="1" bestFit="1" customWidth="1"/>
    <col min="1760" max="2011" width="11.42578125" style="1"/>
    <col min="2012" max="2012" width="16.28515625" style="1" bestFit="1" customWidth="1"/>
    <col min="2013" max="2013" width="16.42578125" style="1" bestFit="1" customWidth="1"/>
    <col min="2014" max="2014" width="13.5703125" style="1" bestFit="1" customWidth="1"/>
    <col min="2015" max="2015" width="10.5703125" style="1" bestFit="1" customWidth="1"/>
    <col min="2016" max="2267" width="11.42578125" style="1"/>
    <col min="2268" max="2268" width="16.28515625" style="1" bestFit="1" customWidth="1"/>
    <col min="2269" max="2269" width="16.42578125" style="1" bestFit="1" customWidth="1"/>
    <col min="2270" max="2270" width="13.5703125" style="1" bestFit="1" customWidth="1"/>
    <col min="2271" max="2271" width="10.5703125" style="1" bestFit="1" customWidth="1"/>
    <col min="2272" max="2523" width="11.42578125" style="1"/>
    <col min="2524" max="2524" width="16.28515625" style="1" bestFit="1" customWidth="1"/>
    <col min="2525" max="2525" width="16.42578125" style="1" bestFit="1" customWidth="1"/>
    <col min="2526" max="2526" width="13.5703125" style="1" bestFit="1" customWidth="1"/>
    <col min="2527" max="2527" width="10.5703125" style="1" bestFit="1" customWidth="1"/>
    <col min="2528" max="2779" width="11.42578125" style="1"/>
    <col min="2780" max="2780" width="16.28515625" style="1" bestFit="1" customWidth="1"/>
    <col min="2781" max="2781" width="16.42578125" style="1" bestFit="1" customWidth="1"/>
    <col min="2782" max="2782" width="13.5703125" style="1" bestFit="1" customWidth="1"/>
    <col min="2783" max="2783" width="10.5703125" style="1" bestFit="1" customWidth="1"/>
    <col min="2784" max="3035" width="11.42578125" style="1"/>
    <col min="3036" max="3036" width="16.28515625" style="1" bestFit="1" customWidth="1"/>
    <col min="3037" max="3037" width="16.42578125" style="1" bestFit="1" customWidth="1"/>
    <col min="3038" max="3038" width="13.5703125" style="1" bestFit="1" customWidth="1"/>
    <col min="3039" max="3039" width="10.5703125" style="1" bestFit="1" customWidth="1"/>
    <col min="3040" max="3291" width="11.42578125" style="1"/>
    <col min="3292" max="3292" width="16.28515625" style="1" bestFit="1" customWidth="1"/>
    <col min="3293" max="3293" width="16.42578125" style="1" bestFit="1" customWidth="1"/>
    <col min="3294" max="3294" width="13.5703125" style="1" bestFit="1" customWidth="1"/>
    <col min="3295" max="3295" width="10.5703125" style="1" bestFit="1" customWidth="1"/>
    <col min="3296" max="3547" width="11.42578125" style="1"/>
    <col min="3548" max="3548" width="16.28515625" style="1" bestFit="1" customWidth="1"/>
    <col min="3549" max="3549" width="16.42578125" style="1" bestFit="1" customWidth="1"/>
    <col min="3550" max="3550" width="13.5703125" style="1" bestFit="1" customWidth="1"/>
    <col min="3551" max="3551" width="10.5703125" style="1" bestFit="1" customWidth="1"/>
    <col min="3552" max="3803" width="11.42578125" style="1"/>
    <col min="3804" max="3804" width="16.28515625" style="1" bestFit="1" customWidth="1"/>
    <col min="3805" max="3805" width="16.42578125" style="1" bestFit="1" customWidth="1"/>
    <col min="3806" max="3806" width="13.5703125" style="1" bestFit="1" customWidth="1"/>
    <col min="3807" max="3807" width="10.5703125" style="1" bestFit="1" customWidth="1"/>
    <col min="3808" max="4059" width="11.42578125" style="1"/>
    <col min="4060" max="4060" width="16.28515625" style="1" bestFit="1" customWidth="1"/>
    <col min="4061" max="4061" width="16.42578125" style="1" bestFit="1" customWidth="1"/>
    <col min="4062" max="4062" width="13.5703125" style="1" bestFit="1" customWidth="1"/>
    <col min="4063" max="4063" width="10.5703125" style="1" bestFit="1" customWidth="1"/>
    <col min="4064" max="4315" width="11.42578125" style="1"/>
    <col min="4316" max="4316" width="16.28515625" style="1" bestFit="1" customWidth="1"/>
    <col min="4317" max="4317" width="16.42578125" style="1" bestFit="1" customWidth="1"/>
    <col min="4318" max="4318" width="13.5703125" style="1" bestFit="1" customWidth="1"/>
    <col min="4319" max="4319" width="10.5703125" style="1" bestFit="1" customWidth="1"/>
    <col min="4320" max="4571" width="11.42578125" style="1"/>
    <col min="4572" max="4572" width="16.28515625" style="1" bestFit="1" customWidth="1"/>
    <col min="4573" max="4573" width="16.42578125" style="1" bestFit="1" customWidth="1"/>
    <col min="4574" max="4574" width="13.5703125" style="1" bestFit="1" customWidth="1"/>
    <col min="4575" max="4575" width="10.5703125" style="1" bestFit="1" customWidth="1"/>
    <col min="4576" max="4827" width="11.42578125" style="1"/>
    <col min="4828" max="4828" width="16.28515625" style="1" bestFit="1" customWidth="1"/>
    <col min="4829" max="4829" width="16.42578125" style="1" bestFit="1" customWidth="1"/>
    <col min="4830" max="4830" width="13.5703125" style="1" bestFit="1" customWidth="1"/>
    <col min="4831" max="4831" width="10.5703125" style="1" bestFit="1" customWidth="1"/>
    <col min="4832" max="5083" width="11.42578125" style="1"/>
    <col min="5084" max="5084" width="16.28515625" style="1" bestFit="1" customWidth="1"/>
    <col min="5085" max="5085" width="16.42578125" style="1" bestFit="1" customWidth="1"/>
    <col min="5086" max="5086" width="13.5703125" style="1" bestFit="1" customWidth="1"/>
    <col min="5087" max="5087" width="10.5703125" style="1" bestFit="1" customWidth="1"/>
    <col min="5088" max="5339" width="11.42578125" style="1"/>
    <col min="5340" max="5340" width="16.28515625" style="1" bestFit="1" customWidth="1"/>
    <col min="5341" max="5341" width="16.42578125" style="1" bestFit="1" customWidth="1"/>
    <col min="5342" max="5342" width="13.5703125" style="1" bestFit="1" customWidth="1"/>
    <col min="5343" max="5343" width="10.5703125" style="1" bestFit="1" customWidth="1"/>
    <col min="5344" max="5595" width="11.42578125" style="1"/>
    <col min="5596" max="5596" width="16.28515625" style="1" bestFit="1" customWidth="1"/>
    <col min="5597" max="5597" width="16.42578125" style="1" bestFit="1" customWidth="1"/>
    <col min="5598" max="5598" width="13.5703125" style="1" bestFit="1" customWidth="1"/>
    <col min="5599" max="5599" width="10.5703125" style="1" bestFit="1" customWidth="1"/>
    <col min="5600" max="5851" width="11.42578125" style="1"/>
    <col min="5852" max="5852" width="16.28515625" style="1" bestFit="1" customWidth="1"/>
    <col min="5853" max="5853" width="16.42578125" style="1" bestFit="1" customWidth="1"/>
    <col min="5854" max="5854" width="13.5703125" style="1" bestFit="1" customWidth="1"/>
    <col min="5855" max="5855" width="10.5703125" style="1" bestFit="1" customWidth="1"/>
    <col min="5856" max="6107" width="11.42578125" style="1"/>
    <col min="6108" max="6108" width="16.28515625" style="1" bestFit="1" customWidth="1"/>
    <col min="6109" max="6109" width="16.42578125" style="1" bestFit="1" customWidth="1"/>
    <col min="6110" max="6110" width="13.5703125" style="1" bestFit="1" customWidth="1"/>
    <col min="6111" max="6111" width="10.5703125" style="1" bestFit="1" customWidth="1"/>
    <col min="6112" max="6363" width="11.42578125" style="1"/>
    <col min="6364" max="6364" width="16.28515625" style="1" bestFit="1" customWidth="1"/>
    <col min="6365" max="6365" width="16.42578125" style="1" bestFit="1" customWidth="1"/>
    <col min="6366" max="6366" width="13.5703125" style="1" bestFit="1" customWidth="1"/>
    <col min="6367" max="6367" width="10.5703125" style="1" bestFit="1" customWidth="1"/>
    <col min="6368" max="6619" width="11.42578125" style="1"/>
    <col min="6620" max="6620" width="16.28515625" style="1" bestFit="1" customWidth="1"/>
    <col min="6621" max="6621" width="16.42578125" style="1" bestFit="1" customWidth="1"/>
    <col min="6622" max="6622" width="13.5703125" style="1" bestFit="1" customWidth="1"/>
    <col min="6623" max="6623" width="10.5703125" style="1" bestFit="1" customWidth="1"/>
    <col min="6624" max="6875" width="11.42578125" style="1"/>
    <col min="6876" max="6876" width="16.28515625" style="1" bestFit="1" customWidth="1"/>
    <col min="6877" max="6877" width="16.42578125" style="1" bestFit="1" customWidth="1"/>
    <col min="6878" max="6878" width="13.5703125" style="1" bestFit="1" customWidth="1"/>
    <col min="6879" max="6879" width="10.5703125" style="1" bestFit="1" customWidth="1"/>
    <col min="6880" max="7131" width="11.42578125" style="1"/>
    <col min="7132" max="7132" width="16.28515625" style="1" bestFit="1" customWidth="1"/>
    <col min="7133" max="7133" width="16.42578125" style="1" bestFit="1" customWidth="1"/>
    <col min="7134" max="7134" width="13.5703125" style="1" bestFit="1" customWidth="1"/>
    <col min="7135" max="7135" width="10.5703125" style="1" bestFit="1" customWidth="1"/>
    <col min="7136" max="7387" width="11.42578125" style="1"/>
    <col min="7388" max="7388" width="16.28515625" style="1" bestFit="1" customWidth="1"/>
    <col min="7389" max="7389" width="16.42578125" style="1" bestFit="1" customWidth="1"/>
    <col min="7390" max="7390" width="13.5703125" style="1" bestFit="1" customWidth="1"/>
    <col min="7391" max="7391" width="10.5703125" style="1" bestFit="1" customWidth="1"/>
    <col min="7392" max="7643" width="11.42578125" style="1"/>
    <col min="7644" max="7644" width="16.28515625" style="1" bestFit="1" customWidth="1"/>
    <col min="7645" max="7645" width="16.42578125" style="1" bestFit="1" customWidth="1"/>
    <col min="7646" max="7646" width="13.5703125" style="1" bestFit="1" customWidth="1"/>
    <col min="7647" max="7647" width="10.5703125" style="1" bestFit="1" customWidth="1"/>
    <col min="7648" max="7899" width="11.42578125" style="1"/>
    <col min="7900" max="7900" width="16.28515625" style="1" bestFit="1" customWidth="1"/>
    <col min="7901" max="7901" width="16.42578125" style="1" bestFit="1" customWidth="1"/>
    <col min="7902" max="7902" width="13.5703125" style="1" bestFit="1" customWidth="1"/>
    <col min="7903" max="7903" width="10.5703125" style="1" bestFit="1" customWidth="1"/>
    <col min="7904" max="8155" width="11.42578125" style="1"/>
    <col min="8156" max="8156" width="16.28515625" style="1" bestFit="1" customWidth="1"/>
    <col min="8157" max="8157" width="16.42578125" style="1" bestFit="1" customWidth="1"/>
    <col min="8158" max="8158" width="13.5703125" style="1" bestFit="1" customWidth="1"/>
    <col min="8159" max="8159" width="10.5703125" style="1" bestFit="1" customWidth="1"/>
    <col min="8160" max="8411" width="11.42578125" style="1"/>
    <col min="8412" max="8412" width="16.28515625" style="1" bestFit="1" customWidth="1"/>
    <col min="8413" max="8413" width="16.42578125" style="1" bestFit="1" customWidth="1"/>
    <col min="8414" max="8414" width="13.5703125" style="1" bestFit="1" customWidth="1"/>
    <col min="8415" max="8415" width="10.5703125" style="1" bestFit="1" customWidth="1"/>
    <col min="8416" max="8667" width="11.42578125" style="1"/>
    <col min="8668" max="8668" width="16.28515625" style="1" bestFit="1" customWidth="1"/>
    <col min="8669" max="8669" width="16.42578125" style="1" bestFit="1" customWidth="1"/>
    <col min="8670" max="8670" width="13.5703125" style="1" bestFit="1" customWidth="1"/>
    <col min="8671" max="8671" width="10.5703125" style="1" bestFit="1" customWidth="1"/>
    <col min="8672" max="8923" width="11.42578125" style="1"/>
    <col min="8924" max="8924" width="16.28515625" style="1" bestFit="1" customWidth="1"/>
    <col min="8925" max="8925" width="16.42578125" style="1" bestFit="1" customWidth="1"/>
    <col min="8926" max="8926" width="13.5703125" style="1" bestFit="1" customWidth="1"/>
    <col min="8927" max="8927" width="10.5703125" style="1" bestFit="1" customWidth="1"/>
    <col min="8928" max="9179" width="11.42578125" style="1"/>
    <col min="9180" max="9180" width="16.28515625" style="1" bestFit="1" customWidth="1"/>
    <col min="9181" max="9181" width="16.42578125" style="1" bestFit="1" customWidth="1"/>
    <col min="9182" max="9182" width="13.5703125" style="1" bestFit="1" customWidth="1"/>
    <col min="9183" max="9183" width="10.5703125" style="1" bestFit="1" customWidth="1"/>
    <col min="9184" max="9435" width="11.42578125" style="1"/>
    <col min="9436" max="9436" width="16.28515625" style="1" bestFit="1" customWidth="1"/>
    <col min="9437" max="9437" width="16.42578125" style="1" bestFit="1" customWidth="1"/>
    <col min="9438" max="9438" width="13.5703125" style="1" bestFit="1" customWidth="1"/>
    <col min="9439" max="9439" width="10.5703125" style="1" bestFit="1" customWidth="1"/>
    <col min="9440" max="9691" width="11.42578125" style="1"/>
    <col min="9692" max="9692" width="16.28515625" style="1" bestFit="1" customWidth="1"/>
    <col min="9693" max="9693" width="16.42578125" style="1" bestFit="1" customWidth="1"/>
    <col min="9694" max="9694" width="13.5703125" style="1" bestFit="1" customWidth="1"/>
    <col min="9695" max="9695" width="10.5703125" style="1" bestFit="1" customWidth="1"/>
    <col min="9696" max="9947" width="11.42578125" style="1"/>
    <col min="9948" max="9948" width="16.28515625" style="1" bestFit="1" customWidth="1"/>
    <col min="9949" max="9949" width="16.42578125" style="1" bestFit="1" customWidth="1"/>
    <col min="9950" max="9950" width="13.5703125" style="1" bestFit="1" customWidth="1"/>
    <col min="9951" max="9951" width="10.5703125" style="1" bestFit="1" customWidth="1"/>
    <col min="9952" max="10203" width="11.42578125" style="1"/>
    <col min="10204" max="10204" width="16.28515625" style="1" bestFit="1" customWidth="1"/>
    <col min="10205" max="10205" width="16.42578125" style="1" bestFit="1" customWidth="1"/>
    <col min="10206" max="10206" width="13.5703125" style="1" bestFit="1" customWidth="1"/>
    <col min="10207" max="10207" width="10.5703125" style="1" bestFit="1" customWidth="1"/>
    <col min="10208" max="10459" width="11.42578125" style="1"/>
    <col min="10460" max="10460" width="16.28515625" style="1" bestFit="1" customWidth="1"/>
    <col min="10461" max="10461" width="16.42578125" style="1" bestFit="1" customWidth="1"/>
    <col min="10462" max="10462" width="13.5703125" style="1" bestFit="1" customWidth="1"/>
    <col min="10463" max="10463" width="10.5703125" style="1" bestFit="1" customWidth="1"/>
    <col min="10464" max="10715" width="11.42578125" style="1"/>
    <col min="10716" max="10716" width="16.28515625" style="1" bestFit="1" customWidth="1"/>
    <col min="10717" max="10717" width="16.42578125" style="1" bestFit="1" customWidth="1"/>
    <col min="10718" max="10718" width="13.5703125" style="1" bestFit="1" customWidth="1"/>
    <col min="10719" max="10719" width="10.5703125" style="1" bestFit="1" customWidth="1"/>
    <col min="10720" max="10971" width="11.42578125" style="1"/>
    <col min="10972" max="10972" width="16.28515625" style="1" bestFit="1" customWidth="1"/>
    <col min="10973" max="10973" width="16.42578125" style="1" bestFit="1" customWidth="1"/>
    <col min="10974" max="10974" width="13.5703125" style="1" bestFit="1" customWidth="1"/>
    <col min="10975" max="10975" width="10.5703125" style="1" bestFit="1" customWidth="1"/>
    <col min="10976" max="11227" width="11.42578125" style="1"/>
    <col min="11228" max="11228" width="16.28515625" style="1" bestFit="1" customWidth="1"/>
    <col min="11229" max="11229" width="16.42578125" style="1" bestFit="1" customWidth="1"/>
    <col min="11230" max="11230" width="13.5703125" style="1" bestFit="1" customWidth="1"/>
    <col min="11231" max="11231" width="10.5703125" style="1" bestFit="1" customWidth="1"/>
    <col min="11232" max="11483" width="11.42578125" style="1"/>
    <col min="11484" max="11484" width="16.28515625" style="1" bestFit="1" customWidth="1"/>
    <col min="11485" max="11485" width="16.42578125" style="1" bestFit="1" customWidth="1"/>
    <col min="11486" max="11486" width="13.5703125" style="1" bestFit="1" customWidth="1"/>
    <col min="11487" max="11487" width="10.5703125" style="1" bestFit="1" customWidth="1"/>
    <col min="11488" max="11739" width="11.42578125" style="1"/>
    <col min="11740" max="11740" width="16.28515625" style="1" bestFit="1" customWidth="1"/>
    <col min="11741" max="11741" width="16.42578125" style="1" bestFit="1" customWidth="1"/>
    <col min="11742" max="11742" width="13.5703125" style="1" bestFit="1" customWidth="1"/>
    <col min="11743" max="11743" width="10.5703125" style="1" bestFit="1" customWidth="1"/>
    <col min="11744" max="11995" width="11.42578125" style="1"/>
    <col min="11996" max="11996" width="16.28515625" style="1" bestFit="1" customWidth="1"/>
    <col min="11997" max="11997" width="16.42578125" style="1" bestFit="1" customWidth="1"/>
    <col min="11998" max="11998" width="13.5703125" style="1" bestFit="1" customWidth="1"/>
    <col min="11999" max="11999" width="10.5703125" style="1" bestFit="1" customWidth="1"/>
    <col min="12000" max="12251" width="11.42578125" style="1"/>
    <col min="12252" max="12252" width="16.28515625" style="1" bestFit="1" customWidth="1"/>
    <col min="12253" max="12253" width="16.42578125" style="1" bestFit="1" customWidth="1"/>
    <col min="12254" max="12254" width="13.5703125" style="1" bestFit="1" customWidth="1"/>
    <col min="12255" max="12255" width="10.5703125" style="1" bestFit="1" customWidth="1"/>
    <col min="12256" max="12507" width="11.42578125" style="1"/>
    <col min="12508" max="12508" width="16.28515625" style="1" bestFit="1" customWidth="1"/>
    <col min="12509" max="12509" width="16.42578125" style="1" bestFit="1" customWidth="1"/>
    <col min="12510" max="12510" width="13.5703125" style="1" bestFit="1" customWidth="1"/>
    <col min="12511" max="12511" width="10.5703125" style="1" bestFit="1" customWidth="1"/>
    <col min="12512" max="12763" width="11.42578125" style="1"/>
    <col min="12764" max="12764" width="16.28515625" style="1" bestFit="1" customWidth="1"/>
    <col min="12765" max="12765" width="16.42578125" style="1" bestFit="1" customWidth="1"/>
    <col min="12766" max="12766" width="13.5703125" style="1" bestFit="1" customWidth="1"/>
    <col min="12767" max="12767" width="10.5703125" style="1" bestFit="1" customWidth="1"/>
    <col min="12768" max="13019" width="11.42578125" style="1"/>
    <col min="13020" max="13020" width="16.28515625" style="1" bestFit="1" customWidth="1"/>
    <col min="13021" max="13021" width="16.42578125" style="1" bestFit="1" customWidth="1"/>
    <col min="13022" max="13022" width="13.5703125" style="1" bestFit="1" customWidth="1"/>
    <col min="13023" max="13023" width="10.5703125" style="1" bestFit="1" customWidth="1"/>
    <col min="13024" max="13275" width="11.42578125" style="1"/>
    <col min="13276" max="13276" width="16.28515625" style="1" bestFit="1" customWidth="1"/>
    <col min="13277" max="13277" width="16.42578125" style="1" bestFit="1" customWidth="1"/>
    <col min="13278" max="13278" width="13.5703125" style="1" bestFit="1" customWidth="1"/>
    <col min="13279" max="13279" width="10.5703125" style="1" bestFit="1" customWidth="1"/>
    <col min="13280" max="13531" width="11.42578125" style="1"/>
    <col min="13532" max="13532" width="16.28515625" style="1" bestFit="1" customWidth="1"/>
    <col min="13533" max="13533" width="16.42578125" style="1" bestFit="1" customWidth="1"/>
    <col min="13534" max="13534" width="13.5703125" style="1" bestFit="1" customWidth="1"/>
    <col min="13535" max="13535" width="10.5703125" style="1" bestFit="1" customWidth="1"/>
    <col min="13536" max="13787" width="11.42578125" style="1"/>
    <col min="13788" max="13788" width="16.28515625" style="1" bestFit="1" customWidth="1"/>
    <col min="13789" max="13789" width="16.42578125" style="1" bestFit="1" customWidth="1"/>
    <col min="13790" max="13790" width="13.5703125" style="1" bestFit="1" customWidth="1"/>
    <col min="13791" max="13791" width="10.5703125" style="1" bestFit="1" customWidth="1"/>
    <col min="13792" max="14043" width="11.42578125" style="1"/>
    <col min="14044" max="14044" width="16.28515625" style="1" bestFit="1" customWidth="1"/>
    <col min="14045" max="14045" width="16.42578125" style="1" bestFit="1" customWidth="1"/>
    <col min="14046" max="14046" width="13.5703125" style="1" bestFit="1" customWidth="1"/>
    <col min="14047" max="14047" width="10.5703125" style="1" bestFit="1" customWidth="1"/>
    <col min="14048" max="14299" width="11.42578125" style="1"/>
    <col min="14300" max="14300" width="16.28515625" style="1" bestFit="1" customWidth="1"/>
    <col min="14301" max="14301" width="16.42578125" style="1" bestFit="1" customWidth="1"/>
    <col min="14302" max="14302" width="13.5703125" style="1" bestFit="1" customWidth="1"/>
    <col min="14303" max="14303" width="10.5703125" style="1" bestFit="1" customWidth="1"/>
    <col min="14304" max="14555" width="11.42578125" style="1"/>
    <col min="14556" max="14556" width="16.28515625" style="1" bestFit="1" customWidth="1"/>
    <col min="14557" max="14557" width="16.42578125" style="1" bestFit="1" customWidth="1"/>
    <col min="14558" max="14558" width="13.5703125" style="1" bestFit="1" customWidth="1"/>
    <col min="14559" max="14559" width="10.5703125" style="1" bestFit="1" customWidth="1"/>
    <col min="14560" max="14811" width="11.42578125" style="1"/>
    <col min="14812" max="14812" width="16.28515625" style="1" bestFit="1" customWidth="1"/>
    <col min="14813" max="14813" width="16.42578125" style="1" bestFit="1" customWidth="1"/>
    <col min="14814" max="14814" width="13.5703125" style="1" bestFit="1" customWidth="1"/>
    <col min="14815" max="14815" width="10.5703125" style="1" bestFit="1" customWidth="1"/>
    <col min="14816" max="15067" width="11.42578125" style="1"/>
    <col min="15068" max="15068" width="16.28515625" style="1" bestFit="1" customWidth="1"/>
    <col min="15069" max="15069" width="16.42578125" style="1" bestFit="1" customWidth="1"/>
    <col min="15070" max="15070" width="13.5703125" style="1" bestFit="1" customWidth="1"/>
    <col min="15071" max="15071" width="10.5703125" style="1" bestFit="1" customWidth="1"/>
    <col min="15072" max="15323" width="11.42578125" style="1"/>
    <col min="15324" max="15324" width="16.28515625" style="1" bestFit="1" customWidth="1"/>
    <col min="15325" max="15325" width="16.42578125" style="1" bestFit="1" customWidth="1"/>
    <col min="15326" max="15326" width="13.5703125" style="1" bestFit="1" customWidth="1"/>
    <col min="15327" max="15327" width="10.5703125" style="1" bestFit="1" customWidth="1"/>
    <col min="15328" max="15579" width="11.42578125" style="1"/>
    <col min="15580" max="15580" width="16.28515625" style="1" bestFit="1" customWidth="1"/>
    <col min="15581" max="15581" width="16.42578125" style="1" bestFit="1" customWidth="1"/>
    <col min="15582" max="15582" width="13.5703125" style="1" bestFit="1" customWidth="1"/>
    <col min="15583" max="15583" width="10.5703125" style="1" bestFit="1" customWidth="1"/>
    <col min="15584" max="15835" width="11.42578125" style="1"/>
    <col min="15836" max="15836" width="16.28515625" style="1" bestFit="1" customWidth="1"/>
    <col min="15837" max="15837" width="16.42578125" style="1" bestFit="1" customWidth="1"/>
    <col min="15838" max="15838" width="13.5703125" style="1" bestFit="1" customWidth="1"/>
    <col min="15839" max="15839" width="10.5703125" style="1" bestFit="1" customWidth="1"/>
    <col min="15840" max="16091" width="11.42578125" style="1"/>
    <col min="16092" max="16092" width="16.28515625" style="1" bestFit="1" customWidth="1"/>
    <col min="16093" max="16093" width="16.42578125" style="1" bestFit="1" customWidth="1"/>
    <col min="16094" max="16094" width="13.5703125" style="1" bestFit="1" customWidth="1"/>
    <col min="16095" max="16095" width="10.5703125" style="1" bestFit="1" customWidth="1"/>
    <col min="16096" max="16384" width="11.42578125" style="1"/>
  </cols>
  <sheetData>
    <row r="1" spans="1:27" ht="31.5" x14ac:dyDescent="0.2">
      <c r="A1" s="6" t="s">
        <v>1</v>
      </c>
      <c r="B1" s="6" t="s">
        <v>3</v>
      </c>
      <c r="C1" s="6" t="s">
        <v>4</v>
      </c>
      <c r="D1" s="6" t="s">
        <v>2</v>
      </c>
      <c r="E1" s="7" t="s">
        <v>5</v>
      </c>
      <c r="F1" s="7" t="s">
        <v>31</v>
      </c>
      <c r="G1" s="7" t="s">
        <v>32</v>
      </c>
      <c r="H1" s="7" t="s">
        <v>33</v>
      </c>
      <c r="I1" s="7" t="s">
        <v>38</v>
      </c>
      <c r="J1" s="7" t="s">
        <v>34</v>
      </c>
    </row>
    <row r="2" spans="1:27" x14ac:dyDescent="0.25">
      <c r="A2" s="2">
        <v>44736</v>
      </c>
      <c r="B2">
        <v>141.66</v>
      </c>
      <c r="C2">
        <v>267.7</v>
      </c>
      <c r="D2">
        <v>116.46</v>
      </c>
      <c r="E2">
        <v>11607.62</v>
      </c>
      <c r="F2">
        <f>LN(B3/B2)</f>
        <v>0</v>
      </c>
      <c r="G2">
        <f t="shared" ref="G2:H2" si="0">LN(C3/C2)</f>
        <v>-1.0552305055210758E-2</v>
      </c>
      <c r="H2">
        <f t="shared" si="0"/>
        <v>-2.8215037800460006E-2</v>
      </c>
      <c r="I2">
        <f>LN(E3/E2)</f>
        <v>-7.1822364346739607E-3</v>
      </c>
      <c r="J2">
        <f t="shared" ref="J2:J33" si="1">F2*$AA$3+G2*$AA$4+H2*$AA$5</f>
        <v>-1.6745595164032692E-2</v>
      </c>
      <c r="L2" t="s">
        <v>6</v>
      </c>
      <c r="M2"/>
      <c r="N2"/>
      <c r="O2"/>
      <c r="P2"/>
      <c r="Q2"/>
      <c r="R2"/>
      <c r="S2"/>
      <c r="T2"/>
    </row>
    <row r="3" spans="1:27" ht="15.75" thickBot="1" x14ac:dyDescent="0.3">
      <c r="A3" s="2">
        <v>44739</v>
      </c>
      <c r="B3">
        <v>141.66</v>
      </c>
      <c r="C3">
        <v>264.89</v>
      </c>
      <c r="D3">
        <v>113.22</v>
      </c>
      <c r="E3">
        <v>11524.55</v>
      </c>
      <c r="F3">
        <f t="shared" ref="F3:F66" si="2">LN(B4/B3)</f>
        <v>-3.0242362089531329E-2</v>
      </c>
      <c r="G3">
        <f t="shared" ref="G3:G66" si="3">LN(C4/C3)</f>
        <v>-3.2263956609853053E-2</v>
      </c>
      <c r="H3">
        <f t="shared" ref="H3:I66" si="4">LN(D4/D3)</f>
        <v>-5.2772646533749419E-2</v>
      </c>
      <c r="I3">
        <f t="shared" si="4"/>
        <v>-3.0215338351466652E-2</v>
      </c>
      <c r="J3">
        <f t="shared" si="1"/>
        <v>-4.2012902941720803E-2</v>
      </c>
      <c r="L3"/>
      <c r="M3"/>
      <c r="N3"/>
      <c r="O3"/>
      <c r="P3"/>
      <c r="Q3"/>
      <c r="R3"/>
      <c r="S3"/>
      <c r="T3"/>
      <c r="Z3" s="1" t="s">
        <v>35</v>
      </c>
      <c r="AA3" s="8">
        <v>0.25</v>
      </c>
    </row>
    <row r="4" spans="1:27" x14ac:dyDescent="0.25">
      <c r="A4" s="2">
        <v>44740</v>
      </c>
      <c r="B4">
        <v>137.44</v>
      </c>
      <c r="C4">
        <v>256.48</v>
      </c>
      <c r="D4">
        <v>107.4</v>
      </c>
      <c r="E4">
        <v>11181.54</v>
      </c>
      <c r="F4">
        <f t="shared" si="2"/>
        <v>1.2939783685248842E-2</v>
      </c>
      <c r="G4">
        <f t="shared" si="3"/>
        <v>1.4630442487368323E-2</v>
      </c>
      <c r="H4">
        <f t="shared" si="4"/>
        <v>1.4053485730794412E-2</v>
      </c>
      <c r="I4">
        <f t="shared" si="4"/>
        <v>-3.2648417534999699E-4</v>
      </c>
      <c r="J4">
        <f t="shared" si="1"/>
        <v>1.3919299408551498E-2</v>
      </c>
      <c r="L4" s="11" t="s">
        <v>7</v>
      </c>
      <c r="M4" s="11"/>
      <c r="N4"/>
      <c r="O4"/>
      <c r="P4"/>
      <c r="Q4"/>
      <c r="R4"/>
      <c r="S4"/>
      <c r="T4"/>
      <c r="Z4" s="1" t="s">
        <v>36</v>
      </c>
      <c r="AA4" s="8">
        <v>0.25</v>
      </c>
    </row>
    <row r="5" spans="1:27" x14ac:dyDescent="0.25">
      <c r="A5" s="2">
        <v>44741</v>
      </c>
      <c r="B5">
        <v>139.22999999999999</v>
      </c>
      <c r="C5">
        <v>260.26</v>
      </c>
      <c r="D5">
        <v>108.92</v>
      </c>
      <c r="E5">
        <v>11177.89</v>
      </c>
      <c r="F5">
        <f t="shared" si="2"/>
        <v>-1.8192203113858621E-2</v>
      </c>
      <c r="G5">
        <f t="shared" si="3"/>
        <v>-1.3266743926107254E-2</v>
      </c>
      <c r="H5">
        <f t="shared" si="4"/>
        <v>-2.5195401472110624E-2</v>
      </c>
      <c r="I5">
        <f t="shared" si="4"/>
        <v>-1.3433127207756312E-2</v>
      </c>
      <c r="J5">
        <f t="shared" si="1"/>
        <v>-2.046243749604678E-2</v>
      </c>
      <c r="L5" t="s">
        <v>8</v>
      </c>
      <c r="M5">
        <v>0.88961587729500236</v>
      </c>
      <c r="N5"/>
      <c r="O5"/>
      <c r="P5"/>
      <c r="Q5"/>
      <c r="R5"/>
      <c r="S5"/>
      <c r="T5"/>
      <c r="Z5" s="1" t="s">
        <v>37</v>
      </c>
      <c r="AA5" s="8">
        <v>0.5</v>
      </c>
    </row>
    <row r="6" spans="1:27" x14ac:dyDescent="0.25">
      <c r="A6" s="2">
        <v>44742</v>
      </c>
      <c r="B6">
        <v>136.72</v>
      </c>
      <c r="C6">
        <v>256.83</v>
      </c>
      <c r="D6">
        <v>106.21</v>
      </c>
      <c r="E6">
        <v>11028.74</v>
      </c>
      <c r="F6">
        <f t="shared" si="2"/>
        <v>1.6035170353434821E-2</v>
      </c>
      <c r="G6">
        <f t="shared" si="3"/>
        <v>1.0650552837108888E-2</v>
      </c>
      <c r="H6">
        <f t="shared" si="4"/>
        <v>3.1054078061429149E-2</v>
      </c>
      <c r="I6">
        <f t="shared" si="4"/>
        <v>8.9454835398595067E-3</v>
      </c>
      <c r="J6">
        <f t="shared" si="1"/>
        <v>2.2198469828350501E-2</v>
      </c>
      <c r="L6" t="s">
        <v>9</v>
      </c>
      <c r="M6">
        <v>0.79141640913535671</v>
      </c>
      <c r="N6"/>
      <c r="O6"/>
      <c r="P6"/>
      <c r="Q6"/>
      <c r="R6"/>
      <c r="S6"/>
      <c r="T6"/>
    </row>
    <row r="7" spans="1:27" x14ac:dyDescent="0.25">
      <c r="A7" s="2">
        <v>44743</v>
      </c>
      <c r="B7">
        <v>138.93</v>
      </c>
      <c r="C7">
        <v>259.58</v>
      </c>
      <c r="D7">
        <v>109.56</v>
      </c>
      <c r="E7">
        <v>11127.84</v>
      </c>
      <c r="F7">
        <f t="shared" si="2"/>
        <v>1.8753446316492256E-2</v>
      </c>
      <c r="G7">
        <f t="shared" si="3"/>
        <v>1.2518587005844331E-2</v>
      </c>
      <c r="H7">
        <f t="shared" si="4"/>
        <v>3.5330492526579917E-2</v>
      </c>
      <c r="I7">
        <f t="shared" si="4"/>
        <v>1.7318856685501292E-2</v>
      </c>
      <c r="J7">
        <f t="shared" si="1"/>
        <v>2.5483254593874106E-2</v>
      </c>
      <c r="L7" t="s">
        <v>10</v>
      </c>
      <c r="M7">
        <v>0.7899049338392361</v>
      </c>
      <c r="N7"/>
      <c r="O7"/>
      <c r="P7"/>
      <c r="Q7"/>
      <c r="R7"/>
      <c r="S7"/>
      <c r="T7"/>
    </row>
    <row r="8" spans="1:27" x14ac:dyDescent="0.25">
      <c r="A8" s="2">
        <v>44747</v>
      </c>
      <c r="B8">
        <v>141.56</v>
      </c>
      <c r="C8">
        <v>262.85000000000002</v>
      </c>
      <c r="D8">
        <v>113.5</v>
      </c>
      <c r="E8">
        <v>11322.24</v>
      </c>
      <c r="F8">
        <f t="shared" si="2"/>
        <v>9.5613776779463096E-3</v>
      </c>
      <c r="G8">
        <f t="shared" si="3"/>
        <v>1.2701943730024361E-2</v>
      </c>
      <c r="H8">
        <f t="shared" si="4"/>
        <v>7.2861666324212336E-3</v>
      </c>
      <c r="I8">
        <f t="shared" si="4"/>
        <v>3.4923190886583274E-3</v>
      </c>
      <c r="J8">
        <f t="shared" si="1"/>
        <v>9.2089136682032835E-3</v>
      </c>
      <c r="L8" t="s">
        <v>11</v>
      </c>
      <c r="M8">
        <v>1.0107466828859575E-2</v>
      </c>
      <c r="N8"/>
      <c r="O8"/>
      <c r="P8"/>
      <c r="Q8"/>
      <c r="R8"/>
      <c r="S8"/>
      <c r="T8"/>
    </row>
    <row r="9" spans="1:27" ht="15.75" thickBot="1" x14ac:dyDescent="0.3">
      <c r="A9" s="2">
        <v>44748</v>
      </c>
      <c r="B9">
        <v>142.91999999999999</v>
      </c>
      <c r="C9">
        <v>266.20999999999998</v>
      </c>
      <c r="D9">
        <v>114.33</v>
      </c>
      <c r="E9">
        <v>11361.85</v>
      </c>
      <c r="F9">
        <f t="shared" si="2"/>
        <v>2.3715979982685924E-2</v>
      </c>
      <c r="G9">
        <f t="shared" si="3"/>
        <v>8.192934102045038E-3</v>
      </c>
      <c r="H9">
        <f t="shared" si="4"/>
        <v>1.7341976274796462E-2</v>
      </c>
      <c r="I9">
        <f t="shared" si="4"/>
        <v>2.2582671530513233E-2</v>
      </c>
      <c r="J9">
        <f t="shared" si="1"/>
        <v>1.6648216658580971E-2</v>
      </c>
      <c r="L9" s="9" t="s">
        <v>12</v>
      </c>
      <c r="M9" s="9">
        <v>140</v>
      </c>
      <c r="N9"/>
      <c r="O9"/>
      <c r="P9"/>
      <c r="Q9"/>
      <c r="R9"/>
      <c r="S9"/>
      <c r="T9"/>
    </row>
    <row r="10" spans="1:27" x14ac:dyDescent="0.25">
      <c r="A10" s="2">
        <v>44749</v>
      </c>
      <c r="B10">
        <v>146.35</v>
      </c>
      <c r="C10">
        <v>268.39999999999998</v>
      </c>
      <c r="D10">
        <v>116.33</v>
      </c>
      <c r="E10">
        <v>11621.35</v>
      </c>
      <c r="F10">
        <f t="shared" si="2"/>
        <v>4.7036454694819856E-3</v>
      </c>
      <c r="G10">
        <f t="shared" si="3"/>
        <v>-2.7608867292982044E-3</v>
      </c>
      <c r="H10">
        <f t="shared" si="4"/>
        <v>-6.814189475555503E-3</v>
      </c>
      <c r="I10">
        <f t="shared" si="4"/>
        <v>1.2005164694019956E-3</v>
      </c>
      <c r="J10">
        <f t="shared" si="1"/>
        <v>-2.9214050527318061E-3</v>
      </c>
      <c r="L10"/>
      <c r="M10"/>
      <c r="N10"/>
      <c r="O10"/>
      <c r="P10"/>
      <c r="Q10"/>
      <c r="R10"/>
      <c r="S10"/>
      <c r="T10"/>
    </row>
    <row r="11" spans="1:27" ht="15.75" thickBot="1" x14ac:dyDescent="0.3">
      <c r="A11" s="2">
        <v>44750</v>
      </c>
      <c r="B11">
        <v>147.04</v>
      </c>
      <c r="C11">
        <v>267.66000000000003</v>
      </c>
      <c r="D11">
        <v>115.54</v>
      </c>
      <c r="E11">
        <v>11635.31</v>
      </c>
      <c r="F11">
        <f t="shared" si="2"/>
        <v>-1.4867870053816581E-2</v>
      </c>
      <c r="G11">
        <f t="shared" si="3"/>
        <v>-1.1838460601183144E-2</v>
      </c>
      <c r="H11">
        <f t="shared" si="4"/>
        <v>-3.3352556859441364E-2</v>
      </c>
      <c r="I11">
        <f t="shared" si="4"/>
        <v>-2.2837486581918386E-2</v>
      </c>
      <c r="J11">
        <f t="shared" si="1"/>
        <v>-2.3352861093470612E-2</v>
      </c>
      <c r="L11" t="s">
        <v>13</v>
      </c>
      <c r="M11"/>
      <c r="N11"/>
      <c r="O11"/>
      <c r="P11"/>
      <c r="Q11"/>
      <c r="R11"/>
      <c r="S11"/>
      <c r="T11"/>
    </row>
    <row r="12" spans="1:27" x14ac:dyDescent="0.25">
      <c r="A12" s="2">
        <v>44753</v>
      </c>
      <c r="B12">
        <v>144.87</v>
      </c>
      <c r="C12">
        <v>264.51</v>
      </c>
      <c r="D12">
        <v>111.75</v>
      </c>
      <c r="E12">
        <v>11372.6</v>
      </c>
      <c r="F12">
        <f t="shared" si="2"/>
        <v>6.8104690025268793E-3</v>
      </c>
      <c r="G12">
        <f t="shared" si="3"/>
        <v>-4.1844848055338411E-2</v>
      </c>
      <c r="H12">
        <f t="shared" si="4"/>
        <v>-2.2900036769670597E-2</v>
      </c>
      <c r="I12">
        <f t="shared" si="4"/>
        <v>-9.5303480103526676E-3</v>
      </c>
      <c r="J12">
        <f t="shared" si="1"/>
        <v>-2.0208613148038179E-2</v>
      </c>
      <c r="L12" s="10"/>
      <c r="M12" s="10" t="s">
        <v>18</v>
      </c>
      <c r="N12" s="10" t="s">
        <v>19</v>
      </c>
      <c r="O12" s="10" t="s">
        <v>20</v>
      </c>
      <c r="P12" s="10" t="s">
        <v>21</v>
      </c>
      <c r="Q12" s="10" t="s">
        <v>22</v>
      </c>
      <c r="R12"/>
      <c r="S12"/>
      <c r="T12"/>
    </row>
    <row r="13" spans="1:27" x14ac:dyDescent="0.25">
      <c r="A13" s="2">
        <v>44754</v>
      </c>
      <c r="B13">
        <v>145.86000000000001</v>
      </c>
      <c r="C13">
        <v>253.67</v>
      </c>
      <c r="D13">
        <v>109.22</v>
      </c>
      <c r="E13">
        <v>11264.73</v>
      </c>
      <c r="F13">
        <f t="shared" si="2"/>
        <v>-2.5399018287897129E-3</v>
      </c>
      <c r="G13">
        <f t="shared" si="3"/>
        <v>-3.7520532178771529E-3</v>
      </c>
      <c r="H13">
        <f t="shared" si="4"/>
        <v>1.0745937118987284E-2</v>
      </c>
      <c r="I13">
        <f t="shared" si="4"/>
        <v>-1.5236111547552659E-3</v>
      </c>
      <c r="J13">
        <f t="shared" si="1"/>
        <v>3.7999797978269254E-3</v>
      </c>
      <c r="L13" t="s">
        <v>14</v>
      </c>
      <c r="M13">
        <v>1</v>
      </c>
      <c r="N13">
        <v>5.3491976692920891E-2</v>
      </c>
      <c r="O13">
        <v>5.3491976692920891E-2</v>
      </c>
      <c r="P13">
        <v>523.60525584945333</v>
      </c>
      <c r="Q13">
        <v>8.1569358295294471E-49</v>
      </c>
      <c r="R13"/>
      <c r="S13"/>
      <c r="T13"/>
    </row>
    <row r="14" spans="1:27" x14ac:dyDescent="0.25">
      <c r="A14" s="2">
        <v>44755</v>
      </c>
      <c r="B14">
        <v>145.49</v>
      </c>
      <c r="C14">
        <v>252.72</v>
      </c>
      <c r="D14">
        <v>110.4</v>
      </c>
      <c r="E14">
        <v>11247.58</v>
      </c>
      <c r="F14">
        <f t="shared" si="2"/>
        <v>2.0275561904607046E-2</v>
      </c>
      <c r="G14">
        <f t="shared" si="3"/>
        <v>5.3670215649412687E-3</v>
      </c>
      <c r="H14">
        <f t="shared" si="4"/>
        <v>2.0811662038244493E-3</v>
      </c>
      <c r="I14">
        <f t="shared" si="4"/>
        <v>3.2090643452772823E-4</v>
      </c>
      <c r="J14">
        <f t="shared" si="1"/>
        <v>7.451228969299303E-3</v>
      </c>
      <c r="L14" t="s">
        <v>15</v>
      </c>
      <c r="M14">
        <v>138</v>
      </c>
      <c r="N14">
        <v>1.4098202226116538E-2</v>
      </c>
      <c r="O14">
        <v>1.0216088569649665E-4</v>
      </c>
      <c r="P14"/>
      <c r="Q14"/>
      <c r="R14"/>
      <c r="S14"/>
      <c r="T14"/>
    </row>
    <row r="15" spans="1:27" ht="15.75" thickBot="1" x14ac:dyDescent="0.3">
      <c r="A15" s="2">
        <v>44756</v>
      </c>
      <c r="B15">
        <v>148.47</v>
      </c>
      <c r="C15">
        <v>254.08</v>
      </c>
      <c r="D15">
        <v>110.63</v>
      </c>
      <c r="E15">
        <v>11251.19</v>
      </c>
      <c r="F15">
        <f t="shared" si="2"/>
        <v>1.1385068060284869E-2</v>
      </c>
      <c r="G15">
        <f t="shared" si="3"/>
        <v>1.0336818742830604E-2</v>
      </c>
      <c r="H15">
        <f t="shared" si="4"/>
        <v>2.6051968504748002E-2</v>
      </c>
      <c r="I15">
        <f t="shared" si="4"/>
        <v>1.7727160545857625E-2</v>
      </c>
      <c r="J15">
        <f t="shared" si="1"/>
        <v>1.8456455953152869E-2</v>
      </c>
      <c r="L15" s="9" t="s">
        <v>16</v>
      </c>
      <c r="M15" s="9">
        <v>139</v>
      </c>
      <c r="N15" s="9">
        <v>6.759017891903743E-2</v>
      </c>
      <c r="O15" s="9"/>
      <c r="P15" s="9"/>
      <c r="Q15" s="9"/>
      <c r="R15"/>
      <c r="S15"/>
      <c r="T15"/>
    </row>
    <row r="16" spans="1:27" ht="15.75" thickBot="1" x14ac:dyDescent="0.3">
      <c r="A16" s="2">
        <v>44757</v>
      </c>
      <c r="B16">
        <v>150.16999999999999</v>
      </c>
      <c r="C16">
        <v>256.72000000000003</v>
      </c>
      <c r="D16">
        <v>113.55</v>
      </c>
      <c r="E16">
        <v>11452.42</v>
      </c>
      <c r="F16">
        <f t="shared" si="2"/>
        <v>-2.0859321779966928E-2</v>
      </c>
      <c r="G16">
        <f t="shared" si="3"/>
        <v>-9.6679618729322448E-3</v>
      </c>
      <c r="H16">
        <f t="shared" si="4"/>
        <v>1.8476975033634034E-3</v>
      </c>
      <c r="I16">
        <f t="shared" si="4"/>
        <v>-8.0982466882201717E-3</v>
      </c>
      <c r="J16">
        <f t="shared" si="1"/>
        <v>-6.7079721615430918E-3</v>
      </c>
      <c r="L16"/>
      <c r="M16"/>
      <c r="N16"/>
      <c r="O16"/>
      <c r="P16"/>
      <c r="Q16"/>
      <c r="R16"/>
      <c r="S16"/>
      <c r="T16"/>
    </row>
    <row r="17" spans="1:20" x14ac:dyDescent="0.25">
      <c r="A17" s="2">
        <v>44760</v>
      </c>
      <c r="B17">
        <v>147.07</v>
      </c>
      <c r="C17">
        <v>254.25</v>
      </c>
      <c r="D17">
        <v>113.76</v>
      </c>
      <c r="E17">
        <v>11360.05</v>
      </c>
      <c r="F17">
        <f t="shared" si="2"/>
        <v>2.6371172902702068E-2</v>
      </c>
      <c r="G17">
        <f t="shared" si="3"/>
        <v>2.0554267931723158E-2</v>
      </c>
      <c r="H17">
        <f t="shared" si="4"/>
        <v>3.837173770735483E-2</v>
      </c>
      <c r="I17">
        <f t="shared" si="4"/>
        <v>3.0609327597584515E-2</v>
      </c>
      <c r="J17">
        <f t="shared" si="1"/>
        <v>3.0917229062283721E-2</v>
      </c>
      <c r="L17" s="10"/>
      <c r="M17" s="10" t="s">
        <v>23</v>
      </c>
      <c r="N17" s="10" t="s">
        <v>11</v>
      </c>
      <c r="O17" s="10" t="s">
        <v>24</v>
      </c>
      <c r="P17" s="10" t="s">
        <v>25</v>
      </c>
      <c r="Q17" s="10" t="s">
        <v>26</v>
      </c>
      <c r="R17" s="10" t="s">
        <v>27</v>
      </c>
      <c r="S17" s="10" t="s">
        <v>28</v>
      </c>
      <c r="T17" s="10" t="s">
        <v>29</v>
      </c>
    </row>
    <row r="18" spans="1:20" x14ac:dyDescent="0.25">
      <c r="A18" s="2">
        <v>44761</v>
      </c>
      <c r="B18">
        <v>151</v>
      </c>
      <c r="C18">
        <v>259.52999999999997</v>
      </c>
      <c r="D18">
        <v>118.21</v>
      </c>
      <c r="E18">
        <v>11713.15</v>
      </c>
      <c r="F18">
        <f t="shared" si="2"/>
        <v>1.3419488317073009E-2</v>
      </c>
      <c r="G18">
        <f t="shared" si="3"/>
        <v>1.050220461585271E-2</v>
      </c>
      <c r="H18">
        <f t="shared" si="4"/>
        <v>3.7849982430463031E-2</v>
      </c>
      <c r="I18">
        <f t="shared" si="4"/>
        <v>1.5628759334989129E-2</v>
      </c>
      <c r="J18">
        <f t="shared" si="1"/>
        <v>2.4905414448462945E-2</v>
      </c>
      <c r="L18" t="s">
        <v>17</v>
      </c>
      <c r="M18">
        <v>1.1404575501859903E-4</v>
      </c>
      <c r="N18">
        <v>8.5446009688892172E-4</v>
      </c>
      <c r="O18">
        <v>0.1334711304060168</v>
      </c>
      <c r="P18">
        <v>0.89401523502891733</v>
      </c>
      <c r="Q18">
        <v>-1.5754812210811589E-3</v>
      </c>
      <c r="R18">
        <v>1.8035727311183569E-3</v>
      </c>
      <c r="S18">
        <v>-1.5754812210811589E-3</v>
      </c>
      <c r="T18">
        <v>1.8035727311183569E-3</v>
      </c>
    </row>
    <row r="19" spans="1:20" ht="15.75" thickBot="1" x14ac:dyDescent="0.3">
      <c r="A19" s="2">
        <v>44762</v>
      </c>
      <c r="B19">
        <v>153.04</v>
      </c>
      <c r="C19">
        <v>262.27</v>
      </c>
      <c r="D19">
        <v>122.77</v>
      </c>
      <c r="E19">
        <v>11897.65</v>
      </c>
      <c r="F19">
        <f t="shared" si="2"/>
        <v>1.4981310707059077E-2</v>
      </c>
      <c r="G19">
        <f t="shared" si="3"/>
        <v>9.7513625803999828E-3</v>
      </c>
      <c r="H19">
        <f t="shared" si="4"/>
        <v>1.503666164553695E-2</v>
      </c>
      <c r="I19">
        <f t="shared" si="4"/>
        <v>1.352095084334381E-2</v>
      </c>
      <c r="J19">
        <f t="shared" si="1"/>
        <v>1.370149914463324E-2</v>
      </c>
      <c r="L19" s="9" t="s">
        <v>30</v>
      </c>
      <c r="M19" s="9">
        <v>1.0846837233058986</v>
      </c>
      <c r="N19" s="9">
        <v>4.7402486649062388E-2</v>
      </c>
      <c r="O19" s="9">
        <v>22.882422420920683</v>
      </c>
      <c r="P19" s="9">
        <v>8.1569358295292162E-49</v>
      </c>
      <c r="Q19" s="9">
        <v>0.99095461855378897</v>
      </c>
      <c r="R19" s="9">
        <v>1.1784128280580082</v>
      </c>
      <c r="S19" s="9">
        <v>0.99095461855378897</v>
      </c>
      <c r="T19" s="9">
        <v>1.1784128280580082</v>
      </c>
    </row>
    <row r="20" spans="1:20" x14ac:dyDescent="0.25">
      <c r="A20" s="2">
        <v>44763</v>
      </c>
      <c r="B20">
        <v>155.35</v>
      </c>
      <c r="C20">
        <v>264.83999999999997</v>
      </c>
      <c r="D20">
        <v>124.63</v>
      </c>
      <c r="E20">
        <v>12059.61</v>
      </c>
      <c r="F20">
        <f t="shared" si="2"/>
        <v>-8.1437885452943191E-3</v>
      </c>
      <c r="G20">
        <f t="shared" si="3"/>
        <v>-1.7060581352458623E-2</v>
      </c>
      <c r="H20">
        <f t="shared" si="4"/>
        <v>-1.7891592415361712E-2</v>
      </c>
      <c r="I20">
        <f t="shared" si="4"/>
        <v>-1.8875813005413758E-2</v>
      </c>
      <c r="J20">
        <f t="shared" si="1"/>
        <v>-1.524688868211909E-2</v>
      </c>
      <c r="L20"/>
      <c r="M20"/>
      <c r="N20"/>
      <c r="O20"/>
      <c r="P20"/>
      <c r="Q20"/>
      <c r="R20"/>
      <c r="S20"/>
      <c r="T20"/>
    </row>
    <row r="21" spans="1:20" x14ac:dyDescent="0.25">
      <c r="A21" s="2">
        <v>44764</v>
      </c>
      <c r="B21">
        <v>154.09</v>
      </c>
      <c r="C21">
        <v>260.36</v>
      </c>
      <c r="D21">
        <v>122.42</v>
      </c>
      <c r="E21">
        <v>11834.11</v>
      </c>
      <c r="F21">
        <f t="shared" si="2"/>
        <v>-7.4257766968496503E-3</v>
      </c>
      <c r="G21">
        <f t="shared" si="3"/>
        <v>-5.8938131665450463E-3</v>
      </c>
      <c r="H21">
        <f t="shared" si="4"/>
        <v>-1.0510853870122612E-2</v>
      </c>
      <c r="I21">
        <f t="shared" si="4"/>
        <v>-4.3562315732280947E-3</v>
      </c>
      <c r="J21">
        <f t="shared" si="1"/>
        <v>-8.5853244009099806E-3</v>
      </c>
      <c r="L21" t="s">
        <v>39</v>
      </c>
      <c r="M21"/>
      <c r="N21"/>
      <c r="O21"/>
      <c r="P21"/>
      <c r="Q21"/>
      <c r="R21"/>
      <c r="S21"/>
      <c r="T21"/>
    </row>
    <row r="22" spans="1:20" x14ac:dyDescent="0.25">
      <c r="A22" s="2">
        <v>44767</v>
      </c>
      <c r="B22">
        <v>152.94999999999999</v>
      </c>
      <c r="C22">
        <v>258.83</v>
      </c>
      <c r="D22">
        <v>121.14</v>
      </c>
      <c r="E22">
        <v>11782.67</v>
      </c>
      <c r="F22">
        <f t="shared" si="2"/>
        <v>-8.8655973886411672E-3</v>
      </c>
      <c r="G22">
        <f t="shared" si="3"/>
        <v>-2.7139292179077037E-2</v>
      </c>
      <c r="H22">
        <f t="shared" si="4"/>
        <v>-5.3668313447080583E-2</v>
      </c>
      <c r="I22">
        <f t="shared" si="4"/>
        <v>-1.885665101477358E-2</v>
      </c>
      <c r="J22">
        <f t="shared" si="1"/>
        <v>-3.5835379115469843E-2</v>
      </c>
      <c r="L22" t="s">
        <v>40</v>
      </c>
      <c r="M22"/>
      <c r="N22"/>
      <c r="O22"/>
      <c r="P22"/>
      <c r="Q22"/>
      <c r="R22"/>
      <c r="S22"/>
      <c r="T22"/>
    </row>
    <row r="23" spans="1:20" x14ac:dyDescent="0.25">
      <c r="A23" s="2">
        <v>44768</v>
      </c>
      <c r="B23">
        <v>151.6</v>
      </c>
      <c r="C23">
        <v>251.9</v>
      </c>
      <c r="D23">
        <v>114.81</v>
      </c>
      <c r="E23">
        <v>11562.57</v>
      </c>
      <c r="F23">
        <f t="shared" si="2"/>
        <v>3.3661857164087886E-2</v>
      </c>
      <c r="G23">
        <f t="shared" si="3"/>
        <v>6.4712186088699289E-2</v>
      </c>
      <c r="H23">
        <f t="shared" si="4"/>
        <v>5.2263992866036314E-2</v>
      </c>
      <c r="I23">
        <f t="shared" si="4"/>
        <v>3.9831516638873625E-2</v>
      </c>
      <c r="J23">
        <f t="shared" si="1"/>
        <v>5.0725507246214954E-2</v>
      </c>
    </row>
    <row r="24" spans="1:20" x14ac:dyDescent="0.25">
      <c r="A24" s="2">
        <v>44769</v>
      </c>
      <c r="B24">
        <v>156.79</v>
      </c>
      <c r="C24">
        <v>268.74</v>
      </c>
      <c r="D24">
        <v>120.97</v>
      </c>
      <c r="E24">
        <v>12032.42</v>
      </c>
      <c r="F24">
        <f t="shared" si="2"/>
        <v>3.5652931380568201E-3</v>
      </c>
      <c r="G24">
        <f t="shared" si="3"/>
        <v>2.8140901241863057E-2</v>
      </c>
      <c r="H24">
        <f t="shared" si="4"/>
        <v>1.0770916050876961E-2</v>
      </c>
      <c r="I24">
        <f t="shared" si="4"/>
        <v>1.076017376604985E-2</v>
      </c>
      <c r="J24">
        <f t="shared" si="1"/>
        <v>1.331200662041845E-2</v>
      </c>
    </row>
    <row r="25" spans="1:20" x14ac:dyDescent="0.25">
      <c r="A25" s="2">
        <v>44770</v>
      </c>
      <c r="B25">
        <v>157.35</v>
      </c>
      <c r="C25">
        <v>276.41000000000003</v>
      </c>
      <c r="D25">
        <v>122.28</v>
      </c>
      <c r="E25">
        <v>12162.59</v>
      </c>
      <c r="F25">
        <f t="shared" si="2"/>
        <v>3.2266914827501381E-2</v>
      </c>
      <c r="G25">
        <f t="shared" si="3"/>
        <v>1.5543703417053157E-2</v>
      </c>
      <c r="H25">
        <f t="shared" si="4"/>
        <v>9.8590842441379806E-2</v>
      </c>
      <c r="I25">
        <f t="shared" si="4"/>
        <v>1.8580536883860563E-2</v>
      </c>
      <c r="J25">
        <f t="shared" si="1"/>
        <v>6.1248075781828538E-2</v>
      </c>
    </row>
    <row r="26" spans="1:20" x14ac:dyDescent="0.25">
      <c r="A26" s="2">
        <v>44771</v>
      </c>
      <c r="B26">
        <v>162.51</v>
      </c>
      <c r="C26">
        <v>280.74</v>
      </c>
      <c r="D26">
        <v>134.94999999999999</v>
      </c>
      <c r="E26">
        <v>12390.69</v>
      </c>
      <c r="F26">
        <f t="shared" si="2"/>
        <v>-6.1724780874954453E-3</v>
      </c>
      <c r="G26">
        <f t="shared" si="3"/>
        <v>-9.7718898394702214E-3</v>
      </c>
      <c r="H26">
        <f t="shared" si="4"/>
        <v>3.2551630430057918E-3</v>
      </c>
      <c r="I26">
        <f t="shared" si="4"/>
        <v>-1.7536587170802792E-3</v>
      </c>
      <c r="J26">
        <f t="shared" si="1"/>
        <v>-2.3585104602385203E-3</v>
      </c>
    </row>
    <row r="27" spans="1:20" x14ac:dyDescent="0.25">
      <c r="A27" s="2">
        <v>44774</v>
      </c>
      <c r="B27">
        <v>161.51</v>
      </c>
      <c r="C27">
        <v>278.01</v>
      </c>
      <c r="D27">
        <v>135.38999999999999</v>
      </c>
      <c r="E27">
        <v>12368.98</v>
      </c>
      <c r="F27">
        <f t="shared" si="2"/>
        <v>-9.3307469696385405E-3</v>
      </c>
      <c r="G27">
        <f t="shared" si="3"/>
        <v>-1.1540746363081363E-2</v>
      </c>
      <c r="H27">
        <f t="shared" si="4"/>
        <v>-9.1263849920660348E-3</v>
      </c>
      <c r="I27">
        <f t="shared" si="4"/>
        <v>-1.6360722711942039E-3</v>
      </c>
      <c r="J27">
        <f t="shared" si="1"/>
        <v>-9.7810658292129937E-3</v>
      </c>
    </row>
    <row r="28" spans="1:20" x14ac:dyDescent="0.25">
      <c r="A28" s="2">
        <v>44775</v>
      </c>
      <c r="B28">
        <v>160.01</v>
      </c>
      <c r="C28">
        <v>274.82</v>
      </c>
      <c r="D28">
        <v>134.16</v>
      </c>
      <c r="E28">
        <v>12348.76</v>
      </c>
      <c r="F28">
        <f t="shared" si="2"/>
        <v>3.7534301117603995E-2</v>
      </c>
      <c r="G28">
        <f t="shared" si="3"/>
        <v>2.7456012353546548E-2</v>
      </c>
      <c r="H28">
        <f t="shared" si="4"/>
        <v>3.9174842645716093E-2</v>
      </c>
      <c r="I28">
        <f t="shared" si="4"/>
        <v>2.5536105671298499E-2</v>
      </c>
      <c r="J28">
        <f t="shared" si="1"/>
        <v>3.5834999690645686E-2</v>
      </c>
    </row>
    <row r="29" spans="1:20" x14ac:dyDescent="0.25">
      <c r="A29" s="2">
        <v>44776</v>
      </c>
      <c r="B29">
        <v>166.13</v>
      </c>
      <c r="C29">
        <v>282.47000000000003</v>
      </c>
      <c r="D29">
        <v>139.52000000000001</v>
      </c>
      <c r="E29">
        <v>12668.16</v>
      </c>
      <c r="F29">
        <f t="shared" si="2"/>
        <v>-1.9280598851060776E-3</v>
      </c>
      <c r="G29">
        <f t="shared" si="3"/>
        <v>4.1687335154011835E-3</v>
      </c>
      <c r="H29">
        <f t="shared" si="4"/>
        <v>2.1625147005199932E-2</v>
      </c>
      <c r="I29">
        <f t="shared" si="4"/>
        <v>4.129395510639353E-3</v>
      </c>
      <c r="J29">
        <f t="shared" si="1"/>
        <v>1.1372741910173742E-2</v>
      </c>
    </row>
    <row r="30" spans="1:20" x14ac:dyDescent="0.25">
      <c r="A30" s="2">
        <v>44777</v>
      </c>
      <c r="B30">
        <v>165.81</v>
      </c>
      <c r="C30">
        <v>283.64999999999998</v>
      </c>
      <c r="D30">
        <v>142.57</v>
      </c>
      <c r="E30">
        <v>12720.58</v>
      </c>
      <c r="F30">
        <f t="shared" si="2"/>
        <v>-2.7781150854795243E-3</v>
      </c>
      <c r="G30">
        <f t="shared" si="3"/>
        <v>-2.6122579102179923E-3</v>
      </c>
      <c r="H30">
        <f t="shared" si="4"/>
        <v>-1.2492663441927459E-2</v>
      </c>
      <c r="I30">
        <f t="shared" si="4"/>
        <v>-4.9672792754560102E-3</v>
      </c>
      <c r="J30">
        <f t="shared" si="1"/>
        <v>-7.5939249698881092E-3</v>
      </c>
    </row>
    <row r="31" spans="1:20" x14ac:dyDescent="0.25">
      <c r="A31" s="2">
        <v>44778</v>
      </c>
      <c r="B31">
        <v>165.35</v>
      </c>
      <c r="C31">
        <v>282.91000000000003</v>
      </c>
      <c r="D31">
        <v>140.80000000000001</v>
      </c>
      <c r="E31">
        <v>12657.55</v>
      </c>
      <c r="F31">
        <f t="shared" si="2"/>
        <v>-2.9071548547145764E-3</v>
      </c>
      <c r="G31">
        <f t="shared" si="3"/>
        <v>-9.1970181143315923E-3</v>
      </c>
      <c r="H31">
        <f t="shared" si="4"/>
        <v>-9.9212119589455073E-3</v>
      </c>
      <c r="I31">
        <f t="shared" si="4"/>
        <v>-1.034700497537749E-3</v>
      </c>
      <c r="J31">
        <f t="shared" si="1"/>
        <v>-7.986649221734296E-3</v>
      </c>
    </row>
    <row r="32" spans="1:20" x14ac:dyDescent="0.25">
      <c r="A32" s="2">
        <v>44781</v>
      </c>
      <c r="B32">
        <v>164.87</v>
      </c>
      <c r="C32">
        <v>280.32</v>
      </c>
      <c r="D32">
        <v>139.41</v>
      </c>
      <c r="E32">
        <v>12644.46</v>
      </c>
      <c r="F32">
        <f t="shared" si="2"/>
        <v>3.0322326561203414E-4</v>
      </c>
      <c r="G32">
        <f t="shared" si="3"/>
        <v>7.0385275114170451E-3</v>
      </c>
      <c r="H32">
        <f t="shared" si="4"/>
        <v>-1.1398190058649052E-2</v>
      </c>
      <c r="I32">
        <f t="shared" si="4"/>
        <v>-1.1976248217333188E-2</v>
      </c>
      <c r="J32">
        <f t="shared" si="1"/>
        <v>-3.863657335067256E-3</v>
      </c>
    </row>
    <row r="33" spans="1:10" x14ac:dyDescent="0.25">
      <c r="A33" s="2">
        <v>44782</v>
      </c>
      <c r="B33">
        <v>164.92</v>
      </c>
      <c r="C33">
        <v>282.3</v>
      </c>
      <c r="D33">
        <v>137.83000000000001</v>
      </c>
      <c r="E33">
        <v>12493.93</v>
      </c>
      <c r="F33">
        <f t="shared" si="2"/>
        <v>2.5857318013167582E-2</v>
      </c>
      <c r="G33">
        <f t="shared" si="3"/>
        <v>2.4009832872652865E-2</v>
      </c>
      <c r="H33">
        <f t="shared" si="4"/>
        <v>3.4653403236136235E-2</v>
      </c>
      <c r="I33">
        <f t="shared" si="4"/>
        <v>2.8474356081850987E-2</v>
      </c>
      <c r="J33">
        <f t="shared" si="1"/>
        <v>2.9793489339523228E-2</v>
      </c>
    </row>
    <row r="34" spans="1:10" x14ac:dyDescent="0.25">
      <c r="A34" s="2">
        <v>44783</v>
      </c>
      <c r="B34">
        <v>169.24</v>
      </c>
      <c r="C34">
        <v>289.16000000000003</v>
      </c>
      <c r="D34">
        <v>142.69</v>
      </c>
      <c r="E34">
        <v>12854.8</v>
      </c>
      <c r="F34">
        <f t="shared" si="2"/>
        <v>-4.4414250015728943E-3</v>
      </c>
      <c r="G34">
        <f t="shared" si="3"/>
        <v>-7.4282683893107391E-3</v>
      </c>
      <c r="H34">
        <f t="shared" si="4"/>
        <v>-1.4471011005617072E-2</v>
      </c>
      <c r="I34">
        <f t="shared" si="4"/>
        <v>-5.8428757771723698E-3</v>
      </c>
      <c r="J34">
        <f t="shared" ref="J34:J65" si="5">F34*$AA$3+G34*$AA$4+H34*$AA$5</f>
        <v>-1.0202928850529444E-2</v>
      </c>
    </row>
    <row r="35" spans="1:10" x14ac:dyDescent="0.25">
      <c r="A35" s="2">
        <v>44784</v>
      </c>
      <c r="B35">
        <v>168.49</v>
      </c>
      <c r="C35">
        <v>287.02</v>
      </c>
      <c r="D35">
        <v>140.63999999999999</v>
      </c>
      <c r="E35">
        <v>12779.91</v>
      </c>
      <c r="F35">
        <f t="shared" si="2"/>
        <v>2.1199302367199691E-2</v>
      </c>
      <c r="G35">
        <f t="shared" si="3"/>
        <v>1.6893635838120518E-2</v>
      </c>
      <c r="H35">
        <f t="shared" si="4"/>
        <v>2.0479972630206299E-2</v>
      </c>
      <c r="I35">
        <f t="shared" si="4"/>
        <v>2.0698378241233051E-2</v>
      </c>
      <c r="J35">
        <f t="shared" si="5"/>
        <v>1.9763220866433201E-2</v>
      </c>
    </row>
    <row r="36" spans="1:10" x14ac:dyDescent="0.25">
      <c r="A36" s="2">
        <v>44785</v>
      </c>
      <c r="B36">
        <v>172.1</v>
      </c>
      <c r="C36">
        <v>291.91000000000003</v>
      </c>
      <c r="D36">
        <v>143.55000000000001</v>
      </c>
      <c r="E36">
        <v>13047.19</v>
      </c>
      <c r="F36">
        <f t="shared" si="2"/>
        <v>6.3135545234581569E-3</v>
      </c>
      <c r="G36">
        <f t="shared" si="3"/>
        <v>5.3298838122049679E-3</v>
      </c>
      <c r="H36">
        <f t="shared" si="4"/>
        <v>-2.5808265990340759E-3</v>
      </c>
      <c r="I36">
        <f t="shared" si="4"/>
        <v>6.178377521493336E-3</v>
      </c>
      <c r="J36">
        <f t="shared" si="5"/>
        <v>1.6204462843987433E-3</v>
      </c>
    </row>
    <row r="37" spans="1:10" x14ac:dyDescent="0.25">
      <c r="A37" s="2">
        <v>44788</v>
      </c>
      <c r="B37">
        <v>173.19</v>
      </c>
      <c r="C37">
        <v>293.47000000000003</v>
      </c>
      <c r="D37">
        <v>143.18</v>
      </c>
      <c r="E37">
        <v>13128.05</v>
      </c>
      <c r="F37">
        <f t="shared" si="2"/>
        <v>-9.2426787239483659E-4</v>
      </c>
      <c r="G37">
        <f t="shared" si="3"/>
        <v>-2.5930616051429507E-3</v>
      </c>
      <c r="H37">
        <f t="shared" si="4"/>
        <v>1.1112768896956383E-2</v>
      </c>
      <c r="I37">
        <f t="shared" si="4"/>
        <v>-1.9442946812575944E-3</v>
      </c>
      <c r="J37">
        <f t="shared" si="5"/>
        <v>4.6770520790937447E-3</v>
      </c>
    </row>
    <row r="38" spans="1:10" x14ac:dyDescent="0.25">
      <c r="A38" s="2">
        <v>44789</v>
      </c>
      <c r="B38">
        <v>173.03</v>
      </c>
      <c r="C38">
        <v>292.70999999999998</v>
      </c>
      <c r="D38">
        <v>144.78</v>
      </c>
      <c r="E38">
        <v>13102.55</v>
      </c>
      <c r="F38">
        <f t="shared" si="2"/>
        <v>8.7462436824881726E-3</v>
      </c>
      <c r="G38">
        <f t="shared" si="3"/>
        <v>-4.7600384382539178E-3</v>
      </c>
      <c r="H38">
        <f t="shared" si="4"/>
        <v>-1.8684313761940453E-2</v>
      </c>
      <c r="I38">
        <f t="shared" si="4"/>
        <v>-1.2628875169893613E-2</v>
      </c>
      <c r="J38">
        <f t="shared" si="5"/>
        <v>-8.345605569911662E-3</v>
      </c>
    </row>
    <row r="39" spans="1:10" x14ac:dyDescent="0.25">
      <c r="A39" s="2">
        <v>44790</v>
      </c>
      <c r="B39">
        <v>174.55</v>
      </c>
      <c r="C39">
        <v>291.32</v>
      </c>
      <c r="D39">
        <v>142.1</v>
      </c>
      <c r="E39">
        <v>12938.12</v>
      </c>
      <c r="F39">
        <f t="shared" si="2"/>
        <v>-2.294236739034867E-3</v>
      </c>
      <c r="G39">
        <f t="shared" si="3"/>
        <v>-3.9553612247874006E-3</v>
      </c>
      <c r="H39">
        <f t="shared" si="4"/>
        <v>1.406469992751825E-3</v>
      </c>
      <c r="I39">
        <f t="shared" si="4"/>
        <v>2.1016505145706309E-3</v>
      </c>
      <c r="J39">
        <f t="shared" si="5"/>
        <v>-8.591644945796544E-4</v>
      </c>
    </row>
    <row r="40" spans="1:10" x14ac:dyDescent="0.25">
      <c r="A40" s="2">
        <v>44791</v>
      </c>
      <c r="B40">
        <v>174.15</v>
      </c>
      <c r="C40">
        <v>290.17</v>
      </c>
      <c r="D40">
        <v>142.30000000000001</v>
      </c>
      <c r="E40">
        <v>12965.34</v>
      </c>
      <c r="F40">
        <f t="shared" si="2"/>
        <v>-1.5217118929572997E-2</v>
      </c>
      <c r="G40">
        <f t="shared" si="3"/>
        <v>-1.3950809269815763E-2</v>
      </c>
      <c r="H40">
        <f t="shared" si="4"/>
        <v>-2.9018540619540935E-2</v>
      </c>
      <c r="I40">
        <f t="shared" si="4"/>
        <v>-2.0267497536070392E-2</v>
      </c>
      <c r="J40">
        <f t="shared" si="5"/>
        <v>-2.1801252359617655E-2</v>
      </c>
    </row>
    <row r="41" spans="1:10" x14ac:dyDescent="0.25">
      <c r="A41" s="2">
        <v>44792</v>
      </c>
      <c r="B41">
        <v>171.52</v>
      </c>
      <c r="C41">
        <v>286.14999999999998</v>
      </c>
      <c r="D41">
        <v>138.22999999999999</v>
      </c>
      <c r="E41">
        <v>12705.21</v>
      </c>
      <c r="F41">
        <f t="shared" si="2"/>
        <v>-2.3298703469804533E-2</v>
      </c>
      <c r="G41">
        <f t="shared" si="3"/>
        <v>-2.9794720335371786E-2</v>
      </c>
      <c r="H41">
        <f t="shared" si="4"/>
        <v>-3.6917067491232441E-2</v>
      </c>
      <c r="I41">
        <f t="shared" si="4"/>
        <v>-2.5803068897852673E-2</v>
      </c>
      <c r="J41">
        <f t="shared" si="5"/>
        <v>-3.17318896969103E-2</v>
      </c>
    </row>
    <row r="42" spans="1:10" x14ac:dyDescent="0.25">
      <c r="A42" s="2">
        <v>44795</v>
      </c>
      <c r="B42">
        <v>167.57</v>
      </c>
      <c r="C42">
        <v>277.75</v>
      </c>
      <c r="D42">
        <v>133.22</v>
      </c>
      <c r="E42">
        <v>12381.57</v>
      </c>
      <c r="F42">
        <f t="shared" si="2"/>
        <v>-2.031064019601298E-3</v>
      </c>
      <c r="G42">
        <f t="shared" si="3"/>
        <v>-4.7276292965457867E-3</v>
      </c>
      <c r="H42">
        <f t="shared" si="4"/>
        <v>2.9980535122979177E-3</v>
      </c>
      <c r="I42">
        <f t="shared" si="4"/>
        <v>-2.1806842261146808E-5</v>
      </c>
      <c r="J42">
        <f t="shared" si="5"/>
        <v>-1.9064657288781232E-4</v>
      </c>
    </row>
    <row r="43" spans="1:10" x14ac:dyDescent="0.25">
      <c r="A43" s="2">
        <v>44796</v>
      </c>
      <c r="B43">
        <v>167.23</v>
      </c>
      <c r="C43">
        <v>276.44</v>
      </c>
      <c r="D43">
        <v>133.62</v>
      </c>
      <c r="E43">
        <v>12381.3</v>
      </c>
      <c r="F43">
        <f t="shared" si="2"/>
        <v>1.7923293124096336E-3</v>
      </c>
      <c r="G43">
        <f t="shared" si="3"/>
        <v>-2.3540926794204851E-3</v>
      </c>
      <c r="H43">
        <f t="shared" si="4"/>
        <v>1.346197196796827E-3</v>
      </c>
      <c r="I43">
        <f t="shared" si="4"/>
        <v>4.0487174268017991E-3</v>
      </c>
      <c r="J43">
        <f t="shared" si="5"/>
        <v>5.326577566457007E-4</v>
      </c>
    </row>
    <row r="44" spans="1:10" x14ac:dyDescent="0.25">
      <c r="A44" s="2">
        <v>44797</v>
      </c>
      <c r="B44">
        <v>167.53</v>
      </c>
      <c r="C44">
        <v>275.79000000000002</v>
      </c>
      <c r="D44">
        <v>133.80000000000001</v>
      </c>
      <c r="E44">
        <v>12431.53</v>
      </c>
      <c r="F44">
        <f t="shared" si="2"/>
        <v>1.4812452363953522E-2</v>
      </c>
      <c r="G44">
        <f t="shared" si="3"/>
        <v>1.1034296291789666E-2</v>
      </c>
      <c r="H44">
        <f t="shared" si="4"/>
        <v>2.5676488045524061E-2</v>
      </c>
      <c r="I44">
        <f t="shared" si="4"/>
        <v>1.6572646638542365E-2</v>
      </c>
      <c r="J44">
        <f t="shared" si="5"/>
        <v>1.9299931186697827E-2</v>
      </c>
    </row>
    <row r="45" spans="1:10" x14ac:dyDescent="0.25">
      <c r="A45" s="2">
        <v>44798</v>
      </c>
      <c r="B45">
        <v>170.03</v>
      </c>
      <c r="C45">
        <v>278.85000000000002</v>
      </c>
      <c r="D45">
        <v>137.28</v>
      </c>
      <c r="E45">
        <v>12639.27</v>
      </c>
      <c r="F45">
        <f t="shared" si="2"/>
        <v>-3.8428225983842268E-2</v>
      </c>
      <c r="G45">
        <f t="shared" si="3"/>
        <v>-3.935125780439977E-2</v>
      </c>
      <c r="H45">
        <f t="shared" si="4"/>
        <v>-4.8735532794619868E-2</v>
      </c>
      <c r="I45">
        <f t="shared" si="4"/>
        <v>-4.0162001502235506E-2</v>
      </c>
      <c r="J45">
        <f t="shared" si="5"/>
        <v>-4.3812637344370443E-2</v>
      </c>
    </row>
    <row r="46" spans="1:10" x14ac:dyDescent="0.25">
      <c r="A46" s="2">
        <v>44799</v>
      </c>
      <c r="B46">
        <v>163.62</v>
      </c>
      <c r="C46">
        <v>268.08999999999997</v>
      </c>
      <c r="D46">
        <v>130.75</v>
      </c>
      <c r="E46">
        <v>12141.71</v>
      </c>
      <c r="F46">
        <f t="shared" si="2"/>
        <v>-1.3784833665191665E-2</v>
      </c>
      <c r="G46">
        <f t="shared" si="3"/>
        <v>-1.0725370945340151E-2</v>
      </c>
      <c r="H46">
        <f t="shared" si="4"/>
        <v>-7.3693432453647324E-3</v>
      </c>
      <c r="I46">
        <f t="shared" si="4"/>
        <v>-1.0268565661186904E-2</v>
      </c>
      <c r="J46">
        <f t="shared" si="5"/>
        <v>-9.8122227753153213E-3</v>
      </c>
    </row>
    <row r="47" spans="1:10" x14ac:dyDescent="0.25">
      <c r="A47" s="2">
        <v>44802</v>
      </c>
      <c r="B47">
        <v>161.38</v>
      </c>
      <c r="C47">
        <v>265.23</v>
      </c>
      <c r="D47">
        <v>129.79</v>
      </c>
      <c r="E47">
        <v>12017.67</v>
      </c>
      <c r="F47">
        <f t="shared" si="2"/>
        <v>-1.5423828195815451E-2</v>
      </c>
      <c r="G47">
        <f t="shared" si="3"/>
        <v>-8.5574168554222486E-3</v>
      </c>
      <c r="H47">
        <f t="shared" si="4"/>
        <v>-8.2005720281245371E-3</v>
      </c>
      <c r="I47">
        <f t="shared" si="4"/>
        <v>-1.125747794781734E-2</v>
      </c>
      <c r="J47">
        <f t="shared" si="5"/>
        <v>-1.0095597276871694E-2</v>
      </c>
    </row>
    <row r="48" spans="1:10" x14ac:dyDescent="0.25">
      <c r="A48" s="2">
        <v>44803</v>
      </c>
      <c r="B48">
        <v>158.91</v>
      </c>
      <c r="C48">
        <v>262.97000000000003</v>
      </c>
      <c r="D48">
        <v>128.72999999999999</v>
      </c>
      <c r="E48">
        <v>11883.14</v>
      </c>
      <c r="F48">
        <f t="shared" si="2"/>
        <v>-1.0691905858934557E-2</v>
      </c>
      <c r="G48">
        <f t="shared" si="3"/>
        <v>-5.7204030599273571E-3</v>
      </c>
      <c r="H48">
        <f t="shared" si="4"/>
        <v>-1.5342766720907609E-2</v>
      </c>
      <c r="I48">
        <f t="shared" si="4"/>
        <v>-5.6491174875439943E-3</v>
      </c>
      <c r="J48">
        <f t="shared" si="5"/>
        <v>-1.1774460590169282E-2</v>
      </c>
    </row>
    <row r="49" spans="1:10" x14ac:dyDescent="0.25">
      <c r="A49" s="2">
        <v>44804</v>
      </c>
      <c r="B49">
        <v>157.22</v>
      </c>
      <c r="C49">
        <v>261.47000000000003</v>
      </c>
      <c r="D49">
        <v>126.77</v>
      </c>
      <c r="E49">
        <v>11816.2</v>
      </c>
      <c r="F49">
        <f t="shared" si="2"/>
        <v>4.6957380528382456E-3</v>
      </c>
      <c r="G49">
        <f t="shared" si="3"/>
        <v>-4.1006438360591075E-3</v>
      </c>
      <c r="H49">
        <f t="shared" si="4"/>
        <v>8.248603271500312E-3</v>
      </c>
      <c r="I49">
        <f t="shared" si="4"/>
        <v>-2.6329039887648233E-3</v>
      </c>
      <c r="J49">
        <f t="shared" si="5"/>
        <v>4.2730751899449403E-3</v>
      </c>
    </row>
    <row r="50" spans="1:10" x14ac:dyDescent="0.25">
      <c r="A50" s="2">
        <v>44805</v>
      </c>
      <c r="B50">
        <v>157.96</v>
      </c>
      <c r="C50">
        <v>260.39999999999998</v>
      </c>
      <c r="D50">
        <v>127.82</v>
      </c>
      <c r="E50">
        <v>11785.13</v>
      </c>
      <c r="F50">
        <f t="shared" si="2"/>
        <v>-1.3704520189185528E-2</v>
      </c>
      <c r="G50">
        <f t="shared" si="3"/>
        <v>-1.6807118316381174E-2</v>
      </c>
      <c r="H50">
        <f t="shared" si="4"/>
        <v>-2.4282313266850921E-3</v>
      </c>
      <c r="I50">
        <f t="shared" si="4"/>
        <v>-1.317665681258043E-2</v>
      </c>
      <c r="J50">
        <f t="shared" si="5"/>
        <v>-8.8420252897342209E-3</v>
      </c>
    </row>
    <row r="51" spans="1:10" x14ac:dyDescent="0.25">
      <c r="A51" s="2">
        <v>44806</v>
      </c>
      <c r="B51">
        <v>155.81</v>
      </c>
      <c r="C51">
        <v>256.06</v>
      </c>
      <c r="D51">
        <v>127.51</v>
      </c>
      <c r="E51">
        <v>11630.86</v>
      </c>
      <c r="F51">
        <f t="shared" si="2"/>
        <v>-8.249063983659639E-3</v>
      </c>
      <c r="G51">
        <f t="shared" si="3"/>
        <v>-1.103464888924017E-2</v>
      </c>
      <c r="H51">
        <f t="shared" si="4"/>
        <v>-1.1040250927667521E-2</v>
      </c>
      <c r="I51">
        <f t="shared" si="4"/>
        <v>-7.4172632926776125E-3</v>
      </c>
      <c r="J51">
        <f t="shared" si="5"/>
        <v>-1.0341053682058713E-2</v>
      </c>
    </row>
    <row r="52" spans="1:10" x14ac:dyDescent="0.25">
      <c r="A52" s="2">
        <v>44810</v>
      </c>
      <c r="B52">
        <v>154.53</v>
      </c>
      <c r="C52">
        <v>253.25</v>
      </c>
      <c r="D52">
        <v>126.11</v>
      </c>
      <c r="E52">
        <v>11544.91</v>
      </c>
      <c r="F52">
        <f t="shared" si="2"/>
        <v>9.2113118687931188E-3</v>
      </c>
      <c r="G52">
        <f t="shared" si="3"/>
        <v>1.8931218172573695E-2</v>
      </c>
      <c r="H52">
        <f t="shared" si="4"/>
        <v>2.6371887090260313E-2</v>
      </c>
      <c r="I52">
        <f t="shared" si="4"/>
        <v>2.1168207891808427E-2</v>
      </c>
      <c r="J52">
        <f t="shared" si="5"/>
        <v>2.0221576055471861E-2</v>
      </c>
    </row>
    <row r="53" spans="1:10" x14ac:dyDescent="0.25">
      <c r="A53" s="2">
        <v>44811</v>
      </c>
      <c r="B53">
        <v>155.96</v>
      </c>
      <c r="C53">
        <v>258.08999999999997</v>
      </c>
      <c r="D53">
        <v>129.47999999999999</v>
      </c>
      <c r="E53">
        <v>11791.9</v>
      </c>
      <c r="F53">
        <f t="shared" si="2"/>
        <v>-9.6644009732787771E-3</v>
      </c>
      <c r="G53">
        <f t="shared" si="3"/>
        <v>1.6646990933283736E-3</v>
      </c>
      <c r="H53">
        <f t="shared" si="4"/>
        <v>2.6224465472790498E-3</v>
      </c>
      <c r="I53">
        <f t="shared" si="4"/>
        <v>5.9381176371460526E-3</v>
      </c>
      <c r="J53">
        <f t="shared" si="5"/>
        <v>-6.8870219634807606E-4</v>
      </c>
    </row>
    <row r="54" spans="1:10" x14ac:dyDescent="0.25">
      <c r="A54" s="2">
        <v>44812</v>
      </c>
      <c r="B54">
        <v>154.46</v>
      </c>
      <c r="C54">
        <v>258.52</v>
      </c>
      <c r="D54">
        <v>129.82</v>
      </c>
      <c r="E54">
        <v>11862.13</v>
      </c>
      <c r="F54">
        <f t="shared" si="2"/>
        <v>1.8664557471655165E-2</v>
      </c>
      <c r="G54">
        <f t="shared" si="3"/>
        <v>2.2716950733982184E-2</v>
      </c>
      <c r="H54">
        <f t="shared" si="4"/>
        <v>2.6228269986313193E-2</v>
      </c>
      <c r="I54">
        <f t="shared" si="4"/>
        <v>2.0871318096819625E-2</v>
      </c>
      <c r="J54">
        <f t="shared" si="5"/>
        <v>2.3459512044565936E-2</v>
      </c>
    </row>
    <row r="55" spans="1:10" x14ac:dyDescent="0.25">
      <c r="A55" s="2">
        <v>44813</v>
      </c>
      <c r="B55">
        <v>157.37</v>
      </c>
      <c r="C55">
        <v>264.45999999999998</v>
      </c>
      <c r="D55">
        <v>133.27000000000001</v>
      </c>
      <c r="E55">
        <v>12112.31</v>
      </c>
      <c r="F55">
        <f t="shared" si="2"/>
        <v>3.7785043492193478E-2</v>
      </c>
      <c r="G55">
        <f t="shared" si="3"/>
        <v>8.2469259179344546E-3</v>
      </c>
      <c r="H55">
        <f t="shared" si="4"/>
        <v>2.3581101562711638E-2</v>
      </c>
      <c r="I55">
        <f t="shared" si="4"/>
        <v>1.2642341555480092E-2</v>
      </c>
      <c r="J55">
        <f t="shared" si="5"/>
        <v>2.3298543133887802E-2</v>
      </c>
    </row>
    <row r="56" spans="1:10" x14ac:dyDescent="0.25">
      <c r="A56" s="2">
        <v>44816</v>
      </c>
      <c r="B56">
        <v>163.43</v>
      </c>
      <c r="C56">
        <v>266.64999999999998</v>
      </c>
      <c r="D56">
        <v>136.44999999999999</v>
      </c>
      <c r="E56">
        <v>12266.41</v>
      </c>
      <c r="F56">
        <f t="shared" si="2"/>
        <v>-6.0471662824442329E-2</v>
      </c>
      <c r="G56">
        <f t="shared" si="3"/>
        <v>-5.6547532862243129E-2</v>
      </c>
      <c r="H56">
        <f t="shared" si="4"/>
        <v>-7.3189488882461906E-2</v>
      </c>
      <c r="I56">
        <f t="shared" si="4"/>
        <v>-5.296974820194373E-2</v>
      </c>
      <c r="J56">
        <f t="shared" si="5"/>
        <v>-6.5849543362902316E-2</v>
      </c>
    </row>
    <row r="57" spans="1:10" x14ac:dyDescent="0.25">
      <c r="A57" s="2">
        <v>44817</v>
      </c>
      <c r="B57">
        <v>153.84</v>
      </c>
      <c r="C57">
        <v>251.99</v>
      </c>
      <c r="D57">
        <v>126.82</v>
      </c>
      <c r="E57">
        <v>11633.57</v>
      </c>
      <c r="F57">
        <f t="shared" si="2"/>
        <v>9.5100183013952858E-3</v>
      </c>
      <c r="G57">
        <f t="shared" si="3"/>
        <v>9.1231834336034001E-4</v>
      </c>
      <c r="H57">
        <f t="shared" si="4"/>
        <v>1.3549175440013082E-2</v>
      </c>
      <c r="I57">
        <f t="shared" si="4"/>
        <v>7.3745958489658025E-3</v>
      </c>
      <c r="J57">
        <f t="shared" si="5"/>
        <v>9.3801718811954479E-3</v>
      </c>
    </row>
    <row r="58" spans="1:10" x14ac:dyDescent="0.25">
      <c r="A58" s="2">
        <v>44818</v>
      </c>
      <c r="B58">
        <v>155.31</v>
      </c>
      <c r="C58">
        <v>252.22</v>
      </c>
      <c r="D58">
        <v>128.55000000000001</v>
      </c>
      <c r="E58">
        <v>11719.68</v>
      </c>
      <c r="F58">
        <f t="shared" si="2"/>
        <v>-1.9111346100656311E-2</v>
      </c>
      <c r="G58">
        <f t="shared" si="3"/>
        <v>-2.7493693164691652E-2</v>
      </c>
      <c r="H58">
        <f t="shared" si="4"/>
        <v>-1.7816270022107675E-2</v>
      </c>
      <c r="I58">
        <f t="shared" si="4"/>
        <v>-1.4379734922042316E-2</v>
      </c>
      <c r="J58">
        <f t="shared" si="5"/>
        <v>-2.0559394827390831E-2</v>
      </c>
    </row>
    <row r="59" spans="1:10" x14ac:dyDescent="0.25">
      <c r="A59" s="2">
        <v>44819</v>
      </c>
      <c r="B59">
        <v>152.37</v>
      </c>
      <c r="C59">
        <v>245.38</v>
      </c>
      <c r="D59">
        <v>126.28</v>
      </c>
      <c r="E59">
        <v>11552.36</v>
      </c>
      <c r="F59">
        <f t="shared" si="2"/>
        <v>-1.1020667848813703E-2</v>
      </c>
      <c r="G59">
        <f t="shared" si="3"/>
        <v>-2.6116068055146244E-3</v>
      </c>
      <c r="H59">
        <f t="shared" si="4"/>
        <v>-2.2017622141068536E-2</v>
      </c>
      <c r="I59">
        <f t="shared" si="4"/>
        <v>-9.039762855084307E-3</v>
      </c>
      <c r="J59">
        <f t="shared" si="5"/>
        <v>-1.441687973411635E-2</v>
      </c>
    </row>
    <row r="60" spans="1:10" x14ac:dyDescent="0.25">
      <c r="A60" s="2">
        <v>44820</v>
      </c>
      <c r="B60">
        <v>150.69999999999999</v>
      </c>
      <c r="C60">
        <v>244.74</v>
      </c>
      <c r="D60">
        <v>123.53</v>
      </c>
      <c r="E60">
        <v>11448.4</v>
      </c>
      <c r="F60">
        <f t="shared" si="2"/>
        <v>2.477353248780928E-2</v>
      </c>
      <c r="G60">
        <f t="shared" si="3"/>
        <v>-8.9931739699737915E-4</v>
      </c>
      <c r="H60">
        <f t="shared" si="4"/>
        <v>9.1059898319821083E-3</v>
      </c>
      <c r="I60">
        <f t="shared" si="4"/>
        <v>7.5376432329838658E-3</v>
      </c>
      <c r="J60">
        <f t="shared" si="5"/>
        <v>1.0521548688694029E-2</v>
      </c>
    </row>
    <row r="61" spans="1:10" x14ac:dyDescent="0.25">
      <c r="A61" s="2">
        <v>44823</v>
      </c>
      <c r="B61">
        <v>154.47999999999999</v>
      </c>
      <c r="C61">
        <v>244.52</v>
      </c>
      <c r="D61">
        <v>124.66</v>
      </c>
      <c r="E61">
        <v>11535.02</v>
      </c>
      <c r="F61">
        <f t="shared" si="2"/>
        <v>1.5544021618728036E-2</v>
      </c>
      <c r="G61">
        <f t="shared" si="3"/>
        <v>-8.5016016091634724E-3</v>
      </c>
      <c r="H61">
        <f t="shared" si="4"/>
        <v>-2.0012821052273675E-2</v>
      </c>
      <c r="I61">
        <f t="shared" si="4"/>
        <v>-9.5793123393963786E-3</v>
      </c>
      <c r="J61">
        <f t="shared" si="5"/>
        <v>-8.2458055237456963E-3</v>
      </c>
    </row>
    <row r="62" spans="1:10" x14ac:dyDescent="0.25">
      <c r="A62" s="2">
        <v>44824</v>
      </c>
      <c r="B62">
        <v>156.9</v>
      </c>
      <c r="C62">
        <v>242.45</v>
      </c>
      <c r="D62">
        <v>122.19</v>
      </c>
      <c r="E62">
        <v>11425.05</v>
      </c>
      <c r="F62">
        <f t="shared" si="2"/>
        <v>-2.0475894042343717E-2</v>
      </c>
      <c r="G62">
        <f t="shared" si="3"/>
        <v>-1.4541178527194089E-2</v>
      </c>
      <c r="H62">
        <f t="shared" si="4"/>
        <v>-3.0326753968738712E-2</v>
      </c>
      <c r="I62">
        <f t="shared" si="4"/>
        <v>-1.8093479140790202E-2</v>
      </c>
      <c r="J62">
        <f t="shared" si="5"/>
        <v>-2.3917645126753807E-2</v>
      </c>
    </row>
    <row r="63" spans="1:10" x14ac:dyDescent="0.25">
      <c r="A63" s="2">
        <v>44825</v>
      </c>
      <c r="B63">
        <v>153.72</v>
      </c>
      <c r="C63">
        <v>238.95</v>
      </c>
      <c r="D63">
        <v>118.54</v>
      </c>
      <c r="E63">
        <v>11220.19</v>
      </c>
      <c r="F63">
        <f t="shared" si="2"/>
        <v>-6.3956362364050922E-3</v>
      </c>
      <c r="G63">
        <f t="shared" si="3"/>
        <v>8.4596174709630455E-3</v>
      </c>
      <c r="H63">
        <f t="shared" si="4"/>
        <v>-1.0430452842063141E-2</v>
      </c>
      <c r="I63">
        <f t="shared" si="4"/>
        <v>-1.3765198622991482E-2</v>
      </c>
      <c r="J63">
        <f t="shared" si="5"/>
        <v>-4.6992311123920825E-3</v>
      </c>
    </row>
    <row r="64" spans="1:10" x14ac:dyDescent="0.25">
      <c r="A64" s="2">
        <v>44826</v>
      </c>
      <c r="B64">
        <v>152.74</v>
      </c>
      <c r="C64">
        <v>240.98</v>
      </c>
      <c r="D64">
        <v>117.31</v>
      </c>
      <c r="E64">
        <v>11066.8</v>
      </c>
      <c r="F64">
        <f t="shared" si="2"/>
        <v>-1.5239269750505706E-2</v>
      </c>
      <c r="G64">
        <f t="shared" si="3"/>
        <v>-1.2779459783285468E-2</v>
      </c>
      <c r="H64">
        <f t="shared" si="4"/>
        <v>-3.0553244195127616E-2</v>
      </c>
      <c r="I64">
        <f t="shared" si="4"/>
        <v>-1.8133384758660349E-2</v>
      </c>
      <c r="J64">
        <f t="shared" si="5"/>
        <v>-2.22813044810116E-2</v>
      </c>
    </row>
    <row r="65" spans="1:10" x14ac:dyDescent="0.25">
      <c r="A65" s="2">
        <v>44827</v>
      </c>
      <c r="B65">
        <v>150.43</v>
      </c>
      <c r="C65">
        <v>237.92</v>
      </c>
      <c r="D65">
        <v>113.78</v>
      </c>
      <c r="E65">
        <v>10867.93</v>
      </c>
      <c r="F65">
        <f t="shared" si="2"/>
        <v>2.2576370810946929E-3</v>
      </c>
      <c r="G65">
        <f t="shared" si="3"/>
        <v>-1.9774077167140861E-3</v>
      </c>
      <c r="H65">
        <f t="shared" si="4"/>
        <v>1.1968866944192866E-2</v>
      </c>
      <c r="I65">
        <f t="shared" si="4"/>
        <v>-5.9997826588023594E-3</v>
      </c>
      <c r="J65">
        <f t="shared" si="5"/>
        <v>6.0544908131915844E-3</v>
      </c>
    </row>
    <row r="66" spans="1:10" x14ac:dyDescent="0.25">
      <c r="A66" s="2">
        <v>44830</v>
      </c>
      <c r="B66">
        <v>150.77000000000001</v>
      </c>
      <c r="C66">
        <v>237.45</v>
      </c>
      <c r="D66">
        <v>115.15</v>
      </c>
      <c r="E66">
        <v>10802.92</v>
      </c>
      <c r="F66">
        <f t="shared" si="2"/>
        <v>6.5448288359314733E-3</v>
      </c>
      <c r="G66">
        <f t="shared" si="3"/>
        <v>-4.3894891734243902E-3</v>
      </c>
      <c r="H66">
        <f t="shared" si="4"/>
        <v>-6.4471385538417691E-3</v>
      </c>
      <c r="I66">
        <f t="shared" si="4"/>
        <v>2.4574239383513127E-3</v>
      </c>
      <c r="J66">
        <f t="shared" ref="J66:J97" si="6">F66*$AA$3+G66*$AA$4+H66*$AA$5</f>
        <v>-2.6847343612941138E-3</v>
      </c>
    </row>
    <row r="67" spans="1:10" x14ac:dyDescent="0.25">
      <c r="A67" s="2">
        <v>44831</v>
      </c>
      <c r="B67">
        <v>151.76</v>
      </c>
      <c r="C67">
        <v>236.41</v>
      </c>
      <c r="D67">
        <v>114.41</v>
      </c>
      <c r="E67">
        <v>10829.5</v>
      </c>
      <c r="F67">
        <f t="shared" ref="F67:F130" si="7">LN(B68/B67)</f>
        <v>-1.2732267490925599E-2</v>
      </c>
      <c r="G67">
        <f t="shared" ref="G67:G130" si="8">LN(C68/C67)</f>
        <v>1.9519761926180764E-2</v>
      </c>
      <c r="H67">
        <f t="shared" ref="H67:I130" si="9">LN(D68/D67)</f>
        <v>3.098087892480493E-2</v>
      </c>
      <c r="I67">
        <f t="shared" si="9"/>
        <v>2.0304941345332866E-2</v>
      </c>
      <c r="J67">
        <f t="shared" si="6"/>
        <v>1.7187313071216258E-2</v>
      </c>
    </row>
    <row r="68" spans="1:10" x14ac:dyDescent="0.25">
      <c r="A68" s="2">
        <v>44832</v>
      </c>
      <c r="B68">
        <v>149.84</v>
      </c>
      <c r="C68">
        <v>241.07</v>
      </c>
      <c r="D68">
        <v>118.01</v>
      </c>
      <c r="E68">
        <v>11051.64</v>
      </c>
      <c r="F68">
        <f t="shared" si="7"/>
        <v>-5.0366419154426981E-2</v>
      </c>
      <c r="G68">
        <f t="shared" si="8"/>
        <v>-1.4919724273191366E-2</v>
      </c>
      <c r="H68">
        <f t="shared" si="9"/>
        <v>-2.757788275219137E-2</v>
      </c>
      <c r="I68">
        <f t="shared" si="9"/>
        <v>-2.8835614615323364E-2</v>
      </c>
      <c r="J68">
        <f t="shared" si="6"/>
        <v>-3.0110477233000272E-2</v>
      </c>
    </row>
    <row r="69" spans="1:10" x14ac:dyDescent="0.25">
      <c r="A69" s="2">
        <v>44833</v>
      </c>
      <c r="B69">
        <v>142.47999999999999</v>
      </c>
      <c r="C69">
        <v>237.5</v>
      </c>
      <c r="D69">
        <v>114.8</v>
      </c>
      <c r="E69">
        <v>10737.51</v>
      </c>
      <c r="F69">
        <f t="shared" si="7"/>
        <v>-3.0499727647836726E-2</v>
      </c>
      <c r="G69">
        <f t="shared" si="8"/>
        <v>-1.9558446584400601E-2</v>
      </c>
      <c r="H69">
        <f t="shared" si="9"/>
        <v>-1.5803665173125456E-2</v>
      </c>
      <c r="I69">
        <f t="shared" si="9"/>
        <v>-1.5191866570077307E-2</v>
      </c>
      <c r="J69">
        <f t="shared" si="6"/>
        <v>-2.0416376144622057E-2</v>
      </c>
    </row>
    <row r="70" spans="1:10" x14ac:dyDescent="0.25">
      <c r="A70" s="2">
        <v>44834</v>
      </c>
      <c r="B70">
        <v>138.19999999999999</v>
      </c>
      <c r="C70">
        <v>232.9</v>
      </c>
      <c r="D70">
        <v>113</v>
      </c>
      <c r="E70">
        <v>10575.62</v>
      </c>
      <c r="F70">
        <f t="shared" si="7"/>
        <v>3.0289149610347722E-2</v>
      </c>
      <c r="G70">
        <f t="shared" si="8"/>
        <v>3.3108336061293472E-2</v>
      </c>
      <c r="H70">
        <f t="shared" si="9"/>
        <v>2.5167354188809058E-2</v>
      </c>
      <c r="I70">
        <f t="shared" si="9"/>
        <v>2.2422466152442099E-2</v>
      </c>
      <c r="J70">
        <f t="shared" si="6"/>
        <v>2.8433048512314825E-2</v>
      </c>
    </row>
    <row r="71" spans="1:10" x14ac:dyDescent="0.25">
      <c r="A71" s="2">
        <v>44837</v>
      </c>
      <c r="B71">
        <v>142.44999999999999</v>
      </c>
      <c r="C71">
        <v>240.74</v>
      </c>
      <c r="D71">
        <v>115.88</v>
      </c>
      <c r="E71">
        <v>10815.43</v>
      </c>
      <c r="F71">
        <f t="shared" si="7"/>
        <v>2.5300257812736527E-2</v>
      </c>
      <c r="G71">
        <f t="shared" si="8"/>
        <v>3.3253339637792853E-2</v>
      </c>
      <c r="H71">
        <f t="shared" si="9"/>
        <v>4.3978897865125356E-2</v>
      </c>
      <c r="I71">
        <f t="shared" si="9"/>
        <v>3.283148882915643E-2</v>
      </c>
      <c r="J71">
        <f t="shared" si="6"/>
        <v>3.6627848295195026E-2</v>
      </c>
    </row>
    <row r="72" spans="1:10" x14ac:dyDescent="0.25">
      <c r="A72" s="2">
        <v>44838</v>
      </c>
      <c r="B72">
        <v>146.1</v>
      </c>
      <c r="C72">
        <v>248.88</v>
      </c>
      <c r="D72">
        <v>121.09</v>
      </c>
      <c r="E72">
        <v>11176.41</v>
      </c>
      <c r="F72">
        <f t="shared" si="7"/>
        <v>2.0512827705573612E-3</v>
      </c>
      <c r="G72">
        <f t="shared" si="8"/>
        <v>1.2849343239165513E-3</v>
      </c>
      <c r="H72">
        <f t="shared" si="9"/>
        <v>-1.156833710238708E-3</v>
      </c>
      <c r="I72">
        <f t="shared" si="9"/>
        <v>-2.4877896643099463E-3</v>
      </c>
      <c r="J72">
        <f t="shared" si="6"/>
        <v>2.556374184991241E-4</v>
      </c>
    </row>
    <row r="73" spans="1:10" x14ac:dyDescent="0.25">
      <c r="A73" s="2">
        <v>44839</v>
      </c>
      <c r="B73">
        <v>146.4</v>
      </c>
      <c r="C73">
        <v>249.2</v>
      </c>
      <c r="D73">
        <v>120.95</v>
      </c>
      <c r="E73">
        <v>11148.64</v>
      </c>
      <c r="F73">
        <f t="shared" si="7"/>
        <v>-6.6477303375923362E-3</v>
      </c>
      <c r="G73">
        <f t="shared" si="8"/>
        <v>-9.7180143415412246E-3</v>
      </c>
      <c r="H73">
        <f t="shared" si="9"/>
        <v>-5.3886140754030917E-3</v>
      </c>
      <c r="I73">
        <f t="shared" si="9"/>
        <v>-6.7798090221742966E-3</v>
      </c>
      <c r="J73">
        <f t="shared" si="6"/>
        <v>-6.7857432074849358E-3</v>
      </c>
    </row>
    <row r="74" spans="1:10" x14ac:dyDescent="0.25">
      <c r="A74" s="2">
        <v>44840</v>
      </c>
      <c r="B74">
        <v>145.43</v>
      </c>
      <c r="C74">
        <v>246.79</v>
      </c>
      <c r="D74">
        <v>120.3</v>
      </c>
      <c r="E74">
        <v>11073.31</v>
      </c>
      <c r="F74">
        <f t="shared" si="7"/>
        <v>-3.7409797981596236E-2</v>
      </c>
      <c r="G74">
        <f t="shared" si="8"/>
        <v>-5.2191541798809998E-2</v>
      </c>
      <c r="H74">
        <f t="shared" si="9"/>
        <v>-4.8889919768297721E-2</v>
      </c>
      <c r="I74">
        <f t="shared" si="9"/>
        <v>-3.8752489470323288E-2</v>
      </c>
      <c r="J74">
        <f t="shared" si="6"/>
        <v>-4.6845294829250421E-2</v>
      </c>
    </row>
    <row r="75" spans="1:10" x14ac:dyDescent="0.25">
      <c r="A75" s="2">
        <v>44841</v>
      </c>
      <c r="B75">
        <v>140.09</v>
      </c>
      <c r="C75">
        <v>234.24</v>
      </c>
      <c r="D75">
        <v>114.56</v>
      </c>
      <c r="E75">
        <v>10652.4</v>
      </c>
      <c r="F75">
        <f t="shared" si="7"/>
        <v>-7.9550353218413566E-3</v>
      </c>
      <c r="G75">
        <f t="shared" si="8"/>
        <v>-3.8425264579077884E-2</v>
      </c>
      <c r="H75">
        <f t="shared" si="9"/>
        <v>-2.0726587535560639E-2</v>
      </c>
      <c r="I75">
        <f t="shared" si="9"/>
        <v>-2.1464309028681475E-2</v>
      </c>
      <c r="J75">
        <f t="shared" si="6"/>
        <v>-2.1958368743010132E-2</v>
      </c>
    </row>
    <row r="76" spans="1:10" x14ac:dyDescent="0.25">
      <c r="A76" s="2">
        <v>44845</v>
      </c>
      <c r="B76">
        <v>138.97999999999999</v>
      </c>
      <c r="C76">
        <v>225.41</v>
      </c>
      <c r="D76">
        <v>112.21</v>
      </c>
      <c r="E76">
        <v>10426.19</v>
      </c>
      <c r="F76">
        <f t="shared" si="7"/>
        <v>-4.6156147137425101E-3</v>
      </c>
      <c r="G76">
        <f t="shared" si="8"/>
        <v>1.5072261032259987E-3</v>
      </c>
      <c r="H76">
        <f t="shared" si="9"/>
        <v>6.1303554788416257E-3</v>
      </c>
      <c r="I76">
        <f t="shared" si="9"/>
        <v>-8.7222320241053016E-4</v>
      </c>
      <c r="J76">
        <f t="shared" si="6"/>
        <v>2.2880805867916852E-3</v>
      </c>
    </row>
    <row r="77" spans="1:10" x14ac:dyDescent="0.25">
      <c r="A77" s="2">
        <v>44846</v>
      </c>
      <c r="B77">
        <v>138.34</v>
      </c>
      <c r="C77">
        <v>225.75</v>
      </c>
      <c r="D77">
        <v>112.9</v>
      </c>
      <c r="E77">
        <v>10417.1</v>
      </c>
      <c r="F77">
        <f t="shared" si="7"/>
        <v>3.3060274572317201E-2</v>
      </c>
      <c r="G77">
        <f t="shared" si="8"/>
        <v>3.6918038475852032E-2</v>
      </c>
      <c r="H77">
        <f t="shared" si="9"/>
        <v>-3.2826183937107096E-3</v>
      </c>
      <c r="I77">
        <f t="shared" si="9"/>
        <v>2.2031390114652816E-2</v>
      </c>
      <c r="J77">
        <f t="shared" si="6"/>
        <v>1.5853269065186953E-2</v>
      </c>
    </row>
    <row r="78" spans="1:10" x14ac:dyDescent="0.25">
      <c r="A78" s="2">
        <v>44847</v>
      </c>
      <c r="B78">
        <v>142.99</v>
      </c>
      <c r="C78">
        <v>234.24</v>
      </c>
      <c r="D78">
        <v>112.53</v>
      </c>
      <c r="E78">
        <v>10649.15</v>
      </c>
      <c r="F78">
        <f t="shared" si="7"/>
        <v>-3.2771173674090937E-2</v>
      </c>
      <c r="G78">
        <f t="shared" si="8"/>
        <v>-2.4547472850429176E-2</v>
      </c>
      <c r="H78">
        <f t="shared" si="9"/>
        <v>-5.1326034730906037E-2</v>
      </c>
      <c r="I78">
        <f t="shared" si="9"/>
        <v>-3.1261635857673699E-2</v>
      </c>
      <c r="J78">
        <f t="shared" si="6"/>
        <v>-3.9992678996583042E-2</v>
      </c>
    </row>
    <row r="79" spans="1:10" x14ac:dyDescent="0.25">
      <c r="A79" s="2">
        <v>44848</v>
      </c>
      <c r="B79">
        <v>138.38</v>
      </c>
      <c r="C79">
        <v>228.56</v>
      </c>
      <c r="D79">
        <v>106.9</v>
      </c>
      <c r="E79">
        <v>10321.39</v>
      </c>
      <c r="F79">
        <f t="shared" si="7"/>
        <v>2.8706697160671407E-2</v>
      </c>
      <c r="G79">
        <f t="shared" si="8"/>
        <v>3.8495173364484332E-2</v>
      </c>
      <c r="H79">
        <f t="shared" si="9"/>
        <v>6.2460826337917698E-2</v>
      </c>
      <c r="I79">
        <f t="shared" si="9"/>
        <v>3.3761056852684511E-2</v>
      </c>
      <c r="J79">
        <f t="shared" si="6"/>
        <v>4.8030880800247783E-2</v>
      </c>
    </row>
    <row r="80" spans="1:10" x14ac:dyDescent="0.25">
      <c r="A80" s="2">
        <v>44851</v>
      </c>
      <c r="B80">
        <v>142.41</v>
      </c>
      <c r="C80">
        <v>237.53</v>
      </c>
      <c r="D80">
        <v>113.79</v>
      </c>
      <c r="E80">
        <v>10675.8</v>
      </c>
      <c r="F80">
        <f t="shared" si="7"/>
        <v>9.3654584461234282E-3</v>
      </c>
      <c r="G80">
        <f t="shared" si="8"/>
        <v>4.0753790413938515E-3</v>
      </c>
      <c r="H80">
        <f t="shared" si="9"/>
        <v>2.2334189258083479E-2</v>
      </c>
      <c r="I80">
        <f t="shared" si="9"/>
        <v>9.007809809797547E-3</v>
      </c>
      <c r="J80">
        <f t="shared" si="6"/>
        <v>1.452730400092106E-2</v>
      </c>
    </row>
    <row r="81" spans="1:10" x14ac:dyDescent="0.25">
      <c r="A81" s="2">
        <v>44852</v>
      </c>
      <c r="B81">
        <v>143.75</v>
      </c>
      <c r="C81">
        <v>238.5</v>
      </c>
      <c r="D81">
        <v>116.36</v>
      </c>
      <c r="E81">
        <v>10772.4</v>
      </c>
      <c r="F81">
        <f t="shared" si="7"/>
        <v>7.6492476175040759E-4</v>
      </c>
      <c r="G81">
        <f t="shared" si="8"/>
        <v>-8.5056725685590494E-3</v>
      </c>
      <c r="H81">
        <f t="shared" si="9"/>
        <v>-1.1148194791633691E-2</v>
      </c>
      <c r="I81">
        <f t="shared" si="9"/>
        <v>-8.5667223675974929E-3</v>
      </c>
      <c r="J81">
        <f t="shared" si="6"/>
        <v>-7.5092843475190064E-3</v>
      </c>
    </row>
    <row r="82" spans="1:10" x14ac:dyDescent="0.25">
      <c r="A82" s="2">
        <v>44853</v>
      </c>
      <c r="B82">
        <v>143.86000000000001</v>
      </c>
      <c r="C82">
        <v>236.48</v>
      </c>
      <c r="D82">
        <v>115.07</v>
      </c>
      <c r="E82">
        <v>10680.51</v>
      </c>
      <c r="F82">
        <f t="shared" si="7"/>
        <v>-3.2724137122624765E-3</v>
      </c>
      <c r="G82">
        <f t="shared" si="8"/>
        <v>-1.3964414177107469E-3</v>
      </c>
      <c r="H82">
        <f t="shared" si="9"/>
        <v>1.5630430413907993E-3</v>
      </c>
      <c r="I82">
        <f t="shared" si="9"/>
        <v>-6.1675631691796304E-3</v>
      </c>
      <c r="J82">
        <f t="shared" si="6"/>
        <v>-3.8569226179790625E-4</v>
      </c>
    </row>
    <row r="83" spans="1:10" x14ac:dyDescent="0.25">
      <c r="A83" s="2">
        <v>44854</v>
      </c>
      <c r="B83">
        <v>143.38999999999999</v>
      </c>
      <c r="C83">
        <v>236.15</v>
      </c>
      <c r="D83">
        <v>115.25</v>
      </c>
      <c r="E83">
        <v>10614.84</v>
      </c>
      <c r="F83">
        <f t="shared" si="7"/>
        <v>2.6699446011123059E-2</v>
      </c>
      <c r="G83">
        <f t="shared" si="8"/>
        <v>2.4966274681360284E-2</v>
      </c>
      <c r="H83">
        <f t="shared" si="9"/>
        <v>3.4705277769789759E-2</v>
      </c>
      <c r="I83">
        <f t="shared" si="9"/>
        <v>2.2807509452915171E-2</v>
      </c>
      <c r="J83">
        <f t="shared" si="6"/>
        <v>3.0269069058015716E-2</v>
      </c>
    </row>
    <row r="84" spans="1:10" x14ac:dyDescent="0.25">
      <c r="A84" s="2">
        <v>44855</v>
      </c>
      <c r="B84">
        <v>147.27000000000001</v>
      </c>
      <c r="C84">
        <v>242.12</v>
      </c>
      <c r="D84">
        <v>119.32</v>
      </c>
      <c r="E84">
        <v>10859.72</v>
      </c>
      <c r="F84">
        <f t="shared" si="7"/>
        <v>1.4694251991875818E-2</v>
      </c>
      <c r="G84">
        <f t="shared" si="8"/>
        <v>2.0966499479335061E-2</v>
      </c>
      <c r="H84">
        <f t="shared" si="9"/>
        <v>4.1816570092310735E-3</v>
      </c>
      <c r="I84">
        <f t="shared" si="9"/>
        <v>8.5172525399321158E-3</v>
      </c>
      <c r="J84">
        <f t="shared" si="6"/>
        <v>1.1006016372418256E-2</v>
      </c>
    </row>
    <row r="85" spans="1:10" x14ac:dyDescent="0.25">
      <c r="A85" s="2">
        <v>44858</v>
      </c>
      <c r="B85">
        <v>149.44999999999999</v>
      </c>
      <c r="C85">
        <v>247.25</v>
      </c>
      <c r="D85">
        <v>119.82</v>
      </c>
      <c r="E85">
        <v>10952.61</v>
      </c>
      <c r="F85">
        <f t="shared" si="7"/>
        <v>1.9152976214695399E-2</v>
      </c>
      <c r="G85">
        <f t="shared" si="8"/>
        <v>1.369746868055479E-2</v>
      </c>
      <c r="H85">
        <f t="shared" si="9"/>
        <v>6.4886676373062694E-3</v>
      </c>
      <c r="I85">
        <f t="shared" si="9"/>
        <v>2.2257419761005068E-2</v>
      </c>
      <c r="J85">
        <f t="shared" si="6"/>
        <v>1.1456945042465682E-2</v>
      </c>
    </row>
    <row r="86" spans="1:10" x14ac:dyDescent="0.25">
      <c r="A86" s="2">
        <v>44859</v>
      </c>
      <c r="B86">
        <v>152.34</v>
      </c>
      <c r="C86">
        <v>250.66</v>
      </c>
      <c r="D86">
        <v>120.6</v>
      </c>
      <c r="E86">
        <v>11199.12</v>
      </c>
      <c r="F86">
        <f t="shared" si="7"/>
        <v>-1.9822320282523381E-2</v>
      </c>
      <c r="G86">
        <f t="shared" si="8"/>
        <v>-8.0295405893358665E-2</v>
      </c>
      <c r="H86">
        <f t="shared" si="9"/>
        <v>-4.1824431563012805E-2</v>
      </c>
      <c r="I86">
        <f t="shared" si="9"/>
        <v>-2.0580687444581261E-2</v>
      </c>
      <c r="J86">
        <f t="shared" si="6"/>
        <v>-4.5941647325476911E-2</v>
      </c>
    </row>
    <row r="87" spans="1:10" x14ac:dyDescent="0.25">
      <c r="A87" s="2">
        <v>44860</v>
      </c>
      <c r="B87">
        <v>149.35</v>
      </c>
      <c r="C87">
        <v>231.32</v>
      </c>
      <c r="D87">
        <v>115.66</v>
      </c>
      <c r="E87">
        <v>10970.99</v>
      </c>
      <c r="F87">
        <f t="shared" si="7"/>
        <v>-3.0939064710502649E-2</v>
      </c>
      <c r="G87">
        <f t="shared" si="8"/>
        <v>-1.9953944294771531E-2</v>
      </c>
      <c r="H87">
        <f t="shared" si="9"/>
        <v>-4.1485076723496071E-2</v>
      </c>
      <c r="I87">
        <f t="shared" si="9"/>
        <v>-1.6387316338153757E-2</v>
      </c>
      <c r="J87">
        <f t="shared" si="6"/>
        <v>-3.3465790613066579E-2</v>
      </c>
    </row>
    <row r="88" spans="1:10" x14ac:dyDescent="0.25">
      <c r="A88" s="2">
        <v>44861</v>
      </c>
      <c r="B88">
        <v>144.80000000000001</v>
      </c>
      <c r="C88">
        <v>226.75</v>
      </c>
      <c r="D88">
        <v>110.96</v>
      </c>
      <c r="E88">
        <v>10792.67</v>
      </c>
      <c r="F88">
        <f t="shared" si="7"/>
        <v>7.283447019722411E-2</v>
      </c>
      <c r="G88">
        <f t="shared" si="8"/>
        <v>3.9432716800538108E-2</v>
      </c>
      <c r="H88">
        <f t="shared" si="9"/>
        <v>-7.0468106809692399E-2</v>
      </c>
      <c r="I88">
        <f t="shared" si="9"/>
        <v>2.8298604680928513E-2</v>
      </c>
      <c r="J88">
        <f t="shared" si="6"/>
        <v>-7.1672566554056433E-3</v>
      </c>
    </row>
    <row r="89" spans="1:10" x14ac:dyDescent="0.25">
      <c r="A89" s="2">
        <v>44862</v>
      </c>
      <c r="B89">
        <v>155.74</v>
      </c>
      <c r="C89">
        <v>235.87</v>
      </c>
      <c r="D89">
        <v>103.41</v>
      </c>
      <c r="E89">
        <v>11102.45</v>
      </c>
      <c r="F89">
        <f t="shared" si="7"/>
        <v>-1.5530272018091698E-2</v>
      </c>
      <c r="G89">
        <f t="shared" si="8"/>
        <v>-1.5983246236428595E-2</v>
      </c>
      <c r="H89">
        <f t="shared" si="9"/>
        <v>-9.4244078655591826E-3</v>
      </c>
      <c r="I89">
        <f t="shared" si="9"/>
        <v>-1.034838528800933E-2</v>
      </c>
      <c r="J89">
        <f t="shared" si="6"/>
        <v>-1.2590583496409664E-2</v>
      </c>
    </row>
    <row r="90" spans="1:10" x14ac:dyDescent="0.25">
      <c r="A90" s="2">
        <v>44865</v>
      </c>
      <c r="B90">
        <v>153.34</v>
      </c>
      <c r="C90">
        <v>232.13</v>
      </c>
      <c r="D90">
        <v>102.44</v>
      </c>
      <c r="E90">
        <v>10988.15</v>
      </c>
      <c r="F90">
        <f t="shared" si="7"/>
        <v>-1.7698412554438162E-2</v>
      </c>
      <c r="G90">
        <f t="shared" si="8"/>
        <v>-1.7206594401876611E-2</v>
      </c>
      <c r="H90">
        <f t="shared" si="9"/>
        <v>-5.6733578170327224E-2</v>
      </c>
      <c r="I90">
        <f t="shared" si="9"/>
        <v>-8.8944322370220329E-3</v>
      </c>
      <c r="J90">
        <f t="shared" si="6"/>
        <v>-3.7093040824242307E-2</v>
      </c>
    </row>
    <row r="91" spans="1:10" x14ac:dyDescent="0.25">
      <c r="A91" s="2">
        <v>44866</v>
      </c>
      <c r="B91">
        <v>150.65</v>
      </c>
      <c r="C91">
        <v>228.17</v>
      </c>
      <c r="D91">
        <v>96.79</v>
      </c>
      <c r="E91">
        <v>10890.85</v>
      </c>
      <c r="F91">
        <f t="shared" si="7"/>
        <v>-3.8018648004151591E-2</v>
      </c>
      <c r="G91">
        <f t="shared" si="8"/>
        <v>-3.6008976625062902E-2</v>
      </c>
      <c r="H91">
        <f t="shared" si="9"/>
        <v>-4.9451608208512805E-2</v>
      </c>
      <c r="I91">
        <f t="shared" si="9"/>
        <v>-3.4188610146142676E-2</v>
      </c>
      <c r="J91">
        <f t="shared" si="6"/>
        <v>-4.3232710261560031E-2</v>
      </c>
    </row>
    <row r="92" spans="1:10" x14ac:dyDescent="0.25">
      <c r="A92" s="2">
        <v>44867</v>
      </c>
      <c r="B92">
        <v>145.03</v>
      </c>
      <c r="C92">
        <v>220.1</v>
      </c>
      <c r="D92">
        <v>92.12</v>
      </c>
      <c r="E92">
        <v>10524.8</v>
      </c>
      <c r="F92">
        <f t="shared" si="7"/>
        <v>-4.3330366660118622E-2</v>
      </c>
      <c r="G92">
        <f t="shared" si="8"/>
        <v>-2.6938431054526757E-2</v>
      </c>
      <c r="H92">
        <f t="shared" si="9"/>
        <v>-3.1090587070031119E-2</v>
      </c>
      <c r="I92">
        <f t="shared" si="9"/>
        <v>-1.7430215658607834E-2</v>
      </c>
      <c r="J92">
        <f t="shared" si="6"/>
        <v>-3.3112492963676902E-2</v>
      </c>
    </row>
    <row r="93" spans="1:10" x14ac:dyDescent="0.25">
      <c r="A93" s="2">
        <v>44868</v>
      </c>
      <c r="B93">
        <v>138.88</v>
      </c>
      <c r="C93">
        <v>214.25</v>
      </c>
      <c r="D93">
        <v>89.3</v>
      </c>
      <c r="E93">
        <v>10342.94</v>
      </c>
      <c r="F93">
        <f t="shared" si="7"/>
        <v>-3.606726841375038E-3</v>
      </c>
      <c r="G93">
        <f t="shared" si="8"/>
        <v>3.2782294658244462E-2</v>
      </c>
      <c r="H93">
        <f t="shared" si="9"/>
        <v>1.8638214259404633E-2</v>
      </c>
      <c r="I93">
        <f t="shared" si="9"/>
        <v>1.2711170517860373E-2</v>
      </c>
      <c r="J93">
        <f t="shared" si="6"/>
        <v>1.6612999083919673E-2</v>
      </c>
    </row>
    <row r="94" spans="1:10" x14ac:dyDescent="0.25">
      <c r="A94" s="2">
        <v>44869</v>
      </c>
      <c r="B94">
        <v>138.38</v>
      </c>
      <c r="C94">
        <v>221.39</v>
      </c>
      <c r="D94">
        <v>90.98</v>
      </c>
      <c r="E94">
        <v>10475.25</v>
      </c>
      <c r="F94">
        <f t="shared" si="7"/>
        <v>3.8947038052081981E-3</v>
      </c>
      <c r="G94">
        <f t="shared" si="8"/>
        <v>2.8849438767880896E-2</v>
      </c>
      <c r="H94">
        <f t="shared" si="9"/>
        <v>-4.9584146545090654E-3</v>
      </c>
      <c r="I94">
        <f t="shared" si="9"/>
        <v>8.4858851304537436E-3</v>
      </c>
      <c r="J94">
        <f t="shared" si="6"/>
        <v>5.7068283160177403E-3</v>
      </c>
    </row>
    <row r="95" spans="1:10" x14ac:dyDescent="0.25">
      <c r="A95" s="2">
        <v>44872</v>
      </c>
      <c r="B95">
        <v>138.91999999999999</v>
      </c>
      <c r="C95">
        <v>227.87</v>
      </c>
      <c r="D95">
        <v>90.53</v>
      </c>
      <c r="E95">
        <v>10564.52</v>
      </c>
      <c r="F95">
        <f t="shared" si="7"/>
        <v>4.166373385547123E-3</v>
      </c>
      <c r="G95">
        <f t="shared" si="8"/>
        <v>4.3788658662332882E-3</v>
      </c>
      <c r="H95">
        <f t="shared" si="9"/>
        <v>-6.0938640743227798E-3</v>
      </c>
      <c r="I95">
        <f t="shared" si="9"/>
        <v>4.8799193377045639E-3</v>
      </c>
      <c r="J95">
        <f t="shared" si="6"/>
        <v>-9.1062222421628685E-4</v>
      </c>
    </row>
    <row r="96" spans="1:10" x14ac:dyDescent="0.25">
      <c r="A96" s="2">
        <v>44873</v>
      </c>
      <c r="B96">
        <v>139.5</v>
      </c>
      <c r="C96">
        <v>228.87</v>
      </c>
      <c r="D96">
        <v>89.98</v>
      </c>
      <c r="E96">
        <v>10616.2</v>
      </c>
      <c r="F96">
        <f t="shared" si="7"/>
        <v>-3.3753249732654027E-2</v>
      </c>
      <c r="G96">
        <f t="shared" si="8"/>
        <v>-1.9233907150123738E-2</v>
      </c>
      <c r="H96">
        <f t="shared" si="9"/>
        <v>-4.3613543787061802E-2</v>
      </c>
      <c r="I96">
        <f t="shared" si="9"/>
        <v>-2.5088383329600165E-2</v>
      </c>
      <c r="J96">
        <f t="shared" si="6"/>
        <v>-3.5053561114225341E-2</v>
      </c>
    </row>
    <row r="97" spans="1:10" x14ac:dyDescent="0.25">
      <c r="A97" s="2">
        <v>44874</v>
      </c>
      <c r="B97">
        <v>134.87</v>
      </c>
      <c r="C97">
        <v>224.51</v>
      </c>
      <c r="D97">
        <v>86.14</v>
      </c>
      <c r="E97">
        <v>10353.17</v>
      </c>
      <c r="F97">
        <f t="shared" si="7"/>
        <v>8.5236490237004775E-2</v>
      </c>
      <c r="G97">
        <f t="shared" si="8"/>
        <v>7.905888580647201E-2</v>
      </c>
      <c r="H97">
        <f t="shared" si="9"/>
        <v>0.11491537238525258</v>
      </c>
      <c r="I97">
        <f t="shared" si="9"/>
        <v>7.0926318247153702E-2</v>
      </c>
      <c r="J97">
        <f t="shared" si="6"/>
        <v>9.8531530203495477E-2</v>
      </c>
    </row>
    <row r="98" spans="1:10" x14ac:dyDescent="0.25">
      <c r="A98" s="2">
        <v>44875</v>
      </c>
      <c r="B98">
        <v>146.87</v>
      </c>
      <c r="C98">
        <v>242.98</v>
      </c>
      <c r="D98">
        <v>96.63</v>
      </c>
      <c r="E98">
        <v>11114.15</v>
      </c>
      <c r="F98">
        <f t="shared" si="7"/>
        <v>9.5545365167603487E-3</v>
      </c>
      <c r="G98">
        <f t="shared" si="8"/>
        <v>-5.9026444261803404E-3</v>
      </c>
      <c r="H98">
        <f t="shared" si="9"/>
        <v>1.9065768170393942E-2</v>
      </c>
      <c r="I98">
        <f t="shared" si="9"/>
        <v>7.3571500775410307E-3</v>
      </c>
      <c r="J98">
        <f t="shared" ref="J98:J129" si="10">F98*$AA$3+G98*$AA$4+H98*$AA$5</f>
        <v>1.0445857107841973E-2</v>
      </c>
    </row>
    <row r="99" spans="1:10" x14ac:dyDescent="0.25">
      <c r="A99" s="2">
        <v>44879</v>
      </c>
      <c r="B99">
        <v>148.28</v>
      </c>
      <c r="C99">
        <v>241.55</v>
      </c>
      <c r="D99">
        <v>98.49</v>
      </c>
      <c r="E99">
        <v>11196.22</v>
      </c>
      <c r="F99">
        <f t="shared" si="7"/>
        <v>1.1799546931155031E-2</v>
      </c>
      <c r="G99">
        <f t="shared" si="8"/>
        <v>1.7372605295854192E-3</v>
      </c>
      <c r="H99">
        <f t="shared" si="9"/>
        <v>4.558585617951672E-3</v>
      </c>
      <c r="I99">
        <f t="shared" si="9"/>
        <v>1.4382217373181695E-2</v>
      </c>
      <c r="J99">
        <f t="shared" si="10"/>
        <v>5.6634946741609491E-3</v>
      </c>
    </row>
    <row r="100" spans="1:10" x14ac:dyDescent="0.25">
      <c r="A100" s="2">
        <v>44880</v>
      </c>
      <c r="B100">
        <v>150.04</v>
      </c>
      <c r="C100">
        <v>241.97</v>
      </c>
      <c r="D100">
        <v>98.94</v>
      </c>
      <c r="E100">
        <v>11358.41</v>
      </c>
      <c r="F100">
        <f t="shared" si="7"/>
        <v>-8.3660093740805866E-3</v>
      </c>
      <c r="G100">
        <f t="shared" si="8"/>
        <v>-9.9235071199171463E-4</v>
      </c>
      <c r="H100">
        <f t="shared" si="9"/>
        <v>-1.8566278488374336E-2</v>
      </c>
      <c r="I100">
        <f t="shared" si="9"/>
        <v>-1.5504654251186217E-2</v>
      </c>
      <c r="J100">
        <f t="shared" si="10"/>
        <v>-1.1622729265705244E-2</v>
      </c>
    </row>
    <row r="101" spans="1:10" x14ac:dyDescent="0.25">
      <c r="A101" s="2">
        <v>44881</v>
      </c>
      <c r="B101">
        <v>148.79</v>
      </c>
      <c r="C101">
        <v>241.73</v>
      </c>
      <c r="D101">
        <v>97.12</v>
      </c>
      <c r="E101">
        <v>11183.66</v>
      </c>
      <c r="F101">
        <f t="shared" si="7"/>
        <v>1.2887894988446974E-2</v>
      </c>
      <c r="G101">
        <f t="shared" si="8"/>
        <v>-2.068637395928395E-4</v>
      </c>
      <c r="H101">
        <f t="shared" si="9"/>
        <v>-2.3650630930164979E-2</v>
      </c>
      <c r="I101">
        <f t="shared" si="9"/>
        <v>-3.4664066790973877E-3</v>
      </c>
      <c r="J101">
        <f t="shared" si="10"/>
        <v>-8.6550576528689558E-3</v>
      </c>
    </row>
    <row r="102" spans="1:10" x14ac:dyDescent="0.25">
      <c r="A102" s="2">
        <v>44882</v>
      </c>
      <c r="B102">
        <v>150.72</v>
      </c>
      <c r="C102">
        <v>241.68</v>
      </c>
      <c r="D102">
        <v>94.85</v>
      </c>
      <c r="E102">
        <v>11144.96</v>
      </c>
      <c r="F102">
        <f t="shared" si="7"/>
        <v>3.7747139286905761E-3</v>
      </c>
      <c r="G102">
        <f t="shared" si="8"/>
        <v>-1.9051569233196626E-3</v>
      </c>
      <c r="H102">
        <f t="shared" si="9"/>
        <v>-7.5136604080269648E-3</v>
      </c>
      <c r="I102">
        <f t="shared" si="9"/>
        <v>9.8694451926728557E-5</v>
      </c>
      <c r="J102">
        <f t="shared" si="10"/>
        <v>-3.2894409526707542E-3</v>
      </c>
    </row>
    <row r="103" spans="1:10" x14ac:dyDescent="0.25">
      <c r="A103" s="2">
        <v>44883</v>
      </c>
      <c r="B103">
        <v>151.29</v>
      </c>
      <c r="C103">
        <v>241.22</v>
      </c>
      <c r="D103">
        <v>94.14</v>
      </c>
      <c r="E103">
        <v>11146.06</v>
      </c>
      <c r="F103">
        <f t="shared" si="7"/>
        <v>-2.1918685707646275E-2</v>
      </c>
      <c r="G103">
        <f t="shared" si="8"/>
        <v>3.4349362306066067E-3</v>
      </c>
      <c r="H103">
        <f t="shared" si="9"/>
        <v>-1.8006917412916906E-2</v>
      </c>
      <c r="I103">
        <f t="shared" si="9"/>
        <v>-1.0965096329149252E-2</v>
      </c>
      <c r="J103">
        <f t="shared" si="10"/>
        <v>-1.3624396075718369E-2</v>
      </c>
    </row>
    <row r="104" spans="1:10" x14ac:dyDescent="0.25">
      <c r="A104" s="2">
        <v>44886</v>
      </c>
      <c r="B104">
        <v>148.01</v>
      </c>
      <c r="C104">
        <v>242.05</v>
      </c>
      <c r="D104">
        <v>92.46</v>
      </c>
      <c r="E104">
        <v>11024.51</v>
      </c>
      <c r="F104">
        <f t="shared" si="7"/>
        <v>1.4554735622640523E-2</v>
      </c>
      <c r="G104">
        <f t="shared" si="8"/>
        <v>1.2236335642351118E-2</v>
      </c>
      <c r="H104">
        <f t="shared" si="9"/>
        <v>7.9716031314662778E-3</v>
      </c>
      <c r="I104">
        <f t="shared" si="9"/>
        <v>1.3505366784489058E-2</v>
      </c>
      <c r="J104">
        <f t="shared" si="10"/>
        <v>1.0683569381981048E-2</v>
      </c>
    </row>
    <row r="105" spans="1:10" x14ac:dyDescent="0.25">
      <c r="A105" s="2">
        <v>44887</v>
      </c>
      <c r="B105">
        <v>150.18</v>
      </c>
      <c r="C105">
        <v>245.03</v>
      </c>
      <c r="D105">
        <v>93.2</v>
      </c>
      <c r="E105">
        <v>11174.41</v>
      </c>
      <c r="F105">
        <f t="shared" si="7"/>
        <v>5.9087308838956893E-3</v>
      </c>
      <c r="G105">
        <f t="shared" si="8"/>
        <v>1.0353110075609758E-2</v>
      </c>
      <c r="H105">
        <f t="shared" si="9"/>
        <v>9.9290838675833038E-3</v>
      </c>
      <c r="I105">
        <f t="shared" si="9"/>
        <v>9.8764234072755992E-3</v>
      </c>
      <c r="J105">
        <f t="shared" si="10"/>
        <v>9.0300021736680128E-3</v>
      </c>
    </row>
    <row r="106" spans="1:10" x14ac:dyDescent="0.25">
      <c r="A106" s="2">
        <v>44888</v>
      </c>
      <c r="B106">
        <v>151.07</v>
      </c>
      <c r="C106">
        <v>247.58</v>
      </c>
      <c r="D106">
        <v>94.13</v>
      </c>
      <c r="E106">
        <v>11285.32</v>
      </c>
      <c r="F106">
        <f t="shared" si="7"/>
        <v>-1.978806461675223E-2</v>
      </c>
      <c r="G106">
        <f t="shared" si="8"/>
        <v>-3.6358495158850853E-4</v>
      </c>
      <c r="H106">
        <f t="shared" si="9"/>
        <v>-7.6783996743715575E-3</v>
      </c>
      <c r="I106">
        <f t="shared" si="9"/>
        <v>-5.238181674105699E-3</v>
      </c>
      <c r="J106">
        <f t="shared" si="10"/>
        <v>-8.8771122292709628E-3</v>
      </c>
    </row>
    <row r="107" spans="1:10" x14ac:dyDescent="0.25">
      <c r="A107" s="2">
        <v>44890</v>
      </c>
      <c r="B107">
        <v>148.11000000000001</v>
      </c>
      <c r="C107">
        <v>247.49</v>
      </c>
      <c r="D107">
        <v>93.41</v>
      </c>
      <c r="E107">
        <v>11226.36</v>
      </c>
      <c r="F107">
        <f t="shared" si="7"/>
        <v>-2.6615329450267837E-2</v>
      </c>
      <c r="G107">
        <f t="shared" si="8"/>
        <v>-2.3424678627646377E-2</v>
      </c>
      <c r="H107">
        <f t="shared" si="9"/>
        <v>5.7643199747171494E-3</v>
      </c>
      <c r="I107">
        <f t="shared" si="9"/>
        <v>-1.5879406347218038E-2</v>
      </c>
      <c r="J107">
        <f t="shared" si="10"/>
        <v>-9.6278420321199779E-3</v>
      </c>
    </row>
    <row r="108" spans="1:10" x14ac:dyDescent="0.25">
      <c r="A108" s="2">
        <v>44893</v>
      </c>
      <c r="B108">
        <v>144.22</v>
      </c>
      <c r="C108">
        <v>241.76</v>
      </c>
      <c r="D108">
        <v>93.95</v>
      </c>
      <c r="E108">
        <v>11049.5</v>
      </c>
      <c r="F108">
        <f t="shared" si="7"/>
        <v>-2.1375073592505248E-2</v>
      </c>
      <c r="G108">
        <f t="shared" si="8"/>
        <v>-5.9325196292942303E-3</v>
      </c>
      <c r="H108">
        <f t="shared" si="9"/>
        <v>-1.6419320417354059E-2</v>
      </c>
      <c r="I108">
        <f t="shared" si="9"/>
        <v>-5.965538939423207E-3</v>
      </c>
      <c r="J108">
        <f t="shared" si="10"/>
        <v>-1.5036558514126899E-2</v>
      </c>
    </row>
    <row r="109" spans="1:10" x14ac:dyDescent="0.25">
      <c r="A109" s="2">
        <v>44894</v>
      </c>
      <c r="B109">
        <v>141.16999999999999</v>
      </c>
      <c r="C109">
        <v>240.33</v>
      </c>
      <c r="D109">
        <v>92.42</v>
      </c>
      <c r="E109">
        <v>10983.78</v>
      </c>
      <c r="F109">
        <f t="shared" si="7"/>
        <v>4.7450118029292686E-2</v>
      </c>
      <c r="G109">
        <f t="shared" si="8"/>
        <v>5.9799435215008703E-2</v>
      </c>
      <c r="H109">
        <f t="shared" si="9"/>
        <v>4.3614024790226469E-2</v>
      </c>
      <c r="I109">
        <f t="shared" si="9"/>
        <v>4.3140908889323926E-2</v>
      </c>
      <c r="J109">
        <f t="shared" si="10"/>
        <v>4.861940070618858E-2</v>
      </c>
    </row>
    <row r="110" spans="1:10" x14ac:dyDescent="0.25">
      <c r="A110" s="2">
        <v>44895</v>
      </c>
      <c r="B110">
        <v>148.03</v>
      </c>
      <c r="C110">
        <v>255.14</v>
      </c>
      <c r="D110">
        <v>96.54</v>
      </c>
      <c r="E110">
        <v>11468</v>
      </c>
      <c r="F110">
        <f t="shared" si="7"/>
        <v>1.889721828470323E-3</v>
      </c>
      <c r="G110">
        <f t="shared" si="8"/>
        <v>-1.7652947722180106E-3</v>
      </c>
      <c r="H110">
        <f t="shared" si="9"/>
        <v>-1.0831182745662351E-2</v>
      </c>
      <c r="I110">
        <f t="shared" si="9"/>
        <v>1.2592347347799219E-3</v>
      </c>
      <c r="J110">
        <f t="shared" si="10"/>
        <v>-5.3844846087680977E-3</v>
      </c>
    </row>
    <row r="111" spans="1:10" x14ac:dyDescent="0.25">
      <c r="A111" s="2">
        <v>44896</v>
      </c>
      <c r="B111">
        <v>148.31</v>
      </c>
      <c r="C111">
        <v>254.69</v>
      </c>
      <c r="D111">
        <v>95.5</v>
      </c>
      <c r="E111">
        <v>11482.45</v>
      </c>
      <c r="F111">
        <f t="shared" si="7"/>
        <v>-3.3770125298897519E-3</v>
      </c>
      <c r="G111">
        <f t="shared" si="8"/>
        <v>1.2948541174699357E-3</v>
      </c>
      <c r="H111">
        <f t="shared" si="9"/>
        <v>-1.4449441927555805E-2</v>
      </c>
      <c r="I111">
        <f t="shared" si="9"/>
        <v>-1.8261899823092819E-3</v>
      </c>
      <c r="J111">
        <f t="shared" si="10"/>
        <v>-7.745260566882857E-3</v>
      </c>
    </row>
    <row r="112" spans="1:10" x14ac:dyDescent="0.25">
      <c r="A112" s="2">
        <v>44897</v>
      </c>
      <c r="B112">
        <v>147.81</v>
      </c>
      <c r="C112">
        <v>255.02</v>
      </c>
      <c r="D112">
        <v>94.13</v>
      </c>
      <c r="E112">
        <v>11461.5</v>
      </c>
      <c r="F112">
        <f t="shared" si="7"/>
        <v>-8.0152582349936156E-3</v>
      </c>
      <c r="G112">
        <f t="shared" si="8"/>
        <v>-1.9081375422585214E-2</v>
      </c>
      <c r="H112">
        <f t="shared" si="9"/>
        <v>-3.3707414969864471E-2</v>
      </c>
      <c r="I112">
        <f t="shared" si="9"/>
        <v>-1.9520086400588332E-2</v>
      </c>
      <c r="J112">
        <f t="shared" si="10"/>
        <v>-2.3627865899326944E-2</v>
      </c>
    </row>
    <row r="113" spans="1:10" x14ac:dyDescent="0.25">
      <c r="A113" s="2">
        <v>44900</v>
      </c>
      <c r="B113">
        <v>146.63</v>
      </c>
      <c r="C113">
        <v>250.2</v>
      </c>
      <c r="D113">
        <v>91.01</v>
      </c>
      <c r="E113">
        <v>11239.94</v>
      </c>
      <c r="F113">
        <f t="shared" si="7"/>
        <v>-2.5697345495284404E-2</v>
      </c>
      <c r="G113">
        <f t="shared" si="8"/>
        <v>-2.0512711480584263E-2</v>
      </c>
      <c r="H113">
        <f t="shared" si="9"/>
        <v>-3.0795694775858289E-2</v>
      </c>
      <c r="I113">
        <f t="shared" si="9"/>
        <v>-2.0225512550769601E-2</v>
      </c>
      <c r="J113">
        <f t="shared" si="10"/>
        <v>-2.6950361631896312E-2</v>
      </c>
    </row>
    <row r="114" spans="1:10" x14ac:dyDescent="0.25">
      <c r="A114" s="2">
        <v>44901</v>
      </c>
      <c r="B114">
        <v>142.91</v>
      </c>
      <c r="C114">
        <v>245.12</v>
      </c>
      <c r="D114">
        <v>88.25</v>
      </c>
      <c r="E114">
        <v>11014.89</v>
      </c>
      <c r="F114">
        <f t="shared" si="7"/>
        <v>-1.3880793594827006E-2</v>
      </c>
      <c r="G114">
        <f t="shared" si="8"/>
        <v>-3.0644163799684937E-3</v>
      </c>
      <c r="H114">
        <f t="shared" si="9"/>
        <v>2.376776626774563E-3</v>
      </c>
      <c r="I114">
        <f t="shared" si="9"/>
        <v>-5.1280203247600865E-3</v>
      </c>
      <c r="J114">
        <f t="shared" si="10"/>
        <v>-3.0479141803115934E-3</v>
      </c>
    </row>
    <row r="115" spans="1:10" x14ac:dyDescent="0.25">
      <c r="A115" s="2">
        <v>44902</v>
      </c>
      <c r="B115">
        <v>140.94</v>
      </c>
      <c r="C115">
        <v>244.37</v>
      </c>
      <c r="D115">
        <v>88.46</v>
      </c>
      <c r="E115">
        <v>10958.55</v>
      </c>
      <c r="F115">
        <f t="shared" si="7"/>
        <v>1.2059809760632532E-2</v>
      </c>
      <c r="G115">
        <f t="shared" si="8"/>
        <v>1.2322989786129564E-2</v>
      </c>
      <c r="H115">
        <f t="shared" si="9"/>
        <v>2.1140544598056709E-2</v>
      </c>
      <c r="I115">
        <f t="shared" si="9"/>
        <v>1.1202196947681851E-2</v>
      </c>
      <c r="J115">
        <f t="shared" si="10"/>
        <v>1.6665972185718879E-2</v>
      </c>
    </row>
    <row r="116" spans="1:10" x14ac:dyDescent="0.25">
      <c r="A116" s="2">
        <v>44903</v>
      </c>
      <c r="B116">
        <v>142.65</v>
      </c>
      <c r="C116">
        <v>247.4</v>
      </c>
      <c r="D116">
        <v>90.35</v>
      </c>
      <c r="E116">
        <v>11082</v>
      </c>
      <c r="F116">
        <f t="shared" si="7"/>
        <v>-3.4408938131132074E-3</v>
      </c>
      <c r="G116">
        <f t="shared" si="8"/>
        <v>-8.0354314099858049E-3</v>
      </c>
      <c r="H116">
        <f t="shared" si="9"/>
        <v>-1.4043922305685019E-2</v>
      </c>
      <c r="I116">
        <f t="shared" si="9"/>
        <v>-7.0069858220991044E-3</v>
      </c>
      <c r="J116">
        <f t="shared" si="10"/>
        <v>-9.8910424586172632E-3</v>
      </c>
    </row>
    <row r="117" spans="1:10" x14ac:dyDescent="0.25">
      <c r="A117" s="2">
        <v>44904</v>
      </c>
      <c r="B117">
        <v>142.16</v>
      </c>
      <c r="C117">
        <v>245.42</v>
      </c>
      <c r="D117">
        <v>89.09</v>
      </c>
      <c r="E117">
        <v>11004.62</v>
      </c>
      <c r="F117">
        <f t="shared" si="7"/>
        <v>1.6257117159124011E-2</v>
      </c>
      <c r="G117">
        <f t="shared" si="8"/>
        <v>2.8479823343192653E-2</v>
      </c>
      <c r="H117">
        <f t="shared" si="9"/>
        <v>1.6255089596869898E-2</v>
      </c>
      <c r="I117">
        <f t="shared" si="9"/>
        <v>1.2562720641858694E-2</v>
      </c>
      <c r="J117">
        <f t="shared" si="10"/>
        <v>1.9311779924014116E-2</v>
      </c>
    </row>
    <row r="118" spans="1:10" x14ac:dyDescent="0.25">
      <c r="A118" s="2">
        <v>44907</v>
      </c>
      <c r="B118">
        <v>144.49</v>
      </c>
      <c r="C118">
        <v>252.51</v>
      </c>
      <c r="D118">
        <v>90.55</v>
      </c>
      <c r="E118">
        <v>11143.74</v>
      </c>
      <c r="F118">
        <f t="shared" si="7"/>
        <v>6.7595787798507001E-3</v>
      </c>
      <c r="G118">
        <f t="shared" si="8"/>
        <v>1.7313900497997487E-2</v>
      </c>
      <c r="H118">
        <f t="shared" si="9"/>
        <v>2.1198346236746161E-2</v>
      </c>
      <c r="I118">
        <f t="shared" si="9"/>
        <v>1.0095373578526114E-2</v>
      </c>
      <c r="J118">
        <f t="shared" si="10"/>
        <v>1.6617542937835128E-2</v>
      </c>
    </row>
    <row r="119" spans="1:10" x14ac:dyDescent="0.25">
      <c r="A119" s="2">
        <v>44908</v>
      </c>
      <c r="B119">
        <v>145.47</v>
      </c>
      <c r="C119">
        <v>256.92</v>
      </c>
      <c r="D119">
        <v>92.49</v>
      </c>
      <c r="E119">
        <v>11256.81</v>
      </c>
      <c r="F119">
        <f t="shared" si="7"/>
        <v>-1.5657795294759396E-2</v>
      </c>
      <c r="G119">
        <f t="shared" si="8"/>
        <v>1.1669974483490499E-3</v>
      </c>
      <c r="H119">
        <f t="shared" si="9"/>
        <v>-9.8876233372192594E-3</v>
      </c>
      <c r="I119">
        <f t="shared" si="9"/>
        <v>-7.6619912282876491E-3</v>
      </c>
      <c r="J119">
        <f t="shared" si="10"/>
        <v>-8.5665111302122166E-3</v>
      </c>
    </row>
    <row r="120" spans="1:10" x14ac:dyDescent="0.25">
      <c r="A120" s="2">
        <v>44909</v>
      </c>
      <c r="B120">
        <v>143.21</v>
      </c>
      <c r="C120">
        <v>257.22000000000003</v>
      </c>
      <c r="D120">
        <v>91.58</v>
      </c>
      <c r="E120">
        <v>11170.89</v>
      </c>
      <c r="F120">
        <f t="shared" si="7"/>
        <v>-4.7987469865596828E-2</v>
      </c>
      <c r="G120">
        <f t="shared" si="8"/>
        <v>-3.2438693537079955E-2</v>
      </c>
      <c r="H120">
        <f t="shared" si="9"/>
        <v>-3.4775486623155064E-2</v>
      </c>
      <c r="I120">
        <f t="shared" si="9"/>
        <v>-3.2790628488754685E-2</v>
      </c>
      <c r="J120">
        <f t="shared" si="10"/>
        <v>-3.7494284162246726E-2</v>
      </c>
    </row>
    <row r="121" spans="1:10" x14ac:dyDescent="0.25">
      <c r="A121" s="2">
        <v>44910</v>
      </c>
      <c r="B121">
        <v>136.5</v>
      </c>
      <c r="C121">
        <v>249.01</v>
      </c>
      <c r="D121">
        <v>88.45</v>
      </c>
      <c r="E121">
        <v>10810.53</v>
      </c>
      <c r="F121">
        <f t="shared" si="7"/>
        <v>-1.4686068904524351E-2</v>
      </c>
      <c r="G121">
        <f t="shared" si="8"/>
        <v>-1.750095305426758E-2</v>
      </c>
      <c r="H121">
        <f t="shared" si="9"/>
        <v>-6.6927820581608021E-3</v>
      </c>
      <c r="I121">
        <f t="shared" si="9"/>
        <v>-9.7714379582976834E-3</v>
      </c>
      <c r="J121">
        <f t="shared" si="10"/>
        <v>-1.1393146518778385E-2</v>
      </c>
    </row>
    <row r="122" spans="1:10" x14ac:dyDescent="0.25">
      <c r="A122" s="2">
        <v>44911</v>
      </c>
      <c r="B122">
        <v>134.51</v>
      </c>
      <c r="C122">
        <v>244.69</v>
      </c>
      <c r="D122">
        <v>87.86</v>
      </c>
      <c r="E122">
        <v>10705.41</v>
      </c>
      <c r="F122">
        <f t="shared" si="7"/>
        <v>-1.6037513994810654E-2</v>
      </c>
      <c r="G122">
        <f t="shared" si="8"/>
        <v>-1.7479935522921708E-2</v>
      </c>
      <c r="H122">
        <f t="shared" si="9"/>
        <v>-3.4035001712578179E-2</v>
      </c>
      <c r="I122">
        <f t="shared" si="9"/>
        <v>-1.4999735383424164E-2</v>
      </c>
      <c r="J122">
        <f t="shared" si="10"/>
        <v>-2.539686323572218E-2</v>
      </c>
    </row>
    <row r="123" spans="1:10" x14ac:dyDescent="0.25">
      <c r="A123" s="2">
        <v>44914</v>
      </c>
      <c r="B123">
        <v>132.37</v>
      </c>
      <c r="C123">
        <v>240.45</v>
      </c>
      <c r="D123">
        <v>84.92</v>
      </c>
      <c r="E123">
        <v>10546.03</v>
      </c>
      <c r="F123">
        <f t="shared" si="7"/>
        <v>-5.2896060476938537E-4</v>
      </c>
      <c r="G123">
        <f t="shared" si="8"/>
        <v>5.5987704570208338E-3</v>
      </c>
      <c r="H123">
        <f t="shared" si="9"/>
        <v>3.1744192196936538E-3</v>
      </c>
      <c r="I123">
        <f t="shared" si="9"/>
        <v>1.0240296143133724E-4</v>
      </c>
      <c r="J123">
        <f t="shared" si="10"/>
        <v>2.8546620729096887E-3</v>
      </c>
    </row>
    <row r="124" spans="1:10" x14ac:dyDescent="0.25">
      <c r="A124" s="2">
        <v>44915</v>
      </c>
      <c r="B124">
        <v>132.30000000000001</v>
      </c>
      <c r="C124">
        <v>241.8</v>
      </c>
      <c r="D124">
        <v>85.19</v>
      </c>
      <c r="E124">
        <v>10547.11</v>
      </c>
      <c r="F124">
        <f t="shared" si="7"/>
        <v>2.3530497410194036E-2</v>
      </c>
      <c r="G124">
        <f t="shared" si="8"/>
        <v>1.0818031174468079E-2</v>
      </c>
      <c r="H124">
        <f t="shared" si="9"/>
        <v>1.83768837506493E-2</v>
      </c>
      <c r="I124">
        <f t="shared" si="9"/>
        <v>1.5267170453963107E-2</v>
      </c>
      <c r="J124">
        <f t="shared" si="10"/>
        <v>1.777557402149018E-2</v>
      </c>
    </row>
    <row r="125" spans="1:10" x14ac:dyDescent="0.25">
      <c r="A125" s="2">
        <v>44916</v>
      </c>
      <c r="B125">
        <v>135.44999999999999</v>
      </c>
      <c r="C125">
        <v>244.43</v>
      </c>
      <c r="D125">
        <v>86.77</v>
      </c>
      <c r="E125">
        <v>10709.37</v>
      </c>
      <c r="F125">
        <f t="shared" si="7"/>
        <v>-2.405973796237262E-2</v>
      </c>
      <c r="G125">
        <f t="shared" si="8"/>
        <v>-2.5860294843337277E-2</v>
      </c>
      <c r="H125">
        <f t="shared" si="9"/>
        <v>-3.4947271180203097E-2</v>
      </c>
      <c r="I125">
        <f t="shared" si="9"/>
        <v>-2.2020677866490899E-2</v>
      </c>
      <c r="J125">
        <f t="shared" si="10"/>
        <v>-2.9953643791529025E-2</v>
      </c>
    </row>
    <row r="126" spans="1:10" x14ac:dyDescent="0.25">
      <c r="A126" s="2">
        <v>44917</v>
      </c>
      <c r="B126">
        <v>132.22999999999999</v>
      </c>
      <c r="C126">
        <v>238.19</v>
      </c>
      <c r="D126">
        <v>83.79</v>
      </c>
      <c r="E126">
        <v>10476.120000000001</v>
      </c>
      <c r="F126">
        <f t="shared" si="7"/>
        <v>-2.8020768835776825E-3</v>
      </c>
      <c r="G126">
        <f t="shared" si="8"/>
        <v>2.2645317066369822E-3</v>
      </c>
      <c r="H126">
        <f t="shared" si="9"/>
        <v>1.7274447538430913E-2</v>
      </c>
      <c r="I126">
        <f t="shared" si="9"/>
        <v>2.073045534101748E-3</v>
      </c>
      <c r="J126">
        <f t="shared" si="10"/>
        <v>8.5028374749802817E-3</v>
      </c>
    </row>
    <row r="127" spans="1:10" x14ac:dyDescent="0.25">
      <c r="A127" s="2">
        <v>44918</v>
      </c>
      <c r="B127">
        <v>131.86000000000001</v>
      </c>
      <c r="C127">
        <v>238.73</v>
      </c>
      <c r="D127">
        <v>85.25</v>
      </c>
      <c r="E127">
        <v>10497.86</v>
      </c>
      <c r="F127">
        <f t="shared" si="7"/>
        <v>-1.3975560621925202E-2</v>
      </c>
      <c r="G127">
        <f t="shared" si="8"/>
        <v>-7.441855698971332E-3</v>
      </c>
      <c r="H127">
        <f t="shared" si="9"/>
        <v>-2.6265696746047621E-2</v>
      </c>
      <c r="I127">
        <f t="shared" si="9"/>
        <v>-1.3872878547610769E-2</v>
      </c>
      <c r="J127">
        <f t="shared" si="10"/>
        <v>-1.8487202453247944E-2</v>
      </c>
    </row>
    <row r="128" spans="1:10" x14ac:dyDescent="0.25">
      <c r="A128" s="2">
        <v>44922</v>
      </c>
      <c r="B128">
        <v>130.03</v>
      </c>
      <c r="C128">
        <v>236.96</v>
      </c>
      <c r="D128">
        <v>83.04</v>
      </c>
      <c r="E128">
        <v>10353.23</v>
      </c>
      <c r="F128">
        <f t="shared" si="7"/>
        <v>-3.1165876174154578E-2</v>
      </c>
      <c r="G128">
        <f t="shared" si="8"/>
        <v>-1.0307839046002841E-2</v>
      </c>
      <c r="H128">
        <f t="shared" si="9"/>
        <v>-1.4800706916326165E-2</v>
      </c>
      <c r="I128">
        <f t="shared" si="9"/>
        <v>-1.3608734944637197E-2</v>
      </c>
      <c r="J128">
        <f t="shared" si="10"/>
        <v>-1.7768782263202436E-2</v>
      </c>
    </row>
    <row r="129" spans="1:10" x14ac:dyDescent="0.25">
      <c r="A129" s="2">
        <v>44923</v>
      </c>
      <c r="B129">
        <v>126.04</v>
      </c>
      <c r="C129">
        <v>234.53</v>
      </c>
      <c r="D129">
        <v>81.819999999999993</v>
      </c>
      <c r="E129">
        <v>10213.290000000001</v>
      </c>
      <c r="F129">
        <f t="shared" si="7"/>
        <v>2.7930624546209874E-2</v>
      </c>
      <c r="G129">
        <f t="shared" si="8"/>
        <v>2.7254914932259726E-2</v>
      </c>
      <c r="H129">
        <f t="shared" si="9"/>
        <v>2.8435650841172187E-2</v>
      </c>
      <c r="I129">
        <f t="shared" si="9"/>
        <v>2.5596596999165153E-2</v>
      </c>
      <c r="J129">
        <f t="shared" si="10"/>
        <v>2.8014210290203494E-2</v>
      </c>
    </row>
    <row r="130" spans="1:10" x14ac:dyDescent="0.25">
      <c r="A130" s="2">
        <v>44924</v>
      </c>
      <c r="B130">
        <v>129.61000000000001</v>
      </c>
      <c r="C130">
        <v>241.01</v>
      </c>
      <c r="D130">
        <v>84.18</v>
      </c>
      <c r="E130">
        <v>10478.09</v>
      </c>
      <c r="F130">
        <f t="shared" si="7"/>
        <v>2.4659024593612329E-3</v>
      </c>
      <c r="G130">
        <f t="shared" si="8"/>
        <v>-4.9497844544585364E-3</v>
      </c>
      <c r="H130">
        <f t="shared" si="9"/>
        <v>-2.1405644991109884E-3</v>
      </c>
      <c r="I130">
        <f t="shared" si="9"/>
        <v>-1.1086406824432344E-3</v>
      </c>
      <c r="J130">
        <f t="shared" ref="J130:J141" si="11">F130*$AA$3+G130*$AA$4+H130*$AA$5</f>
        <v>-1.6912527483298201E-3</v>
      </c>
    </row>
    <row r="131" spans="1:10" x14ac:dyDescent="0.25">
      <c r="A131" s="2">
        <v>44925</v>
      </c>
      <c r="B131">
        <v>129.93</v>
      </c>
      <c r="C131">
        <v>239.82</v>
      </c>
      <c r="D131">
        <v>84</v>
      </c>
      <c r="E131">
        <v>10466.48</v>
      </c>
      <c r="F131">
        <f t="shared" ref="F131:F141" si="12">LN(B132/B131)</f>
        <v>-3.8122263333829891E-2</v>
      </c>
      <c r="G131">
        <f t="shared" ref="G131:G141" si="13">LN(C132/C131)</f>
        <v>-1.0012516481021545E-3</v>
      </c>
      <c r="H131">
        <f t="shared" ref="H131:I141" si="14">LN(D132/D131)</f>
        <v>2.143528072006487E-2</v>
      </c>
      <c r="I131">
        <f t="shared" si="14"/>
        <v>-7.6246709321160615E-3</v>
      </c>
      <c r="J131">
        <f t="shared" si="11"/>
        <v>9.36761614549423E-4</v>
      </c>
    </row>
    <row r="132" spans="1:10" x14ac:dyDescent="0.25">
      <c r="A132" s="2">
        <v>44929</v>
      </c>
      <c r="B132">
        <v>125.07</v>
      </c>
      <c r="C132">
        <v>239.58</v>
      </c>
      <c r="D132">
        <v>85.82</v>
      </c>
      <c r="E132">
        <v>10386.98</v>
      </c>
      <c r="F132">
        <f t="shared" si="12"/>
        <v>1.0261395373069204E-2</v>
      </c>
      <c r="G132">
        <f t="shared" si="13"/>
        <v>-4.4728800843735241E-2</v>
      </c>
      <c r="H132">
        <f t="shared" si="14"/>
        <v>-7.9551191633722464E-3</v>
      </c>
      <c r="I132">
        <f t="shared" si="14"/>
        <v>6.8868060043770878E-3</v>
      </c>
      <c r="J132">
        <f t="shared" si="11"/>
        <v>-1.2594410949352633E-2</v>
      </c>
    </row>
    <row r="133" spans="1:10" x14ac:dyDescent="0.25">
      <c r="A133" s="2">
        <v>44930</v>
      </c>
      <c r="B133">
        <v>126.36</v>
      </c>
      <c r="C133">
        <v>229.1</v>
      </c>
      <c r="D133">
        <v>85.14</v>
      </c>
      <c r="E133">
        <v>10458.76</v>
      </c>
      <c r="F133">
        <f t="shared" si="12"/>
        <v>-1.0661251430218167E-2</v>
      </c>
      <c r="G133">
        <f t="shared" si="13"/>
        <v>-3.0085785245549661E-2</v>
      </c>
      <c r="H133">
        <f t="shared" si="14"/>
        <v>-2.4011613609034324E-2</v>
      </c>
      <c r="I133">
        <f t="shared" si="14"/>
        <v>-1.4787401027986626E-2</v>
      </c>
      <c r="J133">
        <f t="shared" si="11"/>
        <v>-2.219256597345912E-2</v>
      </c>
    </row>
    <row r="134" spans="1:10" x14ac:dyDescent="0.25">
      <c r="A134" s="2">
        <v>44931</v>
      </c>
      <c r="B134">
        <v>125.02</v>
      </c>
      <c r="C134">
        <v>222.31</v>
      </c>
      <c r="D134">
        <v>83.12</v>
      </c>
      <c r="E134">
        <v>10305.24</v>
      </c>
      <c r="F134">
        <f t="shared" si="12"/>
        <v>3.6133368495903706E-2</v>
      </c>
      <c r="G134">
        <f t="shared" si="13"/>
        <v>1.1716438474307396E-2</v>
      </c>
      <c r="H134">
        <f t="shared" si="14"/>
        <v>3.4991749622502316E-2</v>
      </c>
      <c r="I134">
        <f t="shared" si="14"/>
        <v>2.5300122650267667E-2</v>
      </c>
      <c r="J134">
        <f t="shared" si="11"/>
        <v>2.9458326553803933E-2</v>
      </c>
    </row>
    <row r="135" spans="1:10" x14ac:dyDescent="0.25">
      <c r="A135" s="2">
        <v>44932</v>
      </c>
      <c r="B135">
        <v>129.62</v>
      </c>
      <c r="C135">
        <v>224.93</v>
      </c>
      <c r="D135">
        <v>86.08</v>
      </c>
      <c r="E135">
        <v>10569.29</v>
      </c>
      <c r="F135">
        <f t="shared" si="12"/>
        <v>4.0805384410044863E-3</v>
      </c>
      <c r="G135">
        <f t="shared" si="13"/>
        <v>9.6892694765081978E-3</v>
      </c>
      <c r="H135">
        <f t="shared" si="14"/>
        <v>1.4760415583120674E-2</v>
      </c>
      <c r="I135">
        <f t="shared" si="14"/>
        <v>6.258939344686288E-3</v>
      </c>
      <c r="J135">
        <f t="shared" si="11"/>
        <v>1.0822659770938508E-2</v>
      </c>
    </row>
    <row r="136" spans="1:10" x14ac:dyDescent="0.25">
      <c r="A136" s="2">
        <v>44935</v>
      </c>
      <c r="B136">
        <v>130.15</v>
      </c>
      <c r="C136">
        <v>227.12</v>
      </c>
      <c r="D136">
        <v>87.36</v>
      </c>
      <c r="E136">
        <v>10635.65</v>
      </c>
      <c r="F136">
        <f t="shared" si="12"/>
        <v>4.4464961331942832E-3</v>
      </c>
      <c r="G136">
        <f t="shared" si="13"/>
        <v>7.5882549349352126E-3</v>
      </c>
      <c r="H136">
        <f t="shared" si="14"/>
        <v>2.8326669673687157E-2</v>
      </c>
      <c r="I136">
        <f t="shared" si="14"/>
        <v>1.0008372328542887E-2</v>
      </c>
      <c r="J136">
        <f t="shared" si="11"/>
        <v>1.7172022603875951E-2</v>
      </c>
    </row>
    <row r="137" spans="1:10" x14ac:dyDescent="0.25">
      <c r="A137" s="2">
        <v>44936</v>
      </c>
      <c r="B137">
        <v>130.72999999999999</v>
      </c>
      <c r="C137">
        <v>228.85</v>
      </c>
      <c r="D137">
        <v>89.87</v>
      </c>
      <c r="E137">
        <v>10742.63</v>
      </c>
      <c r="F137">
        <f t="shared" si="12"/>
        <v>2.0892441093872414E-2</v>
      </c>
      <c r="G137">
        <f t="shared" si="13"/>
        <v>2.9789986446542193E-2</v>
      </c>
      <c r="H137">
        <f t="shared" si="14"/>
        <v>5.6459629881070859E-2</v>
      </c>
      <c r="I137">
        <f t="shared" si="14"/>
        <v>1.7444142942143769E-2</v>
      </c>
      <c r="J137">
        <f t="shared" si="11"/>
        <v>4.0900421825639077E-2</v>
      </c>
    </row>
    <row r="138" spans="1:10" x14ac:dyDescent="0.25">
      <c r="A138" s="2">
        <v>44937</v>
      </c>
      <c r="B138">
        <v>133.49</v>
      </c>
      <c r="C138">
        <v>235.77</v>
      </c>
      <c r="D138">
        <v>95.09</v>
      </c>
      <c r="E138">
        <v>10931.67</v>
      </c>
      <c r="F138">
        <f t="shared" si="12"/>
        <v>-5.994754769263538E-4</v>
      </c>
      <c r="G138">
        <f t="shared" si="13"/>
        <v>1.1554484624392328E-2</v>
      </c>
      <c r="H138">
        <f t="shared" si="14"/>
        <v>1.8911541673349718E-3</v>
      </c>
      <c r="I138">
        <f t="shared" si="14"/>
        <v>6.3311867966301325E-3</v>
      </c>
      <c r="J138">
        <f t="shared" si="11"/>
        <v>3.6843293705339794E-3</v>
      </c>
    </row>
    <row r="139" spans="1:10" x14ac:dyDescent="0.25">
      <c r="A139" s="2">
        <v>44938</v>
      </c>
      <c r="B139">
        <v>133.41</v>
      </c>
      <c r="C139">
        <v>238.51</v>
      </c>
      <c r="D139">
        <v>95.27</v>
      </c>
      <c r="E139">
        <v>11001.1</v>
      </c>
      <c r="F139">
        <f t="shared" si="12"/>
        <v>1.0068325347637248E-2</v>
      </c>
      <c r="G139">
        <f t="shared" si="13"/>
        <v>3.0141941019042238E-3</v>
      </c>
      <c r="H139">
        <f t="shared" si="14"/>
        <v>2.9476253671600668E-2</v>
      </c>
      <c r="I139">
        <f t="shared" si="14"/>
        <v>7.0705983721699823E-3</v>
      </c>
      <c r="J139">
        <f t="shared" si="11"/>
        <v>1.8008756698185701E-2</v>
      </c>
    </row>
    <row r="140" spans="1:10" x14ac:dyDescent="0.25">
      <c r="A140" s="2">
        <v>44939</v>
      </c>
      <c r="B140">
        <v>134.76</v>
      </c>
      <c r="C140">
        <v>239.23</v>
      </c>
      <c r="D140">
        <v>98.12</v>
      </c>
      <c r="E140">
        <v>11079.16</v>
      </c>
      <c r="F140">
        <f t="shared" si="12"/>
        <v>8.718193380140099E-3</v>
      </c>
      <c r="G140">
        <f t="shared" si="13"/>
        <v>4.6707620674798335E-3</v>
      </c>
      <c r="H140">
        <f t="shared" si="14"/>
        <v>-2.1322330175722923E-2</v>
      </c>
      <c r="I140">
        <f t="shared" si="14"/>
        <v>1.4386045403814087E-3</v>
      </c>
      <c r="J140">
        <f t="shared" si="11"/>
        <v>-7.3139262259564785E-3</v>
      </c>
    </row>
    <row r="141" spans="1:10" x14ac:dyDescent="0.25">
      <c r="A141" s="2">
        <v>44943</v>
      </c>
      <c r="B141">
        <v>135.94</v>
      </c>
      <c r="C141">
        <v>240.35</v>
      </c>
      <c r="D141">
        <v>96.05</v>
      </c>
      <c r="E141">
        <v>11095.11</v>
      </c>
      <c r="F141">
        <f t="shared" si="12"/>
        <v>-5.3844865478254698E-3</v>
      </c>
      <c r="G141">
        <f t="shared" si="13"/>
        <v>-1.906979831489301E-2</v>
      </c>
      <c r="H141">
        <f t="shared" si="14"/>
        <v>-6.1615776368151411E-3</v>
      </c>
      <c r="I141">
        <f t="shared" si="14"/>
        <v>-1.2525036629840959E-2</v>
      </c>
      <c r="J141">
        <f t="shared" si="11"/>
        <v>-9.19436003408719E-3</v>
      </c>
    </row>
    <row r="142" spans="1:10" x14ac:dyDescent="0.25">
      <c r="A142" s="2">
        <v>44944</v>
      </c>
      <c r="B142">
        <v>135.21</v>
      </c>
      <c r="C142">
        <v>235.81</v>
      </c>
      <c r="D142">
        <v>95.46</v>
      </c>
      <c r="E142">
        <v>10957.01</v>
      </c>
      <c r="F142"/>
      <c r="G142"/>
      <c r="H142"/>
      <c r="J142"/>
    </row>
    <row r="143" spans="1:10" x14ac:dyDescent="0.25">
      <c r="A143" s="2"/>
      <c r="B143"/>
      <c r="C143"/>
      <c r="D143"/>
      <c r="E143"/>
      <c r="F143"/>
      <c r="G143"/>
      <c r="H143"/>
      <c r="J143"/>
    </row>
    <row r="144" spans="1:10" x14ac:dyDescent="0.25">
      <c r="A144" s="2"/>
      <c r="B144"/>
      <c r="C144"/>
      <c r="D144"/>
      <c r="E144"/>
      <c r="F144"/>
      <c r="G144"/>
      <c r="H144"/>
      <c r="J144"/>
    </row>
    <row r="145" spans="1:10" x14ac:dyDescent="0.25">
      <c r="A145" s="2"/>
      <c r="B145"/>
      <c r="C145"/>
      <c r="D145"/>
      <c r="E145"/>
      <c r="F145"/>
      <c r="G145"/>
      <c r="H145"/>
      <c r="J145"/>
    </row>
    <row r="146" spans="1:10" x14ac:dyDescent="0.25">
      <c r="A146" s="2"/>
      <c r="B146"/>
      <c r="C146"/>
      <c r="D146"/>
      <c r="E146"/>
      <c r="F146"/>
      <c r="G146"/>
      <c r="H146"/>
      <c r="J146"/>
    </row>
    <row r="147" spans="1:10" x14ac:dyDescent="0.25">
      <c r="A147" s="2"/>
      <c r="B147"/>
      <c r="C147"/>
      <c r="D147"/>
      <c r="E147"/>
      <c r="F147"/>
      <c r="G147"/>
      <c r="H147"/>
      <c r="J147"/>
    </row>
    <row r="148" spans="1:10" x14ac:dyDescent="0.25">
      <c r="A148" s="2"/>
      <c r="B148"/>
      <c r="C148"/>
      <c r="D148"/>
      <c r="E148"/>
      <c r="F148"/>
      <c r="G148"/>
      <c r="H148"/>
      <c r="J148"/>
    </row>
    <row r="149" spans="1:10" x14ac:dyDescent="0.25">
      <c r="A149" s="2"/>
      <c r="B149"/>
      <c r="C149"/>
      <c r="D149"/>
      <c r="E149"/>
      <c r="F149"/>
      <c r="G149"/>
      <c r="H149"/>
      <c r="J149"/>
    </row>
    <row r="150" spans="1:10" x14ac:dyDescent="0.25">
      <c r="A150" s="2"/>
      <c r="B150"/>
      <c r="C150"/>
      <c r="D150"/>
      <c r="E150"/>
      <c r="F150"/>
      <c r="G150"/>
      <c r="H150"/>
      <c r="J150"/>
    </row>
    <row r="151" spans="1:10" x14ac:dyDescent="0.25">
      <c r="A151" s="2"/>
      <c r="B151"/>
      <c r="C151"/>
      <c r="D151"/>
      <c r="E151"/>
      <c r="F151"/>
      <c r="G151"/>
      <c r="H151"/>
      <c r="J151"/>
    </row>
    <row r="152" spans="1:10" x14ac:dyDescent="0.25">
      <c r="A152" s="2"/>
      <c r="B152"/>
      <c r="C152"/>
      <c r="D152"/>
      <c r="E152"/>
      <c r="F152"/>
      <c r="G152"/>
      <c r="H152"/>
      <c r="J152"/>
    </row>
    <row r="153" spans="1:10" x14ac:dyDescent="0.25">
      <c r="A153" s="2"/>
      <c r="B153"/>
      <c r="C153"/>
      <c r="D153"/>
      <c r="E153"/>
      <c r="F153"/>
      <c r="G153"/>
      <c r="H153"/>
      <c r="J153"/>
    </row>
    <row r="154" spans="1:10" x14ac:dyDescent="0.25">
      <c r="A154" s="2"/>
      <c r="B154"/>
      <c r="C154"/>
      <c r="D154"/>
      <c r="E154"/>
      <c r="F154"/>
      <c r="G154"/>
      <c r="H154"/>
      <c r="J154"/>
    </row>
    <row r="155" spans="1:10" x14ac:dyDescent="0.25">
      <c r="A155" s="2"/>
      <c r="B155"/>
      <c r="C155"/>
      <c r="D155"/>
      <c r="E155"/>
      <c r="F155"/>
      <c r="G155"/>
      <c r="H155"/>
      <c r="J155"/>
    </row>
    <row r="156" spans="1:10" x14ac:dyDescent="0.25">
      <c r="A156" s="2"/>
      <c r="B156"/>
      <c r="C156"/>
      <c r="D156"/>
      <c r="E156"/>
      <c r="F156"/>
      <c r="G156"/>
      <c r="H156"/>
      <c r="J156"/>
    </row>
    <row r="157" spans="1:10" x14ac:dyDescent="0.25">
      <c r="A157" s="2"/>
      <c r="B157"/>
      <c r="C157"/>
      <c r="D157"/>
      <c r="E157"/>
      <c r="F157"/>
      <c r="G157"/>
      <c r="H157"/>
      <c r="J157"/>
    </row>
    <row r="158" spans="1:10" x14ac:dyDescent="0.25">
      <c r="A158" s="2"/>
      <c r="B158"/>
      <c r="C158"/>
      <c r="D158"/>
      <c r="E158"/>
      <c r="F158"/>
      <c r="G158"/>
      <c r="H158"/>
      <c r="J158"/>
    </row>
    <row r="159" spans="1:10" x14ac:dyDescent="0.25">
      <c r="A159" s="2"/>
      <c r="B159"/>
      <c r="C159"/>
      <c r="D159"/>
      <c r="E159"/>
      <c r="F159"/>
      <c r="G159"/>
      <c r="H159"/>
      <c r="J159"/>
    </row>
    <row r="160" spans="1:10" x14ac:dyDescent="0.25">
      <c r="A160" s="2"/>
      <c r="B160"/>
      <c r="C160"/>
      <c r="D160"/>
      <c r="E160"/>
      <c r="F160"/>
      <c r="G160"/>
      <c r="H160"/>
      <c r="J160"/>
    </row>
    <row r="161" spans="1:10" x14ac:dyDescent="0.25">
      <c r="A161" s="2"/>
      <c r="B161"/>
      <c r="C161"/>
      <c r="D161"/>
      <c r="E161"/>
      <c r="F161"/>
      <c r="G161"/>
      <c r="H161"/>
      <c r="J161"/>
    </row>
    <row r="162" spans="1:10" x14ac:dyDescent="0.25">
      <c r="A162" s="2"/>
      <c r="B162"/>
      <c r="C162"/>
      <c r="D162"/>
      <c r="E162"/>
      <c r="F162"/>
      <c r="G162"/>
      <c r="H162"/>
      <c r="J162"/>
    </row>
    <row r="163" spans="1:10" x14ac:dyDescent="0.25">
      <c r="E163"/>
      <c r="F163"/>
      <c r="G163"/>
      <c r="H163"/>
      <c r="J163"/>
    </row>
  </sheetData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P79"/>
  <sheetViews>
    <sheetView tabSelected="1" topLeftCell="B42" zoomScale="120" zoomScaleNormal="120" workbookViewId="0">
      <selection activeCell="H70" sqref="H70"/>
    </sheetView>
  </sheetViews>
  <sheetFormatPr baseColWidth="10" defaultColWidth="11.42578125" defaultRowHeight="15" x14ac:dyDescent="0.25"/>
  <cols>
    <col min="1" max="1" width="19.85546875" customWidth="1"/>
    <col min="2" max="2" width="23.85546875" customWidth="1"/>
    <col min="3" max="3" width="28" customWidth="1"/>
    <col min="7" max="7" width="12" bestFit="1" customWidth="1"/>
    <col min="8" max="8" width="30.28515625" customWidth="1"/>
    <col min="10" max="10" width="19.7109375" customWidth="1"/>
    <col min="11" max="11" width="12.5703125" customWidth="1"/>
    <col min="13" max="13" width="15.5703125" customWidth="1"/>
    <col min="14" max="14" width="12.85546875" bestFit="1" customWidth="1"/>
  </cols>
  <sheetData>
    <row r="1" spans="1:13" x14ac:dyDescent="0.25">
      <c r="A1" s="5" t="s">
        <v>0</v>
      </c>
      <c r="B1" s="5" t="s">
        <v>61</v>
      </c>
      <c r="C1" s="5" t="s">
        <v>62</v>
      </c>
      <c r="D1" s="5" t="s">
        <v>63</v>
      </c>
      <c r="E1" s="5" t="s">
        <v>58</v>
      </c>
      <c r="F1" s="5" t="s">
        <v>60</v>
      </c>
      <c r="G1" s="12"/>
    </row>
    <row r="2" spans="1:13" x14ac:dyDescent="0.25">
      <c r="A2" s="3">
        <v>1</v>
      </c>
      <c r="B2" s="4">
        <v>3.4107349971428569</v>
      </c>
      <c r="C2" s="4">
        <v>5.6077280285714286</v>
      </c>
      <c r="D2">
        <f>C2/100</f>
        <v>5.6077280285714286E-2</v>
      </c>
      <c r="E2" s="16">
        <v>0</v>
      </c>
      <c r="F2" s="16">
        <v>0</v>
      </c>
    </row>
    <row r="3" spans="1:13" x14ac:dyDescent="0.25">
      <c r="A3" s="3">
        <v>2</v>
      </c>
      <c r="B3" s="4">
        <v>3.6885180257142851</v>
      </c>
      <c r="C3" s="4">
        <v>6.2035331142857144</v>
      </c>
      <c r="D3">
        <f t="shared" ref="D3:D66" si="0">C3/100</f>
        <v>6.2035331142857142E-2</v>
      </c>
      <c r="E3" s="16">
        <v>0</v>
      </c>
      <c r="F3" s="16">
        <v>0</v>
      </c>
    </row>
    <row r="4" spans="1:13" x14ac:dyDescent="0.25">
      <c r="A4" s="3">
        <v>3</v>
      </c>
      <c r="B4" s="4">
        <v>4.8787952571428566</v>
      </c>
      <c r="C4" s="4">
        <v>8.3364163714285713</v>
      </c>
      <c r="D4">
        <f t="shared" si="0"/>
        <v>8.3364163714285719E-2</v>
      </c>
      <c r="E4" s="16">
        <v>0</v>
      </c>
      <c r="F4" s="16">
        <v>0</v>
      </c>
      <c r="H4" t="s">
        <v>6</v>
      </c>
    </row>
    <row r="5" spans="1:13" ht="15.75" thickBot="1" x14ac:dyDescent="0.3">
      <c r="A5" s="3">
        <v>4</v>
      </c>
      <c r="B5" s="4">
        <v>3.5805353485714289</v>
      </c>
      <c r="C5" s="4">
        <v>5.661029314285714</v>
      </c>
      <c r="D5">
        <f t="shared" si="0"/>
        <v>5.6610293142857142E-2</v>
      </c>
      <c r="E5" s="16">
        <v>0</v>
      </c>
      <c r="F5" s="16">
        <v>0</v>
      </c>
    </row>
    <row r="6" spans="1:13" x14ac:dyDescent="0.25">
      <c r="A6" s="3">
        <v>5</v>
      </c>
      <c r="B6" s="4">
        <v>3.4201924457142852</v>
      </c>
      <c r="C6" s="4">
        <v>5.6371426000000007</v>
      </c>
      <c r="D6">
        <f t="shared" si="0"/>
        <v>5.6371426000000009E-2</v>
      </c>
      <c r="E6" s="16">
        <v>0</v>
      </c>
      <c r="F6" s="16">
        <v>0</v>
      </c>
      <c r="H6" s="11" t="s">
        <v>7</v>
      </c>
      <c r="I6" s="11"/>
    </row>
    <row r="7" spans="1:13" x14ac:dyDescent="0.25">
      <c r="A7" s="3">
        <v>6</v>
      </c>
      <c r="B7" s="4">
        <v>4.1398002171428567</v>
      </c>
      <c r="C7" s="4">
        <v>6.6512250000000002</v>
      </c>
      <c r="D7">
        <f>C7/100</f>
        <v>6.6512249999999995E-2</v>
      </c>
      <c r="E7" s="16">
        <v>0</v>
      </c>
      <c r="F7" s="16">
        <v>0</v>
      </c>
      <c r="H7" t="s">
        <v>8</v>
      </c>
      <c r="I7">
        <v>0.81566195031822353</v>
      </c>
    </row>
    <row r="8" spans="1:13" x14ac:dyDescent="0.25">
      <c r="A8" s="3">
        <v>7</v>
      </c>
      <c r="B8" s="4">
        <v>3.6137416285714288</v>
      </c>
      <c r="C8" s="4">
        <v>6.422118171428572</v>
      </c>
      <c r="D8">
        <f t="shared" si="0"/>
        <v>6.4221181714285716E-2</v>
      </c>
      <c r="E8" s="16">
        <v>0</v>
      </c>
      <c r="F8" s="16">
        <v>0</v>
      </c>
      <c r="H8" t="s">
        <v>9</v>
      </c>
      <c r="I8">
        <v>0.66530441719692823</v>
      </c>
    </row>
    <row r="9" spans="1:13" x14ac:dyDescent="0.25">
      <c r="A9" s="3">
        <v>8</v>
      </c>
      <c r="B9" s="4">
        <v>3.6717073285714288</v>
      </c>
      <c r="C9" s="4">
        <v>7.1621951142857139</v>
      </c>
      <c r="D9">
        <f t="shared" si="0"/>
        <v>7.1621951142857132E-2</v>
      </c>
      <c r="E9" s="16">
        <v>0</v>
      </c>
      <c r="F9" s="16">
        <v>0</v>
      </c>
      <c r="H9" t="s">
        <v>10</v>
      </c>
      <c r="I9">
        <v>0.66038242333217723</v>
      </c>
    </row>
    <row r="10" spans="1:13" x14ac:dyDescent="0.25">
      <c r="A10" s="3">
        <v>9</v>
      </c>
      <c r="B10" s="4">
        <v>6.0206544171428567</v>
      </c>
      <c r="C10" s="4">
        <v>7.4286447428571423</v>
      </c>
      <c r="D10">
        <f t="shared" si="0"/>
        <v>7.428644742857142E-2</v>
      </c>
      <c r="E10" s="16">
        <v>0</v>
      </c>
      <c r="F10" s="16">
        <v>0</v>
      </c>
      <c r="H10" t="s">
        <v>11</v>
      </c>
      <c r="I10">
        <v>0.83738289533331611</v>
      </c>
    </row>
    <row r="11" spans="1:13" ht="15.75" thickBot="1" x14ac:dyDescent="0.3">
      <c r="A11" s="3">
        <v>10</v>
      </c>
      <c r="B11" s="4">
        <v>4.5088726028571431</v>
      </c>
      <c r="C11" s="4">
        <v>7.3289409428571437</v>
      </c>
      <c r="D11">
        <f t="shared" si="0"/>
        <v>7.3289409428571442E-2</v>
      </c>
      <c r="E11" s="16">
        <v>0</v>
      </c>
      <c r="F11" s="16">
        <v>0</v>
      </c>
      <c r="H11" s="9" t="s">
        <v>12</v>
      </c>
      <c r="I11" s="9">
        <v>70</v>
      </c>
    </row>
    <row r="12" spans="1:13" x14ac:dyDescent="0.25">
      <c r="A12" s="3">
        <v>11</v>
      </c>
      <c r="B12" s="4">
        <v>4.6116019371428569</v>
      </c>
      <c r="C12" s="4">
        <v>7.4369946857142848</v>
      </c>
      <c r="D12">
        <f t="shared" si="0"/>
        <v>7.4369946857142849E-2</v>
      </c>
      <c r="E12" s="16">
        <v>0</v>
      </c>
      <c r="F12" s="16">
        <v>0</v>
      </c>
    </row>
    <row r="13" spans="1:13" ht="15.75" thickBot="1" x14ac:dyDescent="0.3">
      <c r="A13" s="3">
        <v>12</v>
      </c>
      <c r="B13" s="4">
        <v>4.5724137171428572</v>
      </c>
      <c r="C13" s="4">
        <v>6.9764721428571432</v>
      </c>
      <c r="D13">
        <f t="shared" si="0"/>
        <v>6.976472142857143E-2</v>
      </c>
      <c r="E13" s="16">
        <v>0</v>
      </c>
      <c r="F13" s="16">
        <v>0</v>
      </c>
      <c r="H13" t="s">
        <v>13</v>
      </c>
    </row>
    <row r="14" spans="1:13" x14ac:dyDescent="0.25">
      <c r="A14" s="3">
        <v>13</v>
      </c>
      <c r="B14" s="4">
        <v>4.7176865399999999</v>
      </c>
      <c r="C14" s="4">
        <v>6.8165897142857146</v>
      </c>
      <c r="D14">
        <f t="shared" si="0"/>
        <v>6.8165897142857146E-2</v>
      </c>
      <c r="E14" s="16">
        <v>0</v>
      </c>
      <c r="F14" s="16">
        <v>0</v>
      </c>
      <c r="H14" s="10"/>
      <c r="I14" s="10" t="s">
        <v>18</v>
      </c>
      <c r="J14" s="10" t="s">
        <v>19</v>
      </c>
      <c r="K14" s="10" t="s">
        <v>20</v>
      </c>
      <c r="L14" s="10" t="s">
        <v>21</v>
      </c>
      <c r="M14" s="10" t="s">
        <v>22</v>
      </c>
    </row>
    <row r="15" spans="1:13" x14ac:dyDescent="0.25">
      <c r="A15" s="3">
        <v>14</v>
      </c>
      <c r="B15" s="4">
        <v>3.1733039399999998</v>
      </c>
      <c r="C15" s="4">
        <v>6.4036610285714284</v>
      </c>
      <c r="D15">
        <f t="shared" si="0"/>
        <v>6.4036610285714279E-2</v>
      </c>
      <c r="E15" s="16">
        <v>0</v>
      </c>
      <c r="F15" s="16">
        <v>0</v>
      </c>
      <c r="H15" t="s">
        <v>14</v>
      </c>
      <c r="I15">
        <v>1</v>
      </c>
      <c r="J15">
        <v>94.782358256688013</v>
      </c>
      <c r="K15">
        <v>94.782358256688013</v>
      </c>
      <c r="L15">
        <v>135.16969656575915</v>
      </c>
      <c r="M15" s="13">
        <v>8.083686372224439E-18</v>
      </c>
    </row>
    <row r="16" spans="1:13" x14ac:dyDescent="0.25">
      <c r="A16" s="3">
        <v>15</v>
      </c>
      <c r="B16" s="4">
        <v>3.6705564599999998</v>
      </c>
      <c r="C16" s="4">
        <v>6.4869778285714288</v>
      </c>
      <c r="D16">
        <f t="shared" si="0"/>
        <v>6.4869778285714289E-2</v>
      </c>
      <c r="E16" s="16">
        <v>0</v>
      </c>
      <c r="F16" s="16">
        <v>0</v>
      </c>
      <c r="H16" t="s">
        <v>15</v>
      </c>
      <c r="I16">
        <v>68</v>
      </c>
      <c r="J16">
        <v>47.682287710982905</v>
      </c>
      <c r="K16">
        <v>0.70121011339680739</v>
      </c>
    </row>
    <row r="17" spans="1:16" ht="15.75" thickBot="1" x14ac:dyDescent="0.3">
      <c r="A17" s="3">
        <v>16</v>
      </c>
      <c r="B17" s="4">
        <v>5.4175935600000003</v>
      </c>
      <c r="C17" s="4">
        <v>8.2753837714285705</v>
      </c>
      <c r="D17">
        <f t="shared" si="0"/>
        <v>8.2753837714285711E-2</v>
      </c>
      <c r="E17" s="16">
        <v>0</v>
      </c>
      <c r="F17" s="16">
        <v>0</v>
      </c>
      <c r="H17" s="9" t="s">
        <v>16</v>
      </c>
      <c r="I17" s="9">
        <v>69</v>
      </c>
      <c r="J17" s="9">
        <v>142.46464596767092</v>
      </c>
      <c r="K17" s="9"/>
      <c r="L17" s="9"/>
      <c r="M17" s="9"/>
    </row>
    <row r="18" spans="1:16" ht="15.75" thickBot="1" x14ac:dyDescent="0.3">
      <c r="A18" s="3">
        <v>17</v>
      </c>
      <c r="B18" s="4">
        <v>2.9913421714285713</v>
      </c>
      <c r="C18" s="4">
        <v>5.9195085428571419</v>
      </c>
      <c r="D18">
        <f t="shared" si="0"/>
        <v>5.9195085428571416E-2</v>
      </c>
      <c r="E18" s="16">
        <v>0</v>
      </c>
      <c r="F18" s="16">
        <v>0</v>
      </c>
    </row>
    <row r="19" spans="1:16" x14ac:dyDescent="0.25">
      <c r="A19" s="3">
        <v>18</v>
      </c>
      <c r="B19" s="4">
        <v>3.4124856342857139</v>
      </c>
      <c r="C19" s="4">
        <v>4.6663423714285717</v>
      </c>
      <c r="D19">
        <f t="shared" si="0"/>
        <v>4.6663423714285716E-2</v>
      </c>
      <c r="E19" s="16">
        <v>0</v>
      </c>
      <c r="F19" s="16">
        <v>0</v>
      </c>
      <c r="H19" s="10"/>
      <c r="I19" s="10" t="s">
        <v>23</v>
      </c>
      <c r="J19" s="10" t="s">
        <v>11</v>
      </c>
      <c r="K19" s="10" t="s">
        <v>24</v>
      </c>
      <c r="L19" s="10" t="s">
        <v>25</v>
      </c>
      <c r="M19" s="10" t="s">
        <v>26</v>
      </c>
      <c r="N19" s="10" t="s">
        <v>27</v>
      </c>
    </row>
    <row r="20" spans="1:16" x14ac:dyDescent="0.25">
      <c r="A20" s="3">
        <v>19</v>
      </c>
      <c r="B20" s="4">
        <v>4.0695800571428569</v>
      </c>
      <c r="C20" s="4">
        <v>6.6039719142857152</v>
      </c>
      <c r="D20">
        <f t="shared" si="0"/>
        <v>6.6039719142857153E-2</v>
      </c>
      <c r="E20" s="16">
        <v>0</v>
      </c>
      <c r="F20" s="16">
        <v>0</v>
      </c>
      <c r="H20" t="s">
        <v>17</v>
      </c>
      <c r="I20">
        <v>2.3650592898895466</v>
      </c>
      <c r="J20">
        <v>0.39463753776505694</v>
      </c>
      <c r="K20">
        <v>5.9929911971464769</v>
      </c>
      <c r="L20" s="13">
        <v>8.7464981967450784E-8</v>
      </c>
      <c r="M20">
        <v>1.5775723441034044</v>
      </c>
      <c r="N20">
        <v>3.1525462356756888</v>
      </c>
    </row>
    <row r="21" spans="1:16" ht="15.75" thickBot="1" x14ac:dyDescent="0.3">
      <c r="A21" s="3">
        <v>20</v>
      </c>
      <c r="B21" s="4">
        <v>3.2145119057142857</v>
      </c>
      <c r="C21" s="4">
        <v>5.6498960571428567</v>
      </c>
      <c r="D21">
        <f t="shared" si="0"/>
        <v>5.6498960571428565E-2</v>
      </c>
      <c r="E21" s="16">
        <v>0</v>
      </c>
      <c r="F21" s="16">
        <v>0</v>
      </c>
      <c r="H21" s="9" t="s">
        <v>30</v>
      </c>
      <c r="I21" s="9">
        <v>1.0792964215107159</v>
      </c>
      <c r="J21" s="9">
        <v>9.28327183360831E-2</v>
      </c>
      <c r="K21" s="9">
        <v>11.62625032268612</v>
      </c>
      <c r="L21" s="14">
        <v>8.083686372224439E-18</v>
      </c>
      <c r="M21" s="9">
        <v>0.8940516162508847</v>
      </c>
      <c r="N21" s="9">
        <v>1.2645412267705471</v>
      </c>
    </row>
    <row r="22" spans="1:16" x14ac:dyDescent="0.25">
      <c r="A22" s="3">
        <v>21</v>
      </c>
      <c r="B22" s="4">
        <v>4.5020117657142862</v>
      </c>
      <c r="C22" s="4">
        <v>6.8239486285714284</v>
      </c>
      <c r="D22">
        <f t="shared" si="0"/>
        <v>6.8239486285714288E-2</v>
      </c>
      <c r="E22" s="16">
        <v>0</v>
      </c>
      <c r="F22" s="16">
        <v>0</v>
      </c>
    </row>
    <row r="23" spans="1:16" x14ac:dyDescent="0.25">
      <c r="A23" s="3">
        <v>22</v>
      </c>
      <c r="B23" s="4">
        <v>6.0020515714285709</v>
      </c>
      <c r="C23" s="4">
        <v>9.0345960000000005</v>
      </c>
      <c r="D23">
        <f t="shared" si="0"/>
        <v>9.0345960000000003E-2</v>
      </c>
      <c r="E23" s="16">
        <v>0</v>
      </c>
      <c r="F23" s="16">
        <v>0</v>
      </c>
    </row>
    <row r="24" spans="1:16" x14ac:dyDescent="0.25">
      <c r="A24" s="3">
        <v>23</v>
      </c>
      <c r="B24" s="4">
        <v>4.9742328942857146</v>
      </c>
      <c r="C24" s="4">
        <v>8.2322951142857157</v>
      </c>
      <c r="D24">
        <f t="shared" si="0"/>
        <v>8.2322951142857162E-2</v>
      </c>
      <c r="E24" s="16">
        <v>0</v>
      </c>
      <c r="F24" s="16">
        <v>0</v>
      </c>
    </row>
    <row r="25" spans="1:16" x14ac:dyDescent="0.25">
      <c r="A25" s="3">
        <v>24</v>
      </c>
      <c r="B25" s="4">
        <v>3.9603348600000001</v>
      </c>
      <c r="C25" s="4">
        <v>6.5709200571428568</v>
      </c>
      <c r="D25">
        <f t="shared" si="0"/>
        <v>6.5709200571428567E-2</v>
      </c>
      <c r="E25" s="16">
        <v>0</v>
      </c>
      <c r="F25" s="16">
        <v>0</v>
      </c>
    </row>
    <row r="26" spans="1:16" x14ac:dyDescent="0.25">
      <c r="A26" s="3">
        <v>25</v>
      </c>
      <c r="B26" s="4">
        <v>4.7536755171428569</v>
      </c>
      <c r="C26" s="4">
        <v>7.6138405714285708</v>
      </c>
      <c r="D26">
        <f t="shared" si="0"/>
        <v>7.6138405714285706E-2</v>
      </c>
      <c r="E26" s="16">
        <v>0</v>
      </c>
      <c r="F26" s="16">
        <v>0</v>
      </c>
      <c r="H26" s="18" t="s">
        <v>41</v>
      </c>
      <c r="I26" s="18"/>
      <c r="J26" s="18"/>
      <c r="K26" s="18"/>
      <c r="L26" s="18"/>
      <c r="M26" s="18"/>
      <c r="N26" s="18"/>
      <c r="O26" s="18"/>
      <c r="P26" s="18"/>
    </row>
    <row r="27" spans="1:16" x14ac:dyDescent="0.25">
      <c r="A27" s="3">
        <v>26</v>
      </c>
      <c r="B27" s="4">
        <v>3.5625365657142858</v>
      </c>
      <c r="C27" s="4">
        <v>5.4049045428571434</v>
      </c>
      <c r="D27">
        <f t="shared" si="0"/>
        <v>5.4049045428571432E-2</v>
      </c>
      <c r="E27" s="16">
        <v>0</v>
      </c>
      <c r="F27" s="16">
        <v>0</v>
      </c>
      <c r="H27" s="18"/>
      <c r="I27" s="18"/>
      <c r="J27" s="18"/>
      <c r="K27" s="18"/>
      <c r="L27" s="18"/>
      <c r="M27" s="18"/>
      <c r="N27" s="18"/>
      <c r="O27" s="18"/>
      <c r="P27" s="18"/>
    </row>
    <row r="28" spans="1:16" x14ac:dyDescent="0.25">
      <c r="A28" s="3">
        <v>27</v>
      </c>
      <c r="B28" s="4">
        <v>3.5538420685714285</v>
      </c>
      <c r="C28" s="4">
        <v>6.7245716571428575</v>
      </c>
      <c r="D28">
        <f t="shared" si="0"/>
        <v>6.7245716571428582E-2</v>
      </c>
      <c r="E28" s="16">
        <v>0</v>
      </c>
      <c r="F28" s="16">
        <v>0</v>
      </c>
    </row>
    <row r="29" spans="1:16" x14ac:dyDescent="0.25">
      <c r="A29" s="3">
        <v>28</v>
      </c>
      <c r="B29" s="4">
        <v>4.1055046199999996</v>
      </c>
      <c r="C29" s="4">
        <v>8.196122571428571</v>
      </c>
      <c r="D29">
        <f t="shared" si="0"/>
        <v>8.1961225714285713E-2</v>
      </c>
      <c r="E29" s="16">
        <v>0</v>
      </c>
      <c r="F29" s="16">
        <v>0</v>
      </c>
      <c r="H29" s="19" t="s">
        <v>42</v>
      </c>
      <c r="I29" s="19"/>
      <c r="J29" s="19"/>
      <c r="K29" s="19"/>
      <c r="L29" s="19"/>
      <c r="M29" s="19"/>
      <c r="N29" s="19"/>
      <c r="O29" s="19"/>
      <c r="P29" s="19"/>
    </row>
    <row r="30" spans="1:16" x14ac:dyDescent="0.25">
      <c r="A30" s="3">
        <v>29</v>
      </c>
      <c r="B30" s="4">
        <v>2.2627979914285712</v>
      </c>
      <c r="C30" s="4">
        <v>6.3696990857142861</v>
      </c>
      <c r="D30">
        <f t="shared" si="0"/>
        <v>6.3696990857142866E-2</v>
      </c>
      <c r="E30" s="16">
        <v>0</v>
      </c>
      <c r="F30" s="16">
        <v>0</v>
      </c>
    </row>
    <row r="31" spans="1:16" x14ac:dyDescent="0.25">
      <c r="A31" s="3">
        <v>30</v>
      </c>
      <c r="B31" s="4">
        <v>2.2796172771428571</v>
      </c>
      <c r="C31" s="4">
        <v>5.0328015428571424</v>
      </c>
      <c r="D31">
        <f t="shared" si="0"/>
        <v>5.0328015428571425E-2</v>
      </c>
      <c r="E31" s="16">
        <v>0</v>
      </c>
      <c r="F31" s="16">
        <v>0</v>
      </c>
      <c r="H31" t="s">
        <v>43</v>
      </c>
    </row>
    <row r="32" spans="1:16" x14ac:dyDescent="0.25">
      <c r="A32" s="3">
        <v>31</v>
      </c>
      <c r="B32" s="4">
        <v>3.0821104885714288</v>
      </c>
      <c r="C32" s="4">
        <v>8.9266725142857162</v>
      </c>
      <c r="D32">
        <f t="shared" si="0"/>
        <v>8.9266725142857162E-2</v>
      </c>
      <c r="E32" s="16">
        <v>1</v>
      </c>
      <c r="F32" s="16">
        <v>0</v>
      </c>
    </row>
    <row r="33" spans="1:16" x14ac:dyDescent="0.25">
      <c r="A33" s="3">
        <v>32</v>
      </c>
      <c r="B33" s="4">
        <v>4.1683557857142857</v>
      </c>
      <c r="C33" s="4">
        <v>7.1897963142857133</v>
      </c>
      <c r="D33">
        <f t="shared" si="0"/>
        <v>7.1897963142857138E-2</v>
      </c>
      <c r="E33" s="16">
        <v>0</v>
      </c>
      <c r="F33" s="16">
        <v>0</v>
      </c>
      <c r="H33" t="s">
        <v>44</v>
      </c>
      <c r="O33">
        <f>(I21-1)/J21</f>
        <v>0.85418614182597119</v>
      </c>
      <c r="P33">
        <f>TINV(0.05,I11-2)</f>
        <v>1.9954689314298424</v>
      </c>
    </row>
    <row r="34" spans="1:16" x14ac:dyDescent="0.25">
      <c r="A34" s="3">
        <v>33</v>
      </c>
      <c r="B34" s="4">
        <v>4.8801694285714285</v>
      </c>
      <c r="C34" s="4">
        <v>7.7156423999999992</v>
      </c>
      <c r="D34">
        <f t="shared" si="0"/>
        <v>7.7156423999999987E-2</v>
      </c>
      <c r="E34" s="16">
        <v>0</v>
      </c>
      <c r="F34" s="16">
        <v>0</v>
      </c>
    </row>
    <row r="35" spans="1:16" x14ac:dyDescent="0.25">
      <c r="A35" s="3">
        <v>34</v>
      </c>
      <c r="B35" s="4">
        <v>5.9126874857142857</v>
      </c>
      <c r="C35" s="4">
        <v>8.3957093999999994</v>
      </c>
      <c r="D35">
        <f t="shared" si="0"/>
        <v>8.3957093999999996E-2</v>
      </c>
      <c r="E35" s="16">
        <v>0</v>
      </c>
      <c r="F35" s="16">
        <v>0</v>
      </c>
      <c r="H35" t="s">
        <v>45</v>
      </c>
    </row>
    <row r="36" spans="1:16" x14ac:dyDescent="0.25">
      <c r="A36" s="3">
        <v>35</v>
      </c>
      <c r="B36" s="4">
        <v>4.0714967399999997</v>
      </c>
      <c r="C36" s="4">
        <v>7.1107670571428576</v>
      </c>
      <c r="D36">
        <f t="shared" si="0"/>
        <v>7.1107670571428583E-2</v>
      </c>
      <c r="E36" s="16">
        <v>0</v>
      </c>
      <c r="F36" s="16">
        <v>0</v>
      </c>
    </row>
    <row r="37" spans="1:16" x14ac:dyDescent="0.25">
      <c r="A37" s="3">
        <v>36</v>
      </c>
      <c r="B37" s="4">
        <v>3.4407005228571426</v>
      </c>
      <c r="C37" s="4">
        <v>6.3770192285714282</v>
      </c>
      <c r="D37">
        <f t="shared" si="0"/>
        <v>6.3770192285714289E-2</v>
      </c>
      <c r="E37" s="16">
        <v>0</v>
      </c>
      <c r="F37" s="16">
        <v>0</v>
      </c>
      <c r="H37" t="s">
        <v>46</v>
      </c>
    </row>
    <row r="38" spans="1:16" x14ac:dyDescent="0.25">
      <c r="A38" s="3">
        <v>37</v>
      </c>
      <c r="B38" s="4">
        <v>4.1341747028571429</v>
      </c>
      <c r="C38" s="4">
        <v>6.3844801714285717</v>
      </c>
      <c r="D38">
        <f t="shared" si="0"/>
        <v>6.384480171428572E-2</v>
      </c>
      <c r="E38" s="16">
        <v>0</v>
      </c>
      <c r="F38" s="16">
        <v>0</v>
      </c>
    </row>
    <row r="39" spans="1:16" x14ac:dyDescent="0.25">
      <c r="A39" s="3">
        <v>38</v>
      </c>
      <c r="B39" s="4">
        <v>3.2078715085714289</v>
      </c>
      <c r="C39" s="4">
        <v>5.4198087428571435</v>
      </c>
      <c r="D39">
        <f t="shared" si="0"/>
        <v>5.4198087428571434E-2</v>
      </c>
      <c r="E39" s="16">
        <v>0</v>
      </c>
      <c r="F39" s="16">
        <v>0</v>
      </c>
      <c r="H39" t="s">
        <v>47</v>
      </c>
    </row>
    <row r="40" spans="1:16" x14ac:dyDescent="0.25">
      <c r="A40" s="3">
        <v>39</v>
      </c>
      <c r="B40" s="4">
        <v>3.7328107199999998</v>
      </c>
      <c r="C40" s="4">
        <v>5.4228767142857137</v>
      </c>
      <c r="D40">
        <f t="shared" si="0"/>
        <v>5.422876714285714E-2</v>
      </c>
      <c r="E40" s="16">
        <v>0</v>
      </c>
      <c r="F40" s="16">
        <v>0</v>
      </c>
    </row>
    <row r="41" spans="1:16" x14ac:dyDescent="0.25">
      <c r="A41" s="3">
        <v>40</v>
      </c>
      <c r="B41" s="4">
        <v>4.7972510657142866</v>
      </c>
      <c r="C41" s="4">
        <v>7.0479105428571431</v>
      </c>
      <c r="D41">
        <f t="shared" si="0"/>
        <v>7.0479105428571429E-2</v>
      </c>
      <c r="E41" s="16">
        <v>0</v>
      </c>
      <c r="F41" s="16">
        <v>0</v>
      </c>
      <c r="H41" t="s">
        <v>51</v>
      </c>
      <c r="I41" t="s">
        <v>49</v>
      </c>
      <c r="J41" t="s">
        <v>50</v>
      </c>
      <c r="K41" t="s">
        <v>48</v>
      </c>
    </row>
    <row r="42" spans="1:16" x14ac:dyDescent="0.25">
      <c r="A42" s="3">
        <v>41</v>
      </c>
      <c r="B42" s="4">
        <v>2.8091857285714283</v>
      </c>
      <c r="C42" s="4">
        <v>4.1694364285714292</v>
      </c>
      <c r="D42">
        <f t="shared" si="0"/>
        <v>4.169436428571429E-2</v>
      </c>
      <c r="E42" s="16">
        <v>0</v>
      </c>
      <c r="F42" s="16">
        <v>0</v>
      </c>
      <c r="H42">
        <v>3.58</v>
      </c>
      <c r="I42">
        <f>$M$20+$M$21*H42</f>
        <v>4.7782771302815714</v>
      </c>
      <c r="J42">
        <f>$N$20+$N$21*H42</f>
        <v>7.6796038275142475</v>
      </c>
      <c r="K42">
        <f>$I$20+$I$21*H42</f>
        <v>6.2289404788979095</v>
      </c>
      <c r="L42" t="s">
        <v>52</v>
      </c>
    </row>
    <row r="43" spans="1:16" x14ac:dyDescent="0.25">
      <c r="A43" s="3">
        <v>42</v>
      </c>
      <c r="B43" s="4">
        <v>2.0175856885714287</v>
      </c>
      <c r="C43" s="4">
        <v>3.0480665142857144</v>
      </c>
      <c r="D43">
        <f t="shared" si="0"/>
        <v>3.0480665142857143E-2</v>
      </c>
      <c r="E43" s="16">
        <v>0</v>
      </c>
      <c r="F43" s="16">
        <v>0</v>
      </c>
      <c r="H43">
        <v>4.6109999999999998</v>
      </c>
      <c r="I43">
        <f>$M$20+$M$21*H43</f>
        <v>5.7000443466362336</v>
      </c>
      <c r="J43">
        <f>$N$20+$N$21*H43</f>
        <v>8.9833458323146811</v>
      </c>
      <c r="K43">
        <f>$I$20+$I$21*H43</f>
        <v>7.3416950894754578</v>
      </c>
      <c r="L43" t="s">
        <v>53</v>
      </c>
    </row>
    <row r="44" spans="1:16" x14ac:dyDescent="0.25">
      <c r="A44" s="3">
        <v>43</v>
      </c>
      <c r="B44" s="4">
        <v>2.577899794285714</v>
      </c>
      <c r="C44" s="4">
        <v>4.3363931142857144</v>
      </c>
      <c r="D44">
        <f t="shared" si="0"/>
        <v>4.3363931142857144E-2</v>
      </c>
      <c r="E44" s="16">
        <v>0</v>
      </c>
      <c r="F44" s="16">
        <v>0</v>
      </c>
      <c r="H44">
        <v>5.5119999999999996</v>
      </c>
      <c r="I44">
        <f>$M$20+$M$21*H44</f>
        <v>6.5055848528782807</v>
      </c>
      <c r="J44">
        <f>$N$20+$N$21*H44</f>
        <v>10.122697477634944</v>
      </c>
      <c r="K44">
        <f>$I$20+$I$21*H44</f>
        <v>8.3141411652566113</v>
      </c>
      <c r="L44" t="s">
        <v>54</v>
      </c>
    </row>
    <row r="45" spans="1:16" x14ac:dyDescent="0.25">
      <c r="A45" s="3">
        <v>44</v>
      </c>
      <c r="B45" s="4">
        <v>4.17365064</v>
      </c>
      <c r="C45" s="4">
        <v>5.3838892285714284</v>
      </c>
      <c r="D45">
        <f t="shared" si="0"/>
        <v>5.3838892285714285E-2</v>
      </c>
      <c r="E45" s="16">
        <v>0</v>
      </c>
      <c r="F45" s="16">
        <v>0</v>
      </c>
    </row>
    <row r="46" spans="1:16" x14ac:dyDescent="0.25">
      <c r="A46" s="3">
        <v>45</v>
      </c>
      <c r="B46" s="4">
        <v>6.1007671799999983</v>
      </c>
      <c r="C46" s="4">
        <v>8.3916016285714292</v>
      </c>
      <c r="D46">
        <f t="shared" si="0"/>
        <v>8.3916016285714295E-2</v>
      </c>
      <c r="E46" s="16">
        <v>0</v>
      </c>
      <c r="F46" s="16">
        <v>0</v>
      </c>
      <c r="H46" s="15" t="s">
        <v>55</v>
      </c>
    </row>
    <row r="47" spans="1:16" x14ac:dyDescent="0.25">
      <c r="A47" s="3">
        <v>46</v>
      </c>
      <c r="B47" s="4">
        <v>6.2900993742857141</v>
      </c>
      <c r="C47" s="4">
        <v>11.498383828571429</v>
      </c>
      <c r="D47">
        <f t="shared" si="0"/>
        <v>0.11498383828571429</v>
      </c>
      <c r="E47" s="16">
        <v>0</v>
      </c>
      <c r="F47" s="16">
        <v>1</v>
      </c>
      <c r="H47" t="s">
        <v>56</v>
      </c>
    </row>
    <row r="48" spans="1:16" x14ac:dyDescent="0.25">
      <c r="A48" s="3">
        <v>47</v>
      </c>
      <c r="B48" s="4">
        <v>4.5471647485714284</v>
      </c>
      <c r="C48" s="4">
        <v>7.5693767142857142</v>
      </c>
      <c r="D48">
        <f t="shared" si="0"/>
        <v>7.5693767142857138E-2</v>
      </c>
      <c r="E48" s="16">
        <v>0</v>
      </c>
      <c r="F48" s="16">
        <v>0</v>
      </c>
    </row>
    <row r="49" spans="1:8" x14ac:dyDescent="0.25">
      <c r="A49" s="3">
        <v>48</v>
      </c>
      <c r="B49" s="4">
        <v>4.9165677942857142</v>
      </c>
      <c r="C49" s="4">
        <v>6.3964877999999992</v>
      </c>
      <c r="D49">
        <f t="shared" si="0"/>
        <v>6.3964877999999989E-2</v>
      </c>
      <c r="E49" s="16">
        <v>0</v>
      </c>
      <c r="F49" s="16">
        <v>0</v>
      </c>
      <c r="H49" t="s">
        <v>59</v>
      </c>
    </row>
    <row r="50" spans="1:8" x14ac:dyDescent="0.25">
      <c r="A50" s="3">
        <v>49</v>
      </c>
      <c r="B50" s="4">
        <v>4.123889888571429</v>
      </c>
      <c r="C50" s="4">
        <v>8.5180276285714296</v>
      </c>
      <c r="D50">
        <f t="shared" si="0"/>
        <v>8.5180276285714299E-2</v>
      </c>
      <c r="E50" s="16">
        <v>0</v>
      </c>
      <c r="F50" s="16">
        <v>0</v>
      </c>
    </row>
    <row r="51" spans="1:8" x14ac:dyDescent="0.25">
      <c r="A51" s="3">
        <v>50</v>
      </c>
      <c r="B51" s="4">
        <v>3.8699129485714283</v>
      </c>
      <c r="C51" s="4">
        <v>7.8301694571428566</v>
      </c>
      <c r="D51">
        <f t="shared" si="0"/>
        <v>7.8301694571428562E-2</v>
      </c>
      <c r="E51" s="16">
        <v>0</v>
      </c>
      <c r="F51" s="16">
        <v>0</v>
      </c>
      <c r="H51" t="s">
        <v>57</v>
      </c>
    </row>
    <row r="52" spans="1:8" x14ac:dyDescent="0.25">
      <c r="A52" s="3">
        <v>51</v>
      </c>
      <c r="B52" s="4">
        <v>3.5981576657142855</v>
      </c>
      <c r="C52" s="4">
        <v>6.2522516571428577</v>
      </c>
      <c r="D52">
        <f t="shared" si="0"/>
        <v>6.2522516571428571E-2</v>
      </c>
      <c r="E52" s="16">
        <v>0</v>
      </c>
      <c r="F52" s="16">
        <v>0</v>
      </c>
      <c r="H52" s="17"/>
    </row>
    <row r="53" spans="1:8" x14ac:dyDescent="0.25">
      <c r="A53" s="3">
        <v>52</v>
      </c>
      <c r="B53" s="4">
        <v>4.2773175600000002</v>
      </c>
      <c r="C53" s="4">
        <v>7.3364158285714298</v>
      </c>
      <c r="D53">
        <f t="shared" si="0"/>
        <v>7.3364158285714298E-2</v>
      </c>
      <c r="E53" s="16">
        <v>0</v>
      </c>
      <c r="F53" s="16">
        <v>0</v>
      </c>
    </row>
    <row r="54" spans="1:8" x14ac:dyDescent="0.25">
      <c r="A54" s="3">
        <v>53</v>
      </c>
      <c r="B54" s="4">
        <v>3.4941572228571434</v>
      </c>
      <c r="C54" s="4">
        <v>5.6310699142857148</v>
      </c>
      <c r="D54">
        <f t="shared" si="0"/>
        <v>5.6310699142857149E-2</v>
      </c>
      <c r="E54" s="16">
        <v>0</v>
      </c>
      <c r="F54" s="16">
        <v>0</v>
      </c>
    </row>
    <row r="55" spans="1:8" x14ac:dyDescent="0.25">
      <c r="A55" s="3">
        <v>54</v>
      </c>
      <c r="B55" s="4">
        <v>4.2051821485714287</v>
      </c>
      <c r="C55" s="4">
        <v>6.5590909714285717</v>
      </c>
      <c r="D55">
        <f t="shared" si="0"/>
        <v>6.5590909714285717E-2</v>
      </c>
      <c r="E55" s="16">
        <v>0</v>
      </c>
      <c r="F55" s="16">
        <v>0</v>
      </c>
    </row>
    <row r="56" spans="1:8" x14ac:dyDescent="0.25">
      <c r="A56" s="3">
        <v>55</v>
      </c>
      <c r="B56" s="4">
        <v>5.5129653514285719</v>
      </c>
      <c r="C56" s="4">
        <v>8.5885382571428579</v>
      </c>
      <c r="D56">
        <f t="shared" si="0"/>
        <v>8.5885382571428581E-2</v>
      </c>
      <c r="E56" s="16">
        <v>0</v>
      </c>
      <c r="F56" s="16">
        <v>0</v>
      </c>
    </row>
    <row r="57" spans="1:8" x14ac:dyDescent="0.25">
      <c r="A57" s="3">
        <v>56</v>
      </c>
      <c r="B57" s="4">
        <v>3.0954714428571424</v>
      </c>
      <c r="C57" s="4">
        <v>5.4663870857142856</v>
      </c>
      <c r="D57">
        <f t="shared" si="0"/>
        <v>5.4663870857142853E-2</v>
      </c>
      <c r="E57" s="16">
        <v>0</v>
      </c>
      <c r="F57" s="16">
        <v>0</v>
      </c>
    </row>
    <row r="58" spans="1:8" x14ac:dyDescent="0.25">
      <c r="A58" s="3">
        <v>57</v>
      </c>
      <c r="B58" s="4">
        <v>2.2036714028571422</v>
      </c>
      <c r="C58" s="4">
        <v>4.3175213999999995</v>
      </c>
      <c r="D58">
        <f t="shared" si="0"/>
        <v>4.3175213999999996E-2</v>
      </c>
      <c r="E58" s="16">
        <v>0</v>
      </c>
      <c r="F58" s="16">
        <v>0</v>
      </c>
    </row>
    <row r="59" spans="1:8" x14ac:dyDescent="0.25">
      <c r="A59" s="3">
        <v>58</v>
      </c>
      <c r="B59" s="4">
        <v>2.8498712228571428</v>
      </c>
      <c r="C59" s="4">
        <v>5.2453877142857142</v>
      </c>
      <c r="D59">
        <f t="shared" si="0"/>
        <v>5.2453877142857139E-2</v>
      </c>
      <c r="E59" s="16">
        <v>0</v>
      </c>
      <c r="F59" s="16">
        <v>0</v>
      </c>
    </row>
    <row r="60" spans="1:8" x14ac:dyDescent="0.25">
      <c r="A60" s="3">
        <v>59</v>
      </c>
      <c r="B60" s="4">
        <v>4.6030792114285708</v>
      </c>
      <c r="C60" s="4">
        <v>7.4343062571428584</v>
      </c>
      <c r="D60">
        <f t="shared" si="0"/>
        <v>7.4343062571428586E-2</v>
      </c>
      <c r="E60" s="16">
        <v>0</v>
      </c>
      <c r="F60" s="16">
        <v>0</v>
      </c>
    </row>
    <row r="61" spans="1:8" x14ac:dyDescent="0.25">
      <c r="A61" s="3">
        <v>60</v>
      </c>
      <c r="B61" s="4">
        <v>6.8164814657142845</v>
      </c>
      <c r="C61" s="4">
        <v>9.2622096857142857</v>
      </c>
      <c r="D61">
        <f t="shared" si="0"/>
        <v>9.2622096857142858E-2</v>
      </c>
      <c r="E61" s="16">
        <v>0</v>
      </c>
      <c r="F61" s="16">
        <v>0</v>
      </c>
    </row>
    <row r="62" spans="1:8" x14ac:dyDescent="0.25">
      <c r="A62" s="3">
        <v>61</v>
      </c>
      <c r="B62" s="4">
        <v>7.1060136599999986</v>
      </c>
      <c r="C62" s="4">
        <v>9.7948255714285715</v>
      </c>
      <c r="D62">
        <f t="shared" si="0"/>
        <v>9.7948255714285712E-2</v>
      </c>
      <c r="E62" s="16">
        <v>0</v>
      </c>
      <c r="F62" s="16">
        <v>0</v>
      </c>
    </row>
    <row r="63" spans="1:8" x14ac:dyDescent="0.25">
      <c r="A63" s="3">
        <v>62</v>
      </c>
      <c r="B63" s="4">
        <v>3.1319512457142857</v>
      </c>
      <c r="C63" s="4">
        <v>6.1340201142857147</v>
      </c>
      <c r="D63">
        <f t="shared" si="0"/>
        <v>6.1340201142857147E-2</v>
      </c>
      <c r="E63" s="16">
        <v>0</v>
      </c>
      <c r="F63" s="16">
        <v>0</v>
      </c>
    </row>
    <row r="64" spans="1:8" x14ac:dyDescent="0.25">
      <c r="A64" s="3">
        <v>63</v>
      </c>
      <c r="B64" s="4">
        <v>3.8603910171428573</v>
      </c>
      <c r="C64" s="4">
        <v>6.7349513142857136</v>
      </c>
      <c r="D64">
        <f t="shared" si="0"/>
        <v>6.7349513142857143E-2</v>
      </c>
      <c r="E64" s="16">
        <v>0</v>
      </c>
      <c r="F64" s="16">
        <v>0</v>
      </c>
    </row>
    <row r="65" spans="1:8" x14ac:dyDescent="0.25">
      <c r="A65" s="3">
        <v>64</v>
      </c>
      <c r="B65" s="4">
        <v>4.5031006457142864</v>
      </c>
      <c r="C65" s="4">
        <v>8.5360074000000008</v>
      </c>
      <c r="D65">
        <f t="shared" si="0"/>
        <v>8.5360074000000008E-2</v>
      </c>
      <c r="E65" s="16">
        <v>0</v>
      </c>
      <c r="F65" s="16">
        <v>0</v>
      </c>
    </row>
    <row r="66" spans="1:8" x14ac:dyDescent="0.25">
      <c r="A66" s="3">
        <v>65</v>
      </c>
      <c r="B66" s="4">
        <v>3.7421981914285722</v>
      </c>
      <c r="C66" s="4">
        <v>6.4561248514285721</v>
      </c>
      <c r="D66">
        <f t="shared" si="0"/>
        <v>6.4561248514285727E-2</v>
      </c>
      <c r="E66" s="16">
        <v>0</v>
      </c>
      <c r="F66" s="16">
        <v>0</v>
      </c>
    </row>
    <row r="67" spans="1:8" x14ac:dyDescent="0.25">
      <c r="A67" s="3">
        <v>66</v>
      </c>
      <c r="B67" s="4">
        <v>3.2274598885714281</v>
      </c>
      <c r="C67" s="4">
        <v>5.4105419285714289</v>
      </c>
      <c r="D67">
        <f t="shared" ref="D67:D71" si="1">C67/100</f>
        <v>5.4105419285714287E-2</v>
      </c>
      <c r="E67" s="16">
        <v>0</v>
      </c>
      <c r="F67" s="16">
        <v>0</v>
      </c>
    </row>
    <row r="68" spans="1:8" x14ac:dyDescent="0.25">
      <c r="A68" s="3">
        <v>67</v>
      </c>
      <c r="B68" s="4">
        <v>4.2733904057142862</v>
      </c>
      <c r="C68" s="4">
        <v>7.0485932228571428</v>
      </c>
      <c r="D68">
        <f t="shared" si="1"/>
        <v>7.0485932228571427E-2</v>
      </c>
      <c r="E68" s="16">
        <v>0</v>
      </c>
      <c r="F68" s="16">
        <v>0</v>
      </c>
    </row>
    <row r="69" spans="1:8" x14ac:dyDescent="0.25">
      <c r="A69" s="3">
        <v>68</v>
      </c>
      <c r="B69" s="4">
        <v>3.7085052342857145</v>
      </c>
      <c r="C69" s="4">
        <v>6.2027911799999993</v>
      </c>
      <c r="D69">
        <f t="shared" si="1"/>
        <v>6.2027911799999995E-2</v>
      </c>
      <c r="E69" s="16">
        <v>0</v>
      </c>
      <c r="F69" s="16">
        <v>0</v>
      </c>
    </row>
    <row r="70" spans="1:8" x14ac:dyDescent="0.25">
      <c r="A70" s="3">
        <v>69</v>
      </c>
      <c r="B70" s="4">
        <v>3.9095431285714288</v>
      </c>
      <c r="C70" s="4">
        <v>6.6505695942857139</v>
      </c>
      <c r="D70">
        <f t="shared" si="1"/>
        <v>6.6505695942857143E-2</v>
      </c>
      <c r="E70" s="16">
        <v>0</v>
      </c>
      <c r="F70" s="16">
        <v>0</v>
      </c>
    </row>
    <row r="71" spans="1:8" x14ac:dyDescent="0.25">
      <c r="A71" s="3">
        <v>70</v>
      </c>
      <c r="B71" s="4">
        <v>6.1305707657142854</v>
      </c>
      <c r="C71" s="4">
        <v>8.3517076800000005</v>
      </c>
      <c r="D71">
        <f t="shared" si="1"/>
        <v>8.3517076800000006E-2</v>
      </c>
      <c r="E71" s="16">
        <v>0</v>
      </c>
      <c r="F71" s="16">
        <v>0</v>
      </c>
    </row>
    <row r="79" spans="1:8" x14ac:dyDescent="0.25">
      <c r="H79" s="16"/>
    </row>
  </sheetData>
  <mergeCells count="2">
    <mergeCell ref="H26:P27"/>
    <mergeCell ref="H29:P29"/>
  </mergeCells>
  <pageMargins left="0.7" right="0.7" top="0.75" bottom="0.75" header="0.3" footer="0.3"/>
  <pageSetup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F801715F957B4497090478FB505087" ma:contentTypeVersion="2" ma:contentTypeDescription="Crear nuevo documento." ma:contentTypeScope="" ma:versionID="848ae004e763d4202c913c5e51de549f">
  <xsd:schema xmlns:xsd="http://www.w3.org/2001/XMLSchema" xmlns:xs="http://www.w3.org/2001/XMLSchema" xmlns:p="http://schemas.microsoft.com/office/2006/metadata/properties" xmlns:ns2="26d984f8-0384-48e8-b2bf-67b83ca0aac0" targetNamespace="http://schemas.microsoft.com/office/2006/metadata/properties" ma:root="true" ma:fieldsID="e109f1a32cb6ad1364b6dcd2c0568bc5" ns2:_="">
    <xsd:import namespace="26d984f8-0384-48e8-b2bf-67b83ca0aa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d984f8-0384-48e8-b2bf-67b83ca0aa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F37C76B-1841-4B0A-BB5F-EC4ECA67F2B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E1E6D2D-070C-495C-A46E-BFA27AF9AB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d984f8-0384-48e8-b2bf-67b83ca0aa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550B93-59FC-4FE9-9C67-E6870E86DF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PUNTO I</vt:lpstr>
      <vt:lpstr>PUNTO IV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 Ocaris Perez Ramirez</dc:creator>
  <cp:keywords/>
  <dc:description/>
  <cp:lastModifiedBy>NICOLÁS GONZÁLEZ</cp:lastModifiedBy>
  <cp:revision/>
  <dcterms:created xsi:type="dcterms:W3CDTF">2015-02-10T21:05:26Z</dcterms:created>
  <dcterms:modified xsi:type="dcterms:W3CDTF">2023-02-03T01:49:42Z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0x010100CFF801715F957B4497090478FB505087</vt:lpwstr>
  </property>
</Properties>
</file>