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Microeconomía\"/>
    </mc:Choice>
  </mc:AlternateContent>
  <xr:revisionPtr revIDLastSave="0" documentId="13_ncr:1_{C71E7FA4-0043-41C6-BD25-B9E74B65EDEC}" xr6:coauthVersionLast="47" xr6:coauthVersionMax="47" xr10:uidLastSave="{00000000-0000-0000-0000-000000000000}"/>
  <bookViews>
    <workbookView xWindow="-108" yWindow="-108" windowWidth="23256" windowHeight="12456" xr2:uid="{3D919C01-BAD0-4ACB-92DF-C9CA58516FC5}"/>
  </bookViews>
  <sheets>
    <sheet name="Caso Apple Watch" sheetId="1" r:id="rId1"/>
  </sheets>
  <definedNames>
    <definedName name="solver_adj" localSheetId="0" hidden="1">'Caso Apple Watch'!$C$16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'Caso Apple Watch'!$F$16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B16" i="1" l="1"/>
  <c r="D16" i="1" l="1"/>
  <c r="E16" i="1"/>
  <c r="F16" i="1" l="1"/>
  <c r="B9" i="1" l="1"/>
  <c r="B10" i="1"/>
  <c r="B11" i="1"/>
  <c r="B12" i="1"/>
  <c r="G11" i="1" s="1"/>
  <c r="B13" i="1"/>
  <c r="B15" i="1"/>
  <c r="B17" i="1"/>
  <c r="B18" i="1"/>
  <c r="G16" i="1" s="1"/>
  <c r="B19" i="1"/>
  <c r="B20" i="1"/>
  <c r="B14" i="1"/>
  <c r="G14" i="1" s="1"/>
  <c r="G19" i="1" l="1"/>
  <c r="G10" i="1"/>
  <c r="G17" i="1"/>
  <c r="G13" i="1"/>
  <c r="G18" i="1"/>
  <c r="G15" i="1"/>
  <c r="G12" i="1"/>
  <c r="D12" i="1"/>
  <c r="E12" i="1"/>
  <c r="D11" i="1"/>
  <c r="E11" i="1"/>
  <c r="D20" i="1"/>
  <c r="E20" i="1"/>
  <c r="D19" i="1"/>
  <c r="E19" i="1"/>
  <c r="D10" i="1"/>
  <c r="E10" i="1"/>
  <c r="D18" i="1"/>
  <c r="E18" i="1"/>
  <c r="D9" i="1"/>
  <c r="E9" i="1"/>
  <c r="D17" i="1"/>
  <c r="E17" i="1"/>
  <c r="D15" i="1"/>
  <c r="E15" i="1"/>
  <c r="D13" i="1"/>
  <c r="E13" i="1"/>
  <c r="D14" i="1"/>
  <c r="E14" i="1"/>
  <c r="F18" i="1" l="1"/>
  <c r="F10" i="1"/>
  <c r="F13" i="1"/>
  <c r="F17" i="1"/>
  <c r="F9" i="1"/>
  <c r="F19" i="1"/>
  <c r="F20" i="1"/>
  <c r="F11" i="1"/>
  <c r="F15" i="1"/>
  <c r="F12" i="1"/>
  <c r="F14" i="1"/>
</calcChain>
</file>

<file path=xl/sharedStrings.xml><?xml version="1.0" encoding="utf-8"?>
<sst xmlns="http://schemas.openxmlformats.org/spreadsheetml/2006/main" count="13" uniqueCount="11">
  <si>
    <t>Demanda del AW</t>
  </si>
  <si>
    <t>Precio del AW</t>
  </si>
  <si>
    <t>Ingreso Total</t>
  </si>
  <si>
    <t>Costos</t>
  </si>
  <si>
    <t>Beneficios</t>
  </si>
  <si>
    <t>MAX Ingreso</t>
  </si>
  <si>
    <t>MAX Beneficio</t>
  </si>
  <si>
    <t>Elasticidad</t>
  </si>
  <si>
    <t>Ingreso Max</t>
  </si>
  <si>
    <t>Beneficio Max</t>
  </si>
  <si>
    <t>Nombres: Johana Bastidas, Nicolás González y David Prieto.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</si>
</sst>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5" fontId="0" fillId="2" borderId="0" xfId="1" applyNumberFormat="1" applyFont="1" applyFill="1"/>
    <xf numFmtId="164" fontId="0" fillId="2" borderId="0" xfId="2" applyNumberFormat="1" applyFont="1" applyFill="1"/>
    <xf numFmtId="165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/>
    <xf numFmtId="43" fontId="0" fillId="2" borderId="0" xfId="1" applyFont="1" applyFill="1"/>
    <xf numFmtId="0" fontId="3" fillId="0" borderId="0" xfId="0" applyFont="1" applyAlignment="1">
      <alignment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</a:t>
            </a:r>
            <a:r>
              <a:rPr lang="en-US" baseline="0"/>
              <a:t> del Apple Watch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'Caso Apple Watch'!$C$8</c:f>
              <c:strCache>
                <c:ptCount val="1"/>
                <c:pt idx="0">
                  <c:v>Precio del 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'Caso Apple Watch'!$B$9:$B$20</c:f>
              <c:numCache>
                <c:formatCode>_-* #,##0_-;\-* #,##0_-;_-* "-"??_-;_-@_-</c:formatCode>
                <c:ptCount val="12"/>
                <c:pt idx="0">
                  <c:v>1014800</c:v>
                </c:pt>
                <c:pt idx="1">
                  <c:v>894800</c:v>
                </c:pt>
                <c:pt idx="2">
                  <c:v>774800</c:v>
                </c:pt>
                <c:pt idx="3">
                  <c:v>654800</c:v>
                </c:pt>
                <c:pt idx="4">
                  <c:v>534800</c:v>
                </c:pt>
                <c:pt idx="5">
                  <c:v>507400.00075578713</c:v>
                </c:pt>
                <c:pt idx="6">
                  <c:v>414800</c:v>
                </c:pt>
                <c:pt idx="7">
                  <c:v>406960.00006564741</c:v>
                </c:pt>
                <c:pt idx="8">
                  <c:v>294800</c:v>
                </c:pt>
                <c:pt idx="9">
                  <c:v>174800</c:v>
                </c:pt>
                <c:pt idx="10">
                  <c:v>54800</c:v>
                </c:pt>
                <c:pt idx="11">
                  <c:v>0</c:v>
                </c:pt>
              </c:numCache>
            </c:numRef>
          </c:xVal>
          <c:yVal>
            <c:numRef>
              <c:f>'Caso Apple Watch'!$C$9:$C$20</c:f>
              <c:numCache>
                <c:formatCode>_-"$"\ * #,##0_-;\-"$"\ * #,##0_-;_-"$"\ * "-"??_-;_-@_-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211.41666635175537</c:v>
                </c:pt>
                <c:pt idx="6">
                  <c:v>250</c:v>
                </c:pt>
                <c:pt idx="7">
                  <c:v>253.2666666393136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422.83333333333331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3-4C6D-8FDA-4E1D6959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70384"/>
        <c:axId val="804359152"/>
      </c:scatterChart>
      <c:valAx>
        <c:axId val="8043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Cantidades Demandadas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359152"/>
        <c:crosses val="autoZero"/>
        <c:crossBetween val="midCat"/>
      </c:valAx>
      <c:valAx>
        <c:axId val="8043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3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'Caso Apple Watch'!$D$8</c:f>
              <c:strCache>
                <c:ptCount val="1"/>
                <c:pt idx="0">
                  <c:v>Ingreso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 Apple Watch'!$C$9:$C$20</c:f>
              <c:numCache>
                <c:formatCode>_-"$"\ * #,##0_-;\-"$"\ * #,##0_-;_-"$"\ * "-"??_-;_-@_-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211.41666635175537</c:v>
                </c:pt>
                <c:pt idx="6">
                  <c:v>250</c:v>
                </c:pt>
                <c:pt idx="7">
                  <c:v>253.2666666393136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422.83333333333331</c:v>
                </c:pt>
              </c:numCache>
            </c:numRef>
          </c:cat>
          <c:val>
            <c:numRef>
              <c:f>'Caso Apple Watch'!$D$9:$D$20</c:f>
              <c:numCache>
                <c:formatCode>_-"$"\ * #,##0_-;\-"$"\ * #,##0_-;_-"$"\ * "-"??_-;_-@_-</c:formatCode>
                <c:ptCount val="12"/>
                <c:pt idx="0">
                  <c:v>0</c:v>
                </c:pt>
                <c:pt idx="1">
                  <c:v>44740000</c:v>
                </c:pt>
                <c:pt idx="2">
                  <c:v>77480000</c:v>
                </c:pt>
                <c:pt idx="3">
                  <c:v>98220000</c:v>
                </c:pt>
                <c:pt idx="4">
                  <c:v>106960000</c:v>
                </c:pt>
                <c:pt idx="5">
                  <c:v>107272816.66666667</c:v>
                </c:pt>
                <c:pt idx="6">
                  <c:v>103700000</c:v>
                </c:pt>
                <c:pt idx="7">
                  <c:v>103069402.67216137</c:v>
                </c:pt>
                <c:pt idx="8">
                  <c:v>88440000</c:v>
                </c:pt>
                <c:pt idx="9">
                  <c:v>61180000</c:v>
                </c:pt>
                <c:pt idx="10">
                  <c:v>21920000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D-4D36-8DD4-2E43E7862886}"/>
            </c:ext>
          </c:extLst>
        </c:ser>
        <c:ser>
          <c:idx val="0"/>
          <c:order val="1"/>
          <c:tx>
            <c:strRef>
              <c:f>'Caso Apple Watch'!$F$8</c:f>
              <c:strCache>
                <c:ptCount val="1"/>
                <c:pt idx="0">
                  <c:v>Beneficios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 Apple Watch'!$C$9:$C$20</c:f>
              <c:numCache>
                <c:formatCode>_-"$"\ * #,##0_-;\-"$"\ * #,##0_-;_-"$"\ * "-"??_-;_-@_-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211.41666635175537</c:v>
                </c:pt>
                <c:pt idx="6">
                  <c:v>250</c:v>
                </c:pt>
                <c:pt idx="7">
                  <c:v>253.2666666393136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422.83333333333331</c:v>
                </c:pt>
              </c:numCache>
            </c:numRef>
          </c:cat>
          <c:val>
            <c:numRef>
              <c:f>'Caso Apple Watch'!$F$9:$F$20</c:f>
              <c:numCache>
                <c:formatCode>_-"$"\ * #,##0_-;\-"$"\ * #,##0_-;_-"$"\ * "-"??_-;_-@_-</c:formatCode>
                <c:ptCount val="12"/>
                <c:pt idx="0">
                  <c:v>-84938760</c:v>
                </c:pt>
                <c:pt idx="1">
                  <c:v>-30154760</c:v>
                </c:pt>
                <c:pt idx="2">
                  <c:v>12629240</c:v>
                </c:pt>
                <c:pt idx="3">
                  <c:v>43413240</c:v>
                </c:pt>
                <c:pt idx="4">
                  <c:v>62197240</c:v>
                </c:pt>
                <c:pt idx="5">
                  <c:v>64803436.603407286</c:v>
                </c:pt>
                <c:pt idx="6">
                  <c:v>68981240</c:v>
                </c:pt>
                <c:pt idx="7">
                  <c:v>69006850.666666687</c:v>
                </c:pt>
                <c:pt idx="8">
                  <c:v>63765240</c:v>
                </c:pt>
                <c:pt idx="9">
                  <c:v>46549240</c:v>
                </c:pt>
                <c:pt idx="10">
                  <c:v>17333240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D-4D36-8DD4-2E43E786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3231"/>
        <c:axId val="181179791"/>
      </c:lineChart>
      <c:catAx>
        <c:axId val="181113231"/>
        <c:scaling>
          <c:orientation val="minMax"/>
        </c:scaling>
        <c:delete val="0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79791"/>
        <c:crosses val="autoZero"/>
        <c:auto val="1"/>
        <c:lblAlgn val="ctr"/>
        <c:lblOffset val="100"/>
        <c:noMultiLvlLbl val="0"/>
      </c:catAx>
      <c:valAx>
        <c:axId val="1811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15240</xdr:rowOff>
    </xdr:from>
    <xdr:to>
      <xdr:col>4</xdr:col>
      <xdr:colOff>259080</xdr:colOff>
      <xdr:row>4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7C7435-A7FB-84BE-9D25-E2E26A0E7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" y="198120"/>
          <a:ext cx="560832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45720</xdr:colOff>
      <xdr:row>4</xdr:row>
      <xdr:rowOff>160020</xdr:rowOff>
    </xdr:from>
    <xdr:to>
      <xdr:col>1</xdr:col>
      <xdr:colOff>1897380</xdr:colOff>
      <xdr:row>5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F49F5C-306E-F742-B885-15B4B2C86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08660"/>
          <a:ext cx="18516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30480</xdr:colOff>
      <xdr:row>4</xdr:row>
      <xdr:rowOff>167640</xdr:rowOff>
    </xdr:from>
    <xdr:to>
      <xdr:col>2</xdr:col>
      <xdr:colOff>1943100</xdr:colOff>
      <xdr:row>5</xdr:row>
      <xdr:rowOff>160020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A48AC9-99BF-8E49-5BCA-DEED0BB54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716280"/>
          <a:ext cx="19126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304800</xdr:colOff>
      <xdr:row>5</xdr:row>
      <xdr:rowOff>99060</xdr:rowOff>
    </xdr:from>
    <xdr:to>
      <xdr:col>17</xdr:col>
      <xdr:colOff>121920</xdr:colOff>
      <xdr:row>22</xdr:row>
      <xdr:rowOff>16486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A6E094F-E2A6-4F0E-45D5-787AAAEA1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2034540</xdr:colOff>
      <xdr:row>20</xdr:row>
      <xdr:rowOff>22860</xdr:rowOff>
    </xdr:from>
    <xdr:to>
      <xdr:col>7</xdr:col>
      <xdr:colOff>601980</xdr:colOff>
      <xdr:row>35</xdr:row>
      <xdr:rowOff>22860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272F7000-BC37-3C02-EE93-D2D117A5235C}"/>
            </a:ext>
          </a:extLst>
        </xdr:cNvPr>
        <xdr:cNvGrpSpPr/>
      </xdr:nvGrpSpPr>
      <xdr:grpSpPr>
        <a:xfrm>
          <a:off x="5311140" y="3718560"/>
          <a:ext cx="4572000" cy="2743200"/>
          <a:chOff x="5311140" y="3390900"/>
          <a:chExt cx="4572000" cy="2743200"/>
        </a:xfrm>
      </xdr:grpSpPr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E050A885-504A-1FB1-79E5-770F7D236AAE}"/>
              </a:ext>
            </a:extLst>
          </xdr:cNvPr>
          <xdr:cNvGraphicFramePr/>
        </xdr:nvGraphicFramePr>
        <xdr:xfrm>
          <a:off x="5311140" y="33909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17" name="Conector recto 16">
            <a:extLst>
              <a:ext uri="{FF2B5EF4-FFF2-40B4-BE49-F238E27FC236}">
                <a16:creationId xmlns:a16="http://schemas.microsoft.com/office/drawing/2014/main" id="{654E4E9D-B512-52C1-D314-D68CD465AEB4}"/>
              </a:ext>
            </a:extLst>
          </xdr:cNvPr>
          <xdr:cNvCxnSpPr/>
        </xdr:nvCxnSpPr>
        <xdr:spPr>
          <a:xfrm flipH="1">
            <a:off x="7863840" y="3901440"/>
            <a:ext cx="0" cy="929640"/>
          </a:xfrm>
          <a:prstGeom prst="line">
            <a:avLst/>
          </a:prstGeom>
          <a:ln cmpd="sng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cto 18">
            <a:extLst>
              <a:ext uri="{FF2B5EF4-FFF2-40B4-BE49-F238E27FC236}">
                <a16:creationId xmlns:a16="http://schemas.microsoft.com/office/drawing/2014/main" id="{F87947EA-B83B-47D3-80BA-CBEF2758E067}"/>
              </a:ext>
            </a:extLst>
          </xdr:cNvPr>
          <xdr:cNvCxnSpPr/>
        </xdr:nvCxnSpPr>
        <xdr:spPr>
          <a:xfrm flipH="1">
            <a:off x="8107680" y="4236720"/>
            <a:ext cx="0" cy="601980"/>
          </a:xfrm>
          <a:prstGeom prst="line">
            <a:avLst/>
          </a:prstGeom>
          <a:ln cmpd="sng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2DD1-F2FB-46AE-AD76-A7FB586AB280}">
  <dimension ref="A1:K22"/>
  <sheetViews>
    <sheetView tabSelected="1" topLeftCell="B7" workbookViewId="0"/>
  </sheetViews>
  <sheetFormatPr baseColWidth="10" defaultRowHeight="14.4" x14ac:dyDescent="0.3"/>
  <cols>
    <col min="1" max="1" width="14" customWidth="1"/>
    <col min="2" max="3" width="33.77734375" customWidth="1"/>
    <col min="4" max="4" width="16.44140625" bestFit="1" customWidth="1"/>
    <col min="6" max="6" width="12.88671875" bestFit="1" customWidth="1"/>
    <col min="7" max="11" width="12.88671875" customWidth="1"/>
  </cols>
  <sheetData>
    <row r="1" spans="1:11" ht="25.8" x14ac:dyDescent="0.3">
      <c r="A1" s="12" t="s">
        <v>10</v>
      </c>
    </row>
    <row r="7" spans="1:11" ht="6" customHeight="1" x14ac:dyDescent="0.3"/>
    <row r="8" spans="1:11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7</v>
      </c>
      <c r="H8" t="s">
        <v>8</v>
      </c>
      <c r="I8" t="s">
        <v>9</v>
      </c>
      <c r="J8" t="s">
        <v>1</v>
      </c>
      <c r="K8" t="s">
        <v>7</v>
      </c>
    </row>
    <row r="9" spans="1:11" x14ac:dyDescent="0.3">
      <c r="B9" s="3">
        <f>1014800-2400*C9</f>
        <v>1014800</v>
      </c>
      <c r="C9" s="1">
        <v>0</v>
      </c>
      <c r="D9" s="1">
        <f>C9*B9</f>
        <v>0</v>
      </c>
      <c r="E9" s="4">
        <f>83.7*B9</f>
        <v>84938760</v>
      </c>
      <c r="F9" s="5">
        <f>D9-E9</f>
        <v>-84938760</v>
      </c>
      <c r="G9" s="2"/>
      <c r="H9" s="5">
        <f>$C$14</f>
        <v>211.41666635175537</v>
      </c>
      <c r="I9" s="5">
        <f>$C$16</f>
        <v>253.2666666393136</v>
      </c>
      <c r="J9" s="5">
        <v>0</v>
      </c>
      <c r="K9" s="2"/>
    </row>
    <row r="10" spans="1:11" x14ac:dyDescent="0.3">
      <c r="B10" s="3">
        <f t="shared" ref="B10:B20" si="0">1014800-2400*C10</f>
        <v>894800</v>
      </c>
      <c r="C10" s="1">
        <v>50</v>
      </c>
      <c r="D10" s="1">
        <f t="shared" ref="D10:D20" si="1">C10*B10</f>
        <v>44740000</v>
      </c>
      <c r="E10" s="4">
        <f t="shared" ref="E10:E20" si="2">83.7*B10</f>
        <v>74894760</v>
      </c>
      <c r="F10" s="5">
        <f t="shared" ref="F10:F20" si="3">D10-E10</f>
        <v>-30154760</v>
      </c>
      <c r="G10" s="2">
        <f t="shared" ref="G10:G19" si="4">((B11-B10)/B10)/((C11-C10)/C10)</f>
        <v>-0.13410818059901655</v>
      </c>
      <c r="H10" s="5">
        <f t="shared" ref="H10:H19" si="5">$C$14</f>
        <v>211.41666635175537</v>
      </c>
      <c r="I10" s="5">
        <f t="shared" ref="I10:I19" si="6">$C$16</f>
        <v>253.2666666393136</v>
      </c>
      <c r="J10" s="5">
        <v>50</v>
      </c>
      <c r="K10" s="2">
        <v>-0.13410818059901655</v>
      </c>
    </row>
    <row r="11" spans="1:11" x14ac:dyDescent="0.3">
      <c r="B11" s="3">
        <f t="shared" si="0"/>
        <v>774800</v>
      </c>
      <c r="C11" s="1">
        <v>100</v>
      </c>
      <c r="D11" s="1">
        <f t="shared" si="1"/>
        <v>77480000</v>
      </c>
      <c r="E11" s="4">
        <f t="shared" si="2"/>
        <v>64850760</v>
      </c>
      <c r="F11" s="5">
        <f t="shared" si="3"/>
        <v>12629240</v>
      </c>
      <c r="G11" s="2">
        <f t="shared" si="4"/>
        <v>-0.30975735673722249</v>
      </c>
      <c r="H11" s="5">
        <f t="shared" si="5"/>
        <v>211.41666635175537</v>
      </c>
      <c r="I11" s="5">
        <f t="shared" si="6"/>
        <v>253.2666666393136</v>
      </c>
      <c r="J11" s="5">
        <v>100</v>
      </c>
      <c r="K11" s="2">
        <v>-0.30975735673722249</v>
      </c>
    </row>
    <row r="12" spans="1:11" x14ac:dyDescent="0.3">
      <c r="B12" s="3">
        <f t="shared" si="0"/>
        <v>654800</v>
      </c>
      <c r="C12" s="1">
        <v>150</v>
      </c>
      <c r="D12" s="1">
        <f t="shared" si="1"/>
        <v>98220000</v>
      </c>
      <c r="E12" s="4">
        <f t="shared" si="2"/>
        <v>54806760</v>
      </c>
      <c r="F12" s="5">
        <f t="shared" si="3"/>
        <v>43413240</v>
      </c>
      <c r="G12" s="2">
        <f>((B13-B12)/B12)/((C13-C12)/C12)</f>
        <v>-0.54978619425778863</v>
      </c>
      <c r="H12" s="5">
        <f t="shared" si="5"/>
        <v>211.41666635175537</v>
      </c>
      <c r="I12" s="5">
        <f t="shared" si="6"/>
        <v>253.2666666393136</v>
      </c>
      <c r="J12" s="5">
        <v>150</v>
      </c>
      <c r="K12" s="2">
        <v>-0.54978619425778863</v>
      </c>
    </row>
    <row r="13" spans="1:11" x14ac:dyDescent="0.3">
      <c r="B13" s="3">
        <f t="shared" si="0"/>
        <v>534800</v>
      </c>
      <c r="C13" s="1">
        <v>200</v>
      </c>
      <c r="D13" s="1">
        <f t="shared" si="1"/>
        <v>106960000</v>
      </c>
      <c r="E13" s="4">
        <f t="shared" si="2"/>
        <v>44762760</v>
      </c>
      <c r="F13" s="5">
        <f t="shared" si="3"/>
        <v>62197240</v>
      </c>
      <c r="G13" s="2">
        <f>((B15-B13)/B13)/((C15-C13)/C13)</f>
        <v>-0.89753178758414365</v>
      </c>
      <c r="H13" s="5">
        <f t="shared" si="5"/>
        <v>211.41666635175537</v>
      </c>
      <c r="I13" s="5">
        <f t="shared" si="6"/>
        <v>253.2666666393136</v>
      </c>
      <c r="J13" s="5">
        <v>200</v>
      </c>
      <c r="K13" s="2">
        <v>-0.89753178758414365</v>
      </c>
    </row>
    <row r="14" spans="1:11" x14ac:dyDescent="0.3">
      <c r="A14" s="10" t="s">
        <v>5</v>
      </c>
      <c r="B14" s="6">
        <f>1014800-2400*C14</f>
        <v>507400.00075578713</v>
      </c>
      <c r="C14" s="7">
        <v>211.41666635175537</v>
      </c>
      <c r="D14" s="7">
        <f>C14*B14</f>
        <v>107272816.66666667</v>
      </c>
      <c r="E14" s="8">
        <f>83.7*B14</f>
        <v>42469380.063259386</v>
      </c>
      <c r="F14" s="9">
        <f>D14-E14</f>
        <v>64803436.603407286</v>
      </c>
      <c r="G14" s="11">
        <f>((B16-B14)/B14)/((C16-C14)/C14)</f>
        <v>-0.99999999702094111</v>
      </c>
      <c r="H14" s="5">
        <f t="shared" si="5"/>
        <v>211.41666635175537</v>
      </c>
      <c r="I14" s="5">
        <f t="shared" si="6"/>
        <v>253.2666666393136</v>
      </c>
      <c r="J14" s="5">
        <v>211.41666635175537</v>
      </c>
      <c r="K14" s="2">
        <v>-0.99999999702094111</v>
      </c>
    </row>
    <row r="15" spans="1:11" x14ac:dyDescent="0.3">
      <c r="B15" s="3">
        <f t="shared" si="0"/>
        <v>414800</v>
      </c>
      <c r="C15" s="1">
        <v>250</v>
      </c>
      <c r="D15" s="1">
        <f t="shared" si="1"/>
        <v>103700000</v>
      </c>
      <c r="E15" s="4">
        <f t="shared" si="2"/>
        <v>34718760</v>
      </c>
      <c r="F15" s="5">
        <f t="shared" si="3"/>
        <v>68981240</v>
      </c>
      <c r="G15" s="2">
        <f>((B17-B15)/B15)/((C17-C15)/C15)</f>
        <v>-1.4464802314368368</v>
      </c>
      <c r="H15" s="5">
        <f t="shared" si="5"/>
        <v>211.41666635175537</v>
      </c>
      <c r="I15" s="5">
        <f t="shared" si="6"/>
        <v>253.2666666393136</v>
      </c>
      <c r="J15" s="5">
        <v>250</v>
      </c>
      <c r="K15" s="2">
        <v>-1.4464802314368368</v>
      </c>
    </row>
    <row r="16" spans="1:11" x14ac:dyDescent="0.3">
      <c r="A16" s="10" t="s">
        <v>6</v>
      </c>
      <c r="B16" s="6">
        <f>1014800-2400*C16</f>
        <v>406960.00006564741</v>
      </c>
      <c r="C16" s="7">
        <v>253.2666666393136</v>
      </c>
      <c r="D16" s="7">
        <f t="shared" ref="D16" si="7">C16*B16</f>
        <v>103069402.67216137</v>
      </c>
      <c r="E16" s="8">
        <f t="shared" ref="E16" si="8">83.7*B16</f>
        <v>34062552.005494691</v>
      </c>
      <c r="F16" s="9">
        <f t="shared" ref="F16" si="9">D16-E16</f>
        <v>69006850.666666687</v>
      </c>
      <c r="G16" s="11">
        <f>((B18-B16)/B16)/((C18-C16)/C16)</f>
        <v>-1.4936111653142841</v>
      </c>
      <c r="H16" s="5">
        <f t="shared" si="5"/>
        <v>211.41666635175537</v>
      </c>
      <c r="I16" s="5">
        <f t="shared" si="6"/>
        <v>253.2666666393136</v>
      </c>
      <c r="J16" s="5">
        <v>253.2666666393136</v>
      </c>
      <c r="K16" s="2">
        <v>-1.4936111653142841</v>
      </c>
    </row>
    <row r="17" spans="2:11" x14ac:dyDescent="0.3">
      <c r="B17" s="3">
        <f t="shared" si="0"/>
        <v>294800</v>
      </c>
      <c r="C17" s="1">
        <v>300</v>
      </c>
      <c r="D17" s="1">
        <f t="shared" si="1"/>
        <v>88440000</v>
      </c>
      <c r="E17" s="4">
        <f t="shared" si="2"/>
        <v>24674760</v>
      </c>
      <c r="F17" s="5">
        <f t="shared" si="3"/>
        <v>63765240</v>
      </c>
      <c r="G17" s="2">
        <f t="shared" si="4"/>
        <v>-2.4423337856173677</v>
      </c>
      <c r="H17" s="5">
        <f t="shared" si="5"/>
        <v>211.41666635175537</v>
      </c>
      <c r="I17" s="5">
        <f t="shared" si="6"/>
        <v>253.2666666393136</v>
      </c>
      <c r="J17" s="5">
        <v>300</v>
      </c>
      <c r="K17" s="2">
        <v>-2.4423337856173677</v>
      </c>
    </row>
    <row r="18" spans="2:11" x14ac:dyDescent="0.3">
      <c r="B18" s="3">
        <f t="shared" si="0"/>
        <v>174800</v>
      </c>
      <c r="C18" s="1">
        <v>350</v>
      </c>
      <c r="D18" s="1">
        <f t="shared" si="1"/>
        <v>61180000</v>
      </c>
      <c r="E18" s="4">
        <f t="shared" si="2"/>
        <v>14630760</v>
      </c>
      <c r="F18" s="5">
        <f t="shared" si="3"/>
        <v>46549240</v>
      </c>
      <c r="G18" s="2">
        <f t="shared" si="4"/>
        <v>-4.805491990846682</v>
      </c>
      <c r="H18" s="5">
        <f t="shared" si="5"/>
        <v>211.41666635175537</v>
      </c>
      <c r="I18" s="5">
        <f t="shared" si="6"/>
        <v>253.2666666393136</v>
      </c>
      <c r="J18" s="5">
        <v>350</v>
      </c>
      <c r="K18" s="2">
        <v>-4.805491990846682</v>
      </c>
    </row>
    <row r="19" spans="2:11" x14ac:dyDescent="0.3">
      <c r="B19" s="3">
        <f t="shared" si="0"/>
        <v>54800</v>
      </c>
      <c r="C19" s="1">
        <v>400</v>
      </c>
      <c r="D19" s="1">
        <f t="shared" si="1"/>
        <v>21920000</v>
      </c>
      <c r="E19" s="4">
        <f t="shared" si="2"/>
        <v>4586760</v>
      </c>
      <c r="F19" s="5">
        <f t="shared" si="3"/>
        <v>17333240</v>
      </c>
      <c r="G19" s="2">
        <f t="shared" si="4"/>
        <v>-17.518248175182496</v>
      </c>
      <c r="H19" s="5">
        <f t="shared" si="5"/>
        <v>211.41666635175537</v>
      </c>
      <c r="I19" s="5">
        <f t="shared" si="6"/>
        <v>253.2666666393136</v>
      </c>
      <c r="J19" s="5">
        <v>400</v>
      </c>
      <c r="K19" s="2">
        <v>-17.518248175182496</v>
      </c>
    </row>
    <row r="20" spans="2:11" x14ac:dyDescent="0.3">
      <c r="B20" s="3">
        <f t="shared" si="0"/>
        <v>0</v>
      </c>
      <c r="C20" s="1">
        <v>422.83333333333331</v>
      </c>
      <c r="D20" s="1">
        <f t="shared" si="1"/>
        <v>0</v>
      </c>
      <c r="E20" s="4">
        <f t="shared" si="2"/>
        <v>0</v>
      </c>
      <c r="F20" s="5">
        <f t="shared" si="3"/>
        <v>0</v>
      </c>
      <c r="G20" s="2"/>
      <c r="H20" s="5"/>
      <c r="I20" s="5"/>
      <c r="J20" s="5">
        <v>422.83333333333331</v>
      </c>
      <c r="K20" s="5"/>
    </row>
    <row r="21" spans="2:11" x14ac:dyDescent="0.3">
      <c r="H21" s="5"/>
      <c r="I21" s="5"/>
      <c r="J21" s="5"/>
      <c r="K21" s="5"/>
    </row>
    <row r="22" spans="2:11" x14ac:dyDescent="0.3">
      <c r="H22" s="5"/>
      <c r="I22" s="5"/>
      <c r="J22" s="5"/>
      <c r="K2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Apple 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</cp:lastModifiedBy>
  <dcterms:created xsi:type="dcterms:W3CDTF">2023-02-25T15:42:47Z</dcterms:created>
  <dcterms:modified xsi:type="dcterms:W3CDTF">2023-03-10T23:49:36Z</dcterms:modified>
</cp:coreProperties>
</file>