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IGOJ\OneDrive\Desktop\NICO\MAF\Semestre 2\Microeconomía\"/>
    </mc:Choice>
  </mc:AlternateContent>
  <xr:revisionPtr revIDLastSave="0" documentId="13_ncr:1_{10FEAB1A-E999-48A4-BC59-FDDBA6DD84C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resas" sheetId="1" r:id="rId1"/>
    <sheet name="Taller" sheetId="2" r:id="rId2"/>
    <sheet name="Elasticidad" sheetId="3" r:id="rId3"/>
  </sheets>
  <definedNames>
    <definedName name="solver_adj" localSheetId="0" hidden="1">Fresas!$D$31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Fresas!$G$31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 a="1"/>
  <c r="C7" i="3" s="1"/>
  <c r="B7" i="3" s="1"/>
  <c r="D7" i="3" s="1"/>
  <c r="C16" i="2"/>
  <c r="B16" i="2" a="1"/>
  <c r="B16" i="2" s="1"/>
  <c r="G31" i="1"/>
  <c r="E31" i="1"/>
  <c r="F31" i="1" s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7" i="1"/>
  <c r="E7" i="1" a="1"/>
  <c r="E7" i="1" s="1"/>
  <c r="B9" i="3" l="1"/>
  <c r="B24" i="3"/>
  <c r="B22" i="3"/>
  <c r="B21" i="3"/>
  <c r="F7" i="3"/>
  <c r="F9" i="3"/>
  <c r="B16" i="3"/>
  <c r="B15" i="3"/>
  <c r="F22" i="3"/>
  <c r="B14" i="3"/>
  <c r="F21" i="3"/>
  <c r="B13" i="3"/>
  <c r="B12" i="3"/>
  <c r="B11" i="3"/>
  <c r="F18" i="3"/>
  <c r="B10" i="3"/>
  <c r="F17" i="3"/>
  <c r="B25" i="3"/>
  <c r="B8" i="3"/>
  <c r="D8" i="3" s="1"/>
  <c r="B23" i="3"/>
  <c r="F12" i="3"/>
  <c r="B20" i="3"/>
  <c r="F11" i="3"/>
  <c r="B19" i="3"/>
  <c r="B18" i="3"/>
  <c r="B17" i="3"/>
  <c r="F24" i="3"/>
  <c r="D19" i="2"/>
  <c r="E19" i="2" s="1"/>
  <c r="D18" i="2"/>
  <c r="E18" i="2" s="1"/>
  <c r="D17" i="2"/>
  <c r="E17" i="2" s="1"/>
  <c r="C23" i="2"/>
  <c r="D20" i="2"/>
  <c r="E20" i="2" s="1"/>
  <c r="C25" i="2"/>
  <c r="C24" i="2"/>
  <c r="C22" i="2"/>
  <c r="C18" i="2"/>
  <c r="D26" i="2"/>
  <c r="E26" i="2" s="1"/>
  <c r="C21" i="2"/>
  <c r="C17" i="2"/>
  <c r="C26" i="2"/>
  <c r="C19" i="2"/>
  <c r="D25" i="2"/>
  <c r="E25" i="2" s="1"/>
  <c r="D23" i="2"/>
  <c r="E23" i="2" s="1"/>
  <c r="D22" i="2"/>
  <c r="E22" i="2" s="1"/>
  <c r="C20" i="2"/>
  <c r="D24" i="2"/>
  <c r="E24" i="2" s="1"/>
  <c r="D21" i="2"/>
  <c r="E21" i="2" s="1"/>
  <c r="K16" i="2"/>
  <c r="J16" i="2"/>
  <c r="D16" i="2"/>
  <c r="E16" i="2" s="1"/>
  <c r="E12" i="3" l="1"/>
  <c r="D13" i="3"/>
  <c r="E13" i="3"/>
  <c r="D14" i="3"/>
  <c r="D15" i="3"/>
  <c r="E14" i="3"/>
  <c r="F15" i="3"/>
  <c r="E15" i="3"/>
  <c r="D16" i="3"/>
  <c r="E24" i="3"/>
  <c r="D25" i="3"/>
  <c r="E18" i="3"/>
  <c r="D19" i="3"/>
  <c r="D20" i="3"/>
  <c r="E19" i="3"/>
  <c r="F13" i="3"/>
  <c r="E22" i="3"/>
  <c r="D23" i="3"/>
  <c r="F23" i="3"/>
  <c r="D10" i="3"/>
  <c r="E9" i="3"/>
  <c r="D21" i="3"/>
  <c r="E20" i="3"/>
  <c r="F8" i="3"/>
  <c r="E21" i="3"/>
  <c r="D22" i="3"/>
  <c r="E10" i="3"/>
  <c r="D11" i="3"/>
  <c r="F14" i="3"/>
  <c r="E16" i="3"/>
  <c r="D17" i="3"/>
  <c r="F19" i="3"/>
  <c r="E23" i="3"/>
  <c r="D24" i="3"/>
  <c r="E17" i="3"/>
  <c r="D18" i="3"/>
  <c r="E11" i="3"/>
  <c r="D12" i="3"/>
  <c r="F16" i="3"/>
  <c r="F10" i="3"/>
  <c r="F20" i="3"/>
  <c r="E8" i="3"/>
  <c r="D9" i="3"/>
  <c r="L1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tc={CA1CB51B-F9CF-4814-888B-802D3F8E64D6}</author>
    <author>tc={DB4111A9-31E8-4CCA-973F-C9C16546D0C4}</author>
    <author>tc={0C523C99-9502-49BA-912F-D4FD99715278}</author>
  </authors>
  <commentList>
    <comment ref="E8" authorId="0" shapeId="0" xr:uid="{CA1CB51B-F9CF-4814-888B-802D3F8E64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me encuentro en el tramo inelástico a medida que subo el precio incrementaré mis ingresos hasta llegar a la unidad. A partir de la unidad, en el tramo elástico, el ingreso disminuirá.</t>
      </text>
    </comment>
    <comment ref="E16" authorId="1" shapeId="0" xr:uid="{DB4111A9-31E8-4CCA-973F-C9C16546D0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Maximización de los Ingresos.</t>
      </text>
    </comment>
    <comment ref="E17" authorId="2" shapeId="0" xr:uid="{0C523C99-9502-49BA-912F-D4FD9971527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Tramo elástico.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<sst xmlns="http://schemas.openxmlformats.org/spreadsheetml/2006/main" count="40" uniqueCount="31">
  <si>
    <t>Cantidades</t>
  </si>
  <si>
    <t>Precio</t>
  </si>
  <si>
    <t>Función Inversa de Demanda</t>
  </si>
  <si>
    <t>P=9-0,005*Q</t>
  </si>
  <si>
    <t>Q</t>
  </si>
  <si>
    <t>IT=P*Q</t>
  </si>
  <si>
    <t>IT=(-0,005q^2 + 9q)</t>
  </si>
  <si>
    <t>Sean las siguientes funciones</t>
  </si>
  <si>
    <t>P=2+0,002Q</t>
  </si>
  <si>
    <t>P=10-0,002Q</t>
  </si>
  <si>
    <t>A. Grafique el mercado de la leche</t>
  </si>
  <si>
    <t>B. Encuentre el equilibrio de mercado de la leche</t>
  </si>
  <si>
    <t>C. Que sucede en el mercado de la leche si el gbno decide establecer un precio minimo de 8 dolares por litro</t>
  </si>
  <si>
    <t>D. Cuanto debería ser el subsidio, para lograr el mismo objetivo del precio mínimo.</t>
  </si>
  <si>
    <t>E. Analice las implicaciones sobre el biniestar social del consumidor y del oferente ante ambas intervenciones del gbno.</t>
  </si>
  <si>
    <t>F. Que medida es mejor para el gobierno y que medida es mejor para el gremio de la leche.</t>
  </si>
  <si>
    <t>Pd=10-0,002Q</t>
  </si>
  <si>
    <t>Po=2+0,002Q</t>
  </si>
  <si>
    <t>Objetivo</t>
  </si>
  <si>
    <t>Ingreso</t>
  </si>
  <si>
    <t>Precio Mínimo</t>
  </si>
  <si>
    <t>P = 9-0,005Q</t>
  </si>
  <si>
    <t>Q = 1800 - 200P</t>
  </si>
  <si>
    <t>Funcion Inversa de la Demanda</t>
  </si>
  <si>
    <t>Funcion de Demanda</t>
  </si>
  <si>
    <t>Funcion de Ingresos Totales</t>
  </si>
  <si>
    <t>IT = 9Q-0,005Q^2</t>
  </si>
  <si>
    <t xml:space="preserve">Precio </t>
  </si>
  <si>
    <t>IT</t>
  </si>
  <si>
    <r>
      <t>Ed=</t>
    </r>
    <r>
      <rPr>
        <sz val="11"/>
        <color theme="1"/>
        <rFont val="Calibri"/>
        <family val="2"/>
      </rPr>
      <t>∆%Qdx/∆%Px</t>
    </r>
  </si>
  <si>
    <r>
      <t>Ed=(</t>
    </r>
    <r>
      <rPr>
        <sz val="11"/>
        <color theme="1"/>
        <rFont val="Calibri"/>
        <family val="2"/>
      </rPr>
      <t>∂Qdx/∂Px)*(Px/Qx)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</si>
</sst>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64" fontId="0" fillId="2" borderId="1" xfId="1" applyNumberFormat="1" applyFont="1" applyFill="1" applyBorder="1"/>
    <xf numFmtId="164" fontId="0" fillId="3" borderId="1" xfId="1" applyNumberFormat="1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6" xfId="1" applyNumberFormat="1" applyFont="1" applyBorder="1"/>
    <xf numFmtId="0" fontId="0" fillId="0" borderId="7" xfId="0" applyBorder="1"/>
    <xf numFmtId="0" fontId="0" fillId="0" borderId="8" xfId="0" applyBorder="1"/>
    <xf numFmtId="164" fontId="0" fillId="0" borderId="8" xfId="1" applyNumberFormat="1" applyFont="1" applyBorder="1"/>
    <xf numFmtId="0" fontId="0" fillId="0" borderId="9" xfId="0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Demanda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Fresas!$E$7:$E$27</c:f>
              <c:numCache>
                <c:formatCode>General</c:formatCode>
                <c:ptCount val="21"/>
                <c:pt idx="0">
                  <c:v>0</c:v>
                </c:pt>
                <c:pt idx="1">
                  <c:v>90</c:v>
                </c:pt>
                <c:pt idx="2">
                  <c:v>180</c:v>
                </c:pt>
                <c:pt idx="3">
                  <c:v>270</c:v>
                </c:pt>
                <c:pt idx="4">
                  <c:v>360</c:v>
                </c:pt>
                <c:pt idx="5">
                  <c:v>450</c:v>
                </c:pt>
                <c:pt idx="6">
                  <c:v>540</c:v>
                </c:pt>
                <c:pt idx="7">
                  <c:v>630</c:v>
                </c:pt>
                <c:pt idx="8">
                  <c:v>720</c:v>
                </c:pt>
                <c:pt idx="9">
                  <c:v>810</c:v>
                </c:pt>
                <c:pt idx="10">
                  <c:v>900</c:v>
                </c:pt>
                <c:pt idx="11">
                  <c:v>990</c:v>
                </c:pt>
                <c:pt idx="12">
                  <c:v>1080</c:v>
                </c:pt>
                <c:pt idx="13">
                  <c:v>1170</c:v>
                </c:pt>
                <c:pt idx="14">
                  <c:v>1260</c:v>
                </c:pt>
                <c:pt idx="15">
                  <c:v>1350</c:v>
                </c:pt>
                <c:pt idx="16">
                  <c:v>1440</c:v>
                </c:pt>
                <c:pt idx="17">
                  <c:v>1530</c:v>
                </c:pt>
                <c:pt idx="18">
                  <c:v>1620</c:v>
                </c:pt>
                <c:pt idx="19">
                  <c:v>1710</c:v>
                </c:pt>
                <c:pt idx="20">
                  <c:v>1800</c:v>
                </c:pt>
              </c:numCache>
            </c:numRef>
          </c:xVal>
          <c:yVal>
            <c:numRef>
              <c:f>Fresas!$F$7:$F$27</c:f>
              <c:numCache>
                <c:formatCode>General</c:formatCode>
                <c:ptCount val="21"/>
                <c:pt idx="0">
                  <c:v>9</c:v>
                </c:pt>
                <c:pt idx="1">
                  <c:v>8.5500000000000007</c:v>
                </c:pt>
                <c:pt idx="2">
                  <c:v>8.1</c:v>
                </c:pt>
                <c:pt idx="3">
                  <c:v>7.65</c:v>
                </c:pt>
                <c:pt idx="4">
                  <c:v>7.2</c:v>
                </c:pt>
                <c:pt idx="5">
                  <c:v>6.75</c:v>
                </c:pt>
                <c:pt idx="6">
                  <c:v>6.3</c:v>
                </c:pt>
                <c:pt idx="7">
                  <c:v>5.85</c:v>
                </c:pt>
                <c:pt idx="8">
                  <c:v>5.4</c:v>
                </c:pt>
                <c:pt idx="9">
                  <c:v>4.95</c:v>
                </c:pt>
                <c:pt idx="10">
                  <c:v>4.5</c:v>
                </c:pt>
                <c:pt idx="11">
                  <c:v>4.05</c:v>
                </c:pt>
                <c:pt idx="12">
                  <c:v>3.5999999999999996</c:v>
                </c:pt>
                <c:pt idx="13">
                  <c:v>3.1499999999999995</c:v>
                </c:pt>
                <c:pt idx="14">
                  <c:v>2.7</c:v>
                </c:pt>
                <c:pt idx="15">
                  <c:v>2.25</c:v>
                </c:pt>
                <c:pt idx="16">
                  <c:v>1.7999999999999998</c:v>
                </c:pt>
                <c:pt idx="17">
                  <c:v>1.3499999999999996</c:v>
                </c:pt>
                <c:pt idx="18">
                  <c:v>0.90000000000000036</c:v>
                </c:pt>
                <c:pt idx="19">
                  <c:v>0.44999999999999929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17-454B-8212-8C2EABBC5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527711"/>
        <c:axId val="330528127"/>
      </c:scatterChart>
      <c:valAx>
        <c:axId val="330527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Cantidades</a:t>
                </a:r>
                <a:r>
                  <a:rPr lang="es-CO" baseline="0"/>
                  <a:t> (Q)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30528127"/>
        <c:crosses val="autoZero"/>
        <c:crossBetween val="midCat"/>
      </c:valAx>
      <c:valAx>
        <c:axId val="33052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Precio 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3052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Ingresos</a:t>
            </a:r>
            <a:r>
              <a:rPr lang="es-CO" baseline="0"/>
              <a:t> Totales 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Fresas!$E$7:$E$27</c:f>
              <c:numCache>
                <c:formatCode>General</c:formatCode>
                <c:ptCount val="21"/>
                <c:pt idx="0">
                  <c:v>0</c:v>
                </c:pt>
                <c:pt idx="1">
                  <c:v>90</c:v>
                </c:pt>
                <c:pt idx="2">
                  <c:v>180</c:v>
                </c:pt>
                <c:pt idx="3">
                  <c:v>270</c:v>
                </c:pt>
                <c:pt idx="4">
                  <c:v>360</c:v>
                </c:pt>
                <c:pt idx="5">
                  <c:v>450</c:v>
                </c:pt>
                <c:pt idx="6">
                  <c:v>540</c:v>
                </c:pt>
                <c:pt idx="7">
                  <c:v>630</c:v>
                </c:pt>
                <c:pt idx="8">
                  <c:v>720</c:v>
                </c:pt>
                <c:pt idx="9">
                  <c:v>810</c:v>
                </c:pt>
                <c:pt idx="10">
                  <c:v>900</c:v>
                </c:pt>
                <c:pt idx="11">
                  <c:v>990</c:v>
                </c:pt>
                <c:pt idx="12">
                  <c:v>1080</c:v>
                </c:pt>
                <c:pt idx="13">
                  <c:v>1170</c:v>
                </c:pt>
                <c:pt idx="14">
                  <c:v>1260</c:v>
                </c:pt>
                <c:pt idx="15">
                  <c:v>1350</c:v>
                </c:pt>
                <c:pt idx="16">
                  <c:v>1440</c:v>
                </c:pt>
                <c:pt idx="17">
                  <c:v>1530</c:v>
                </c:pt>
                <c:pt idx="18">
                  <c:v>1620</c:v>
                </c:pt>
                <c:pt idx="19">
                  <c:v>1710</c:v>
                </c:pt>
                <c:pt idx="20">
                  <c:v>1800</c:v>
                </c:pt>
              </c:numCache>
            </c:numRef>
          </c:xVal>
          <c:yVal>
            <c:numRef>
              <c:f>Fresas!$G$7:$G$27</c:f>
              <c:numCache>
                <c:formatCode>General</c:formatCode>
                <c:ptCount val="21"/>
                <c:pt idx="0">
                  <c:v>0</c:v>
                </c:pt>
                <c:pt idx="1">
                  <c:v>769.50000000000011</c:v>
                </c:pt>
                <c:pt idx="2">
                  <c:v>1458</c:v>
                </c:pt>
                <c:pt idx="3">
                  <c:v>2065.5</c:v>
                </c:pt>
                <c:pt idx="4">
                  <c:v>2592</c:v>
                </c:pt>
                <c:pt idx="5">
                  <c:v>3037.5</c:v>
                </c:pt>
                <c:pt idx="6">
                  <c:v>3402</c:v>
                </c:pt>
                <c:pt idx="7">
                  <c:v>3685.5</c:v>
                </c:pt>
                <c:pt idx="8">
                  <c:v>3888.0000000000005</c:v>
                </c:pt>
                <c:pt idx="9">
                  <c:v>4009.5</c:v>
                </c:pt>
                <c:pt idx="10">
                  <c:v>4050</c:v>
                </c:pt>
                <c:pt idx="11">
                  <c:v>4009.5</c:v>
                </c:pt>
                <c:pt idx="12">
                  <c:v>3887.9999999999995</c:v>
                </c:pt>
                <c:pt idx="13">
                  <c:v>3685.4999999999995</c:v>
                </c:pt>
                <c:pt idx="14">
                  <c:v>3402</c:v>
                </c:pt>
                <c:pt idx="15">
                  <c:v>3037.5</c:v>
                </c:pt>
                <c:pt idx="16">
                  <c:v>2591.9999999999995</c:v>
                </c:pt>
                <c:pt idx="17">
                  <c:v>2065.4999999999995</c:v>
                </c:pt>
                <c:pt idx="18">
                  <c:v>1458.0000000000007</c:v>
                </c:pt>
                <c:pt idx="19">
                  <c:v>769.49999999999875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F7-4657-91F5-4E238E5BB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920463"/>
        <c:axId val="320919631"/>
      </c:scatterChart>
      <c:valAx>
        <c:axId val="320920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0919631"/>
        <c:crosses val="autoZero"/>
        <c:crossBetween val="midCat"/>
      </c:valAx>
      <c:valAx>
        <c:axId val="32091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0920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Oferta</a:t>
            </a:r>
            <a:r>
              <a:rPr lang="es-CO" baseline="0"/>
              <a:t> y Demanda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Taller!$C$15</c:f>
              <c:strCache>
                <c:ptCount val="1"/>
                <c:pt idx="0">
                  <c:v>Po=2+0,002Q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Taller!$B$16:$B$26</c:f>
              <c:numCache>
                <c:formatCode>General</c:formatCode>
                <c:ptCount val="1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</c:numCache>
            </c:numRef>
          </c:xVal>
          <c:yVal>
            <c:numRef>
              <c:f>Taller!$C$16:$C$26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5-4B83-811A-7FB1C770A1F6}"/>
            </c:ext>
          </c:extLst>
        </c:ser>
        <c:ser>
          <c:idx val="1"/>
          <c:order val="1"/>
          <c:tx>
            <c:strRef>
              <c:f>Taller!$D$15</c:f>
              <c:strCache>
                <c:ptCount val="1"/>
                <c:pt idx="0">
                  <c:v>Pd=10-0,002Q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Taller!$B$16:$B$26</c:f>
              <c:numCache>
                <c:formatCode>General</c:formatCode>
                <c:ptCount val="1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</c:numCache>
            </c:numRef>
          </c:xVal>
          <c:yVal>
            <c:numRef>
              <c:f>Taller!$D$16:$D$26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15-4B83-811A-7FB1C770A1F6}"/>
            </c:ext>
          </c:extLst>
        </c:ser>
        <c:ser>
          <c:idx val="2"/>
          <c:order val="2"/>
          <c:tx>
            <c:strRef>
              <c:f>Taller!$F$15</c:f>
              <c:strCache>
                <c:ptCount val="1"/>
                <c:pt idx="0">
                  <c:v>Precio Mínimo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Taller!$B$16:$B$26</c:f>
              <c:numCache>
                <c:formatCode>General</c:formatCode>
                <c:ptCount val="1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</c:numCache>
            </c:numRef>
          </c:xVal>
          <c:yVal>
            <c:numRef>
              <c:f>Taller!$F$16:$F$26</c:f>
              <c:numCache>
                <c:formatCode>General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15-4B83-811A-7FB1C770A1F6}"/>
            </c:ext>
          </c:extLst>
        </c:ser>
        <c:ser>
          <c:idx val="3"/>
          <c:order val="3"/>
          <c:tx>
            <c:strRef>
              <c:f>Taller!$G$15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Taller!$B$16:$B$26</c:f>
              <c:numCache>
                <c:formatCode>General</c:formatCode>
                <c:ptCount val="1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</c:numCache>
            </c:numRef>
          </c:xVal>
          <c:yVal>
            <c:numRef>
              <c:f>Taller!$G$16:$G$26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15-4B83-811A-7FB1C770A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150399"/>
        <c:axId val="454150815"/>
      </c:scatterChart>
      <c:valAx>
        <c:axId val="454150399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Cantidades</a:t>
                </a:r>
                <a:r>
                  <a:rPr lang="es-CO" baseline="0"/>
                  <a:t> (Q)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4150815"/>
        <c:crosses val="autoZero"/>
        <c:crossBetween val="midCat"/>
      </c:valAx>
      <c:valAx>
        <c:axId val="454150815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Precio 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4150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Demanda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Elasticidad!$C$6</c:f>
              <c:strCache>
                <c:ptCount val="1"/>
                <c:pt idx="0">
                  <c:v>Precio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Elasticidad!$B$7:$B$25</c:f>
              <c:numCache>
                <c:formatCode>General</c:formatCode>
                <c:ptCount val="19"/>
                <c:pt idx="0">
                  <c:v>1800</c:v>
                </c:pt>
                <c:pt idx="1">
                  <c:v>1700</c:v>
                </c:pt>
                <c:pt idx="2">
                  <c:v>1600</c:v>
                </c:pt>
                <c:pt idx="3">
                  <c:v>1500</c:v>
                </c:pt>
                <c:pt idx="4">
                  <c:v>1400</c:v>
                </c:pt>
                <c:pt idx="5">
                  <c:v>1300</c:v>
                </c:pt>
                <c:pt idx="6">
                  <c:v>1200</c:v>
                </c:pt>
                <c:pt idx="7">
                  <c:v>1100</c:v>
                </c:pt>
                <c:pt idx="8">
                  <c:v>1000</c:v>
                </c:pt>
                <c:pt idx="9">
                  <c:v>900</c:v>
                </c:pt>
                <c:pt idx="10">
                  <c:v>800</c:v>
                </c:pt>
                <c:pt idx="11">
                  <c:v>700</c:v>
                </c:pt>
                <c:pt idx="12">
                  <c:v>600</c:v>
                </c:pt>
                <c:pt idx="13">
                  <c:v>500</c:v>
                </c:pt>
                <c:pt idx="14">
                  <c:v>400</c:v>
                </c:pt>
                <c:pt idx="15">
                  <c:v>300</c:v>
                </c:pt>
                <c:pt idx="16">
                  <c:v>200</c:v>
                </c:pt>
                <c:pt idx="17">
                  <c:v>100</c:v>
                </c:pt>
                <c:pt idx="18">
                  <c:v>0</c:v>
                </c:pt>
              </c:numCache>
            </c:numRef>
          </c:xVal>
          <c:yVal>
            <c:numRef>
              <c:f>Elasticidad!$C$7:$C$25</c:f>
              <c:numCache>
                <c:formatCode>General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03-448D-A246-E5D294D09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0038111"/>
        <c:axId val="1950050591"/>
      </c:scatterChart>
      <c:valAx>
        <c:axId val="195003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Cantidad</a:t>
                </a:r>
                <a:r>
                  <a:rPr lang="es-CO" baseline="0"/>
                  <a:t> de Cajas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50050591"/>
        <c:crosses val="autoZero"/>
        <c:crossBetween val="midCat"/>
      </c:valAx>
      <c:valAx>
        <c:axId val="195005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Precio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5003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Ingresos</a:t>
            </a:r>
            <a:r>
              <a:rPr lang="en-US" baseline="0"/>
              <a:t> Totales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Elasticidad!$D$6</c:f>
              <c:strCache>
                <c:ptCount val="1"/>
                <c:pt idx="0">
                  <c:v>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Elasticidad!$C$7:$C$25</c:f>
              <c:numCache>
                <c:formatCode>General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</c:numCache>
            </c:numRef>
          </c:xVal>
          <c:yVal>
            <c:numRef>
              <c:f>Elasticidad!$D$7:$D$25</c:f>
              <c:numCache>
                <c:formatCode>General</c:formatCode>
                <c:ptCount val="19"/>
                <c:pt idx="0">
                  <c:v>0</c:v>
                </c:pt>
                <c:pt idx="1">
                  <c:v>850</c:v>
                </c:pt>
                <c:pt idx="2">
                  <c:v>1600</c:v>
                </c:pt>
                <c:pt idx="3">
                  <c:v>2250</c:v>
                </c:pt>
                <c:pt idx="4">
                  <c:v>2800</c:v>
                </c:pt>
                <c:pt idx="5">
                  <c:v>3250</c:v>
                </c:pt>
                <c:pt idx="6">
                  <c:v>3600</c:v>
                </c:pt>
                <c:pt idx="7">
                  <c:v>3850</c:v>
                </c:pt>
                <c:pt idx="8">
                  <c:v>4000</c:v>
                </c:pt>
                <c:pt idx="9">
                  <c:v>4050</c:v>
                </c:pt>
                <c:pt idx="10">
                  <c:v>4000</c:v>
                </c:pt>
                <c:pt idx="11">
                  <c:v>3850</c:v>
                </c:pt>
                <c:pt idx="12">
                  <c:v>3600</c:v>
                </c:pt>
                <c:pt idx="13">
                  <c:v>3250</c:v>
                </c:pt>
                <c:pt idx="14">
                  <c:v>2800</c:v>
                </c:pt>
                <c:pt idx="15">
                  <c:v>2250</c:v>
                </c:pt>
                <c:pt idx="16">
                  <c:v>1600</c:v>
                </c:pt>
                <c:pt idx="17">
                  <c:v>850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F1-46D6-A5A0-F1F1E0C5D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0039775"/>
        <c:axId val="1950045599"/>
      </c:scatterChart>
      <c:valAx>
        <c:axId val="1950039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Precios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50045599"/>
        <c:crosses val="autoZero"/>
        <c:crossBetween val="midCat"/>
      </c:valAx>
      <c:valAx>
        <c:axId val="195004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ingresos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50039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358140</xdr:colOff>
      <xdr:row>6</xdr:row>
      <xdr:rowOff>106680</xdr:rowOff>
    </xdr:from>
    <xdr:to>
      <xdr:col>15</xdr:col>
      <xdr:colOff>53340</xdr:colOff>
      <xdr:row>21</xdr:row>
      <xdr:rowOff>106680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29EEC33-27E1-27DE-FD0D-27BA8E4F6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342900</xdr:colOff>
      <xdr:row>22</xdr:row>
      <xdr:rowOff>129540</xdr:rowOff>
    </xdr:from>
    <xdr:to>
      <xdr:col>15</xdr:col>
      <xdr:colOff>38100</xdr:colOff>
      <xdr:row>37</xdr:row>
      <xdr:rowOff>129540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543207C-1CEC-4959-687A-C19C1CA7D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502920</xdr:colOff>
      <xdr:row>16</xdr:row>
      <xdr:rowOff>152400</xdr:rowOff>
    </xdr:from>
    <xdr:to>
      <xdr:col>14</xdr:col>
      <xdr:colOff>320040</xdr:colOff>
      <xdr:row>31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20A6EA-4BE5-8162-71D7-04FD5332F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716280</xdr:colOff>
      <xdr:row>4</xdr:row>
      <xdr:rowOff>110490</xdr:rowOff>
    </xdr:from>
    <xdr:to>
      <xdr:col>19</xdr:col>
      <xdr:colOff>22860</xdr:colOff>
      <xdr:row>19</xdr:row>
      <xdr:rowOff>102870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C03AC81-0F39-6517-DC01-0A3A4D66F2BA}"/>
            </a:ext>
          </a:extLst>
        </xdr:cNvPr>
        <xdr:cNvGrpSpPr/>
      </xdr:nvGrpSpPr>
      <xdr:grpSpPr>
        <a:xfrm>
          <a:off x="7589520" y="842010"/>
          <a:ext cx="9608820" cy="2743200"/>
          <a:chOff x="7589520" y="842010"/>
          <a:chExt cx="9608820" cy="2743200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0E9895F2-E465-F04C-C18A-4560979D2BE1}"/>
              </a:ext>
            </a:extLst>
          </xdr:cNvPr>
          <xdr:cNvGraphicFramePr/>
        </xdr:nvGraphicFramePr>
        <xdr:xfrm>
          <a:off x="7589520" y="84201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73D92C1D-EDF2-B9E7-905D-DDE6DAFEBB5E}"/>
              </a:ext>
            </a:extLst>
          </xdr:cNvPr>
          <xdr:cNvGraphicFramePr/>
        </xdr:nvGraphicFramePr>
        <xdr:xfrm>
          <a:off x="12626340" y="84201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icolas Gonzalez Jaramillo" id="{46D13306-F85F-4523-8DC0-E39D0A1652DF}" userId="S::nicolas.gonzalez07@est.uexternado.edu.co::abdeb7d9-3002-4d20-92a0-0ced1f3a571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8" dT="2023-02-25T13:26:52.73" personId="{46D13306-F85F-4523-8DC0-E39D0A1652DF}" id="{CA1CB51B-F9CF-4814-888B-802D3F8E64D6}">
    <text>Si me encuentro en el tramo inelástico a medida que subo el precio incrementaré mis ingresos hasta llegar a la unidad. A partir de la unidad, en el tramo elástico, el ingreso disminuirá.</text>
  </threadedComment>
  <threadedComment ref="E16" dT="2023-02-25T13:27:35.90" personId="{46D13306-F85F-4523-8DC0-E39D0A1652DF}" id="{DB4111A9-31E8-4CCA-973F-C9C16546D0C4}">
    <text>Maximización de los Ingresos.</text>
  </threadedComment>
  <threadedComment ref="E17" dT="2023-02-25T13:27:10.99" personId="{46D13306-F85F-4523-8DC0-E39D0A1652DF}" id="{0C523C99-9502-49BA-912F-D4FD99715278}">
    <text>Tramo elástico.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1"/>
  <sheetViews>
    <sheetView topLeftCell="A18" workbookViewId="0">
      <selection activeCell="A39" sqref="A39"/>
    </sheetView>
  </sheetViews>
  <sheetFormatPr baseColWidth="10" defaultColWidth="8.88671875" defaultRowHeight="14.4" x14ac:dyDescent="0.3"/>
  <cols>
    <col min="6" max="6" width="11.44140625" bestFit="1" customWidth="1"/>
  </cols>
  <sheetData>
    <row r="2" spans="1:7" x14ac:dyDescent="0.3">
      <c r="A2" t="s">
        <v>0</v>
      </c>
      <c r="B2">
        <v>1000</v>
      </c>
      <c r="C2">
        <v>600</v>
      </c>
    </row>
    <row r="3" spans="1:7" x14ac:dyDescent="0.3">
      <c r="A3" t="s">
        <v>1</v>
      </c>
      <c r="B3">
        <v>4</v>
      </c>
      <c r="C3">
        <v>6</v>
      </c>
    </row>
    <row r="5" spans="1:7" x14ac:dyDescent="0.3">
      <c r="A5" t="s">
        <v>2</v>
      </c>
      <c r="D5" t="s">
        <v>3</v>
      </c>
    </row>
    <row r="6" spans="1:7" x14ac:dyDescent="0.3">
      <c r="E6" t="s">
        <v>4</v>
      </c>
      <c r="F6" t="s">
        <v>3</v>
      </c>
      <c r="G6" t="s">
        <v>5</v>
      </c>
    </row>
    <row r="7" spans="1:7" x14ac:dyDescent="0.3">
      <c r="E7" cm="1">
        <f t="array" ref="E7:E27">_xlfn.SEQUENCE(21,,0,90)</f>
        <v>0</v>
      </c>
      <c r="F7">
        <f>9-0.005*E7</f>
        <v>9</v>
      </c>
      <c r="G7">
        <f>E7*F7</f>
        <v>0</v>
      </c>
    </row>
    <row r="8" spans="1:7" x14ac:dyDescent="0.3">
      <c r="E8">
        <v>90</v>
      </c>
      <c r="F8">
        <f t="shared" ref="F8:F27" si="0">9-0.005*E8</f>
        <v>8.5500000000000007</v>
      </c>
      <c r="G8">
        <f t="shared" ref="G8:G27" si="1">E8*F8</f>
        <v>769.50000000000011</v>
      </c>
    </row>
    <row r="9" spans="1:7" x14ac:dyDescent="0.3">
      <c r="E9">
        <v>180</v>
      </c>
      <c r="F9">
        <f t="shared" si="0"/>
        <v>8.1</v>
      </c>
      <c r="G9">
        <f t="shared" si="1"/>
        <v>1458</v>
      </c>
    </row>
    <row r="10" spans="1:7" x14ac:dyDescent="0.3">
      <c r="E10">
        <v>270</v>
      </c>
      <c r="F10">
        <f t="shared" si="0"/>
        <v>7.65</v>
      </c>
      <c r="G10">
        <f t="shared" si="1"/>
        <v>2065.5</v>
      </c>
    </row>
    <row r="11" spans="1:7" x14ac:dyDescent="0.3">
      <c r="E11">
        <v>360</v>
      </c>
      <c r="F11">
        <f t="shared" si="0"/>
        <v>7.2</v>
      </c>
      <c r="G11">
        <f t="shared" si="1"/>
        <v>2592</v>
      </c>
    </row>
    <row r="12" spans="1:7" x14ac:dyDescent="0.3">
      <c r="E12">
        <v>450</v>
      </c>
      <c r="F12">
        <f t="shared" si="0"/>
        <v>6.75</v>
      </c>
      <c r="G12">
        <f t="shared" si="1"/>
        <v>3037.5</v>
      </c>
    </row>
    <row r="13" spans="1:7" x14ac:dyDescent="0.3">
      <c r="E13">
        <v>540</v>
      </c>
      <c r="F13">
        <f t="shared" si="0"/>
        <v>6.3</v>
      </c>
      <c r="G13">
        <f t="shared" si="1"/>
        <v>3402</v>
      </c>
    </row>
    <row r="14" spans="1:7" x14ac:dyDescent="0.3">
      <c r="E14">
        <v>630</v>
      </c>
      <c r="F14">
        <f t="shared" si="0"/>
        <v>5.85</v>
      </c>
      <c r="G14">
        <f t="shared" si="1"/>
        <v>3685.5</v>
      </c>
    </row>
    <row r="15" spans="1:7" x14ac:dyDescent="0.3">
      <c r="E15">
        <v>720</v>
      </c>
      <c r="F15">
        <f t="shared" si="0"/>
        <v>5.4</v>
      </c>
      <c r="G15">
        <f t="shared" si="1"/>
        <v>3888.0000000000005</v>
      </c>
    </row>
    <row r="16" spans="1:7" x14ac:dyDescent="0.3">
      <c r="E16">
        <v>810</v>
      </c>
      <c r="F16">
        <f t="shared" si="0"/>
        <v>4.95</v>
      </c>
      <c r="G16">
        <f t="shared" si="1"/>
        <v>4009.5</v>
      </c>
    </row>
    <row r="17" spans="4:7" x14ac:dyDescent="0.3">
      <c r="E17">
        <v>900</v>
      </c>
      <c r="F17">
        <f t="shared" si="0"/>
        <v>4.5</v>
      </c>
      <c r="G17">
        <f t="shared" si="1"/>
        <v>4050</v>
      </c>
    </row>
    <row r="18" spans="4:7" x14ac:dyDescent="0.3">
      <c r="E18">
        <v>990</v>
      </c>
      <c r="F18">
        <f t="shared" si="0"/>
        <v>4.05</v>
      </c>
      <c r="G18">
        <f t="shared" si="1"/>
        <v>4009.5</v>
      </c>
    </row>
    <row r="19" spans="4:7" x14ac:dyDescent="0.3">
      <c r="E19">
        <v>1080</v>
      </c>
      <c r="F19">
        <f t="shared" si="0"/>
        <v>3.5999999999999996</v>
      </c>
      <c r="G19">
        <f t="shared" si="1"/>
        <v>3887.9999999999995</v>
      </c>
    </row>
    <row r="20" spans="4:7" x14ac:dyDescent="0.3">
      <c r="E20">
        <v>1170</v>
      </c>
      <c r="F20">
        <f t="shared" si="0"/>
        <v>3.1499999999999995</v>
      </c>
      <c r="G20">
        <f t="shared" si="1"/>
        <v>3685.4999999999995</v>
      </c>
    </row>
    <row r="21" spans="4:7" x14ac:dyDescent="0.3">
      <c r="E21">
        <v>1260</v>
      </c>
      <c r="F21">
        <f t="shared" si="0"/>
        <v>2.7</v>
      </c>
      <c r="G21">
        <f t="shared" si="1"/>
        <v>3402</v>
      </c>
    </row>
    <row r="22" spans="4:7" x14ac:dyDescent="0.3">
      <c r="E22">
        <v>1350</v>
      </c>
      <c r="F22">
        <f t="shared" si="0"/>
        <v>2.25</v>
      </c>
      <c r="G22">
        <f t="shared" si="1"/>
        <v>3037.5</v>
      </c>
    </row>
    <row r="23" spans="4:7" x14ac:dyDescent="0.3">
      <c r="E23">
        <v>1440</v>
      </c>
      <c r="F23">
        <f t="shared" si="0"/>
        <v>1.7999999999999998</v>
      </c>
      <c r="G23">
        <f t="shared" si="1"/>
        <v>2591.9999999999995</v>
      </c>
    </row>
    <row r="24" spans="4:7" x14ac:dyDescent="0.3">
      <c r="E24">
        <v>1530</v>
      </c>
      <c r="F24">
        <f t="shared" si="0"/>
        <v>1.3499999999999996</v>
      </c>
      <c r="G24">
        <f t="shared" si="1"/>
        <v>2065.4999999999995</v>
      </c>
    </row>
    <row r="25" spans="4:7" x14ac:dyDescent="0.3">
      <c r="E25">
        <v>1620</v>
      </c>
      <c r="F25">
        <f t="shared" si="0"/>
        <v>0.90000000000000036</v>
      </c>
      <c r="G25">
        <f t="shared" si="1"/>
        <v>1458.0000000000007</v>
      </c>
    </row>
    <row r="26" spans="4:7" x14ac:dyDescent="0.3">
      <c r="E26">
        <v>1710</v>
      </c>
      <c r="F26">
        <f t="shared" si="0"/>
        <v>0.44999999999999929</v>
      </c>
      <c r="G26">
        <f t="shared" si="1"/>
        <v>769.49999999999875</v>
      </c>
    </row>
    <row r="27" spans="4:7" x14ac:dyDescent="0.3">
      <c r="E27">
        <v>1800</v>
      </c>
      <c r="F27">
        <f t="shared" si="0"/>
        <v>0</v>
      </c>
      <c r="G27">
        <f t="shared" si="1"/>
        <v>0</v>
      </c>
    </row>
    <row r="30" spans="4:7" x14ac:dyDescent="0.3">
      <c r="D30" t="s">
        <v>4</v>
      </c>
      <c r="E30" t="s">
        <v>3</v>
      </c>
      <c r="F30" t="s">
        <v>5</v>
      </c>
      <c r="G30" t="s">
        <v>6</v>
      </c>
    </row>
    <row r="31" spans="4:7" x14ac:dyDescent="0.3">
      <c r="D31">
        <v>899.99999785146679</v>
      </c>
      <c r="E31">
        <f>9-0.005*D31</f>
        <v>4.5000000107426663</v>
      </c>
      <c r="F31">
        <f>D31*E31</f>
        <v>4050</v>
      </c>
      <c r="G31">
        <f>9*D31-0.005*(D31^2)</f>
        <v>4050.0000000000005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6F87-64A0-4829-BB6B-8F53EBCB0EA0}">
  <dimension ref="B2:L26"/>
  <sheetViews>
    <sheetView topLeftCell="A10" workbookViewId="0">
      <selection activeCell="P20" sqref="P20"/>
    </sheetView>
  </sheetViews>
  <sheetFormatPr baseColWidth="10" defaultRowHeight="14.4" x14ac:dyDescent="0.3"/>
  <sheetData>
    <row r="2" spans="2:12" x14ac:dyDescent="0.3">
      <c r="B2" t="s">
        <v>7</v>
      </c>
    </row>
    <row r="4" spans="2:12" x14ac:dyDescent="0.3">
      <c r="B4" t="s">
        <v>8</v>
      </c>
    </row>
    <row r="5" spans="2:12" x14ac:dyDescent="0.3">
      <c r="B5" t="s">
        <v>9</v>
      </c>
    </row>
    <row r="7" spans="2:12" x14ac:dyDescent="0.3">
      <c r="B7" t="s">
        <v>10</v>
      </c>
    </row>
    <row r="8" spans="2:12" x14ac:dyDescent="0.3">
      <c r="B8" t="s">
        <v>11</v>
      </c>
    </row>
    <row r="9" spans="2:12" x14ac:dyDescent="0.3">
      <c r="B9" t="s">
        <v>12</v>
      </c>
    </row>
    <row r="10" spans="2:12" x14ac:dyDescent="0.3">
      <c r="B10" t="s">
        <v>13</v>
      </c>
    </row>
    <row r="11" spans="2:12" x14ac:dyDescent="0.3">
      <c r="B11" t="s">
        <v>14</v>
      </c>
    </row>
    <row r="12" spans="2:12" x14ac:dyDescent="0.3">
      <c r="B12" t="s">
        <v>15</v>
      </c>
    </row>
    <row r="15" spans="2:12" x14ac:dyDescent="0.3">
      <c r="B15" t="s">
        <v>4</v>
      </c>
      <c r="C15" t="s">
        <v>17</v>
      </c>
      <c r="D15" t="s">
        <v>16</v>
      </c>
      <c r="E15" t="s">
        <v>19</v>
      </c>
      <c r="F15" t="s">
        <v>20</v>
      </c>
      <c r="I15" t="s">
        <v>4</v>
      </c>
      <c r="J15" t="s">
        <v>17</v>
      </c>
      <c r="K15" t="s">
        <v>16</v>
      </c>
      <c r="L15" t="s">
        <v>18</v>
      </c>
    </row>
    <row r="16" spans="2:12" x14ac:dyDescent="0.3">
      <c r="B16" cm="1">
        <f t="array" ref="B16:B26">_xlfn.SEQUENCE(11,,0,500)</f>
        <v>0</v>
      </c>
      <c r="C16">
        <f>2+0.002*B16</f>
        <v>2</v>
      </c>
      <c r="D16">
        <f>10-0.002*B16</f>
        <v>10</v>
      </c>
      <c r="E16">
        <f>D16*B16</f>
        <v>0</v>
      </c>
      <c r="F16">
        <v>8</v>
      </c>
      <c r="I16">
        <v>2000.0000000000005</v>
      </c>
      <c r="J16">
        <f>2+0.002*I16</f>
        <v>6.0000000000000009</v>
      </c>
      <c r="K16">
        <f>10-0.002*I16</f>
        <v>5.9999999999999991</v>
      </c>
      <c r="L16">
        <f>K16-J16</f>
        <v>0</v>
      </c>
    </row>
    <row r="17" spans="2:6" x14ac:dyDescent="0.3">
      <c r="B17">
        <v>500</v>
      </c>
      <c r="C17">
        <f t="shared" ref="C17:C26" si="0">2+0.002*B17</f>
        <v>3</v>
      </c>
      <c r="D17">
        <f t="shared" ref="D17:D26" si="1">10-0.002*B17</f>
        <v>9</v>
      </c>
      <c r="E17">
        <f t="shared" ref="E17:E26" si="2">D17*B17</f>
        <v>4500</v>
      </c>
      <c r="F17">
        <v>8</v>
      </c>
    </row>
    <row r="18" spans="2:6" x14ac:dyDescent="0.3">
      <c r="B18">
        <v>1000</v>
      </c>
      <c r="C18">
        <f t="shared" si="0"/>
        <v>4</v>
      </c>
      <c r="D18">
        <f t="shared" si="1"/>
        <v>8</v>
      </c>
      <c r="E18">
        <f t="shared" si="2"/>
        <v>8000</v>
      </c>
      <c r="F18">
        <v>8</v>
      </c>
    </row>
    <row r="19" spans="2:6" x14ac:dyDescent="0.3">
      <c r="B19">
        <v>1500</v>
      </c>
      <c r="C19">
        <f t="shared" si="0"/>
        <v>5</v>
      </c>
      <c r="D19">
        <f t="shared" si="1"/>
        <v>7</v>
      </c>
      <c r="E19">
        <f t="shared" si="2"/>
        <v>10500</v>
      </c>
      <c r="F19">
        <v>8</v>
      </c>
    </row>
    <row r="20" spans="2:6" x14ac:dyDescent="0.3">
      <c r="B20">
        <v>2000</v>
      </c>
      <c r="C20">
        <f t="shared" si="0"/>
        <v>6</v>
      </c>
      <c r="D20">
        <f t="shared" si="1"/>
        <v>6</v>
      </c>
      <c r="E20">
        <f t="shared" si="2"/>
        <v>12000</v>
      </c>
      <c r="F20">
        <v>8</v>
      </c>
    </row>
    <row r="21" spans="2:6" x14ac:dyDescent="0.3">
      <c r="B21">
        <v>2500</v>
      </c>
      <c r="C21">
        <f t="shared" si="0"/>
        <v>7</v>
      </c>
      <c r="D21">
        <f t="shared" si="1"/>
        <v>5</v>
      </c>
      <c r="E21">
        <f t="shared" si="2"/>
        <v>12500</v>
      </c>
      <c r="F21">
        <v>8</v>
      </c>
    </row>
    <row r="22" spans="2:6" x14ac:dyDescent="0.3">
      <c r="B22">
        <v>3000</v>
      </c>
      <c r="C22">
        <f t="shared" si="0"/>
        <v>8</v>
      </c>
      <c r="D22">
        <f t="shared" si="1"/>
        <v>4</v>
      </c>
      <c r="E22">
        <f t="shared" si="2"/>
        <v>12000</v>
      </c>
      <c r="F22">
        <v>8</v>
      </c>
    </row>
    <row r="23" spans="2:6" x14ac:dyDescent="0.3">
      <c r="B23">
        <v>3500</v>
      </c>
      <c r="C23">
        <f t="shared" si="0"/>
        <v>9</v>
      </c>
      <c r="D23">
        <f t="shared" si="1"/>
        <v>3</v>
      </c>
      <c r="E23">
        <f t="shared" si="2"/>
        <v>10500</v>
      </c>
      <c r="F23">
        <v>8</v>
      </c>
    </row>
    <row r="24" spans="2:6" x14ac:dyDescent="0.3">
      <c r="B24">
        <v>4000</v>
      </c>
      <c r="C24">
        <f t="shared" si="0"/>
        <v>10</v>
      </c>
      <c r="D24">
        <f t="shared" si="1"/>
        <v>2</v>
      </c>
      <c r="E24">
        <f t="shared" si="2"/>
        <v>8000</v>
      </c>
      <c r="F24">
        <v>8</v>
      </c>
    </row>
    <row r="25" spans="2:6" x14ac:dyDescent="0.3">
      <c r="B25">
        <v>4500</v>
      </c>
      <c r="C25">
        <f t="shared" si="0"/>
        <v>11</v>
      </c>
      <c r="D25">
        <f t="shared" si="1"/>
        <v>1</v>
      </c>
      <c r="E25">
        <f t="shared" si="2"/>
        <v>4500</v>
      </c>
      <c r="F25">
        <v>8</v>
      </c>
    </row>
    <row r="26" spans="2:6" x14ac:dyDescent="0.3">
      <c r="B26">
        <v>5000</v>
      </c>
      <c r="C26">
        <f t="shared" si="0"/>
        <v>12</v>
      </c>
      <c r="D26">
        <f t="shared" si="1"/>
        <v>0</v>
      </c>
      <c r="E26">
        <f t="shared" si="2"/>
        <v>0</v>
      </c>
      <c r="F26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2CE2-49FF-497A-B45B-49EBCA663956}">
  <dimension ref="A2:F25"/>
  <sheetViews>
    <sheetView tabSelected="1" topLeftCell="E1" workbookViewId="0">
      <selection activeCell="O4" sqref="O4"/>
    </sheetView>
  </sheetViews>
  <sheetFormatPr baseColWidth="10" defaultRowHeight="14.4" x14ac:dyDescent="0.3"/>
  <cols>
    <col min="1" max="1" width="26.5546875" bestFit="1" customWidth="1"/>
    <col min="2" max="2" width="15.21875" bestFit="1" customWidth="1"/>
    <col min="5" max="5" width="15" bestFit="1" customWidth="1"/>
    <col min="6" max="6" width="20.33203125" bestFit="1" customWidth="1"/>
  </cols>
  <sheetData>
    <row r="2" spans="1:6" x14ac:dyDescent="0.3">
      <c r="A2" t="s">
        <v>23</v>
      </c>
      <c r="B2" t="s">
        <v>21</v>
      </c>
    </row>
    <row r="3" spans="1:6" x14ac:dyDescent="0.3">
      <c r="A3" t="s">
        <v>24</v>
      </c>
      <c r="B3" t="s">
        <v>22</v>
      </c>
    </row>
    <row r="4" spans="1:6" x14ac:dyDescent="0.3">
      <c r="A4" t="s">
        <v>25</v>
      </c>
      <c r="B4" t="s">
        <v>26</v>
      </c>
    </row>
    <row r="5" spans="1:6" ht="15" thickBot="1" x14ac:dyDescent="0.35"/>
    <row r="6" spans="1:6" x14ac:dyDescent="0.3">
      <c r="B6" s="5" t="s">
        <v>22</v>
      </c>
      <c r="C6" s="6" t="s">
        <v>27</v>
      </c>
      <c r="D6" s="6" t="s">
        <v>28</v>
      </c>
      <c r="E6" s="6" t="s">
        <v>29</v>
      </c>
      <c r="F6" s="7" t="s">
        <v>30</v>
      </c>
    </row>
    <row r="7" spans="1:6" x14ac:dyDescent="0.3">
      <c r="B7" s="8">
        <f>1800-200*C7</f>
        <v>1800</v>
      </c>
      <c r="C7" s="1" cm="1">
        <f t="array" ref="C7:C25">_xlfn.SEQUENCE(19,,0,0.5)</f>
        <v>0</v>
      </c>
      <c r="D7" s="1">
        <f>B7*C7</f>
        <v>0</v>
      </c>
      <c r="E7" s="2"/>
      <c r="F7" s="9">
        <f t="shared" ref="F7:F24" si="0">-200*C7/B7</f>
        <v>0</v>
      </c>
    </row>
    <row r="8" spans="1:6" x14ac:dyDescent="0.3">
      <c r="B8" s="8">
        <f t="shared" ref="B8:B25" si="1">1800-200*C8</f>
        <v>1700</v>
      </c>
      <c r="C8" s="1">
        <v>0.5</v>
      </c>
      <c r="D8" s="1">
        <f t="shared" ref="D8:D25" si="2">B8*C8</f>
        <v>850</v>
      </c>
      <c r="E8" s="3">
        <f t="shared" ref="E8:E24" si="3">((B9/B8)-1)/((C9/C8)-1)</f>
        <v>-5.8823529411764719E-2</v>
      </c>
      <c r="F8" s="9">
        <f t="shared" si="0"/>
        <v>-5.8823529411764705E-2</v>
      </c>
    </row>
    <row r="9" spans="1:6" x14ac:dyDescent="0.3">
      <c r="B9" s="8">
        <f t="shared" si="1"/>
        <v>1600</v>
      </c>
      <c r="C9" s="1">
        <v>1</v>
      </c>
      <c r="D9" s="1">
        <f t="shared" si="2"/>
        <v>1600</v>
      </c>
      <c r="E9" s="3">
        <f t="shared" si="3"/>
        <v>-0.125</v>
      </c>
      <c r="F9" s="9">
        <f t="shared" si="0"/>
        <v>-0.125</v>
      </c>
    </row>
    <row r="10" spans="1:6" x14ac:dyDescent="0.3">
      <c r="B10" s="8">
        <f t="shared" si="1"/>
        <v>1500</v>
      </c>
      <c r="C10" s="1">
        <v>1.5</v>
      </c>
      <c r="D10" s="1">
        <f t="shared" si="2"/>
        <v>2250</v>
      </c>
      <c r="E10" s="3">
        <f t="shared" si="3"/>
        <v>-0.2</v>
      </c>
      <c r="F10" s="9">
        <f t="shared" si="0"/>
        <v>-0.2</v>
      </c>
    </row>
    <row r="11" spans="1:6" x14ac:dyDescent="0.3">
      <c r="B11" s="8">
        <f t="shared" si="1"/>
        <v>1400</v>
      </c>
      <c r="C11" s="1">
        <v>2</v>
      </c>
      <c r="D11" s="1">
        <f t="shared" si="2"/>
        <v>2800</v>
      </c>
      <c r="E11" s="3">
        <f t="shared" si="3"/>
        <v>-0.28571428571428559</v>
      </c>
      <c r="F11" s="9">
        <f t="shared" si="0"/>
        <v>-0.2857142857142857</v>
      </c>
    </row>
    <row r="12" spans="1:6" x14ac:dyDescent="0.3">
      <c r="B12" s="8">
        <f t="shared" si="1"/>
        <v>1300</v>
      </c>
      <c r="C12" s="1">
        <v>2.5</v>
      </c>
      <c r="D12" s="1">
        <f t="shared" si="2"/>
        <v>3250</v>
      </c>
      <c r="E12" s="3">
        <f t="shared" si="3"/>
        <v>-0.38461538461538447</v>
      </c>
      <c r="F12" s="9">
        <f t="shared" si="0"/>
        <v>-0.38461538461538464</v>
      </c>
    </row>
    <row r="13" spans="1:6" x14ac:dyDescent="0.3">
      <c r="B13" s="8">
        <f t="shared" si="1"/>
        <v>1200</v>
      </c>
      <c r="C13" s="1">
        <v>3</v>
      </c>
      <c r="D13" s="1">
        <f t="shared" si="2"/>
        <v>3600</v>
      </c>
      <c r="E13" s="3">
        <f t="shared" si="3"/>
        <v>-0.5</v>
      </c>
      <c r="F13" s="9">
        <f t="shared" si="0"/>
        <v>-0.5</v>
      </c>
    </row>
    <row r="14" spans="1:6" x14ac:dyDescent="0.3">
      <c r="B14" s="8">
        <f t="shared" si="1"/>
        <v>1100</v>
      </c>
      <c r="C14" s="1">
        <v>3.5</v>
      </c>
      <c r="D14" s="1">
        <f t="shared" si="2"/>
        <v>3850</v>
      </c>
      <c r="E14" s="3">
        <f t="shared" si="3"/>
        <v>-0.63636363636363691</v>
      </c>
      <c r="F14" s="9">
        <f t="shared" si="0"/>
        <v>-0.63636363636363635</v>
      </c>
    </row>
    <row r="15" spans="1:6" x14ac:dyDescent="0.3">
      <c r="B15" s="8">
        <f t="shared" si="1"/>
        <v>1000</v>
      </c>
      <c r="C15" s="1">
        <v>4</v>
      </c>
      <c r="D15" s="1">
        <f t="shared" si="2"/>
        <v>4000</v>
      </c>
      <c r="E15" s="3">
        <f t="shared" si="3"/>
        <v>-0.79999999999999982</v>
      </c>
      <c r="F15" s="9">
        <f t="shared" si="0"/>
        <v>-0.8</v>
      </c>
    </row>
    <row r="16" spans="1:6" x14ac:dyDescent="0.3">
      <c r="B16" s="8">
        <f t="shared" si="1"/>
        <v>900</v>
      </c>
      <c r="C16" s="1">
        <v>4.5</v>
      </c>
      <c r="D16" s="1">
        <f t="shared" si="2"/>
        <v>4050</v>
      </c>
      <c r="E16" s="2">
        <f t="shared" si="3"/>
        <v>-1</v>
      </c>
      <c r="F16" s="9">
        <f t="shared" si="0"/>
        <v>-1</v>
      </c>
    </row>
    <row r="17" spans="2:6" x14ac:dyDescent="0.3">
      <c r="B17" s="8">
        <f t="shared" si="1"/>
        <v>800</v>
      </c>
      <c r="C17" s="1">
        <v>5</v>
      </c>
      <c r="D17" s="1">
        <f t="shared" si="2"/>
        <v>4000</v>
      </c>
      <c r="E17" s="4">
        <f t="shared" si="3"/>
        <v>-1.2499999999999989</v>
      </c>
      <c r="F17" s="9">
        <f t="shared" si="0"/>
        <v>-1.25</v>
      </c>
    </row>
    <row r="18" spans="2:6" x14ac:dyDescent="0.3">
      <c r="B18" s="8">
        <f t="shared" si="1"/>
        <v>700</v>
      </c>
      <c r="C18" s="1">
        <v>5.5</v>
      </c>
      <c r="D18" s="1">
        <f t="shared" si="2"/>
        <v>3850</v>
      </c>
      <c r="E18" s="4">
        <f t="shared" si="3"/>
        <v>-1.5714285714285734</v>
      </c>
      <c r="F18" s="9">
        <f t="shared" si="0"/>
        <v>-1.5714285714285714</v>
      </c>
    </row>
    <row r="19" spans="2:6" x14ac:dyDescent="0.3">
      <c r="B19" s="8">
        <f t="shared" si="1"/>
        <v>600</v>
      </c>
      <c r="C19" s="1">
        <v>6</v>
      </c>
      <c r="D19" s="1">
        <f t="shared" si="2"/>
        <v>3600</v>
      </c>
      <c r="E19" s="4">
        <f t="shared" si="3"/>
        <v>-2.0000000000000013</v>
      </c>
      <c r="F19" s="9">
        <f t="shared" si="0"/>
        <v>-2</v>
      </c>
    </row>
    <row r="20" spans="2:6" x14ac:dyDescent="0.3">
      <c r="B20" s="8">
        <f t="shared" si="1"/>
        <v>500</v>
      </c>
      <c r="C20" s="1">
        <v>6.5</v>
      </c>
      <c r="D20" s="1">
        <f t="shared" si="2"/>
        <v>3250</v>
      </c>
      <c r="E20" s="4">
        <f t="shared" si="3"/>
        <v>-2.600000000000001</v>
      </c>
      <c r="F20" s="9">
        <f t="shared" si="0"/>
        <v>-2.6</v>
      </c>
    </row>
    <row r="21" spans="2:6" x14ac:dyDescent="0.3">
      <c r="B21" s="8">
        <f t="shared" si="1"/>
        <v>400</v>
      </c>
      <c r="C21" s="1">
        <v>7</v>
      </c>
      <c r="D21" s="1">
        <f t="shared" si="2"/>
        <v>2800</v>
      </c>
      <c r="E21" s="4">
        <f t="shared" si="3"/>
        <v>-3.5000000000000018</v>
      </c>
      <c r="F21" s="9">
        <f t="shared" si="0"/>
        <v>-3.5</v>
      </c>
    </row>
    <row r="22" spans="2:6" x14ac:dyDescent="0.3">
      <c r="B22" s="8">
        <f t="shared" si="1"/>
        <v>300</v>
      </c>
      <c r="C22" s="1">
        <v>7.5</v>
      </c>
      <c r="D22" s="1">
        <f t="shared" si="2"/>
        <v>2250</v>
      </c>
      <c r="E22" s="4">
        <f t="shared" si="3"/>
        <v>-5.0000000000000018</v>
      </c>
      <c r="F22" s="9">
        <f t="shared" si="0"/>
        <v>-5</v>
      </c>
    </row>
    <row r="23" spans="2:6" x14ac:dyDescent="0.3">
      <c r="B23" s="8">
        <f t="shared" si="1"/>
        <v>200</v>
      </c>
      <c r="C23" s="1">
        <v>8</v>
      </c>
      <c r="D23" s="1">
        <f t="shared" si="2"/>
        <v>1600</v>
      </c>
      <c r="E23" s="4">
        <f t="shared" si="3"/>
        <v>-8</v>
      </c>
      <c r="F23" s="9">
        <f t="shared" si="0"/>
        <v>-8</v>
      </c>
    </row>
    <row r="24" spans="2:6" x14ac:dyDescent="0.3">
      <c r="B24" s="8">
        <f t="shared" si="1"/>
        <v>100</v>
      </c>
      <c r="C24" s="1">
        <v>8.5</v>
      </c>
      <c r="D24" s="1">
        <f t="shared" si="2"/>
        <v>850</v>
      </c>
      <c r="E24" s="4">
        <f t="shared" si="3"/>
        <v>-16.999999999999996</v>
      </c>
      <c r="F24" s="9">
        <f t="shared" si="0"/>
        <v>-17</v>
      </c>
    </row>
    <row r="25" spans="2:6" ht="15" thickBot="1" x14ac:dyDescent="0.35">
      <c r="B25" s="10">
        <f t="shared" si="1"/>
        <v>0</v>
      </c>
      <c r="C25" s="11">
        <v>9</v>
      </c>
      <c r="D25" s="11">
        <f t="shared" si="2"/>
        <v>0</v>
      </c>
      <c r="E25" s="12"/>
      <c r="F25" s="13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Fresas</vt:lpstr>
      <vt:lpstr>Taller</vt:lpstr>
      <vt:lpstr>Elasticidad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GONZÁLEZ</dc:creator>
  <cp:lastModifiedBy>NICOLÁS GONZÁLEZ</cp:lastModifiedBy>
  <dcterms:created xsi:type="dcterms:W3CDTF">2015-06-05T18:19:34Z</dcterms:created>
  <dcterms:modified xsi:type="dcterms:W3CDTF">2023-02-25T17:27:47Z</dcterms:modified>
</cp:coreProperties>
</file>