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ippa\Documents\SugarSync Shared Folders\David Radley\CMWF\PROJECTS\SCORECARDS\VULNERABLE POPULATIONS 2013\Web\PUF\"/>
    </mc:Choice>
  </mc:AlternateContent>
  <bookViews>
    <workbookView xWindow="0" yWindow="0" windowWidth="20340" windowHeight="10440" tabRatio="699" firstSheet="6" activeTab="7"/>
  </bookViews>
  <sheets>
    <sheet name="VULN" sheetId="1" state="hidden" r:id="rId1"/>
    <sheet name="NV" sheetId="2" state="hidden" r:id="rId2"/>
    <sheet name="ST" sheetId="3" state="hidden" r:id="rId3"/>
    <sheet name="VR" sheetId="4" state="hidden" r:id="rId4"/>
    <sheet name="Mx Detail" sheetId="11" state="hidden" r:id="rId5"/>
    <sheet name="Variables" sheetId="6" state="hidden" r:id="rId6"/>
    <sheet name="Indicator Details" sheetId="9" r:id="rId7"/>
    <sheet name="Report" sheetId="7" r:id="rId8"/>
    <sheet name="Data" sheetId="8" r:id="rId9"/>
  </sheets>
  <definedNames>
    <definedName name="NV">NV!$A$1:$AJ$53</definedName>
    <definedName name="_xlnm.Print_Area" localSheetId="6">'Indicator Details'!$B$7:$I$13</definedName>
    <definedName name="_xlnm.Print_Area" localSheetId="7">Report!$A$10:$I$49</definedName>
    <definedName name="_xlnm.Print_Titles" localSheetId="8">Data!$A:$A</definedName>
    <definedName name="ST">ST!$A$1:$AJ$53</definedName>
    <definedName name="VR">VR!$A$1:$AJ$53</definedName>
    <definedName name="VULN">VULN!$A$1:$AJ$54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6" l="1"/>
  <c r="A20" i="6"/>
  <c r="A8" i="6"/>
  <c r="A2" i="6"/>
  <c r="C5" i="9" l="1"/>
  <c r="D10" i="9" s="1"/>
  <c r="E3" i="7"/>
  <c r="E4" i="7"/>
  <c r="D12" i="9" l="1"/>
  <c r="D13" i="9"/>
  <c r="G7" i="9"/>
  <c r="F7" i="9"/>
  <c r="E7" i="9"/>
  <c r="H7" i="9"/>
  <c r="D7" i="9"/>
  <c r="D11" i="9"/>
  <c r="D9" i="9"/>
  <c r="D8" i="9"/>
  <c r="B15" i="7" l="1"/>
  <c r="C4" i="7" l="1"/>
  <c r="I12" i="7" l="1"/>
  <c r="H12" i="7"/>
  <c r="G12" i="7"/>
  <c r="F12" i="7"/>
  <c r="E12" i="7"/>
  <c r="D12" i="7"/>
  <c r="B47" i="7" l="1"/>
  <c r="B46" i="7"/>
  <c r="B45" i="7"/>
  <c r="B44" i="7"/>
  <c r="B43" i="7"/>
  <c r="B42" i="7"/>
  <c r="B39" i="7"/>
  <c r="B40" i="7"/>
  <c r="B38" i="7"/>
  <c r="B37" i="7"/>
  <c r="B36" i="7"/>
  <c r="B35" i="7"/>
  <c r="B34" i="7"/>
  <c r="B33" i="7"/>
  <c r="B30" i="7"/>
  <c r="B31" i="7"/>
  <c r="B29" i="7"/>
  <c r="B28" i="7"/>
  <c r="B27" i="7"/>
  <c r="B26" i="7"/>
  <c r="B25" i="7"/>
  <c r="B24" i="7"/>
  <c r="B21" i="7"/>
  <c r="B23" i="7"/>
  <c r="B22" i="7"/>
  <c r="B17" i="7"/>
  <c r="B18" i="7"/>
  <c r="B19" i="7"/>
  <c r="B16" i="7"/>
  <c r="B11" i="7" l="1"/>
  <c r="I4" i="7" l="1"/>
  <c r="H11" i="7" s="1"/>
  <c r="G4" i="7"/>
  <c r="F11" i="7" s="1"/>
  <c r="D11" i="7"/>
  <c r="E13" i="7"/>
  <c r="E16" i="7" l="1"/>
  <c r="E44" i="7"/>
  <c r="E39" i="7"/>
  <c r="E36" i="7"/>
  <c r="E32" i="7"/>
  <c r="E28" i="7"/>
  <c r="E24" i="7"/>
  <c r="E20" i="7"/>
  <c r="E15" i="7"/>
  <c r="E42" i="7"/>
  <c r="E34" i="7"/>
  <c r="E26" i="7"/>
  <c r="E18" i="7"/>
  <c r="E41" i="7"/>
  <c r="E33" i="7"/>
  <c r="E25" i="7"/>
  <c r="E19" i="7"/>
  <c r="E47" i="7"/>
  <c r="E43" i="7"/>
  <c r="E40" i="7"/>
  <c r="E35" i="7"/>
  <c r="E30" i="7"/>
  <c r="E27" i="7"/>
  <c r="E21" i="7"/>
  <c r="E17" i="7"/>
  <c r="E14" i="7"/>
  <c r="E46" i="7"/>
  <c r="E38" i="7"/>
  <c r="E31" i="7"/>
  <c r="E23" i="7"/>
  <c r="E45" i="7"/>
  <c r="E37" i="7"/>
  <c r="E29" i="7"/>
  <c r="E22" i="7"/>
  <c r="D18" i="7"/>
  <c r="D44" i="7"/>
  <c r="D40" i="7"/>
  <c r="D35" i="7"/>
  <c r="D31" i="7"/>
  <c r="D26" i="7"/>
  <c r="D23" i="7"/>
  <c r="D16" i="7"/>
  <c r="D47" i="7"/>
  <c r="D43" i="7"/>
  <c r="D38" i="7"/>
  <c r="D34" i="7"/>
  <c r="D29" i="7"/>
  <c r="D25" i="7"/>
  <c r="D22" i="7"/>
  <c r="D15" i="7"/>
  <c r="D46" i="7"/>
  <c r="D42" i="7"/>
  <c r="D37" i="7"/>
  <c r="D33" i="7"/>
  <c r="D28" i="7"/>
  <c r="D24" i="7"/>
  <c r="D17" i="7"/>
  <c r="D45" i="7"/>
  <c r="D39" i="7"/>
  <c r="D36" i="7"/>
  <c r="D30" i="7"/>
  <c r="D27" i="7"/>
  <c r="D21" i="7"/>
  <c r="D19" i="7"/>
  <c r="D10" i="7"/>
  <c r="I3" i="7"/>
  <c r="H10" i="7" l="1"/>
  <c r="I47" i="7"/>
  <c r="I45" i="7"/>
  <c r="I43" i="7"/>
  <c r="I41" i="7"/>
  <c r="H40" i="7"/>
  <c r="H37" i="7"/>
  <c r="H35" i="7"/>
  <c r="H33" i="7"/>
  <c r="I31" i="7"/>
  <c r="I28" i="7"/>
  <c r="I26" i="7"/>
  <c r="I24" i="7"/>
  <c r="I23" i="7"/>
  <c r="I20" i="7"/>
  <c r="H18" i="7"/>
  <c r="H16" i="7"/>
  <c r="H47" i="7"/>
  <c r="H45" i="7"/>
  <c r="H43" i="7"/>
  <c r="I39" i="7"/>
  <c r="I38" i="7"/>
  <c r="I36" i="7"/>
  <c r="I34" i="7"/>
  <c r="I32" i="7"/>
  <c r="H31" i="7"/>
  <c r="H28" i="7"/>
  <c r="H26" i="7"/>
  <c r="H24" i="7"/>
  <c r="H23" i="7"/>
  <c r="I17" i="7"/>
  <c r="I19" i="7"/>
  <c r="I15" i="7"/>
  <c r="I46" i="7"/>
  <c r="I44" i="7"/>
  <c r="I42" i="7"/>
  <c r="H39" i="7"/>
  <c r="H38" i="7"/>
  <c r="H36" i="7"/>
  <c r="H34" i="7"/>
  <c r="H42" i="7"/>
  <c r="I33" i="7"/>
  <c r="H29" i="7"/>
  <c r="H25" i="7"/>
  <c r="H22" i="7"/>
  <c r="I16" i="7"/>
  <c r="I40" i="7"/>
  <c r="I30" i="7"/>
  <c r="I27" i="7"/>
  <c r="I21" i="7"/>
  <c r="H17" i="7"/>
  <c r="H15" i="7"/>
  <c r="H46" i="7"/>
  <c r="I37" i="7"/>
  <c r="H30" i="7"/>
  <c r="H27" i="7"/>
  <c r="H21" i="7"/>
  <c r="I18" i="7"/>
  <c r="I14" i="7"/>
  <c r="H44" i="7"/>
  <c r="I35" i="7"/>
  <c r="I29" i="7"/>
  <c r="I25" i="7"/>
  <c r="I22" i="7"/>
  <c r="H19" i="7"/>
  <c r="I13" i="7"/>
  <c r="G3" i="7"/>
  <c r="F10" i="7" l="1"/>
  <c r="G14" i="7"/>
  <c r="F46" i="7"/>
  <c r="F44" i="7"/>
  <c r="F42" i="7"/>
  <c r="G40" i="7"/>
  <c r="G37" i="7"/>
  <c r="G35" i="7"/>
  <c r="G33" i="7"/>
  <c r="F30" i="7"/>
  <c r="F29" i="7"/>
  <c r="F27" i="7"/>
  <c r="F25" i="7"/>
  <c r="F21" i="7"/>
  <c r="F22" i="7"/>
  <c r="G18" i="7"/>
  <c r="G16" i="7"/>
  <c r="G47" i="7"/>
  <c r="G45" i="7"/>
  <c r="G43" i="7"/>
  <c r="G41" i="7"/>
  <c r="F40" i="7"/>
  <c r="F37" i="7"/>
  <c r="F35" i="7"/>
  <c r="F33" i="7"/>
  <c r="G31" i="7"/>
  <c r="G28" i="7"/>
  <c r="G26" i="7"/>
  <c r="G24" i="7"/>
  <c r="G23" i="7"/>
  <c r="G20" i="7"/>
  <c r="F18" i="7"/>
  <c r="F16" i="7"/>
  <c r="G46" i="7"/>
  <c r="G42" i="7"/>
  <c r="F38" i="7"/>
  <c r="F34" i="7"/>
  <c r="G29" i="7"/>
  <c r="G25" i="7"/>
  <c r="G22" i="7"/>
  <c r="F19" i="7"/>
  <c r="G13" i="7"/>
  <c r="F45" i="7"/>
  <c r="G39" i="7"/>
  <c r="G36" i="7"/>
  <c r="G32" i="7"/>
  <c r="F28" i="7"/>
  <c r="F24" i="7"/>
  <c r="G17" i="7"/>
  <c r="G15" i="7"/>
  <c r="G44" i="7"/>
  <c r="F39" i="7"/>
  <c r="F36" i="7"/>
  <c r="G30" i="7"/>
  <c r="G27" i="7"/>
  <c r="G21" i="7"/>
  <c r="F17" i="7"/>
  <c r="F15" i="7"/>
  <c r="F47" i="7"/>
  <c r="F43" i="7"/>
  <c r="G38" i="7"/>
  <c r="G34" i="7"/>
  <c r="F31" i="7"/>
  <c r="F26" i="7"/>
  <c r="F23" i="7"/>
  <c r="G19" i="7"/>
</calcChain>
</file>

<file path=xl/sharedStrings.xml><?xml version="1.0" encoding="utf-8"?>
<sst xmlns="http://schemas.openxmlformats.org/spreadsheetml/2006/main" count="2176" uniqueCount="202">
  <si>
    <t>OVERALL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</si>
  <si>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</si>
  <si>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</si>
  <si>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</si>
  <si>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</si>
  <si>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</si>
  <si>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</si>
  <si>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</si>
  <si>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</si>
  <si>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</si>
  <si>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</si>
  <si>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</si>
  <si>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</si>
  <si>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</si>
  <si>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</si>
  <si>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</si>
  <si>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</si>
  <si>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</si>
  <si>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</si>
  <si>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</si>
  <si>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</si>
  <si>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</si>
  <si>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</si>
  <si>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</si>
  <si>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</si>
  <si>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</si>
  <si>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</si>
  <si>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</si>
  <si>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</si>
  <si>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</si>
  <si>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</si>
  <si>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</si>
  <si>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</si>
  <si>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</si>
  <si>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</si>
  <si>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</si>
  <si>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</si>
  <si>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</si>
  <si>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</si>
  <si>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</si>
  <si>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</si>
  <si>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</si>
  <si>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</si>
  <si>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</si>
  <si>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</si>
  <si>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United States</t>
  </si>
  <si>
    <t>Utah</t>
  </si>
  <si>
    <t>Vermont</t>
  </si>
  <si>
    <t>Virginia</t>
  </si>
  <si>
    <t>Washington</t>
  </si>
  <si>
    <t>West Virginia</t>
  </si>
  <si>
    <t>Wisconsin</t>
  </si>
  <si>
    <t>Wyoming</t>
  </si>
  <si>
    <t>Access and Affordability</t>
  </si>
  <si>
    <t>Uninsured Adults</t>
  </si>
  <si>
    <t>Uninsured Children</t>
  </si>
  <si>
    <t>No Dental Visit in Past Year</t>
  </si>
  <si>
    <t>High Out-of-Pocket Medical Spending</t>
  </si>
  <si>
    <t>Went Without Care Because of Cost</t>
  </si>
  <si>
    <t>Prevention and Treatment</t>
  </si>
  <si>
    <t>Adult Usual Source of Care</t>
  </si>
  <si>
    <t>Child Medical Home</t>
  </si>
  <si>
    <t>Older Adult Preventive Care</t>
  </si>
  <si>
    <t>Child Medical and Dental Visit</t>
  </si>
  <si>
    <t>Medicare Received a High-Risk Drug</t>
  </si>
  <si>
    <t>Medicare Received a Contraindicated Drug</t>
  </si>
  <si>
    <t>Medicare Hospital 30-Day Mortality</t>
  </si>
  <si>
    <t>Hospital Quality</t>
  </si>
  <si>
    <t>Surgical Care to Prevent Complications</t>
  </si>
  <si>
    <t>Patient-Centered Hospital Care</t>
  </si>
  <si>
    <t>Hospital Discharge Instructions for Home Recovery</t>
  </si>
  <si>
    <t>Potentially Avoidable Hospital Use</t>
  </si>
  <si>
    <t>Medicare 30-Day Readmissions</t>
  </si>
  <si>
    <t>Short-Stay Nursing Home Residents with Readmission Within 30 Days</t>
  </si>
  <si>
    <t>Long-Stay Nursing Home Residents with Hospital Admission</t>
  </si>
  <si>
    <t>Healthy Lives</t>
  </si>
  <si>
    <t>Adults Who Smoke</t>
  </si>
  <si>
    <t>Adults Who Are Obese</t>
  </si>
  <si>
    <t>Health-Related Poor Quality of Life</t>
  </si>
  <si>
    <t>Rate</t>
  </si>
  <si>
    <t>-</t>
  </si>
  <si>
    <t>Select State</t>
  </si>
  <si>
    <t xml:space="preserve"> </t>
  </si>
  <si>
    <t>Hospital Admissions for Pediatric Asthma, per 100,000</t>
  </si>
  <si>
    <t>Hospital Admissions for Adult Respiratory Disease, per 100,000</t>
  </si>
  <si>
    <t>Hospital Admissions for Adult Diabetes, per 100,000</t>
  </si>
  <si>
    <t>Medicare Admissions for Ambulatory Care–Sensitive Conditions, per 100,000</t>
  </si>
  <si>
    <t>Medicare Potentially Avoidable Emergency Department Visits, per 1,000</t>
  </si>
  <si>
    <t>Overall Performance</t>
  </si>
  <si>
    <t>Total Population</t>
  </si>
  <si>
    <t>Location:</t>
  </si>
  <si>
    <t>Group:</t>
  </si>
  <si>
    <t>State</t>
  </si>
  <si>
    <t>(Ranks only available for vulnerable group)</t>
  </si>
  <si>
    <t>Years of Potential Life Lost, per 100,000</t>
  </si>
  <si>
    <t>Infant Mortality, per 1,000</t>
  </si>
  <si>
    <t>Rank</t>
  </si>
  <si>
    <t xml:space="preserve">Rate </t>
  </si>
  <si>
    <t>Select Indicator</t>
  </si>
  <si>
    <t>Full Indicator Name:</t>
  </si>
  <si>
    <t>title</t>
  </si>
  <si>
    <t>short_title</t>
  </si>
  <si>
    <t>vuln_def</t>
  </si>
  <si>
    <t>nv_def</t>
  </si>
  <si>
    <t>Less than 200% of the federal poverty level (FPL)</t>
  </si>
  <si>
    <t>At or above 400% of FPL</t>
  </si>
  <si>
    <t>Safety-Net Hospitals: The 25% of hospitals in each state that received the highest payments for treating a disproportionate share of low-income patients</t>
  </si>
  <si>
    <t>Non-Safety-Net Hospitals: The 75% of hospitals in each state that received the lowest payments for treating a disproportionate share of low-income patients</t>
  </si>
  <si>
    <t>Low-income Medicare beneficiaries who receive a subsidy to help pay for their prescription drug benefit</t>
  </si>
  <si>
    <t>Higher-income Medicare beneficiaries who do not receive a subsidy to help pay for their prescription drug benefit</t>
  </si>
  <si>
    <t>Residence in a low-income zip code, where median household income in the zip code is less than $39,000</t>
  </si>
  <si>
    <t xml:space="preserve">Residence in a high-income zip code, where median household income in the zip code is $64,000 or more </t>
  </si>
  <si>
    <t xml:space="preserve">Medicare beneficiaries who also receive Medicaid </t>
  </si>
  <si>
    <t xml:space="preserve">Medicare beneficiaries who do not receive Medicaid </t>
  </si>
  <si>
    <t>All long-stay nursing home patients considered vulnerable</t>
  </si>
  <si>
    <t>All short-stay nursing home patients considered vulnerable</t>
  </si>
  <si>
    <t>Decedent's education: high school diploma (or equivalent) or less</t>
  </si>
  <si>
    <t>Decedent's education: four-year college degree or more</t>
  </si>
  <si>
    <t>Mother's education: high school diploma (or equivalent) or less</t>
  </si>
  <si>
    <t>Mother's education: four-year college degree or more</t>
  </si>
  <si>
    <t>data</t>
  </si>
  <si>
    <t>source</t>
  </si>
  <si>
    <t>data year</t>
  </si>
  <si>
    <t>Percent of adults ages 19–64 uninsured</t>
  </si>
  <si>
    <t>CPS ASEC</t>
  </si>
  <si>
    <t xml:space="preserve">Analysis of CPS by N.Tilipman, Columbia University Mailman School of Public Health. </t>
  </si>
  <si>
    <t>2010-2011</t>
  </si>
  <si>
    <t>Percent of children ages 0–18 uninsured</t>
  </si>
  <si>
    <t>Percent of adults without a dentist, dental hygienist, or dental clinic visit in the past year</t>
  </si>
  <si>
    <t>BRFSS</t>
  </si>
  <si>
    <t>Analysis by authors</t>
  </si>
  <si>
    <t xml:space="preserve">Analysis of CPS by C.Solis-Roman, Columbia University Mailman School of Public Health. </t>
  </si>
  <si>
    <t>Percent of adults who went without care because of cost in the past year</t>
  </si>
  <si>
    <t>Percent of adults age 50 and older who received recommended screening and preventive care</t>
  </si>
  <si>
    <t>Percent of adults with a usual source of care</t>
  </si>
  <si>
    <t>Percent of children with a medical home</t>
  </si>
  <si>
    <t>NSCH</t>
  </si>
  <si>
    <t>Percent of children with both a medical and dental preventive care visit in the past year</t>
  </si>
  <si>
    <t>Percent of patients hospitalized for heart failure or pneumonia who received recommended care</t>
  </si>
  <si>
    <t>CMS Hospital Compare</t>
  </si>
  <si>
    <t>Analysis by IPRO</t>
  </si>
  <si>
    <t>10/2010 - 09/2011</t>
  </si>
  <si>
    <t>Percent of surgical patients who received appropriate care to prevent complications</t>
  </si>
  <si>
    <t>Risk-adjusted 30-day mortality among Medicare beneficiaries hospitalized for heart attack, heart failure, or pneumonia</t>
  </si>
  <si>
    <t>HCAHPS (via CMS Hospital Compare)</t>
  </si>
  <si>
    <t>Percent of patients who reported hospital staff always managed pain well, responded when needed help to get to bathroom or pressed call button, and explained medicines and side effects</t>
  </si>
  <si>
    <t>Percent of Medicare beneficiaries who received at least one drug that should be avoided in the elderly</t>
  </si>
  <si>
    <t xml:space="preserve">5% Medicare enrolled in Part D </t>
  </si>
  <si>
    <t>Analysis by Y.Zhang and S.H.Baik, University of Pittsburgh</t>
  </si>
  <si>
    <t>Percent of Medicare beneficiaries with dementia, hip/pelvic fracture, or chronic renal failure who received prescription in an ambulatory care setting that is contraindicated for that condition</t>
  </si>
  <si>
    <t>Hospital admissions for pediatric asthma, per 100,000 children</t>
  </si>
  <si>
    <t xml:space="preserve">Analysis by A.Jha and A.Epstein, Harvard School of Public Health </t>
  </si>
  <si>
    <t>Medicare 30-day hospital readmissions as a percent of admissions</t>
  </si>
  <si>
    <t>MedPAR, MDS</t>
  </si>
  <si>
    <t>Analysis by V.Mor, Brown University</t>
  </si>
  <si>
    <t>Potentially avoidable hospitalizations from respiratory disease among adults, per 100,000</t>
  </si>
  <si>
    <t>Potentially avoidable hospitalizations from complications of diabetes among adults, per 100,000</t>
  </si>
  <si>
    <t>Potentially avoidable emergency department visits among Medicare beneficiaries, per 1,000 beneficiaries</t>
  </si>
  <si>
    <t>CDC NVSS: Mortality Restricted Use File</t>
  </si>
  <si>
    <t>2008-2010</t>
  </si>
  <si>
    <t>Infant mortality, deaths per 1,000 live births</t>
  </si>
  <si>
    <t xml:space="preserve">CDC NVSS: Linked Birth/Death Restricted Use File </t>
  </si>
  <si>
    <t>2006-2008</t>
  </si>
  <si>
    <t>Percent of adults who smoke</t>
  </si>
  <si>
    <t>Percent of adults ages 18–64 who are obese (BMI &gt;= 30)</t>
  </si>
  <si>
    <t>Percent of adults ages 18–64 who report fair/poor health, 14+ bad mental health days, or activity limitations</t>
  </si>
  <si>
    <t>Percent of adults ages 18–64 who have lost six or more teeth because of tooth decay, infection, or gum disease</t>
  </si>
  <si>
    <t>Low</t>
  </si>
  <si>
    <t>High</t>
  </si>
  <si>
    <t>Data:</t>
  </si>
  <si>
    <t>Source:</t>
  </si>
  <si>
    <t>Year:</t>
  </si>
  <si>
    <t>Desired Direction:</t>
  </si>
  <si>
    <t>direction</t>
  </si>
  <si>
    <t>Select an indicator from the dropdown box below to view details</t>
  </si>
  <si>
    <t>Advantaged</t>
  </si>
  <si>
    <t>Percent of hospitalized patients given information about what to do during their recovery at home</t>
  </si>
  <si>
    <t>Hospital admissions among Medicare beneficiaries for ambulatory care–sensitive conditions, per 100,000 beneficiaries</t>
  </si>
  <si>
    <t>Percent of long-stay nursing home residents hospitalized within six-month period</t>
  </si>
  <si>
    <t>Percent of short-stay  nursing home residents readmitted within 30 days of hospital discharge to nursing home</t>
  </si>
  <si>
    <t>HCUP (via AHRQ State Health Snapshots)</t>
  </si>
  <si>
    <t>Medicare Claims (via CCW)</t>
  </si>
  <si>
    <t>Medicare claims (via CCW)</t>
  </si>
  <si>
    <t>5% Medicare claims (via CCW)</t>
  </si>
  <si>
    <t>2011-2012</t>
  </si>
  <si>
    <t>07/2009 - 06/2011</t>
  </si>
  <si>
    <t>Percent of individuals with high out-of-pocket medical spending relative to their annual household income</t>
  </si>
  <si>
    <t>Years of potential life lost before age 75 among adults age 25 and older</t>
  </si>
  <si>
    <t>Prevention &amp; Treatment Dimension</t>
  </si>
  <si>
    <t>Access &amp; Affordability Dimension</t>
  </si>
  <si>
    <t>Potentially Avoidable Hospital Use Dimension</t>
  </si>
  <si>
    <t>Healthy Lives Dimension</t>
  </si>
  <si>
    <t>Adults who Have Lost Six or More Teeth</t>
  </si>
  <si>
    <t>Low-Income*</t>
  </si>
  <si>
    <t>Advantaged*</t>
  </si>
  <si>
    <t>* Definition varies. Select indicator below to view details</t>
  </si>
  <si>
    <t>Commonwealth Fund Scorecard on State Health System Performance for Low-Income Populations, 2013</t>
  </si>
  <si>
    <t>Low-Income:</t>
  </si>
  <si>
    <t>Advantaged:</t>
  </si>
  <si>
    <t>Low-Income</t>
  </si>
  <si>
    <r>
      <rPr>
        <b/>
        <sz val="8"/>
        <rFont val="Calibri"/>
        <family val="2"/>
        <scheme val="minor"/>
      </rPr>
      <t>Citation:</t>
    </r>
    <r>
      <rPr>
        <sz val="8"/>
        <rFont val="Calibri"/>
        <family val="2"/>
        <scheme val="minor"/>
      </rPr>
      <t xml:space="preserve"> C. Schoen, D. Radley, P. Riley, J. Lippa, J. Berensen, C. Dermody, A. Shih. Health Care in the Two Americas: Findings from the Scorecard on State Health System Performance for Low-Income Populations, 2013. The Commonwealth Fund. September, 2013.</t>
    </r>
  </si>
  <si>
    <t>Overall Performance and Dimension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</si>
</sst>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%&quot;"/>
    <numFmt numFmtId="165" formatCode="#,##0.0"/>
  </numFmts>
  <fonts count="18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5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42">
    <xf numFmtId="0" fontId="0" fillId="0" borderId="0" xfId="0"/>
    <xf numFmtId="0" fontId="5" fillId="0" borderId="0" xfId="0" applyFont="1"/>
    <xf numFmtId="4" fontId="5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9" fillId="0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right" vertical="center" wrapText="1" indent="1"/>
    </xf>
    <xf numFmtId="0" fontId="12" fillId="0" borderId="10" xfId="0" applyFont="1" applyBorder="1" applyAlignment="1">
      <alignment horizontal="right" vertical="center" wrapText="1" indent="1"/>
    </xf>
    <xf numFmtId="0" fontId="12" fillId="0" borderId="3" xfId="0" applyFont="1" applyBorder="1" applyAlignment="1">
      <alignment horizontal="right" vertical="center" wrapText="1" indent="1"/>
    </xf>
    <xf numFmtId="0" fontId="7" fillId="0" borderId="1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left" vertical="center" wrapText="1" indent="1"/>
    </xf>
    <xf numFmtId="0" fontId="10" fillId="0" borderId="9" xfId="0" applyFont="1" applyFill="1" applyBorder="1" applyAlignment="1">
      <alignment wrapText="1"/>
    </xf>
    <xf numFmtId="0" fontId="10" fillId="0" borderId="12" xfId="0" applyFont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wrapText="1"/>
    </xf>
    <xf numFmtId="0" fontId="12" fillId="0" borderId="0" xfId="0" applyFont="1" applyAlignment="1">
      <alignment horizontal="center" wrapText="1"/>
    </xf>
    <xf numFmtId="0" fontId="12" fillId="5" borderId="22" xfId="0" applyFont="1" applyFill="1" applyBorder="1" applyAlignment="1">
      <alignment horizontal="center" wrapText="1"/>
    </xf>
    <xf numFmtId="0" fontId="12" fillId="4" borderId="34" xfId="0" applyFont="1" applyFill="1" applyBorder="1" applyAlignment="1">
      <alignment horizontal="center" wrapText="1"/>
    </xf>
    <xf numFmtId="0" fontId="12" fillId="3" borderId="34" xfId="0" applyFont="1" applyFill="1" applyBorder="1" applyAlignment="1">
      <alignment horizontal="center" wrapText="1"/>
    </xf>
    <xf numFmtId="0" fontId="12" fillId="2" borderId="34" xfId="0" applyFont="1" applyFill="1" applyBorder="1" applyAlignment="1">
      <alignment horizontal="center" wrapText="1"/>
    </xf>
    <xf numFmtId="0" fontId="12" fillId="5" borderId="34" xfId="0" applyFont="1" applyFill="1" applyBorder="1" applyAlignment="1">
      <alignment horizontal="center" wrapText="1"/>
    </xf>
    <xf numFmtId="0" fontId="12" fillId="4" borderId="6" xfId="0" applyFont="1" applyFill="1" applyBorder="1" applyAlignment="1">
      <alignment horizontal="center" wrapText="1"/>
    </xf>
    <xf numFmtId="0" fontId="12" fillId="4" borderId="40" xfId="0" applyFont="1" applyFill="1" applyBorder="1" applyAlignment="1">
      <alignment horizontal="center" wrapText="1"/>
    </xf>
    <xf numFmtId="0" fontId="12" fillId="3" borderId="40" xfId="0" applyFont="1" applyFill="1" applyBorder="1" applyAlignment="1">
      <alignment horizontal="center" wrapText="1"/>
    </xf>
    <xf numFmtId="0" fontId="12" fillId="3" borderId="6" xfId="0" applyFont="1" applyFill="1" applyBorder="1" applyAlignment="1">
      <alignment horizontal="center" wrapText="1"/>
    </xf>
    <xf numFmtId="0" fontId="12" fillId="2" borderId="6" xfId="0" applyFont="1" applyFill="1" applyBorder="1" applyAlignment="1">
      <alignment horizontal="center" wrapText="1"/>
    </xf>
    <xf numFmtId="0" fontId="12" fillId="2" borderId="40" xfId="0" applyFont="1" applyFill="1" applyBorder="1" applyAlignment="1">
      <alignment horizontal="center" wrapText="1"/>
    </xf>
    <xf numFmtId="0" fontId="12" fillId="5" borderId="6" xfId="0" applyFont="1" applyFill="1" applyBorder="1" applyAlignment="1">
      <alignment horizontal="center" wrapText="1"/>
    </xf>
    <xf numFmtId="0" fontId="12" fillId="5" borderId="40" xfId="0" applyFont="1" applyFill="1" applyBorder="1" applyAlignment="1">
      <alignment horizontal="center" wrapText="1"/>
    </xf>
    <xf numFmtId="0" fontId="12" fillId="4" borderId="35" xfId="0" applyFont="1" applyFill="1" applyBorder="1" applyAlignment="1">
      <alignment horizontal="center" vertical="center" wrapText="1"/>
    </xf>
    <xf numFmtId="0" fontId="12" fillId="3" borderId="35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12" fillId="4" borderId="32" xfId="0" applyFont="1" applyFill="1" applyBorder="1" applyAlignment="1">
      <alignment horizontal="center" vertical="center" wrapText="1"/>
    </xf>
    <xf numFmtId="0" fontId="12" fillId="4" borderId="24" xfId="0" applyFont="1" applyFill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 vertical="center" wrapText="1"/>
    </xf>
    <xf numFmtId="0" fontId="12" fillId="4" borderId="23" xfId="0" applyFont="1" applyFill="1" applyBorder="1" applyAlignment="1">
      <alignment horizontal="center" vertical="center" wrapText="1"/>
    </xf>
    <xf numFmtId="0" fontId="12" fillId="4" borderId="41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wrapText="1"/>
    </xf>
    <xf numFmtId="0" fontId="12" fillId="3" borderId="41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2" fillId="3" borderId="37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12" fillId="2" borderId="41" xfId="0" applyFont="1" applyFill="1" applyBorder="1" applyAlignment="1">
      <alignment horizontal="center" vertical="center" wrapText="1"/>
    </xf>
    <xf numFmtId="0" fontId="12" fillId="5" borderId="32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2" fillId="5" borderId="37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12" fillId="5" borderId="41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10" fillId="0" borderId="14" xfId="0" applyFont="1" applyBorder="1" applyAlignment="1">
      <alignment horizontal="right" vertical="center" indent="1"/>
    </xf>
    <xf numFmtId="164" fontId="10" fillId="0" borderId="46" xfId="0" applyNumberFormat="1" applyFont="1" applyBorder="1" applyAlignment="1">
      <alignment horizontal="right" vertical="center" indent="1"/>
    </xf>
    <xf numFmtId="3" fontId="10" fillId="0" borderId="26" xfId="0" applyNumberFormat="1" applyFont="1" applyBorder="1" applyAlignment="1">
      <alignment horizontal="right" vertical="center" indent="1"/>
    </xf>
    <xf numFmtId="164" fontId="10" fillId="0" borderId="26" xfId="0" applyNumberFormat="1" applyFont="1" applyBorder="1" applyAlignment="1">
      <alignment horizontal="right" vertical="center" indent="1"/>
    </xf>
    <xf numFmtId="164" fontId="10" fillId="0" borderId="47" xfId="0" applyNumberFormat="1" applyFont="1" applyBorder="1" applyAlignment="1">
      <alignment horizontal="right" vertical="center" indent="1"/>
    </xf>
    <xf numFmtId="164" fontId="10" fillId="0" borderId="48" xfId="0" applyNumberFormat="1" applyFont="1" applyBorder="1" applyAlignment="1">
      <alignment horizontal="right" vertical="center" indent="1"/>
    </xf>
    <xf numFmtId="164" fontId="10" fillId="0" borderId="49" xfId="0" applyNumberFormat="1" applyFont="1" applyBorder="1" applyAlignment="1">
      <alignment horizontal="right" vertical="center" indent="1"/>
    </xf>
    <xf numFmtId="3" fontId="10" fillId="0" borderId="46" xfId="0" applyNumberFormat="1" applyFont="1" applyBorder="1" applyAlignment="1">
      <alignment horizontal="right" vertical="center" indent="1"/>
    </xf>
    <xf numFmtId="3" fontId="10" fillId="0" borderId="47" xfId="0" applyNumberFormat="1" applyFont="1" applyBorder="1" applyAlignment="1">
      <alignment horizontal="right" vertical="center" indent="1"/>
    </xf>
    <xf numFmtId="3" fontId="10" fillId="0" borderId="48" xfId="0" applyNumberFormat="1" applyFont="1" applyBorder="1" applyAlignment="1">
      <alignment horizontal="right" vertical="center" indent="1"/>
    </xf>
    <xf numFmtId="3" fontId="10" fillId="0" borderId="49" xfId="0" applyNumberFormat="1" applyFont="1" applyBorder="1" applyAlignment="1">
      <alignment horizontal="right" vertical="center" indent="1"/>
    </xf>
    <xf numFmtId="164" fontId="10" fillId="0" borderId="50" xfId="0" applyNumberFormat="1" applyFont="1" applyBorder="1" applyAlignment="1">
      <alignment horizontal="right" vertical="center" indent="1"/>
    </xf>
    <xf numFmtId="0" fontId="7" fillId="0" borderId="15" xfId="0" applyFont="1" applyFill="1" applyBorder="1" applyAlignment="1">
      <alignment horizontal="right" vertical="center" indent="1"/>
    </xf>
    <xf numFmtId="3" fontId="7" fillId="0" borderId="2" xfId="0" applyNumberFormat="1" applyFont="1" applyFill="1" applyBorder="1" applyAlignment="1">
      <alignment horizontal="right" vertical="center" indent="1"/>
    </xf>
    <xf numFmtId="3" fontId="7" fillId="0" borderId="27" xfId="0" applyNumberFormat="1" applyFont="1" applyFill="1" applyBorder="1" applyAlignment="1">
      <alignment horizontal="right" vertical="center" indent="1"/>
    </xf>
    <xf numFmtId="3" fontId="7" fillId="0" borderId="1" xfId="0" applyNumberFormat="1" applyFont="1" applyFill="1" applyBorder="1" applyAlignment="1">
      <alignment horizontal="right" vertical="center" indent="1"/>
    </xf>
    <xf numFmtId="3" fontId="7" fillId="0" borderId="42" xfId="0" applyNumberFormat="1" applyFont="1" applyFill="1" applyBorder="1" applyAlignment="1">
      <alignment horizontal="right" vertical="center" indent="1"/>
    </xf>
    <xf numFmtId="3" fontId="7" fillId="0" borderId="43" xfId="0" applyNumberFormat="1" applyFont="1" applyFill="1" applyBorder="1" applyAlignment="1">
      <alignment horizontal="right" vertical="center" indent="1"/>
    </xf>
    <xf numFmtId="3" fontId="7" fillId="0" borderId="29" xfId="0" applyNumberFormat="1" applyFont="1" applyFill="1" applyBorder="1" applyAlignment="1">
      <alignment horizontal="right" vertical="center" indent="1"/>
    </xf>
    <xf numFmtId="0" fontId="7" fillId="0" borderId="16" xfId="0" applyFont="1" applyFill="1" applyBorder="1" applyAlignment="1">
      <alignment horizontal="right" vertical="center" indent="1"/>
    </xf>
    <xf numFmtId="3" fontId="7" fillId="0" borderId="33" xfId="0" applyNumberFormat="1" applyFont="1" applyFill="1" applyBorder="1" applyAlignment="1">
      <alignment horizontal="right" vertical="center" indent="1"/>
    </xf>
    <xf numFmtId="3" fontId="7" fillId="0" borderId="28" xfId="0" applyNumberFormat="1" applyFont="1" applyFill="1" applyBorder="1" applyAlignment="1">
      <alignment horizontal="right" vertical="center" indent="1"/>
    </xf>
    <xf numFmtId="3" fontId="7" fillId="0" borderId="38" xfId="0" applyNumberFormat="1" applyFont="1" applyFill="1" applyBorder="1" applyAlignment="1">
      <alignment horizontal="right" vertical="center" indent="1"/>
    </xf>
    <xf numFmtId="3" fontId="7" fillId="0" borderId="44" xfId="0" applyNumberFormat="1" applyFont="1" applyFill="1" applyBorder="1" applyAlignment="1">
      <alignment horizontal="right" vertical="center" indent="1"/>
    </xf>
    <xf numFmtId="3" fontId="7" fillId="0" borderId="45" xfId="0" applyNumberFormat="1" applyFont="1" applyFill="1" applyBorder="1" applyAlignment="1">
      <alignment horizontal="right" vertical="center" indent="1"/>
    </xf>
    <xf numFmtId="3" fontId="7" fillId="0" borderId="30" xfId="0" applyNumberFormat="1" applyFont="1" applyFill="1" applyBorder="1" applyAlignment="1">
      <alignment horizontal="right" vertical="center" indent="1"/>
    </xf>
    <xf numFmtId="0" fontId="11" fillId="6" borderId="0" xfId="0" applyFont="1" applyFill="1" applyAlignment="1">
      <alignment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4" fillId="0" borderId="0" xfId="1" applyFont="1" applyBorder="1" applyAlignment="1">
      <alignment horizontal="right"/>
    </xf>
    <xf numFmtId="0" fontId="4" fillId="0" borderId="0" xfId="1" applyFont="1" applyBorder="1" applyAlignment="1"/>
    <xf numFmtId="0" fontId="4" fillId="0" borderId="0" xfId="1" applyFont="1" applyBorder="1" applyAlignment="1">
      <alignment horizontal="left"/>
    </xf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15" fillId="0" borderId="0" xfId="0" applyFont="1"/>
    <xf numFmtId="0" fontId="0" fillId="0" borderId="0" xfId="0" applyFont="1" applyBorder="1" applyAlignment="1">
      <alignment horizontal="left"/>
    </xf>
    <xf numFmtId="0" fontId="15" fillId="0" borderId="0" xfId="0" applyFont="1" applyAlignment="1">
      <alignment vertical="top"/>
    </xf>
    <xf numFmtId="0" fontId="15" fillId="0" borderId="0" xfId="0" applyFont="1" applyAlignment="1">
      <alignment vertical="center"/>
    </xf>
    <xf numFmtId="0" fontId="15" fillId="0" borderId="8" xfId="0" applyFont="1" applyBorder="1" applyAlignment="1">
      <alignment horizontal="left" vertical="top" wrapText="1" indent="1"/>
    </xf>
    <xf numFmtId="0" fontId="8" fillId="0" borderId="51" xfId="0" applyFont="1" applyFill="1" applyBorder="1" applyAlignment="1">
      <alignment vertical="center"/>
    </xf>
    <xf numFmtId="0" fontId="6" fillId="0" borderId="51" xfId="0" applyFont="1" applyFill="1" applyBorder="1" applyAlignment="1">
      <alignment vertical="center" wrapText="1"/>
    </xf>
    <xf numFmtId="0" fontId="6" fillId="0" borderId="51" xfId="0" applyFont="1" applyFill="1" applyBorder="1" applyAlignment="1">
      <alignment vertical="center"/>
    </xf>
    <xf numFmtId="0" fontId="10" fillId="7" borderId="6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7" fillId="0" borderId="0" xfId="0" applyFont="1"/>
    <xf numFmtId="0" fontId="3" fillId="0" borderId="0" xfId="1" applyFont="1" applyBorder="1" applyAlignment="1">
      <alignment horizontal="right"/>
    </xf>
    <xf numFmtId="0" fontId="2" fillId="0" borderId="0" xfId="1" applyFont="1" applyBorder="1" applyAlignment="1"/>
    <xf numFmtId="0" fontId="1" fillId="0" borderId="0" xfId="1" applyFont="1" applyBorder="1" applyAlignment="1"/>
    <xf numFmtId="0" fontId="12" fillId="3" borderId="21" xfId="0" applyFont="1" applyFill="1" applyBorder="1" applyAlignment="1">
      <alignment horizontal="center" wrapText="1"/>
    </xf>
    <xf numFmtId="0" fontId="12" fillId="4" borderId="21" xfId="0" applyFont="1" applyFill="1" applyBorder="1" applyAlignment="1">
      <alignment horizontal="center" wrapText="1"/>
    </xf>
    <xf numFmtId="0" fontId="12" fillId="2" borderId="21" xfId="0" applyFont="1" applyFill="1" applyBorder="1" applyAlignment="1">
      <alignment horizontal="center" wrapText="1"/>
    </xf>
    <xf numFmtId="0" fontId="12" fillId="5" borderId="21" xfId="0" applyFont="1" applyFill="1" applyBorder="1" applyAlignment="1">
      <alignment horizontal="center" wrapText="1"/>
    </xf>
    <xf numFmtId="0" fontId="12" fillId="4" borderId="52" xfId="0" applyFont="1" applyFill="1" applyBorder="1" applyAlignment="1">
      <alignment horizontal="center" wrapText="1"/>
    </xf>
    <xf numFmtId="0" fontId="12" fillId="3" borderId="52" xfId="0" applyFont="1" applyFill="1" applyBorder="1" applyAlignment="1">
      <alignment horizontal="center" wrapText="1"/>
    </xf>
    <xf numFmtId="0" fontId="12" fillId="2" borderId="52" xfId="0" applyFont="1" applyFill="1" applyBorder="1" applyAlignment="1">
      <alignment horizontal="center" wrapText="1"/>
    </xf>
    <xf numFmtId="0" fontId="12" fillId="5" borderId="52" xfId="0" applyFont="1" applyFill="1" applyBorder="1" applyAlignment="1">
      <alignment horizontal="center" wrapText="1"/>
    </xf>
    <xf numFmtId="165" fontId="7" fillId="0" borderId="1" xfId="0" applyNumberFormat="1" applyFont="1" applyBorder="1" applyAlignment="1">
      <alignment horizontal="center" vertical="center"/>
    </xf>
    <xf numFmtId="165" fontId="10" fillId="0" borderId="48" xfId="0" applyNumberFormat="1" applyFont="1" applyBorder="1" applyAlignment="1">
      <alignment horizontal="right" vertical="center" indent="1"/>
    </xf>
    <xf numFmtId="165" fontId="7" fillId="0" borderId="42" xfId="0" applyNumberFormat="1" applyFont="1" applyFill="1" applyBorder="1" applyAlignment="1">
      <alignment horizontal="right" vertical="center" indent="1"/>
    </xf>
    <xf numFmtId="165" fontId="7" fillId="0" borderId="44" xfId="0" applyNumberFormat="1" applyFont="1" applyFill="1" applyBorder="1" applyAlignment="1">
      <alignment horizontal="right" vertical="center" indent="1"/>
    </xf>
    <xf numFmtId="165" fontId="10" fillId="0" borderId="26" xfId="0" applyNumberFormat="1" applyFont="1" applyBorder="1" applyAlignment="1">
      <alignment horizontal="right" vertical="center" indent="1"/>
    </xf>
    <xf numFmtId="165" fontId="10" fillId="0" borderId="49" xfId="0" applyNumberFormat="1" applyFont="1" applyBorder="1" applyAlignment="1">
      <alignment horizontal="right" vertical="center" indent="1"/>
    </xf>
    <xf numFmtId="165" fontId="7" fillId="0" borderId="27" xfId="0" applyNumberFormat="1" applyFont="1" applyFill="1" applyBorder="1" applyAlignment="1">
      <alignment horizontal="right" vertical="center" indent="1"/>
    </xf>
    <xf numFmtId="165" fontId="7" fillId="0" borderId="43" xfId="0" applyNumberFormat="1" applyFont="1" applyFill="1" applyBorder="1" applyAlignment="1">
      <alignment horizontal="right" vertical="center" indent="1"/>
    </xf>
    <xf numFmtId="165" fontId="7" fillId="0" borderId="28" xfId="0" applyNumberFormat="1" applyFont="1" applyFill="1" applyBorder="1" applyAlignment="1">
      <alignment horizontal="right" vertical="center" indent="1"/>
    </xf>
    <xf numFmtId="165" fontId="7" fillId="0" borderId="45" xfId="0" applyNumberFormat="1" applyFont="1" applyFill="1" applyBorder="1" applyAlignment="1">
      <alignment horizontal="right" vertical="center" indent="1"/>
    </xf>
    <xf numFmtId="0" fontId="5" fillId="0" borderId="53" xfId="0" applyFont="1" applyBorder="1"/>
    <xf numFmtId="0" fontId="12" fillId="0" borderId="58" xfId="0" applyFont="1" applyBorder="1" applyAlignment="1">
      <alignment horizontal="center" wrapText="1"/>
    </xf>
    <xf numFmtId="0" fontId="12" fillId="0" borderId="59" xfId="0" applyFont="1" applyBorder="1" applyAlignment="1">
      <alignment horizontal="center" wrapText="1"/>
    </xf>
    <xf numFmtId="0" fontId="12" fillId="0" borderId="60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left" vertical="center"/>
    </xf>
    <xf numFmtId="0" fontId="7" fillId="0" borderId="62" xfId="0" applyFont="1" applyFill="1" applyBorder="1" applyAlignment="1">
      <alignment vertical="center"/>
    </xf>
    <xf numFmtId="0" fontId="7" fillId="0" borderId="63" xfId="0" applyFont="1" applyFill="1" applyBorder="1" applyAlignment="1">
      <alignment vertical="center"/>
    </xf>
    <xf numFmtId="0" fontId="8" fillId="0" borderId="51" xfId="0" applyFont="1" applyFill="1" applyBorder="1" applyAlignment="1">
      <alignment horizontal="left" vertical="center"/>
    </xf>
    <xf numFmtId="0" fontId="16" fillId="0" borderId="4" xfId="0" applyFont="1" applyBorder="1"/>
    <xf numFmtId="0" fontId="16" fillId="0" borderId="6" xfId="0" applyFont="1" applyBorder="1" applyAlignment="1">
      <alignment horizontal="left" vertical="top" wrapText="1" indent="1"/>
    </xf>
    <xf numFmtId="0" fontId="16" fillId="0" borderId="8" xfId="0" applyFont="1" applyBorder="1" applyAlignment="1">
      <alignment horizontal="left" vertical="top" wrapText="1" indent="1"/>
    </xf>
    <xf numFmtId="0" fontId="15" fillId="0" borderId="6" xfId="0" applyFont="1" applyBorder="1" applyAlignment="1">
      <alignment horizontal="left" vertical="top" wrapText="1" indent="1"/>
    </xf>
    <xf numFmtId="0" fontId="15" fillId="0" borderId="7" xfId="0" applyFont="1" applyBorder="1" applyAlignment="1">
      <alignment horizontal="left" vertical="top" wrapText="1" indent="1"/>
    </xf>
    <xf numFmtId="0" fontId="10" fillId="0" borderId="3" xfId="0" applyFont="1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top"/>
    </xf>
    <xf numFmtId="3" fontId="10" fillId="7" borderId="6" xfId="0" applyNumberFormat="1" applyFont="1" applyFill="1" applyBorder="1" applyAlignment="1">
      <alignment horizontal="center" vertical="center"/>
    </xf>
    <xf numFmtId="3" fontId="10" fillId="7" borderId="8" xfId="0" applyNumberFormat="1" applyFont="1" applyFill="1" applyBorder="1" applyAlignment="1">
      <alignment horizontal="center" vertical="center"/>
    </xf>
    <xf numFmtId="3" fontId="7" fillId="0" borderId="10" xfId="0" applyNumberFormat="1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165" fontId="7" fillId="0" borderId="1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 wrapText="1" indent="1"/>
    </xf>
    <xf numFmtId="0" fontId="7" fillId="0" borderId="11" xfId="0" applyFont="1" applyBorder="1" applyAlignment="1">
      <alignment horizontal="left" vertical="center" wrapText="1" indent="1"/>
    </xf>
    <xf numFmtId="0" fontId="12" fillId="0" borderId="10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3" fillId="0" borderId="12" xfId="0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21" xfId="0" applyFont="1" applyFill="1" applyBorder="1" applyAlignment="1">
      <alignment horizontal="center" wrapText="1"/>
    </xf>
    <xf numFmtId="0" fontId="12" fillId="2" borderId="20" xfId="0" applyFont="1" applyFill="1" applyBorder="1" applyAlignment="1">
      <alignment horizontal="center" wrapText="1"/>
    </xf>
    <xf numFmtId="0" fontId="12" fillId="2" borderId="21" xfId="0" applyFont="1" applyFill="1" applyBorder="1" applyAlignment="1">
      <alignment horizontal="center" wrapText="1"/>
    </xf>
    <xf numFmtId="0" fontId="12" fillId="5" borderId="20" xfId="0" applyFont="1" applyFill="1" applyBorder="1" applyAlignment="1">
      <alignment horizontal="center" wrapText="1"/>
    </xf>
    <xf numFmtId="0" fontId="12" fillId="2" borderId="8" xfId="0" applyFont="1" applyFill="1" applyBorder="1" applyAlignment="1">
      <alignment horizontal="center" wrapText="1"/>
    </xf>
    <xf numFmtId="0" fontId="12" fillId="3" borderId="20" xfId="0" applyFont="1" applyFill="1" applyBorder="1" applyAlignment="1">
      <alignment horizontal="center" wrapText="1"/>
    </xf>
    <xf numFmtId="0" fontId="12" fillId="3" borderId="21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4" borderId="8" xfId="0" applyFont="1" applyFill="1" applyBorder="1" applyAlignment="1">
      <alignment horizontal="center" wrapText="1"/>
    </xf>
    <xf numFmtId="0" fontId="12" fillId="4" borderId="21" xfId="0" applyFont="1" applyFill="1" applyBorder="1" applyAlignment="1">
      <alignment horizontal="center" wrapText="1"/>
    </xf>
    <xf numFmtId="0" fontId="12" fillId="4" borderId="20" xfId="0" applyFont="1" applyFill="1" applyBorder="1" applyAlignment="1">
      <alignment horizontal="center" wrapText="1"/>
    </xf>
    <xf numFmtId="0" fontId="12" fillId="3" borderId="17" xfId="0" applyFont="1" applyFill="1" applyBorder="1" applyAlignment="1">
      <alignment horizontal="center" wrapText="1"/>
    </xf>
    <xf numFmtId="0" fontId="12" fillId="3" borderId="18" xfId="0" applyFont="1" applyFill="1" applyBorder="1" applyAlignment="1">
      <alignment horizontal="center" wrapText="1"/>
    </xf>
    <xf numFmtId="0" fontId="12" fillId="3" borderId="39" xfId="0" applyFont="1" applyFill="1" applyBorder="1" applyAlignment="1">
      <alignment horizontal="center" wrapText="1"/>
    </xf>
    <xf numFmtId="0" fontId="12" fillId="3" borderId="31" xfId="0" applyFont="1" applyFill="1" applyBorder="1" applyAlignment="1">
      <alignment horizontal="center" wrapText="1"/>
    </xf>
    <xf numFmtId="0" fontId="12" fillId="3" borderId="36" xfId="0" applyFont="1" applyFill="1" applyBorder="1" applyAlignment="1">
      <alignment horizontal="center" wrapText="1"/>
    </xf>
    <xf numFmtId="0" fontId="12" fillId="2" borderId="31" xfId="0" applyFont="1" applyFill="1" applyBorder="1" applyAlignment="1">
      <alignment horizontal="center" wrapText="1"/>
    </xf>
    <xf numFmtId="0" fontId="12" fillId="2" borderId="18" xfId="0" applyFont="1" applyFill="1" applyBorder="1" applyAlignment="1">
      <alignment horizontal="center" wrapText="1"/>
    </xf>
    <xf numFmtId="0" fontId="12" fillId="2" borderId="36" xfId="0" applyFont="1" applyFill="1" applyBorder="1" applyAlignment="1">
      <alignment horizontal="center" wrapText="1"/>
    </xf>
    <xf numFmtId="0" fontId="12" fillId="5" borderId="31" xfId="0" applyFont="1" applyFill="1" applyBorder="1" applyAlignment="1">
      <alignment horizontal="center" wrapText="1"/>
    </xf>
    <xf numFmtId="0" fontId="12" fillId="5" borderId="18" xfId="0" applyFont="1" applyFill="1" applyBorder="1" applyAlignment="1">
      <alignment horizontal="center" wrapText="1"/>
    </xf>
    <xf numFmtId="0" fontId="12" fillId="5" borderId="19" xfId="0" applyFont="1" applyFill="1" applyBorder="1" applyAlignment="1">
      <alignment horizontal="center" wrapText="1"/>
    </xf>
    <xf numFmtId="0" fontId="12" fillId="2" borderId="17" xfId="0" applyFont="1" applyFill="1" applyBorder="1" applyAlignment="1">
      <alignment horizontal="center" wrapText="1"/>
    </xf>
    <xf numFmtId="0" fontId="12" fillId="2" borderId="39" xfId="0" applyFont="1" applyFill="1" applyBorder="1" applyAlignment="1">
      <alignment horizontal="center" wrapText="1"/>
    </xf>
    <xf numFmtId="0" fontId="12" fillId="5" borderId="36" xfId="0" applyFont="1" applyFill="1" applyBorder="1" applyAlignment="1">
      <alignment horizontal="center" wrapText="1"/>
    </xf>
    <xf numFmtId="0" fontId="12" fillId="5" borderId="17" xfId="0" applyFont="1" applyFill="1" applyBorder="1" applyAlignment="1">
      <alignment horizontal="center" wrapText="1"/>
    </xf>
    <xf numFmtId="0" fontId="12" fillId="5" borderId="39" xfId="0" applyFont="1" applyFill="1" applyBorder="1" applyAlignment="1">
      <alignment horizontal="center" wrapText="1"/>
    </xf>
    <xf numFmtId="0" fontId="12" fillId="4" borderId="31" xfId="0" applyFont="1" applyFill="1" applyBorder="1" applyAlignment="1">
      <alignment horizontal="center" wrapText="1"/>
    </xf>
    <xf numFmtId="0" fontId="12" fillId="4" borderId="18" xfId="0" applyFont="1" applyFill="1" applyBorder="1" applyAlignment="1">
      <alignment horizontal="center" wrapText="1"/>
    </xf>
    <xf numFmtId="0" fontId="12" fillId="4" borderId="36" xfId="0" applyFont="1" applyFill="1" applyBorder="1" applyAlignment="1">
      <alignment horizontal="center" wrapText="1"/>
    </xf>
    <xf numFmtId="0" fontId="12" fillId="4" borderId="17" xfId="0" applyFont="1" applyFill="1" applyBorder="1" applyAlignment="1">
      <alignment horizontal="center" wrapText="1"/>
    </xf>
    <xf numFmtId="0" fontId="12" fillId="4" borderId="39" xfId="0" applyFont="1" applyFill="1" applyBorder="1" applyAlignment="1">
      <alignment horizontal="center" wrapText="1"/>
    </xf>
    <xf numFmtId="0" fontId="12" fillId="8" borderId="54" xfId="0" applyFont="1" applyFill="1" applyBorder="1" applyAlignment="1">
      <alignment horizontal="center" vertical="center" wrapText="1"/>
    </xf>
    <xf numFmtId="0" fontId="12" fillId="8" borderId="55" xfId="0" applyFont="1" applyFill="1" applyBorder="1" applyAlignment="1">
      <alignment horizontal="center" vertical="center" wrapText="1"/>
    </xf>
    <xf numFmtId="0" fontId="12" fillId="8" borderId="57" xfId="0" applyFont="1" applyFill="1" applyBorder="1" applyAlignment="1">
      <alignment horizontal="center" vertical="center" wrapText="1"/>
    </xf>
    <xf numFmtId="0" fontId="12" fillId="3" borderId="55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5" borderId="55" xfId="0" applyFont="1" applyFill="1" applyBorder="1" applyAlignment="1">
      <alignment horizontal="center" vertical="center"/>
    </xf>
    <xf numFmtId="0" fontId="12" fillId="5" borderId="56" xfId="0" applyFont="1" applyFill="1" applyBorder="1" applyAlignment="1">
      <alignment horizontal="center" vertical="center"/>
    </xf>
    <xf numFmtId="0" fontId="12" fillId="4" borderId="54" xfId="0" applyFont="1" applyFill="1" applyBorder="1" applyAlignment="1">
      <alignment horizontal="center" vertical="center"/>
    </xf>
    <xf numFmtId="0" fontId="12" fillId="4" borderId="55" xfId="0" applyFont="1" applyFill="1" applyBorder="1" applyAlignment="1">
      <alignment horizontal="center" vertical="center"/>
    </xf>
    <xf numFmtId="0" fontId="12" fillId="9" borderId="64" xfId="0" applyFont="1" applyFill="1" applyBorder="1" applyAlignment="1">
      <alignment horizontal="center" wrapText="1"/>
    </xf>
    <xf numFmtId="0" fontId="12" fillId="9" borderId="34" xfId="0" applyFont="1" applyFill="1" applyBorder="1" applyAlignment="1">
      <alignment horizontal="center" wrapText="1"/>
    </xf>
    <xf numFmtId="0" fontId="12" fillId="9" borderId="3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Drop" dropLines="18" dropStyle="combo" dx="16" fmlaLink="$B$5" fmlaRange="Variables!$A$1:$A$35" noThreeD="1" val="0"/>
</file>

<file path=xl/ctrlProps/ctrlProp2.xml><?xml version="1.0" encoding="utf-8"?>
<formControlPr xmlns="http://schemas.microsoft.com/office/spreadsheetml/2009/9/main" objectType="Drop" dropLines="20" dropStyle="combo" dx="16" fmlaLink="$D$3" fmlaRange="VULN!$A$3:$A$54" noThreeD="1" val="0"/>
</file>

<file path=xl/ctrlProps/ctrlProp3.xml><?xml version="1.0" encoding="utf-8"?>
<formControlPr xmlns="http://schemas.microsoft.com/office/spreadsheetml/2009/9/main" objectType="Drop" dropLines="20" dropStyle="combo" dx="16" fmlaLink="$F$3" fmlaRange="VULN!$A$3:$A$54" noThreeD="1" val="0"/>
</file>

<file path=xl/ctrlProps/ctrlProp4.xml><?xml version="1.0" encoding="utf-8"?>
<formControlPr xmlns="http://schemas.microsoft.com/office/spreadsheetml/2009/9/main" objectType="Drop" dropLines="20" dropStyle="combo" dx="16" fmlaLink="$H$3" fmlaRange="VULN!$A$3:$A$54" noThreeD="1" val="0"/>
</file>

<file path=xl/ctrlProps/ctrlProp5.xml><?xml version="1.0" encoding="utf-8"?>
<formControlPr xmlns="http://schemas.microsoft.com/office/spreadsheetml/2009/9/main" objectType="Drop" dropLines="3" dropStyle="combo" dx="16" fmlaLink="$D$4" fmlaRange="Variables!$A$38:$A$40" noThreeD="1" val="0"/>
</file>

<file path=xl/ctrlProps/ctrlProp6.xml><?xml version="1.0" encoding="utf-8"?>
<formControlPr xmlns="http://schemas.microsoft.com/office/spreadsheetml/2009/9/main" objectType="Drop" dropLines="3" dropStyle="combo" dx="16" fmlaLink="$F$4" fmlaRange="Variables!$A$38:$A$40" noThreeD="1" val="0"/>
</file>

<file path=xl/ctrlProps/ctrlProp7.xml><?xml version="1.0" encoding="utf-8"?>
<formControlPr xmlns="http://schemas.microsoft.com/office/spreadsheetml/2009/9/main" objectType="Drop" dropLines="3" dropStyle="combo" dx="16" fmlaLink="$H$4" fmlaRange="Variables!$A$38:$A$40" noThreeD="1" val="0"/>
</file>

<file path=xl/ctrlProps/ctrlProp8.xml><?xml version="1.0" encoding="utf-8"?>
<formControlPr xmlns="http://schemas.microsoft.com/office/spreadsheetml/2009/9/main" objectType="Drop" dropLines="3" dropStyle="combo" dx="16" fmlaLink="$B$4" fmlaRange="Variables!$A$42:$A$44" noThreeD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9525</xdr:rowOff>
        </xdr:from>
        <xdr:to>
          <xdr:col>9</xdr:col>
          <xdr:colOff>0</xdr:colOff>
          <xdr:row>5</xdr:row>
          <xdr:rowOff>38100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</xdr:row>
          <xdr:rowOff>19050</xdr:rowOff>
        </xdr:from>
        <xdr:to>
          <xdr:col>4</xdr:col>
          <xdr:colOff>628650</xdr:colOff>
          <xdr:row>5</xdr:row>
          <xdr:rowOff>200025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5</xdr:row>
          <xdr:rowOff>19050</xdr:rowOff>
        </xdr:from>
        <xdr:to>
          <xdr:col>6</xdr:col>
          <xdr:colOff>619125</xdr:colOff>
          <xdr:row>5</xdr:row>
          <xdr:rowOff>200025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5</xdr:row>
          <xdr:rowOff>19050</xdr:rowOff>
        </xdr:from>
        <xdr:to>
          <xdr:col>8</xdr:col>
          <xdr:colOff>628650</xdr:colOff>
          <xdr:row>5</xdr:row>
          <xdr:rowOff>200025</xdr:rowOff>
        </xdr:to>
        <xdr:sp macro="" textlink="">
          <xdr:nvSpPr>
            <xdr:cNvPr id="7171" name="Drop Down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</xdr:row>
          <xdr:rowOff>9525</xdr:rowOff>
        </xdr:from>
        <xdr:to>
          <xdr:col>4</xdr:col>
          <xdr:colOff>628650</xdr:colOff>
          <xdr:row>6</xdr:row>
          <xdr:rowOff>190500</xdr:rowOff>
        </xdr:to>
        <xdr:sp macro="" textlink="">
          <xdr:nvSpPr>
            <xdr:cNvPr id="7172" name="Drop Down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6</xdr:row>
          <xdr:rowOff>9525</xdr:rowOff>
        </xdr:from>
        <xdr:to>
          <xdr:col>6</xdr:col>
          <xdr:colOff>619125</xdr:colOff>
          <xdr:row>6</xdr:row>
          <xdr:rowOff>190500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6</xdr:row>
          <xdr:rowOff>9525</xdr:rowOff>
        </xdr:from>
        <xdr:to>
          <xdr:col>8</xdr:col>
          <xdr:colOff>628650</xdr:colOff>
          <xdr:row>6</xdr:row>
          <xdr:rowOff>190500</xdr:rowOff>
        </xdr:to>
        <xdr:sp macro="" textlink="">
          <xdr:nvSpPr>
            <xdr:cNvPr id="7174" name="Drop Down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6</xdr:row>
          <xdr:rowOff>9525</xdr:rowOff>
        </xdr:from>
        <xdr:to>
          <xdr:col>2</xdr:col>
          <xdr:colOff>628650</xdr:colOff>
          <xdr:row>6</xdr:row>
          <xdr:rowOff>190500</xdr:rowOff>
        </xdr:to>
        <xdr:sp macro="" textlink="">
          <xdr:nvSpPr>
            <xdr:cNvPr id="7180" name="Drop Down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workbookViewId="0">
      <selection activeCell="C32" sqref="C32"/>
    </sheetView>
  </sheetViews>
  <sheetFormatPr defaultRowHeight="12.75" x14ac:dyDescent="0.2"/>
  <cols>
    <col min="1" max="1" width="22.7109375" style="1" customWidth="1"/>
    <col min="2" max="16384" width="9.140625" style="1"/>
  </cols>
  <sheetData>
    <row r="1" spans="1:36" x14ac:dyDescent="0.2">
      <c r="B1" s="1" t="s">
        <v>0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83</v>
      </c>
      <c r="W1" s="1" t="s">
        <v>84</v>
      </c>
      <c r="X1" s="1" t="s">
        <v>85</v>
      </c>
      <c r="Y1" s="1" t="s">
        <v>86</v>
      </c>
      <c r="Z1" s="1" t="s">
        <v>87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94</v>
      </c>
      <c r="AF1" s="1" t="s">
        <v>95</v>
      </c>
      <c r="AG1" s="1" t="s">
        <v>76</v>
      </c>
      <c r="AH1" s="1" t="s">
        <v>77</v>
      </c>
      <c r="AI1" s="1" t="s">
        <v>78</v>
      </c>
      <c r="AJ1" s="1" t="s">
        <v>192</v>
      </c>
    </row>
    <row r="2" spans="1:36" x14ac:dyDescent="0.2">
      <c r="A2" s="1" t="s">
        <v>45</v>
      </c>
      <c r="B2" s="1" t="s">
        <v>80</v>
      </c>
      <c r="C2" s="1" t="s">
        <v>80</v>
      </c>
      <c r="D2" s="2">
        <v>40.599346491294455</v>
      </c>
      <c r="E2" s="2">
        <v>14.57119138991137</v>
      </c>
      <c r="F2" s="2">
        <v>47.387554555968322</v>
      </c>
      <c r="G2" s="2">
        <v>33.960096794127743</v>
      </c>
      <c r="H2" s="2">
        <v>29.053080966747412</v>
      </c>
      <c r="I2" s="1" t="s">
        <v>80</v>
      </c>
      <c r="J2" s="2">
        <v>70.863264146347234</v>
      </c>
      <c r="K2" s="2">
        <v>42.087878487489682</v>
      </c>
      <c r="L2" s="2">
        <v>31.712833423473967</v>
      </c>
      <c r="M2" s="2">
        <v>60.308899420097049</v>
      </c>
      <c r="N2" s="2">
        <v>30.048896520412953</v>
      </c>
      <c r="O2" s="2">
        <v>27.483305736122688</v>
      </c>
      <c r="P2" s="2">
        <v>12.232887806788503</v>
      </c>
      <c r="Q2" s="2">
        <v>95.630566161583573</v>
      </c>
      <c r="R2" s="2">
        <v>97.204617342342317</v>
      </c>
      <c r="S2" s="2">
        <v>62.987357699115066</v>
      </c>
      <c r="T2" s="2">
        <v>81.576485461441209</v>
      </c>
      <c r="U2" s="1" t="s">
        <v>80</v>
      </c>
      <c r="V2" s="1" t="s">
        <v>80</v>
      </c>
      <c r="W2" s="1" t="s">
        <v>80</v>
      </c>
      <c r="X2" s="1" t="s">
        <v>80</v>
      </c>
      <c r="Y2" s="2">
        <v>10989.72</v>
      </c>
      <c r="Z2" s="2">
        <v>332.22401541664345</v>
      </c>
      <c r="AA2" s="2">
        <v>21.623100000000001</v>
      </c>
      <c r="AB2" s="2">
        <v>19.912644206370643</v>
      </c>
      <c r="AC2" s="2">
        <v>18.857333367629607</v>
      </c>
      <c r="AD2" s="1" t="s">
        <v>80</v>
      </c>
      <c r="AE2" s="2">
        <v>11999.625682135014</v>
      </c>
      <c r="AF2" s="2">
        <v>7.9785575549409478</v>
      </c>
      <c r="AG2" s="2">
        <v>26.895978302056172</v>
      </c>
      <c r="AH2" s="2">
        <v>33.684502337621716</v>
      </c>
      <c r="AI2" s="2">
        <v>47.670755452331363</v>
      </c>
      <c r="AJ2" s="2">
        <v>15.85897364482449</v>
      </c>
    </row>
    <row r="3" spans="1:36" x14ac:dyDescent="0.2">
      <c r="A3" s="1" t="s">
        <v>81</v>
      </c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Y3" s="2"/>
      <c r="Z3" s="2"/>
      <c r="AA3" s="2"/>
      <c r="AB3" s="2"/>
      <c r="AC3" s="2"/>
      <c r="AE3" s="2"/>
      <c r="AF3" s="2"/>
      <c r="AG3" s="2"/>
      <c r="AH3" s="2"/>
      <c r="AI3" s="2"/>
      <c r="AJ3" s="2"/>
    </row>
    <row r="4" spans="1:36" x14ac:dyDescent="0.2">
      <c r="A4" s="1" t="s">
        <v>1</v>
      </c>
      <c r="B4" s="2">
        <v>43.5</v>
      </c>
      <c r="C4" s="2">
        <v>36.200000000000003</v>
      </c>
      <c r="D4" s="2">
        <v>36.795514927564255</v>
      </c>
      <c r="E4" s="2">
        <v>12.773641466300182</v>
      </c>
      <c r="F4" s="2">
        <v>53.508423618099457</v>
      </c>
      <c r="G4" s="2">
        <v>40.904831873343113</v>
      </c>
      <c r="H4" s="2">
        <v>33.038513570921943</v>
      </c>
      <c r="I4" s="2">
        <v>33.727272727272727</v>
      </c>
      <c r="J4" s="2">
        <v>77.357343723850079</v>
      </c>
      <c r="K4" s="2">
        <v>41.56193434171832</v>
      </c>
      <c r="L4" s="2">
        <v>32.669953703405426</v>
      </c>
      <c r="M4" s="2">
        <v>63.191207517623404</v>
      </c>
      <c r="N4" s="2">
        <v>44.183571034943888</v>
      </c>
      <c r="O4" s="2">
        <v>35.556819788030559</v>
      </c>
      <c r="P4" s="2">
        <v>12.637008421052631</v>
      </c>
      <c r="Q4" s="2">
        <v>94.976175259154388</v>
      </c>
      <c r="R4" s="2">
        <v>95.972279166666667</v>
      </c>
      <c r="S4" s="2">
        <v>66.590909545454551</v>
      </c>
      <c r="T4" s="2">
        <v>80</v>
      </c>
      <c r="U4" s="2">
        <v>33.6</v>
      </c>
      <c r="V4" s="1" t="s">
        <v>80</v>
      </c>
      <c r="W4" s="1" t="s">
        <v>80</v>
      </c>
      <c r="X4" s="1" t="s">
        <v>80</v>
      </c>
      <c r="Y4" s="2">
        <v>12891.68</v>
      </c>
      <c r="Z4" s="2">
        <v>347.97108459781919</v>
      </c>
      <c r="AA4" s="2">
        <v>21.232600000000001</v>
      </c>
      <c r="AB4" s="2">
        <v>21.574023115024765</v>
      </c>
      <c r="AC4" s="2">
        <v>21.140790558974683</v>
      </c>
      <c r="AD4" s="2">
        <v>44.5</v>
      </c>
      <c r="AE4" s="2">
        <v>16827.660362764647</v>
      </c>
      <c r="AF4" s="2">
        <v>10.952359326372083</v>
      </c>
      <c r="AG4" s="2">
        <v>31.465287206321406</v>
      </c>
      <c r="AH4" s="2">
        <v>40.262463189926088</v>
      </c>
      <c r="AI4" s="2">
        <v>55.362191775268407</v>
      </c>
      <c r="AJ4" s="2">
        <v>26.413138344967386</v>
      </c>
    </row>
    <row r="5" spans="1:36" x14ac:dyDescent="0.2">
      <c r="A5" s="1" t="s">
        <v>2</v>
      </c>
      <c r="B5" s="2">
        <v>23</v>
      </c>
      <c r="C5" s="2">
        <v>34</v>
      </c>
      <c r="D5" s="2">
        <v>40.909873557969441</v>
      </c>
      <c r="E5" s="2">
        <v>17.150441303337978</v>
      </c>
      <c r="F5" s="2">
        <v>44.640027925029216</v>
      </c>
      <c r="G5" s="2">
        <v>38.17764444274048</v>
      </c>
      <c r="H5" s="2">
        <v>30.339516112146104</v>
      </c>
      <c r="I5" s="2">
        <v>22.181818181818183</v>
      </c>
      <c r="J5" s="2">
        <v>59.296694688845704</v>
      </c>
      <c r="K5" s="2">
        <v>42.684359222891061</v>
      </c>
      <c r="L5" s="2">
        <v>32.641577047484319</v>
      </c>
      <c r="M5" s="2">
        <v>51.885519376947784</v>
      </c>
      <c r="N5" s="2">
        <v>22.857032474261167</v>
      </c>
      <c r="O5" s="2">
        <v>19.089925563532379</v>
      </c>
      <c r="P5" s="2">
        <v>14.73986</v>
      </c>
      <c r="Q5" s="2">
        <v>97.87685774946921</v>
      </c>
      <c r="R5" s="2">
        <v>98.014790000000005</v>
      </c>
      <c r="S5" s="2">
        <v>70.666669999999996</v>
      </c>
      <c r="T5" s="2">
        <v>87</v>
      </c>
      <c r="U5" s="2">
        <v>15.333333333333334</v>
      </c>
      <c r="V5" s="1" t="s">
        <v>80</v>
      </c>
      <c r="W5" s="1" t="s">
        <v>80</v>
      </c>
      <c r="X5" s="1" t="s">
        <v>80</v>
      </c>
      <c r="Y5" s="2">
        <v>9868.01</v>
      </c>
      <c r="Z5" s="2">
        <v>345.56916153362658</v>
      </c>
      <c r="AA5" s="2">
        <v>16.538799999999998</v>
      </c>
      <c r="AB5" s="1" t="s">
        <v>80</v>
      </c>
      <c r="AC5" s="1" t="s">
        <v>80</v>
      </c>
      <c r="AD5" s="2">
        <v>28</v>
      </c>
      <c r="AE5" s="2">
        <v>14549.097707043018</v>
      </c>
      <c r="AF5" s="2">
        <v>8.2064498162729649</v>
      </c>
      <c r="AG5" s="2">
        <v>38.884308989258614</v>
      </c>
      <c r="AH5" s="2">
        <v>27.193714418698313</v>
      </c>
      <c r="AI5" s="2">
        <v>46.194373259430193</v>
      </c>
      <c r="AJ5" s="2">
        <v>16.12746131035939</v>
      </c>
    </row>
    <row r="6" spans="1:36" x14ac:dyDescent="0.2">
      <c r="A6" s="1" t="s">
        <v>3</v>
      </c>
      <c r="B6" s="2">
        <v>26.5</v>
      </c>
      <c r="C6" s="2">
        <v>32.4</v>
      </c>
      <c r="D6" s="2">
        <v>40.528489103191433</v>
      </c>
      <c r="E6" s="2">
        <v>20.186303097861138</v>
      </c>
      <c r="F6" s="2">
        <v>48.984977233103066</v>
      </c>
      <c r="G6" s="2">
        <v>33.314019424901595</v>
      </c>
      <c r="H6" s="2">
        <v>29.648394049461814</v>
      </c>
      <c r="I6" s="2">
        <v>31.363636363636363</v>
      </c>
      <c r="J6" s="2">
        <v>66.091625511735813</v>
      </c>
      <c r="K6" s="2">
        <v>32.956135242063198</v>
      </c>
      <c r="L6" s="2">
        <v>28.64835722936267</v>
      </c>
      <c r="M6" s="2">
        <v>59.04220080038769</v>
      </c>
      <c r="N6" s="2">
        <v>26.936560472449855</v>
      </c>
      <c r="O6" s="2">
        <v>21.145815946800607</v>
      </c>
      <c r="P6" s="2">
        <v>12.555343333333333</v>
      </c>
      <c r="Q6" s="2">
        <v>95.386817875443228</v>
      </c>
      <c r="R6" s="2">
        <v>97.5710876923077</v>
      </c>
      <c r="S6" s="2">
        <v>62.410256923076915</v>
      </c>
      <c r="T6" s="2">
        <v>82.615384615384613</v>
      </c>
      <c r="U6" s="2">
        <v>17</v>
      </c>
      <c r="V6" s="2">
        <v>125.53</v>
      </c>
      <c r="W6" s="2">
        <v>669.68000000000006</v>
      </c>
      <c r="X6" s="2">
        <v>268.81</v>
      </c>
      <c r="Y6" s="2">
        <v>9266.59</v>
      </c>
      <c r="Z6" s="2">
        <v>376.78739180030863</v>
      </c>
      <c r="AA6" s="2">
        <v>19.913399999999999</v>
      </c>
      <c r="AB6" s="2">
        <v>21.598414795244388</v>
      </c>
      <c r="AC6" s="2">
        <v>11.500236630383341</v>
      </c>
      <c r="AD6" s="2">
        <v>15.833333333333334</v>
      </c>
      <c r="AE6" s="2">
        <v>11601.850202562793</v>
      </c>
      <c r="AF6" s="2">
        <v>7.4408907758566851</v>
      </c>
      <c r="AG6" s="2">
        <v>23.323263429308241</v>
      </c>
      <c r="AH6" s="2">
        <v>30.574711049158871</v>
      </c>
      <c r="AI6" s="2">
        <v>45.54848110407054</v>
      </c>
      <c r="AJ6" s="2">
        <v>15.901521020953588</v>
      </c>
    </row>
    <row r="7" spans="1:36" x14ac:dyDescent="0.2">
      <c r="A7" s="1" t="s">
        <v>4</v>
      </c>
      <c r="B7" s="2">
        <v>42.25</v>
      </c>
      <c r="C7" s="2">
        <v>36</v>
      </c>
      <c r="D7" s="2">
        <v>42.907823918386939</v>
      </c>
      <c r="E7" s="2">
        <v>9.9587639935269952</v>
      </c>
      <c r="F7" s="2">
        <v>56.079189868493714</v>
      </c>
      <c r="G7" s="2">
        <v>37.575252874758419</v>
      </c>
      <c r="H7" s="2">
        <v>33.98312746177227</v>
      </c>
      <c r="I7" s="2">
        <v>38.18181818181818</v>
      </c>
      <c r="J7" s="2">
        <v>73.683242268802644</v>
      </c>
      <c r="K7" s="2">
        <v>45.469524577178838</v>
      </c>
      <c r="L7" s="2">
        <v>29.386227068702787</v>
      </c>
      <c r="M7" s="2">
        <v>57.509660820689724</v>
      </c>
      <c r="N7" s="2">
        <v>41.533118740796013</v>
      </c>
      <c r="O7" s="2">
        <v>32.708859355624718</v>
      </c>
      <c r="P7" s="2">
        <v>13.371108181818181</v>
      </c>
      <c r="Q7" s="2">
        <v>95.906490563257719</v>
      </c>
      <c r="R7" s="2">
        <v>96.227931111111118</v>
      </c>
      <c r="S7" s="2">
        <v>64.030302727272726</v>
      </c>
      <c r="T7" s="2">
        <v>78.454545454545453</v>
      </c>
      <c r="U7" s="2">
        <v>32.625</v>
      </c>
      <c r="V7" s="2">
        <v>98.43</v>
      </c>
      <c r="W7" s="2">
        <v>1058.29</v>
      </c>
      <c r="X7" s="2">
        <v>274.09000000000003</v>
      </c>
      <c r="Y7" s="2">
        <v>14892.39</v>
      </c>
      <c r="Z7" s="2">
        <v>376.22380751614577</v>
      </c>
      <c r="AA7" s="2">
        <v>21.871099999999998</v>
      </c>
      <c r="AB7" s="2">
        <v>23.6166967133546</v>
      </c>
      <c r="AC7" s="2">
        <v>26.934330299089726</v>
      </c>
      <c r="AD7" s="2">
        <v>38.333333333333336</v>
      </c>
      <c r="AE7" s="2">
        <v>15473.984200347613</v>
      </c>
      <c r="AF7" s="2">
        <v>9.0143691633314376</v>
      </c>
      <c r="AG7" s="2">
        <v>35.469628747442108</v>
      </c>
      <c r="AH7" s="2">
        <v>34.734603659656941</v>
      </c>
      <c r="AI7" s="2">
        <v>59.406528677774752</v>
      </c>
      <c r="AJ7" s="2">
        <v>17.398529971921835</v>
      </c>
    </row>
    <row r="8" spans="1:36" x14ac:dyDescent="0.2">
      <c r="A8" s="1" t="s">
        <v>5</v>
      </c>
      <c r="B8" s="2">
        <v>22.75</v>
      </c>
      <c r="C8" s="2">
        <v>24.6</v>
      </c>
      <c r="D8" s="2">
        <v>44.568240926509773</v>
      </c>
      <c r="E8" s="2">
        <v>15.482258701571187</v>
      </c>
      <c r="F8" s="2">
        <v>45.175375024411977</v>
      </c>
      <c r="G8" s="2">
        <v>29.713157064545264</v>
      </c>
      <c r="H8" s="2">
        <v>26.402924574296975</v>
      </c>
      <c r="I8" s="2">
        <v>40.272727272727273</v>
      </c>
      <c r="J8" s="2">
        <v>59.665974272178538</v>
      </c>
      <c r="K8" s="2">
        <v>30.275440519793595</v>
      </c>
      <c r="L8" s="2">
        <v>26.462592115283464</v>
      </c>
      <c r="M8" s="2">
        <v>54.993854216523019</v>
      </c>
      <c r="N8" s="2">
        <v>27.400960772570919</v>
      </c>
      <c r="O8" s="2">
        <v>28.649758041380352</v>
      </c>
      <c r="P8" s="2">
        <v>11.404331126760562</v>
      </c>
      <c r="Q8" s="2">
        <v>93.802161000159074</v>
      </c>
      <c r="R8" s="2">
        <v>95.735904576271167</v>
      </c>
      <c r="S8" s="2">
        <v>57.109589041095887</v>
      </c>
      <c r="T8" s="2">
        <v>78.109589041095887</v>
      </c>
      <c r="U8" s="2">
        <v>15.5</v>
      </c>
      <c r="V8" s="2">
        <v>101.94</v>
      </c>
      <c r="W8" s="2">
        <v>718.59</v>
      </c>
      <c r="X8" s="2">
        <v>297.87000000000006</v>
      </c>
      <c r="Y8" s="2">
        <v>7186.34</v>
      </c>
      <c r="Z8" s="2">
        <v>259.18383089152644</v>
      </c>
      <c r="AA8" s="2">
        <v>20.951000000000001</v>
      </c>
      <c r="AB8" s="2">
        <v>20.037570444583594</v>
      </c>
      <c r="AC8" s="2">
        <v>20.986126489936822</v>
      </c>
      <c r="AD8" s="2">
        <v>7.166666666666667</v>
      </c>
      <c r="AE8" s="2">
        <v>9703.7408507195378</v>
      </c>
      <c r="AF8" s="2">
        <v>5.5146576628507047</v>
      </c>
      <c r="AG8" s="2">
        <v>17.295107056160568</v>
      </c>
      <c r="AH8" s="2">
        <v>30.555397760745546</v>
      </c>
      <c r="AI8" s="2">
        <v>46.344316811088206</v>
      </c>
      <c r="AJ8" s="2">
        <v>9.5333963643980137</v>
      </c>
    </row>
    <row r="9" spans="1:36" x14ac:dyDescent="0.2">
      <c r="A9" s="1" t="s">
        <v>6</v>
      </c>
      <c r="B9" s="2">
        <v>19</v>
      </c>
      <c r="C9" s="2">
        <v>39.200000000000003</v>
      </c>
      <c r="D9" s="2">
        <v>39.34787770360186</v>
      </c>
      <c r="E9" s="2">
        <v>19.216683621566631</v>
      </c>
      <c r="F9" s="2">
        <v>51.804812940308786</v>
      </c>
      <c r="G9" s="2">
        <v>39.920473238700119</v>
      </c>
      <c r="H9" s="2">
        <v>31.510238978270994</v>
      </c>
      <c r="I9" s="2">
        <v>22</v>
      </c>
      <c r="J9" s="2">
        <v>67.50838749554417</v>
      </c>
      <c r="K9" s="2">
        <v>40.611853706177179</v>
      </c>
      <c r="L9" s="2">
        <v>31.734412487582652</v>
      </c>
      <c r="M9" s="2">
        <v>62.104442408996441</v>
      </c>
      <c r="N9" s="2">
        <v>26.934261306900236</v>
      </c>
      <c r="O9" s="2">
        <v>24.821660804293121</v>
      </c>
      <c r="P9" s="2">
        <v>11.811544</v>
      </c>
      <c r="Q9" s="2">
        <v>96.739793573360288</v>
      </c>
      <c r="R9" s="2">
        <v>97.435602999999986</v>
      </c>
      <c r="S9" s="2">
        <v>67.909090909090907</v>
      </c>
      <c r="T9" s="2">
        <v>85.909090909090907</v>
      </c>
      <c r="U9" s="2">
        <v>11.625</v>
      </c>
      <c r="V9" s="2">
        <v>187.45</v>
      </c>
      <c r="W9" s="2">
        <v>784.72</v>
      </c>
      <c r="X9" s="2">
        <v>231.09000000000003</v>
      </c>
      <c r="Y9" s="2">
        <v>8708.57</v>
      </c>
      <c r="Z9" s="2">
        <v>323.26489822718327</v>
      </c>
      <c r="AA9" s="2">
        <v>17.469799999999999</v>
      </c>
      <c r="AB9" s="2">
        <v>15.349252968969479</v>
      </c>
      <c r="AC9" s="2">
        <v>12.374740026470032</v>
      </c>
      <c r="AD9" s="2">
        <v>11.5</v>
      </c>
      <c r="AE9" s="2">
        <v>11278.596978546908</v>
      </c>
      <c r="AF9" s="2">
        <v>7.1535274889368292</v>
      </c>
      <c r="AG9" s="2">
        <v>26.873468215804092</v>
      </c>
      <c r="AH9" s="2">
        <v>28.182130394974465</v>
      </c>
      <c r="AI9" s="2">
        <v>45.913071508940881</v>
      </c>
      <c r="AJ9" s="2">
        <v>10.361328519161576</v>
      </c>
    </row>
    <row r="10" spans="1:36" x14ac:dyDescent="0.2">
      <c r="A10" s="1" t="s">
        <v>7</v>
      </c>
      <c r="B10" s="2">
        <v>12.5</v>
      </c>
      <c r="C10" s="2">
        <v>10.4</v>
      </c>
      <c r="D10" s="2">
        <v>28.766371379030819</v>
      </c>
      <c r="E10" s="2">
        <v>8.8649553827449363</v>
      </c>
      <c r="F10" s="2">
        <v>34.464039899131436</v>
      </c>
      <c r="G10" s="2">
        <v>34.38940582206348</v>
      </c>
      <c r="H10" s="2">
        <v>21.495523205249189</v>
      </c>
      <c r="I10" s="2">
        <v>21.90909090909091</v>
      </c>
      <c r="J10" s="2">
        <v>76.326527631771967</v>
      </c>
      <c r="K10" s="2">
        <v>42.052427090892117</v>
      </c>
      <c r="L10" s="2">
        <v>35.879966695198164</v>
      </c>
      <c r="M10" s="2">
        <v>70.801528749820861</v>
      </c>
      <c r="N10" s="2">
        <v>20.26495979607008</v>
      </c>
      <c r="O10" s="2">
        <v>22.642705506527879</v>
      </c>
      <c r="P10" s="2">
        <v>11.411045714285715</v>
      </c>
      <c r="Q10" s="2">
        <v>95.469430965351236</v>
      </c>
      <c r="R10" s="2">
        <v>97.407491666666672</v>
      </c>
      <c r="S10" s="2">
        <v>60.476189999999995</v>
      </c>
      <c r="T10" s="2">
        <v>81</v>
      </c>
      <c r="U10" s="2">
        <v>25.2</v>
      </c>
      <c r="V10" s="1" t="s">
        <v>80</v>
      </c>
      <c r="W10" s="1" t="s">
        <v>80</v>
      </c>
      <c r="X10" s="1" t="s">
        <v>80</v>
      </c>
      <c r="Y10" s="2">
        <v>10294.58</v>
      </c>
      <c r="Z10" s="2">
        <v>366.14857511880911</v>
      </c>
      <c r="AA10" s="2">
        <v>21.180700000000002</v>
      </c>
      <c r="AB10" s="2">
        <v>18.91359645523919</v>
      </c>
      <c r="AC10" s="2">
        <v>18.915524490798884</v>
      </c>
      <c r="AD10" s="2">
        <v>8.5</v>
      </c>
      <c r="AE10" s="2">
        <v>10434.66480315554</v>
      </c>
      <c r="AF10" s="2">
        <v>7.7877896199792058</v>
      </c>
      <c r="AG10" s="2">
        <v>23.582053198031126</v>
      </c>
      <c r="AH10" s="2">
        <v>29.804567347832332</v>
      </c>
      <c r="AI10" s="2">
        <v>43.090699271834318</v>
      </c>
      <c r="AJ10" s="2">
        <v>8.2703791558871096</v>
      </c>
    </row>
    <row r="11" spans="1:36" x14ac:dyDescent="0.2">
      <c r="A11" s="1" t="s">
        <v>8</v>
      </c>
      <c r="B11" s="2">
        <v>17.25</v>
      </c>
      <c r="C11" s="2">
        <v>10.4</v>
      </c>
      <c r="D11" s="2">
        <v>29.692681848330754</v>
      </c>
      <c r="E11" s="2">
        <v>9.2988438825584296</v>
      </c>
      <c r="F11" s="2">
        <v>42.821213652083337</v>
      </c>
      <c r="G11" s="2">
        <v>30.98730193720521</v>
      </c>
      <c r="H11" s="2">
        <v>20.390012166432424</v>
      </c>
      <c r="I11" s="2">
        <v>18.181818181818183</v>
      </c>
      <c r="J11" s="2">
        <v>84.161635830774941</v>
      </c>
      <c r="K11" s="2">
        <v>46.952434542853105</v>
      </c>
      <c r="L11" s="2">
        <v>40.590626549258921</v>
      </c>
      <c r="M11" s="2">
        <v>63.459421387115768</v>
      </c>
      <c r="N11" s="2">
        <v>24.557189199447244</v>
      </c>
      <c r="O11" s="2">
        <v>20.646852237367799</v>
      </c>
      <c r="P11" s="2">
        <v>11.75206</v>
      </c>
      <c r="Q11" s="2">
        <v>98.08764940239044</v>
      </c>
      <c r="R11" s="2">
        <v>95.885509999999996</v>
      </c>
      <c r="S11" s="2">
        <v>60.333329999999997</v>
      </c>
      <c r="T11" s="2">
        <v>83</v>
      </c>
      <c r="U11" s="2">
        <v>24.8</v>
      </c>
      <c r="V11" s="1" t="s">
        <v>80</v>
      </c>
      <c r="W11" s="1" t="s">
        <v>80</v>
      </c>
      <c r="X11" s="1" t="s">
        <v>80</v>
      </c>
      <c r="Y11" s="2">
        <v>12190.19</v>
      </c>
      <c r="Z11" s="2">
        <v>313.36867287748288</v>
      </c>
      <c r="AA11" s="2">
        <v>20.008099999999999</v>
      </c>
      <c r="AB11" s="2">
        <v>19.787717968157693</v>
      </c>
      <c r="AC11" s="2">
        <v>18.799142244460327</v>
      </c>
      <c r="AD11" s="2">
        <v>29.166666666666668</v>
      </c>
      <c r="AE11" s="2">
        <v>13671.250950909305</v>
      </c>
      <c r="AF11" s="2">
        <v>10.628530404637418</v>
      </c>
      <c r="AG11" s="2">
        <v>33.848120532032183</v>
      </c>
      <c r="AH11" s="2">
        <v>35.559525904171871</v>
      </c>
      <c r="AI11" s="2">
        <v>43.353223745215445</v>
      </c>
      <c r="AJ11" s="2">
        <v>14.143190742885364</v>
      </c>
    </row>
    <row r="12" spans="1:36" x14ac:dyDescent="0.2">
      <c r="A12" s="1" t="s">
        <v>9</v>
      </c>
      <c r="B12" s="2">
        <v>31.5</v>
      </c>
      <c r="C12" s="2">
        <v>5.6</v>
      </c>
      <c r="D12" s="2">
        <v>25.446394009135503</v>
      </c>
      <c r="E12" s="2">
        <v>5.5299917830731307</v>
      </c>
      <c r="F12" s="2">
        <v>40.708577886765099</v>
      </c>
      <c r="G12" s="2">
        <v>24.853123563970929</v>
      </c>
      <c r="H12" s="2">
        <v>17.244096154212439</v>
      </c>
      <c r="I12" s="2">
        <v>26.636363636363637</v>
      </c>
      <c r="J12" s="2">
        <v>82.498303677599679</v>
      </c>
      <c r="K12" s="2">
        <v>37.660125945519837</v>
      </c>
      <c r="L12" s="2">
        <v>36.632581919666507</v>
      </c>
      <c r="M12" s="2">
        <v>71.589797215115738</v>
      </c>
      <c r="N12" s="2">
        <v>20.627795766174252</v>
      </c>
      <c r="O12" s="2">
        <v>22.981945053625399</v>
      </c>
      <c r="P12" s="2">
        <v>11.079965</v>
      </c>
      <c r="Q12" s="2">
        <v>85.293607321053912</v>
      </c>
      <c r="R12" s="2">
        <v>91.594729999999998</v>
      </c>
      <c r="S12" s="2">
        <v>52.333335000000005</v>
      </c>
      <c r="T12" s="2">
        <v>66.5</v>
      </c>
      <c r="U12" s="2">
        <v>43.666666666666664</v>
      </c>
      <c r="V12" s="1" t="s">
        <v>80</v>
      </c>
      <c r="W12" s="1" t="s">
        <v>80</v>
      </c>
      <c r="X12" s="1" t="s">
        <v>80</v>
      </c>
      <c r="Y12" s="2">
        <v>11957.66</v>
      </c>
      <c r="Z12" s="2">
        <v>465.52887333799862</v>
      </c>
      <c r="AA12" s="2">
        <v>23.581</v>
      </c>
      <c r="AB12" s="1" t="s">
        <v>80</v>
      </c>
      <c r="AC12" s="1" t="s">
        <v>80</v>
      </c>
      <c r="AD12" s="2">
        <v>38.5</v>
      </c>
      <c r="AE12" s="2">
        <v>21635.428487391215</v>
      </c>
      <c r="AF12" s="2">
        <v>11.485590222696763</v>
      </c>
      <c r="AG12" s="2">
        <v>32.76425272243749</v>
      </c>
      <c r="AH12" s="2">
        <v>42.00560288786059</v>
      </c>
      <c r="AI12" s="2">
        <v>44.618908345865762</v>
      </c>
      <c r="AJ12" s="2">
        <v>18.785417857965584</v>
      </c>
    </row>
    <row r="13" spans="1:36" x14ac:dyDescent="0.2">
      <c r="A13" s="1" t="s">
        <v>10</v>
      </c>
      <c r="B13" s="2">
        <v>37.25</v>
      </c>
      <c r="C13" s="2">
        <v>41.6</v>
      </c>
      <c r="D13" s="2">
        <v>48.256366923856802</v>
      </c>
      <c r="E13" s="2">
        <v>19.552942734583663</v>
      </c>
      <c r="F13" s="2">
        <v>53.1627500736248</v>
      </c>
      <c r="G13" s="2">
        <v>34.070464779571886</v>
      </c>
      <c r="H13" s="2">
        <v>37.591728913271623</v>
      </c>
      <c r="I13" s="2">
        <v>32.363636363636367</v>
      </c>
      <c r="J13" s="2">
        <v>69.265885323954038</v>
      </c>
      <c r="K13" s="2">
        <v>37.657792278897375</v>
      </c>
      <c r="L13" s="2">
        <v>33.01589695791462</v>
      </c>
      <c r="M13" s="2">
        <v>52.406221389271366</v>
      </c>
      <c r="N13" s="2">
        <v>31.963192656702443</v>
      </c>
      <c r="O13" s="2">
        <v>29.671123596111435</v>
      </c>
      <c r="P13" s="2">
        <v>11.984719</v>
      </c>
      <c r="Q13" s="2">
        <v>96.874769062615769</v>
      </c>
      <c r="R13" s="2">
        <v>97.532625675675703</v>
      </c>
      <c r="S13" s="2">
        <v>62.38461641025642</v>
      </c>
      <c r="T13" s="2">
        <v>79.538461538461533</v>
      </c>
      <c r="U13" s="2">
        <v>28.125</v>
      </c>
      <c r="V13" s="2">
        <v>187.14</v>
      </c>
      <c r="W13" s="2">
        <v>816.05</v>
      </c>
      <c r="X13" s="2">
        <v>317.86999999999995</v>
      </c>
      <c r="Y13" s="2">
        <v>12072.6</v>
      </c>
      <c r="Z13" s="2">
        <v>319.25693408161942</v>
      </c>
      <c r="AA13" s="2">
        <v>22.319900000000001</v>
      </c>
      <c r="AB13" s="2">
        <v>21.444852231021827</v>
      </c>
      <c r="AC13" s="2">
        <v>24.544520619745477</v>
      </c>
      <c r="AD13" s="2">
        <v>27</v>
      </c>
      <c r="AE13" s="2">
        <v>12607.431160279926</v>
      </c>
      <c r="AF13" s="2">
        <v>8.5304183308308925</v>
      </c>
      <c r="AG13" s="2">
        <v>22.248922898205485</v>
      </c>
      <c r="AH13" s="2">
        <v>33.776865475365184</v>
      </c>
      <c r="AI13" s="2">
        <v>52.740303595684068</v>
      </c>
      <c r="AJ13" s="2">
        <v>19.489578230287059</v>
      </c>
    </row>
    <row r="14" spans="1:36" x14ac:dyDescent="0.2">
      <c r="A14" s="1" t="s">
        <v>11</v>
      </c>
      <c r="B14" s="2">
        <v>40.5</v>
      </c>
      <c r="C14" s="2">
        <v>39</v>
      </c>
      <c r="D14" s="2">
        <v>45.45292396816086</v>
      </c>
      <c r="E14" s="2">
        <v>15.162729058732809</v>
      </c>
      <c r="F14" s="2">
        <v>50.744486396334359</v>
      </c>
      <c r="G14" s="2">
        <v>36.129254918001351</v>
      </c>
      <c r="H14" s="2">
        <v>36.231974323090974</v>
      </c>
      <c r="I14" s="2">
        <v>35.81818181818182</v>
      </c>
      <c r="J14" s="2">
        <v>68.362623167338896</v>
      </c>
      <c r="K14" s="2">
        <v>42.984547814740836</v>
      </c>
      <c r="L14" s="2">
        <v>34.393018502437222</v>
      </c>
      <c r="M14" s="2">
        <v>56.227024611295342</v>
      </c>
      <c r="N14" s="2">
        <v>40.145319433139449</v>
      </c>
      <c r="O14" s="2">
        <v>30.405717502541592</v>
      </c>
      <c r="P14" s="2">
        <v>12.836293846153845</v>
      </c>
      <c r="Q14" s="2">
        <v>95.809321827827176</v>
      </c>
      <c r="R14" s="2">
        <v>96.860158695652174</v>
      </c>
      <c r="S14" s="2">
        <v>63.653845384615387</v>
      </c>
      <c r="T14" s="2">
        <v>79.92307692307692</v>
      </c>
      <c r="U14" s="2">
        <v>28.25</v>
      </c>
      <c r="V14" s="2">
        <v>151.08000000000001</v>
      </c>
      <c r="W14" s="2">
        <v>908.96999999999991</v>
      </c>
      <c r="X14" s="2">
        <v>341.35999999999996</v>
      </c>
      <c r="Y14" s="2">
        <v>11831.32</v>
      </c>
      <c r="Z14" s="2">
        <v>392.45477661909985</v>
      </c>
      <c r="AA14" s="2">
        <v>20.715399999999999</v>
      </c>
      <c r="AB14" s="2">
        <v>22.616010480590223</v>
      </c>
      <c r="AC14" s="2">
        <v>19.702216066481995</v>
      </c>
      <c r="AD14" s="2">
        <v>31.6</v>
      </c>
      <c r="AE14" s="1" t="s">
        <v>80</v>
      </c>
      <c r="AF14" s="2">
        <v>9.1526793480106399</v>
      </c>
      <c r="AG14" s="2">
        <v>28.891862008440771</v>
      </c>
      <c r="AH14" s="2">
        <v>36.991024289831252</v>
      </c>
      <c r="AI14" s="2">
        <v>47.866049325485683</v>
      </c>
      <c r="AJ14" s="2">
        <v>18.935458137193237</v>
      </c>
    </row>
    <row r="15" spans="1:36" x14ac:dyDescent="0.2">
      <c r="A15" s="1" t="s">
        <v>12</v>
      </c>
      <c r="B15" s="2">
        <v>7.25</v>
      </c>
      <c r="C15" s="2">
        <v>5.8</v>
      </c>
      <c r="D15" s="2">
        <v>20.508068592189986</v>
      </c>
      <c r="E15" s="2">
        <v>5.2852432191203453</v>
      </c>
      <c r="F15" s="2">
        <v>40.031815328478856</v>
      </c>
      <c r="G15" s="2">
        <v>32.30680480882387</v>
      </c>
      <c r="H15" s="2">
        <v>15.511111840056236</v>
      </c>
      <c r="I15" s="2">
        <v>24.363636363636363</v>
      </c>
      <c r="J15" s="2">
        <v>80.581858569659815</v>
      </c>
      <c r="K15" s="2">
        <v>46.956967029963707</v>
      </c>
      <c r="L15" s="2">
        <v>27.595673686413612</v>
      </c>
      <c r="M15" s="2">
        <v>63.600330113025031</v>
      </c>
      <c r="N15" s="2">
        <v>19.106217744742654</v>
      </c>
      <c r="O15" s="2">
        <v>21.883524963636685</v>
      </c>
      <c r="P15" s="2">
        <v>12.735899999999999</v>
      </c>
      <c r="Q15" s="2">
        <v>96.323322658711845</v>
      </c>
      <c r="R15" s="2">
        <v>96.849010000000007</v>
      </c>
      <c r="S15" s="2">
        <v>64.444443333333325</v>
      </c>
      <c r="T15" s="2">
        <v>81.333333333333329</v>
      </c>
      <c r="U15" s="2">
        <v>2</v>
      </c>
      <c r="V15" s="1" t="s">
        <v>80</v>
      </c>
      <c r="W15" s="2">
        <v>399.50000000000006</v>
      </c>
      <c r="X15" s="1" t="s">
        <v>80</v>
      </c>
      <c r="Y15" s="2">
        <v>5623.15</v>
      </c>
      <c r="Z15" s="2">
        <v>227.05057546859589</v>
      </c>
      <c r="AA15" s="2">
        <v>16.4879</v>
      </c>
      <c r="AB15" s="1" t="s">
        <v>80</v>
      </c>
      <c r="AC15" s="1" t="s">
        <v>80</v>
      </c>
      <c r="AD15" s="2">
        <v>6.5</v>
      </c>
      <c r="AE15" s="2">
        <v>12062.704770848441</v>
      </c>
      <c r="AF15" s="2">
        <v>6.4357958032158162</v>
      </c>
      <c r="AG15" s="2">
        <v>24.424495418891258</v>
      </c>
      <c r="AH15" s="2">
        <v>25.582147744280668</v>
      </c>
      <c r="AI15" s="2">
        <v>35.491762809147595</v>
      </c>
      <c r="AJ15" s="2">
        <v>9.1851272766535921</v>
      </c>
    </row>
    <row r="16" spans="1:36" x14ac:dyDescent="0.2">
      <c r="A16" s="1" t="s">
        <v>13</v>
      </c>
      <c r="B16" s="2">
        <v>22.75</v>
      </c>
      <c r="C16" s="2">
        <v>37.6</v>
      </c>
      <c r="D16" s="2">
        <v>45.135870389102806</v>
      </c>
      <c r="E16" s="2">
        <v>15.931283436347583</v>
      </c>
      <c r="F16" s="2">
        <v>45.606360475675622</v>
      </c>
      <c r="G16" s="2">
        <v>37.949801715935976</v>
      </c>
      <c r="H16" s="2">
        <v>33.094507109813456</v>
      </c>
      <c r="I16" s="2">
        <v>27.09090909090909</v>
      </c>
      <c r="J16" s="2">
        <v>66.913019524948922</v>
      </c>
      <c r="K16" s="2">
        <v>49.606973721262534</v>
      </c>
      <c r="L16" s="2">
        <v>22.311372412453395</v>
      </c>
      <c r="M16" s="2">
        <v>59.181355040191917</v>
      </c>
      <c r="N16" s="2">
        <v>35.04721433026932</v>
      </c>
      <c r="O16" s="2">
        <v>31.432826323974396</v>
      </c>
      <c r="P16" s="2">
        <v>12.340115000000001</v>
      </c>
      <c r="Q16" s="2">
        <v>98.046875</v>
      </c>
      <c r="R16" s="2">
        <v>94.162000000000006</v>
      </c>
      <c r="S16" s="2">
        <v>75.444443333333325</v>
      </c>
      <c r="T16" s="2">
        <v>89.666666666666671</v>
      </c>
      <c r="U16" s="2">
        <v>8.8000000000000007</v>
      </c>
      <c r="V16" s="1" t="s">
        <v>80</v>
      </c>
      <c r="W16" s="1" t="s">
        <v>80</v>
      </c>
      <c r="X16" s="1" t="s">
        <v>80</v>
      </c>
      <c r="Y16" s="2">
        <v>7906.76</v>
      </c>
      <c r="Z16" s="2">
        <v>357.44582978393862</v>
      </c>
      <c r="AA16" s="2">
        <v>15.1724</v>
      </c>
      <c r="AB16" s="2">
        <v>13.825402772573996</v>
      </c>
      <c r="AC16" s="2">
        <v>12.336051045728464</v>
      </c>
      <c r="AD16" s="2">
        <v>14.166666666666666</v>
      </c>
      <c r="AE16" s="2">
        <v>10486.701000732703</v>
      </c>
      <c r="AF16" s="2">
        <v>7.7090838647343043</v>
      </c>
      <c r="AG16" s="2">
        <v>24.672144450776223</v>
      </c>
      <c r="AH16" s="2">
        <v>33.096544201538038</v>
      </c>
      <c r="AI16" s="2">
        <v>45.413761692359564</v>
      </c>
      <c r="AJ16" s="2">
        <v>12.00113581063712</v>
      </c>
    </row>
    <row r="17" spans="1:36" x14ac:dyDescent="0.2">
      <c r="A17" s="1" t="s">
        <v>14</v>
      </c>
      <c r="B17" s="2">
        <v>31.75</v>
      </c>
      <c r="C17" s="2">
        <v>24.4</v>
      </c>
      <c r="D17" s="2">
        <v>39.568327769770029</v>
      </c>
      <c r="E17" s="2">
        <v>9.9863270532872246</v>
      </c>
      <c r="F17" s="2">
        <v>51.578269116933299</v>
      </c>
      <c r="G17" s="2">
        <v>33.67809035942804</v>
      </c>
      <c r="H17" s="2">
        <v>27.705592311876114</v>
      </c>
      <c r="I17" s="2">
        <v>30.545454545454547</v>
      </c>
      <c r="J17" s="2">
        <v>76.727745934899801</v>
      </c>
      <c r="K17" s="2">
        <v>38.621143459418647</v>
      </c>
      <c r="L17" s="2">
        <v>26.664124376941174</v>
      </c>
      <c r="M17" s="2">
        <v>65.968801935451921</v>
      </c>
      <c r="N17" s="2">
        <v>23.803842159153692</v>
      </c>
      <c r="O17" s="2">
        <v>23.532547289596302</v>
      </c>
      <c r="P17" s="2">
        <v>11.218521874999997</v>
      </c>
      <c r="Q17" s="2">
        <v>94.75824002890289</v>
      </c>
      <c r="R17" s="2">
        <v>96.353827083333343</v>
      </c>
      <c r="S17" s="2">
        <v>58.645833437499995</v>
      </c>
      <c r="T17" s="2">
        <v>78.3125</v>
      </c>
      <c r="U17" s="2">
        <v>37.5</v>
      </c>
      <c r="V17" s="2">
        <v>168.9</v>
      </c>
      <c r="W17" s="2">
        <v>1215.53</v>
      </c>
      <c r="X17" s="2">
        <v>368.30999999999995</v>
      </c>
      <c r="Y17" s="2">
        <v>12208.76</v>
      </c>
      <c r="Z17" s="2">
        <v>372.66005873515707</v>
      </c>
      <c r="AA17" s="2">
        <v>24.194700000000001</v>
      </c>
      <c r="AB17" s="2">
        <v>22.609840842860347</v>
      </c>
      <c r="AC17" s="2">
        <v>24.748547645885719</v>
      </c>
      <c r="AD17" s="2">
        <v>21.333333333333332</v>
      </c>
      <c r="AE17" s="2">
        <v>11858.98236944438</v>
      </c>
      <c r="AF17" s="2">
        <v>8.4825585150561995</v>
      </c>
      <c r="AG17" s="2">
        <v>30.018349707876112</v>
      </c>
      <c r="AH17" s="2">
        <v>30.643000932157122</v>
      </c>
      <c r="AI17" s="2">
        <v>47.643297416373876</v>
      </c>
      <c r="AJ17" s="2">
        <v>12.779996196861113</v>
      </c>
    </row>
    <row r="18" spans="1:36" x14ac:dyDescent="0.2">
      <c r="A18" s="1" t="s">
        <v>15</v>
      </c>
      <c r="B18" s="2">
        <v>30.5</v>
      </c>
      <c r="C18" s="2">
        <v>22.4</v>
      </c>
      <c r="D18" s="2">
        <v>34.771574382707051</v>
      </c>
      <c r="E18" s="2">
        <v>8.3532951198657255</v>
      </c>
      <c r="F18" s="2">
        <v>49.450498376149696</v>
      </c>
      <c r="G18" s="2">
        <v>35.150475323614927</v>
      </c>
      <c r="H18" s="2">
        <v>28.64948377706742</v>
      </c>
      <c r="I18" s="2">
        <v>25.363636363636363</v>
      </c>
      <c r="J18" s="2">
        <v>76.272534988324892</v>
      </c>
      <c r="K18" s="2">
        <v>46.293264186040048</v>
      </c>
      <c r="L18" s="2">
        <v>30.640705175968304</v>
      </c>
      <c r="M18" s="2">
        <v>58.518472074895179</v>
      </c>
      <c r="N18" s="2">
        <v>33.924371025475168</v>
      </c>
      <c r="O18" s="2">
        <v>26.451914412033119</v>
      </c>
      <c r="P18" s="2">
        <v>12.181584500000001</v>
      </c>
      <c r="Q18" s="2">
        <v>96.283351567444569</v>
      </c>
      <c r="R18" s="2">
        <v>97.820317222222215</v>
      </c>
      <c r="S18" s="2">
        <v>65.033332000000001</v>
      </c>
      <c r="T18" s="2">
        <v>83.45</v>
      </c>
      <c r="U18" s="2">
        <v>30.125</v>
      </c>
      <c r="V18" s="2">
        <v>155.35</v>
      </c>
      <c r="W18" s="2">
        <v>1112.1699999999998</v>
      </c>
      <c r="X18" s="2">
        <v>341.71000000000004</v>
      </c>
      <c r="Y18" s="2">
        <v>13939.05</v>
      </c>
      <c r="Z18" s="2">
        <v>378.09383887644071</v>
      </c>
      <c r="AA18" s="2">
        <v>20.366099999999999</v>
      </c>
      <c r="AB18" s="2">
        <v>19.502639168525874</v>
      </c>
      <c r="AC18" s="2">
        <v>20.383086375135527</v>
      </c>
      <c r="AD18" s="2">
        <v>35.833333333333336</v>
      </c>
      <c r="AE18" s="2">
        <v>13371.045089583489</v>
      </c>
      <c r="AF18" s="2">
        <v>9.1666646059299399</v>
      </c>
      <c r="AG18" s="2">
        <v>35.729499061764749</v>
      </c>
      <c r="AH18" s="2">
        <v>35.624974565567378</v>
      </c>
      <c r="AI18" s="2">
        <v>50.735644170849817</v>
      </c>
      <c r="AJ18" s="2">
        <v>18.37096463373685</v>
      </c>
    </row>
    <row r="19" spans="1:36" x14ac:dyDescent="0.2">
      <c r="A19" s="1" t="s">
        <v>16</v>
      </c>
      <c r="B19" s="2">
        <v>14.25</v>
      </c>
      <c r="C19" s="2">
        <v>16.399999999999999</v>
      </c>
      <c r="D19" s="2">
        <v>31.800372168111409</v>
      </c>
      <c r="E19" s="2">
        <v>10.91084578537213</v>
      </c>
      <c r="F19" s="2">
        <v>37.803989545022262</v>
      </c>
      <c r="G19" s="2">
        <v>36.120016440608303</v>
      </c>
      <c r="H19" s="2">
        <v>22.563066747415419</v>
      </c>
      <c r="I19" s="2">
        <v>19.272727272727273</v>
      </c>
      <c r="J19" s="2">
        <v>77.434846486372592</v>
      </c>
      <c r="K19" s="2">
        <v>57.329408063981504</v>
      </c>
      <c r="L19" s="2">
        <v>30.317942583566847</v>
      </c>
      <c r="M19" s="2">
        <v>62.598430964978476</v>
      </c>
      <c r="N19" s="2">
        <v>25.072129358058039</v>
      </c>
      <c r="O19" s="2">
        <v>23.493121424919551</v>
      </c>
      <c r="P19" s="2">
        <v>12.316725714285713</v>
      </c>
      <c r="Q19" s="2">
        <v>96.713833570226569</v>
      </c>
      <c r="R19" s="2">
        <v>97.682331428571416</v>
      </c>
      <c r="S19" s="2">
        <v>62.249998749999996</v>
      </c>
      <c r="T19" s="2">
        <v>84.75</v>
      </c>
      <c r="U19" s="2">
        <v>16.375</v>
      </c>
      <c r="V19" s="2">
        <v>105.25</v>
      </c>
      <c r="W19" s="2">
        <v>1001.64</v>
      </c>
      <c r="X19" s="2">
        <v>224.04999999999998</v>
      </c>
      <c r="Y19" s="2">
        <v>11679.17</v>
      </c>
      <c r="Z19" s="2">
        <v>336.9213271783035</v>
      </c>
      <c r="AA19" s="2">
        <v>17.187799999999999</v>
      </c>
      <c r="AB19" s="2">
        <v>17.305186343497525</v>
      </c>
      <c r="AC19" s="2">
        <v>15.691420925325511</v>
      </c>
      <c r="AD19" s="2">
        <v>18.833333333333332</v>
      </c>
      <c r="AE19" s="2">
        <v>11424.766790048801</v>
      </c>
      <c r="AF19" s="2">
        <v>7.4918265315020722</v>
      </c>
      <c r="AG19" s="2">
        <v>29.390508050791819</v>
      </c>
      <c r="AH19" s="2">
        <v>34.850826079150529</v>
      </c>
      <c r="AI19" s="2">
        <v>44.792380713534001</v>
      </c>
      <c r="AJ19" s="2">
        <v>13.250522571255138</v>
      </c>
    </row>
    <row r="20" spans="1:36" x14ac:dyDescent="0.2">
      <c r="A20" s="1" t="s">
        <v>17</v>
      </c>
      <c r="B20" s="2">
        <v>23.75</v>
      </c>
      <c r="C20" s="2">
        <v>20.399999999999999</v>
      </c>
      <c r="D20" s="2">
        <v>37.172625526388877</v>
      </c>
      <c r="E20" s="2">
        <v>11.948278111510078</v>
      </c>
      <c r="F20" s="2">
        <v>44.219935453922623</v>
      </c>
      <c r="G20" s="2">
        <v>31.891782516001111</v>
      </c>
      <c r="H20" s="2">
        <v>29.214339514097169</v>
      </c>
      <c r="I20" s="2">
        <v>24.09090909090909</v>
      </c>
      <c r="J20" s="2">
        <v>72.42716416020933</v>
      </c>
      <c r="K20" s="2">
        <v>47.334955986970826</v>
      </c>
      <c r="L20" s="2">
        <v>31.407980337661968</v>
      </c>
      <c r="M20" s="2">
        <v>61.660661231334657</v>
      </c>
      <c r="N20" s="2">
        <v>31.757935280036044</v>
      </c>
      <c r="O20" s="2">
        <v>27.645023152254655</v>
      </c>
      <c r="P20" s="2">
        <v>13.081769090909091</v>
      </c>
      <c r="Q20" s="2">
        <v>97.684447619853103</v>
      </c>
      <c r="R20" s="2">
        <v>97.605099999999993</v>
      </c>
      <c r="S20" s="2">
        <v>65.972223333333318</v>
      </c>
      <c r="T20" s="2">
        <v>85.25</v>
      </c>
      <c r="U20" s="2">
        <v>22.125</v>
      </c>
      <c r="V20" s="2">
        <v>141.9</v>
      </c>
      <c r="W20" s="2">
        <v>1062.2099999999998</v>
      </c>
      <c r="X20" s="2">
        <v>262.26</v>
      </c>
      <c r="Y20" s="2">
        <v>12902.08</v>
      </c>
      <c r="Z20" s="2">
        <v>301.85481218490378</v>
      </c>
      <c r="AA20" s="2">
        <v>19.266100000000002</v>
      </c>
      <c r="AB20" s="2">
        <v>18.954659949622165</v>
      </c>
      <c r="AC20" s="2">
        <v>20.480236424085703</v>
      </c>
      <c r="AD20" s="2">
        <v>31.166666666666668</v>
      </c>
      <c r="AE20" s="2">
        <v>12996.572781845402</v>
      </c>
      <c r="AF20" s="2">
        <v>9.9192472611105913</v>
      </c>
      <c r="AG20" s="2">
        <v>33.846997564288806</v>
      </c>
      <c r="AH20" s="2">
        <v>35.590040510829802</v>
      </c>
      <c r="AI20" s="2">
        <v>45.343279134212288</v>
      </c>
      <c r="AJ20" s="2">
        <v>16.415313067654075</v>
      </c>
    </row>
    <row r="21" spans="1:36" x14ac:dyDescent="0.2">
      <c r="A21" s="1" t="s">
        <v>18</v>
      </c>
      <c r="B21" s="2">
        <v>40.75</v>
      </c>
      <c r="C21" s="2">
        <v>34.799999999999997</v>
      </c>
      <c r="D21" s="2">
        <v>40.003697592313756</v>
      </c>
      <c r="E21" s="2">
        <v>9.6445773417812521</v>
      </c>
      <c r="F21" s="2">
        <v>53.596466881761778</v>
      </c>
      <c r="G21" s="2">
        <v>38.595128810904619</v>
      </c>
      <c r="H21" s="2">
        <v>33.440810724261148</v>
      </c>
      <c r="I21" s="2">
        <v>27</v>
      </c>
      <c r="J21" s="2">
        <v>76.916504361442293</v>
      </c>
      <c r="K21" s="2">
        <v>47.713238081242245</v>
      </c>
      <c r="L21" s="2">
        <v>27.701018205079624</v>
      </c>
      <c r="M21" s="2">
        <v>63.237191413033379</v>
      </c>
      <c r="N21" s="2">
        <v>38.508237822780728</v>
      </c>
      <c r="O21" s="2">
        <v>34.589640024636189</v>
      </c>
      <c r="P21" s="2">
        <v>12.515396250000002</v>
      </c>
      <c r="Q21" s="2">
        <v>95.894964863486223</v>
      </c>
      <c r="R21" s="2">
        <v>97.713888888888903</v>
      </c>
      <c r="S21" s="2">
        <v>67.958332500000012</v>
      </c>
      <c r="T21" s="2">
        <v>82.5625</v>
      </c>
      <c r="U21" s="2">
        <v>37</v>
      </c>
      <c r="V21" s="2">
        <v>238.63</v>
      </c>
      <c r="W21" s="2">
        <v>1517.43</v>
      </c>
      <c r="X21" s="2">
        <v>273</v>
      </c>
      <c r="Y21" s="2">
        <v>16891.46</v>
      </c>
      <c r="Z21" s="2">
        <v>408.90637647164965</v>
      </c>
      <c r="AA21" s="2">
        <v>23.823899999999998</v>
      </c>
      <c r="AB21" s="2">
        <v>20.992171545268889</v>
      </c>
      <c r="AC21" s="2">
        <v>23.567226635939111</v>
      </c>
      <c r="AD21" s="2">
        <v>43.5</v>
      </c>
      <c r="AE21" s="2">
        <v>15470.686341634626</v>
      </c>
      <c r="AF21" s="2">
        <v>8.7556189070951032</v>
      </c>
      <c r="AG21" s="2">
        <v>39.540970529075977</v>
      </c>
      <c r="AH21" s="2">
        <v>38.33917313021761</v>
      </c>
      <c r="AI21" s="2">
        <v>60.962684387676028</v>
      </c>
      <c r="AJ21" s="2">
        <v>25.25865209854382</v>
      </c>
    </row>
    <row r="22" spans="1:36" x14ac:dyDescent="0.2">
      <c r="A22" s="1" t="s">
        <v>19</v>
      </c>
      <c r="B22" s="2">
        <v>43.75</v>
      </c>
      <c r="C22" s="2">
        <v>36.4</v>
      </c>
      <c r="D22" s="2">
        <v>49.261151977309396</v>
      </c>
      <c r="E22" s="2">
        <v>13.031945473592762</v>
      </c>
      <c r="F22" s="2">
        <v>52.340080342673751</v>
      </c>
      <c r="G22" s="2">
        <v>35.022339318658069</v>
      </c>
      <c r="H22" s="2">
        <v>31.999568543666264</v>
      </c>
      <c r="I22" s="2">
        <v>30.818181818181817</v>
      </c>
      <c r="J22" s="2">
        <v>69.710562936859262</v>
      </c>
      <c r="K22" s="2">
        <v>46.494048719054128</v>
      </c>
      <c r="L22" s="2">
        <v>31.432183004298096</v>
      </c>
      <c r="M22" s="2">
        <v>64.691670073617857</v>
      </c>
      <c r="N22" s="2">
        <v>43.836309752289978</v>
      </c>
      <c r="O22" s="2">
        <v>32.865363364461594</v>
      </c>
      <c r="P22" s="2">
        <v>12.193462777777777</v>
      </c>
      <c r="Q22" s="2">
        <v>95.233718931759199</v>
      </c>
      <c r="R22" s="2">
        <v>97.490407000000005</v>
      </c>
      <c r="S22" s="2">
        <v>65.863636818181831</v>
      </c>
      <c r="T22" s="2">
        <v>80.545454545454547</v>
      </c>
      <c r="U22" s="2">
        <v>38</v>
      </c>
      <c r="V22" s="2">
        <v>242.59</v>
      </c>
      <c r="W22" s="2">
        <v>1057.47</v>
      </c>
      <c r="X22" s="2">
        <v>345.17999999999995</v>
      </c>
      <c r="Y22" s="2">
        <v>14299.81</v>
      </c>
      <c r="Z22" s="2">
        <v>400.37887552697009</v>
      </c>
      <c r="AA22" s="2">
        <v>21.6861</v>
      </c>
      <c r="AB22" s="2">
        <v>25.908525632168029</v>
      </c>
      <c r="AC22" s="2">
        <v>31.013263233361215</v>
      </c>
      <c r="AD22" s="2">
        <v>42.333333333333336</v>
      </c>
      <c r="AE22" s="2">
        <v>15591.16417795186</v>
      </c>
      <c r="AF22" s="2">
        <v>11.313814194121681</v>
      </c>
      <c r="AG22" s="2">
        <v>31.545603309135938</v>
      </c>
      <c r="AH22" s="2">
        <v>41.55887733884083</v>
      </c>
      <c r="AI22" s="2">
        <v>52.460018400429284</v>
      </c>
      <c r="AJ22" s="2">
        <v>20.804600996284439</v>
      </c>
    </row>
    <row r="23" spans="1:36" x14ac:dyDescent="0.2">
      <c r="A23" s="1" t="s">
        <v>20</v>
      </c>
      <c r="B23" s="2">
        <v>15.75</v>
      </c>
      <c r="C23" s="2">
        <v>16</v>
      </c>
      <c r="D23" s="2">
        <v>25.853777270032701</v>
      </c>
      <c r="E23" s="2">
        <v>6.465821336638383</v>
      </c>
      <c r="F23" s="2">
        <v>51.044748494323358</v>
      </c>
      <c r="G23" s="2">
        <v>36.369077445576522</v>
      </c>
      <c r="H23" s="2">
        <v>15.544343860785355</v>
      </c>
      <c r="I23" s="2">
        <v>11.454545454545455</v>
      </c>
      <c r="J23" s="2">
        <v>86.437020905568616</v>
      </c>
      <c r="K23" s="2">
        <v>53.147855343267771</v>
      </c>
      <c r="L23" s="2">
        <v>40.348798875377575</v>
      </c>
      <c r="M23" s="2">
        <v>62.950264528389496</v>
      </c>
      <c r="N23" s="2">
        <v>21.797785916061045</v>
      </c>
      <c r="O23" s="2">
        <v>20.388208941164343</v>
      </c>
      <c r="P23" s="2">
        <v>12.438193999999999</v>
      </c>
      <c r="Q23" s="2">
        <v>96.722015575692282</v>
      </c>
      <c r="R23" s="2">
        <v>98.242419999999996</v>
      </c>
      <c r="S23" s="2">
        <v>66.399997999999997</v>
      </c>
      <c r="T23" s="2">
        <v>83.6</v>
      </c>
      <c r="U23" s="2">
        <v>13.375</v>
      </c>
      <c r="V23" s="2">
        <v>99.81</v>
      </c>
      <c r="W23" s="2">
        <v>812.07999999999993</v>
      </c>
      <c r="X23" s="2">
        <v>176.07</v>
      </c>
      <c r="Y23" s="2">
        <v>9334.25</v>
      </c>
      <c r="Z23" s="2">
        <v>367.63685845849284</v>
      </c>
      <c r="AA23" s="2">
        <v>19.043700000000001</v>
      </c>
      <c r="AB23" s="2">
        <v>15.942709556233858</v>
      </c>
      <c r="AC23" s="2">
        <v>13.810798750557787</v>
      </c>
      <c r="AD23" s="2">
        <v>32.333333333333336</v>
      </c>
      <c r="AE23" s="2">
        <v>11110.97538065001</v>
      </c>
      <c r="AF23" s="2">
        <v>7.4797770400514034</v>
      </c>
      <c r="AG23" s="2">
        <v>33.083783007396548</v>
      </c>
      <c r="AH23" s="2">
        <v>36.035568354118631</v>
      </c>
      <c r="AI23" s="2">
        <v>53.884298913421716</v>
      </c>
      <c r="AJ23" s="2">
        <v>21.990171905912405</v>
      </c>
    </row>
    <row r="24" spans="1:36" x14ac:dyDescent="0.2">
      <c r="A24" s="1" t="s">
        <v>21</v>
      </c>
      <c r="B24" s="2">
        <v>31</v>
      </c>
      <c r="C24" s="2">
        <v>24.8</v>
      </c>
      <c r="D24" s="2">
        <v>37.932712904503973</v>
      </c>
      <c r="E24" s="2">
        <v>19.10221258687751</v>
      </c>
      <c r="F24" s="2">
        <v>41.786058718305263</v>
      </c>
      <c r="G24" s="2">
        <v>34.075985761226725</v>
      </c>
      <c r="H24" s="2">
        <v>25.172515870996286</v>
      </c>
      <c r="I24" s="2">
        <v>24.636363636363637</v>
      </c>
      <c r="J24" s="2">
        <v>76.234909792616136</v>
      </c>
      <c r="K24" s="2">
        <v>42.008304535985339</v>
      </c>
      <c r="L24" s="2">
        <v>39.068901482254638</v>
      </c>
      <c r="M24" s="2">
        <v>63.841264135989775</v>
      </c>
      <c r="N24" s="2">
        <v>22.038684198221777</v>
      </c>
      <c r="O24" s="2">
        <v>23.014730379908912</v>
      </c>
      <c r="P24" s="2">
        <v>11.392912727272725</v>
      </c>
      <c r="Q24" s="2">
        <v>95.089777863476783</v>
      </c>
      <c r="R24" s="2">
        <v>96.522519090909086</v>
      </c>
      <c r="S24" s="2">
        <v>59.333332727272726</v>
      </c>
      <c r="T24" s="2">
        <v>82.36363636363636</v>
      </c>
      <c r="U24" s="2">
        <v>34.75</v>
      </c>
      <c r="V24" s="2">
        <v>408.32</v>
      </c>
      <c r="W24" s="2">
        <v>1442.17</v>
      </c>
      <c r="X24" s="2">
        <v>558.73</v>
      </c>
      <c r="Y24" s="2">
        <v>10928.48</v>
      </c>
      <c r="Z24" s="2">
        <v>320.41579911395706</v>
      </c>
      <c r="AA24" s="2">
        <v>25.0624</v>
      </c>
      <c r="AB24" s="2">
        <v>22.801635991820042</v>
      </c>
      <c r="AC24" s="2">
        <v>19.968414403032217</v>
      </c>
      <c r="AD24" s="2">
        <v>30.666666666666668</v>
      </c>
      <c r="AE24" s="2">
        <v>13704.272117116087</v>
      </c>
      <c r="AF24" s="2">
        <v>9.8204822576756978</v>
      </c>
      <c r="AG24" s="2">
        <v>32.754916604065151</v>
      </c>
      <c r="AH24" s="2">
        <v>37.159330510530346</v>
      </c>
      <c r="AI24" s="2">
        <v>46.735998806850567</v>
      </c>
      <c r="AJ24" s="2">
        <v>12.908574333389192</v>
      </c>
    </row>
    <row r="25" spans="1:36" x14ac:dyDescent="0.2">
      <c r="A25" s="1" t="s">
        <v>22</v>
      </c>
      <c r="B25" s="2">
        <v>12.25</v>
      </c>
      <c r="C25" s="2">
        <v>3</v>
      </c>
      <c r="D25" s="2">
        <v>11.972359136200843</v>
      </c>
      <c r="E25" s="2">
        <v>6.2588550601677353</v>
      </c>
      <c r="F25" s="2">
        <v>30.174786458079922</v>
      </c>
      <c r="G25" s="2">
        <v>30.794761453494697</v>
      </c>
      <c r="H25" s="2">
        <v>15.601475172416007</v>
      </c>
      <c r="I25" s="2">
        <v>11.909090909090908</v>
      </c>
      <c r="J25" s="2">
        <v>85.506087852083368</v>
      </c>
      <c r="K25" s="2">
        <v>47.860202220441629</v>
      </c>
      <c r="L25" s="2">
        <v>41.567129661833768</v>
      </c>
      <c r="M25" s="2">
        <v>71.368313003366453</v>
      </c>
      <c r="N25" s="2">
        <v>17.164827786780368</v>
      </c>
      <c r="O25" s="2">
        <v>21.26803246501731</v>
      </c>
      <c r="P25" s="2">
        <v>11.734700769230766</v>
      </c>
      <c r="Q25" s="2">
        <v>96.108756075164266</v>
      </c>
      <c r="R25" s="2">
        <v>97.591711538461567</v>
      </c>
      <c r="S25" s="2">
        <v>62.857142857142854</v>
      </c>
      <c r="T25" s="2">
        <v>85.428571428571431</v>
      </c>
      <c r="U25" s="2">
        <v>25.375</v>
      </c>
      <c r="V25" s="2">
        <v>275.91000000000003</v>
      </c>
      <c r="W25" s="2">
        <v>1068.1499999999999</v>
      </c>
      <c r="X25" s="2">
        <v>325.14999999999998</v>
      </c>
      <c r="Y25" s="2">
        <v>10432.49</v>
      </c>
      <c r="Z25" s="2">
        <v>333.52969843212418</v>
      </c>
      <c r="AA25" s="2">
        <v>21.922499999999999</v>
      </c>
      <c r="AB25" s="2">
        <v>19.023337909393998</v>
      </c>
      <c r="AC25" s="2">
        <v>16.704050666314817</v>
      </c>
      <c r="AD25" s="2">
        <v>17.666666666666668</v>
      </c>
      <c r="AE25" s="2">
        <v>11361.54081307014</v>
      </c>
      <c r="AF25" s="2">
        <v>6.9005459984953292</v>
      </c>
      <c r="AG25" s="2">
        <v>27.673910282860781</v>
      </c>
      <c r="AH25" s="2">
        <v>31.090484497433795</v>
      </c>
      <c r="AI25" s="2">
        <v>47.88635361801915</v>
      </c>
      <c r="AJ25" s="2">
        <v>15.228729970255738</v>
      </c>
    </row>
    <row r="26" spans="1:36" x14ac:dyDescent="0.2">
      <c r="A26" s="1" t="s">
        <v>23</v>
      </c>
      <c r="B26" s="2">
        <v>25.75</v>
      </c>
      <c r="C26" s="2">
        <v>21.6</v>
      </c>
      <c r="D26" s="2">
        <v>34.56865682722858</v>
      </c>
      <c r="E26" s="2">
        <v>7.0753544130570525</v>
      </c>
      <c r="F26" s="2">
        <v>47.195562738395338</v>
      </c>
      <c r="G26" s="2">
        <v>35.257494708143909</v>
      </c>
      <c r="H26" s="2">
        <v>29.370073679792618</v>
      </c>
      <c r="I26" s="2">
        <v>20.545454545454547</v>
      </c>
      <c r="J26" s="2">
        <v>80.730724010120298</v>
      </c>
      <c r="K26" s="2">
        <v>46.054331604331381</v>
      </c>
      <c r="L26" s="2">
        <v>35.329881664182182</v>
      </c>
      <c r="M26" s="2">
        <v>60.268437000501493</v>
      </c>
      <c r="N26" s="2">
        <v>29.250080494986001</v>
      </c>
      <c r="O26" s="2">
        <v>25.71877821062321</v>
      </c>
      <c r="P26" s="2">
        <v>11.85362619047619</v>
      </c>
      <c r="Q26" s="2">
        <v>95.87553067242591</v>
      </c>
      <c r="R26" s="2">
        <v>97.687873499999995</v>
      </c>
      <c r="S26" s="2">
        <v>64.954544999999996</v>
      </c>
      <c r="T26" s="2">
        <v>84.727272727272734</v>
      </c>
      <c r="U26" s="2">
        <v>30.625</v>
      </c>
      <c r="V26" s="2">
        <v>223.61</v>
      </c>
      <c r="W26" s="2">
        <v>986.43</v>
      </c>
      <c r="X26" s="2">
        <v>324.45</v>
      </c>
      <c r="Y26" s="2">
        <v>11014.06</v>
      </c>
      <c r="Z26" s="2">
        <v>365.71950226945643</v>
      </c>
      <c r="AA26" s="2">
        <v>22.972000000000001</v>
      </c>
      <c r="AB26" s="2">
        <v>21.825992805001569</v>
      </c>
      <c r="AC26" s="2">
        <v>20.404193234626607</v>
      </c>
      <c r="AD26" s="2">
        <v>32.666666666666664</v>
      </c>
      <c r="AE26" s="2">
        <v>14071.759830381659</v>
      </c>
      <c r="AF26" s="2">
        <v>9.551931124346412</v>
      </c>
      <c r="AG26" s="2">
        <v>29.848649042793866</v>
      </c>
      <c r="AH26" s="2">
        <v>38.86261265431888</v>
      </c>
      <c r="AI26" s="2">
        <v>49.166488775577236</v>
      </c>
      <c r="AJ26" s="2">
        <v>15.177305236572311</v>
      </c>
    </row>
    <row r="27" spans="1:36" x14ac:dyDescent="0.2">
      <c r="A27" s="1" t="s">
        <v>24</v>
      </c>
      <c r="B27" s="2">
        <v>11.75</v>
      </c>
      <c r="C27" s="2">
        <v>10.6</v>
      </c>
      <c r="D27" s="2">
        <v>29.327563374123134</v>
      </c>
      <c r="E27" s="2">
        <v>14.310807288177299</v>
      </c>
      <c r="F27" s="2">
        <v>29.63048397014245</v>
      </c>
      <c r="G27" s="2">
        <v>30.74967245230798</v>
      </c>
      <c r="H27" s="2">
        <v>19.424065729422889</v>
      </c>
      <c r="I27" s="2">
        <v>24.727272727272727</v>
      </c>
      <c r="J27" s="2">
        <v>76.397853549451355</v>
      </c>
      <c r="K27" s="2">
        <v>44.580697166101466</v>
      </c>
      <c r="L27" s="2">
        <v>37.05440850788851</v>
      </c>
      <c r="M27" s="2">
        <v>51.767392855797446</v>
      </c>
      <c r="N27" s="2">
        <v>19.744249763890586</v>
      </c>
      <c r="O27" s="2">
        <v>20.536655472536978</v>
      </c>
      <c r="P27" s="2">
        <v>12.589275833333334</v>
      </c>
      <c r="Q27" s="2">
        <v>95.127998455279595</v>
      </c>
      <c r="R27" s="2">
        <v>96.267040000000009</v>
      </c>
      <c r="S27" s="2">
        <v>63.444444999999995</v>
      </c>
      <c r="T27" s="2">
        <v>86</v>
      </c>
      <c r="U27" s="2">
        <v>11.25</v>
      </c>
      <c r="V27" s="2">
        <v>152.34</v>
      </c>
      <c r="W27" s="2">
        <v>925.41</v>
      </c>
      <c r="X27" s="2">
        <v>255.08</v>
      </c>
      <c r="Y27" s="2">
        <v>7986.31</v>
      </c>
      <c r="Z27" s="2">
        <v>249.45639760410722</v>
      </c>
      <c r="AA27" s="2">
        <v>20.809000000000001</v>
      </c>
      <c r="AB27" s="2">
        <v>16.118012422360248</v>
      </c>
      <c r="AC27" s="2">
        <v>7.2966671238513232</v>
      </c>
      <c r="AD27" s="2">
        <v>9.3333333333333339</v>
      </c>
      <c r="AE27" s="2">
        <v>9465.4564091415705</v>
      </c>
      <c r="AF27" s="2">
        <v>7.0848849260012905</v>
      </c>
      <c r="AG27" s="2">
        <v>28.067648856635103</v>
      </c>
      <c r="AH27" s="2">
        <v>31.014030568136931</v>
      </c>
      <c r="AI27" s="2">
        <v>41.711889722080237</v>
      </c>
      <c r="AJ27" s="2">
        <v>9.9702830169769552</v>
      </c>
    </row>
    <row r="28" spans="1:36" x14ac:dyDescent="0.2">
      <c r="A28" s="1" t="s">
        <v>25</v>
      </c>
      <c r="B28" s="2">
        <v>49.75</v>
      </c>
      <c r="C28" s="2">
        <v>43</v>
      </c>
      <c r="D28" s="2">
        <v>43.248640237084793</v>
      </c>
      <c r="E28" s="2">
        <v>14.917498185285099</v>
      </c>
      <c r="F28" s="2">
        <v>56.392573218489552</v>
      </c>
      <c r="G28" s="2">
        <v>39.184411349929491</v>
      </c>
      <c r="H28" s="2">
        <v>37.589740960705427</v>
      </c>
      <c r="I28" s="2">
        <v>37.090909090909093</v>
      </c>
      <c r="J28" s="2">
        <v>74.759477207991338</v>
      </c>
      <c r="K28" s="2">
        <v>39.974917171784135</v>
      </c>
      <c r="L28" s="2">
        <v>28.299842575335731</v>
      </c>
      <c r="M28" s="2">
        <v>53.518922792746871</v>
      </c>
      <c r="N28" s="2">
        <v>44.914022011850385</v>
      </c>
      <c r="O28" s="2">
        <v>32.412850522262957</v>
      </c>
      <c r="P28" s="2">
        <v>12.689372857142857</v>
      </c>
      <c r="Q28" s="2">
        <v>95.611204881094849</v>
      </c>
      <c r="R28" s="2">
        <v>97.320145999999994</v>
      </c>
      <c r="S28" s="2">
        <v>67.533332666666666</v>
      </c>
      <c r="T28" s="2">
        <v>77.266666666666666</v>
      </c>
      <c r="U28" s="2">
        <v>43.8</v>
      </c>
      <c r="V28" s="1" t="s">
        <v>80</v>
      </c>
      <c r="W28" s="1" t="s">
        <v>80</v>
      </c>
      <c r="X28" s="1" t="s">
        <v>80</v>
      </c>
      <c r="Y28" s="2">
        <v>14269.18</v>
      </c>
      <c r="Z28" s="2">
        <v>422.41296178820835</v>
      </c>
      <c r="AA28" s="2">
        <v>21.706099999999999</v>
      </c>
      <c r="AB28" s="2">
        <v>23.054474708171206</v>
      </c>
      <c r="AC28" s="2">
        <v>31.107823192158314</v>
      </c>
      <c r="AD28" s="2">
        <v>46.666666666666664</v>
      </c>
      <c r="AE28" s="2">
        <v>17242.849126667625</v>
      </c>
      <c r="AF28" s="2">
        <v>12.076760253360888</v>
      </c>
      <c r="AG28" s="2">
        <v>33.096309098570302</v>
      </c>
      <c r="AH28" s="2">
        <v>44.279118126905033</v>
      </c>
      <c r="AI28" s="2">
        <v>53.79026600234549</v>
      </c>
      <c r="AJ28" s="2">
        <v>25.283564404200241</v>
      </c>
    </row>
    <row r="29" spans="1:36" x14ac:dyDescent="0.2">
      <c r="A29" s="1" t="s">
        <v>26</v>
      </c>
      <c r="B29" s="2">
        <v>38.25</v>
      </c>
      <c r="C29" s="2">
        <v>31.4</v>
      </c>
      <c r="D29" s="2">
        <v>36.964599386513299</v>
      </c>
      <c r="E29" s="2">
        <v>17.706140310555011</v>
      </c>
      <c r="F29" s="2">
        <v>52.506784421186978</v>
      </c>
      <c r="G29" s="2">
        <v>34.891136679467131</v>
      </c>
      <c r="H29" s="2">
        <v>28.68636077912765</v>
      </c>
      <c r="I29" s="2">
        <v>33.272727272727273</v>
      </c>
      <c r="J29" s="2">
        <v>72.287188845508439</v>
      </c>
      <c r="K29" s="2">
        <v>53.110971333391468</v>
      </c>
      <c r="L29" s="2">
        <v>29.292758535117759</v>
      </c>
      <c r="M29" s="2">
        <v>55.431049684528332</v>
      </c>
      <c r="N29" s="2">
        <v>34.198056506267321</v>
      </c>
      <c r="O29" s="2">
        <v>29.170580604067588</v>
      </c>
      <c r="P29" s="2">
        <v>12.975116842105264</v>
      </c>
      <c r="Q29" s="2">
        <v>95.852023779451144</v>
      </c>
      <c r="R29" s="2">
        <v>97.19574999999999</v>
      </c>
      <c r="S29" s="2">
        <v>62.315788947368425</v>
      </c>
      <c r="T29" s="2">
        <v>81.78947368421052</v>
      </c>
      <c r="U29" s="2">
        <v>30.625</v>
      </c>
      <c r="V29" s="2">
        <v>236.58</v>
      </c>
      <c r="W29" s="2">
        <v>1042.01</v>
      </c>
      <c r="X29" s="2">
        <v>273.96999999999997</v>
      </c>
      <c r="Y29" s="2">
        <v>12862.82</v>
      </c>
      <c r="Z29" s="2">
        <v>357.86820982649584</v>
      </c>
      <c r="AA29" s="2">
        <v>22.0642</v>
      </c>
      <c r="AB29" s="2">
        <v>21.62426614481409</v>
      </c>
      <c r="AC29" s="2">
        <v>21.41317365269461</v>
      </c>
      <c r="AD29" s="2">
        <v>39.5</v>
      </c>
      <c r="AE29" s="2">
        <v>14268.121044226156</v>
      </c>
      <c r="AF29" s="2">
        <v>8.7777227906977764</v>
      </c>
      <c r="AG29" s="2">
        <v>37.122073272547617</v>
      </c>
      <c r="AH29" s="2">
        <v>37.459514178611215</v>
      </c>
      <c r="AI29" s="2">
        <v>50.984679553395736</v>
      </c>
      <c r="AJ29" s="2">
        <v>21.632556127102383</v>
      </c>
    </row>
    <row r="30" spans="1:36" x14ac:dyDescent="0.2">
      <c r="A30" s="1" t="s">
        <v>27</v>
      </c>
      <c r="B30" s="2">
        <v>25.5</v>
      </c>
      <c r="C30" s="2">
        <v>37.6</v>
      </c>
      <c r="D30" s="2">
        <v>44.248537763838264</v>
      </c>
      <c r="E30" s="2">
        <v>13.973292225400243</v>
      </c>
      <c r="F30" s="2">
        <v>53.642463606273616</v>
      </c>
      <c r="G30" s="2">
        <v>40.191287065395599</v>
      </c>
      <c r="H30" s="2">
        <v>27.967143436327952</v>
      </c>
      <c r="I30" s="2">
        <v>24</v>
      </c>
      <c r="J30" s="2">
        <v>68.518589869207176</v>
      </c>
      <c r="K30" s="2">
        <v>49.567502978423967</v>
      </c>
      <c r="L30" s="2">
        <v>30.556812731032601</v>
      </c>
      <c r="M30" s="2">
        <v>58.355966886471208</v>
      </c>
      <c r="N30" s="2">
        <v>30.420282188840396</v>
      </c>
      <c r="O30" s="2">
        <v>28.078314921084967</v>
      </c>
      <c r="P30" s="2">
        <v>11.773363333333334</v>
      </c>
      <c r="Q30" s="2">
        <v>98.183088749126483</v>
      </c>
      <c r="R30" s="2">
        <v>98.733226666666667</v>
      </c>
      <c r="S30" s="2">
        <v>61.444443333333332</v>
      </c>
      <c r="T30" s="2">
        <v>82.333333333333329</v>
      </c>
      <c r="U30" s="2">
        <v>12</v>
      </c>
      <c r="V30" s="1" t="s">
        <v>80</v>
      </c>
      <c r="W30" s="1" t="s">
        <v>80</v>
      </c>
      <c r="X30" s="1" t="s">
        <v>80</v>
      </c>
      <c r="Y30" s="2">
        <v>9914.69</v>
      </c>
      <c r="Z30" s="2">
        <v>359.39881023749138</v>
      </c>
      <c r="AA30" s="2">
        <v>15.8065</v>
      </c>
      <c r="AB30" s="2">
        <v>14.021956087824353</v>
      </c>
      <c r="AC30" s="2">
        <v>12.007115327601541</v>
      </c>
      <c r="AD30" s="2">
        <v>25.666666666666668</v>
      </c>
      <c r="AE30" s="2">
        <v>12950.65135972331</v>
      </c>
      <c r="AF30" s="2">
        <v>7.9858315022485282</v>
      </c>
      <c r="AG30" s="2">
        <v>31.156271670760376</v>
      </c>
      <c r="AH30" s="2">
        <v>30.662933729679214</v>
      </c>
      <c r="AI30" s="2">
        <v>46.782877110815846</v>
      </c>
      <c r="AJ30" s="2">
        <v>16.476221077661251</v>
      </c>
    </row>
    <row r="31" spans="1:36" x14ac:dyDescent="0.2">
      <c r="A31" s="1" t="s">
        <v>28</v>
      </c>
      <c r="B31" s="2">
        <v>17</v>
      </c>
      <c r="C31" s="2">
        <v>26</v>
      </c>
      <c r="D31" s="2">
        <v>35.972639316758745</v>
      </c>
      <c r="E31" s="2">
        <v>13.115404358579493</v>
      </c>
      <c r="F31" s="2">
        <v>47.550303753307922</v>
      </c>
      <c r="G31" s="2">
        <v>36.929453670336898</v>
      </c>
      <c r="H31" s="2">
        <v>24.513781028541764</v>
      </c>
      <c r="I31" s="2">
        <v>20.272727272727273</v>
      </c>
      <c r="J31" s="2">
        <v>76.715734204846342</v>
      </c>
      <c r="K31" s="2">
        <v>48.404597956757407</v>
      </c>
      <c r="L31" s="2">
        <v>30.302131291929797</v>
      </c>
      <c r="M31" s="2">
        <v>64.464986803041015</v>
      </c>
      <c r="N31" s="2">
        <v>32.988694743009702</v>
      </c>
      <c r="O31" s="2">
        <v>28.302501872088037</v>
      </c>
      <c r="P31" s="2">
        <v>13.493243999999999</v>
      </c>
      <c r="Q31" s="2">
        <v>98.421106054418814</v>
      </c>
      <c r="R31" s="2">
        <v>98.745100000000008</v>
      </c>
      <c r="S31" s="2">
        <v>65.2</v>
      </c>
      <c r="T31" s="2">
        <v>88</v>
      </c>
      <c r="U31" s="2">
        <v>17.75</v>
      </c>
      <c r="V31" s="2">
        <v>111.27</v>
      </c>
      <c r="W31" s="2">
        <v>1029.1599999999999</v>
      </c>
      <c r="X31" s="2">
        <v>180.69000000000003</v>
      </c>
      <c r="Y31" s="2">
        <v>11997.56</v>
      </c>
      <c r="Z31" s="2">
        <v>337.43103654080397</v>
      </c>
      <c r="AA31" s="2">
        <v>18.796600000000002</v>
      </c>
      <c r="AB31" s="2">
        <v>16.035328753680076</v>
      </c>
      <c r="AC31" s="2">
        <v>17.074565416285452</v>
      </c>
      <c r="AD31" s="2">
        <v>15.5</v>
      </c>
      <c r="AE31" s="2">
        <v>11485.16108804915</v>
      </c>
      <c r="AF31" s="2">
        <v>7.4245675984410608</v>
      </c>
      <c r="AG31" s="2">
        <v>28.687115075194004</v>
      </c>
      <c r="AH31" s="2">
        <v>33.432116068162429</v>
      </c>
      <c r="AI31" s="2">
        <v>44.058747466766555</v>
      </c>
      <c r="AJ31" s="2">
        <v>12.207995986119908</v>
      </c>
    </row>
    <row r="32" spans="1:36" x14ac:dyDescent="0.2">
      <c r="A32" s="1" t="s">
        <v>29</v>
      </c>
      <c r="B32" s="2">
        <v>36</v>
      </c>
      <c r="C32" s="2">
        <v>43</v>
      </c>
      <c r="D32" s="2">
        <v>47.728950845959076</v>
      </c>
      <c r="E32" s="2">
        <v>27.190270920316099</v>
      </c>
      <c r="F32" s="2">
        <v>46.133159203081419</v>
      </c>
      <c r="G32" s="2">
        <v>38.571118208527324</v>
      </c>
      <c r="H32" s="2">
        <v>35.461474832170111</v>
      </c>
      <c r="I32" s="2">
        <v>38.81818181818182</v>
      </c>
      <c r="J32" s="2">
        <v>57.166723882316361</v>
      </c>
      <c r="K32" s="2">
        <v>31.413500538966588</v>
      </c>
      <c r="L32" s="2">
        <v>28.948574758133894</v>
      </c>
      <c r="M32" s="2">
        <v>49.967522221808743</v>
      </c>
      <c r="N32" s="2">
        <v>32.081298162665988</v>
      </c>
      <c r="O32" s="2">
        <v>24.229232911669421</v>
      </c>
      <c r="P32" s="2">
        <v>13.133844</v>
      </c>
      <c r="Q32" s="2">
        <v>96.38670181138545</v>
      </c>
      <c r="R32" s="2">
        <v>97.473885999999993</v>
      </c>
      <c r="S32" s="2">
        <v>54.733333999999999</v>
      </c>
      <c r="T32" s="2">
        <v>79.400000000000006</v>
      </c>
      <c r="U32" s="2">
        <v>24.25</v>
      </c>
      <c r="V32" s="2">
        <v>108.11</v>
      </c>
      <c r="W32" s="2">
        <v>903.00000000000011</v>
      </c>
      <c r="X32" s="2">
        <v>325.95000000000005</v>
      </c>
      <c r="Y32" s="2">
        <v>10416.56</v>
      </c>
      <c r="Z32" s="2">
        <v>299.18366122253548</v>
      </c>
      <c r="AA32" s="2">
        <v>22.403099999999998</v>
      </c>
      <c r="AB32" s="2">
        <v>22.881102126385144</v>
      </c>
      <c r="AC32" s="2">
        <v>20.160060975609756</v>
      </c>
      <c r="AD32" s="2">
        <v>20.166666666666668</v>
      </c>
      <c r="AE32" s="2">
        <v>12774.349829716095</v>
      </c>
      <c r="AF32" s="2">
        <v>6.6959398465769207</v>
      </c>
      <c r="AG32" s="2">
        <v>32.805729375041331</v>
      </c>
      <c r="AH32" s="2">
        <v>25.585363963820836</v>
      </c>
      <c r="AI32" s="2">
        <v>46.429137232643313</v>
      </c>
      <c r="AJ32" s="2">
        <v>15.899635588345786</v>
      </c>
    </row>
    <row r="33" spans="1:36" x14ac:dyDescent="0.2">
      <c r="A33" s="1" t="s">
        <v>30</v>
      </c>
      <c r="B33" s="2">
        <v>18.5</v>
      </c>
      <c r="C33" s="2">
        <v>26</v>
      </c>
      <c r="D33" s="2">
        <v>38.155658644130078</v>
      </c>
      <c r="E33" s="2">
        <v>12.6524010947997</v>
      </c>
      <c r="F33" s="2">
        <v>44.317137276640729</v>
      </c>
      <c r="G33" s="2">
        <v>36.602557647769615</v>
      </c>
      <c r="H33" s="2">
        <v>27.8461725198081</v>
      </c>
      <c r="I33" s="2">
        <v>15.909090909090908</v>
      </c>
      <c r="J33" s="2">
        <v>80.427602659974298</v>
      </c>
      <c r="K33" s="2">
        <v>49.386003827737909</v>
      </c>
      <c r="L33" s="2">
        <v>39.394798523993877</v>
      </c>
      <c r="M33" s="2">
        <v>69.692608715634506</v>
      </c>
      <c r="N33" s="2">
        <v>25.119459649432564</v>
      </c>
      <c r="O33" s="2">
        <v>27.257404009062903</v>
      </c>
      <c r="P33" s="2">
        <v>12.84905</v>
      </c>
      <c r="Q33" s="2">
        <v>95.117947957055094</v>
      </c>
      <c r="R33" s="2">
        <v>97.883716666666672</v>
      </c>
      <c r="S33" s="2">
        <v>68.555556666666675</v>
      </c>
      <c r="T33" s="2">
        <v>88</v>
      </c>
      <c r="U33" s="2">
        <v>20.166666666666668</v>
      </c>
      <c r="V33" s="1" t="s">
        <v>80</v>
      </c>
      <c r="W33" s="2">
        <v>1588.9200000000003</v>
      </c>
      <c r="X33" s="1" t="s">
        <v>80</v>
      </c>
      <c r="Y33" s="2">
        <v>9901.7999999999993</v>
      </c>
      <c r="Z33" s="2">
        <v>334.05972878185639</v>
      </c>
      <c r="AA33" s="2">
        <v>18.984500000000001</v>
      </c>
      <c r="AB33" s="2">
        <v>16.441176470588236</v>
      </c>
      <c r="AC33" s="2">
        <v>13.463359212270404</v>
      </c>
      <c r="AD33" s="2">
        <v>21.833333333333332</v>
      </c>
      <c r="AE33" s="2">
        <v>10799.745343091741</v>
      </c>
      <c r="AF33" s="2">
        <v>6.46935884999297</v>
      </c>
      <c r="AG33" s="2">
        <v>33.081591103088194</v>
      </c>
      <c r="AH33" s="2">
        <v>28.664132996262538</v>
      </c>
      <c r="AI33" s="2">
        <v>50.228311984740223</v>
      </c>
      <c r="AJ33" s="2">
        <v>18.457084746267594</v>
      </c>
    </row>
    <row r="34" spans="1:36" x14ac:dyDescent="0.2">
      <c r="A34" s="1" t="s">
        <v>31</v>
      </c>
      <c r="B34" s="2">
        <v>24</v>
      </c>
      <c r="C34" s="2">
        <v>26.4</v>
      </c>
      <c r="D34" s="2">
        <v>44.173350314963336</v>
      </c>
      <c r="E34" s="2">
        <v>17.855403383464228</v>
      </c>
      <c r="F34" s="2">
        <v>39.220982405395709</v>
      </c>
      <c r="G34" s="2">
        <v>33.328166434655785</v>
      </c>
      <c r="H34" s="2">
        <v>27.482297223612196</v>
      </c>
      <c r="I34" s="2">
        <v>22.545454545454547</v>
      </c>
      <c r="J34" s="2">
        <v>76.420387642155703</v>
      </c>
      <c r="K34" s="2">
        <v>42.929846738875291</v>
      </c>
      <c r="L34" s="2">
        <v>34.350421798632475</v>
      </c>
      <c r="M34" s="2">
        <v>65.626413028246915</v>
      </c>
      <c r="N34" s="2">
        <v>23.934491356668168</v>
      </c>
      <c r="O34" s="2">
        <v>25.93497346758349</v>
      </c>
      <c r="P34" s="2">
        <v>11.934553750000001</v>
      </c>
      <c r="Q34" s="2">
        <v>97.886336545052458</v>
      </c>
      <c r="R34" s="2">
        <v>97.761445625000022</v>
      </c>
      <c r="S34" s="2">
        <v>56.479166249999999</v>
      </c>
      <c r="T34" s="2">
        <v>77</v>
      </c>
      <c r="U34" s="2">
        <v>33.625</v>
      </c>
      <c r="V34" s="2">
        <v>326.56</v>
      </c>
      <c r="W34" s="2">
        <v>1046.4800000000002</v>
      </c>
      <c r="X34" s="2">
        <v>457.31999999999994</v>
      </c>
      <c r="Y34" s="2">
        <v>10630.38</v>
      </c>
      <c r="Z34" s="2">
        <v>308.67347957465938</v>
      </c>
      <c r="AA34" s="2">
        <v>24.079000000000001</v>
      </c>
      <c r="AB34" s="2">
        <v>22.955171384013006</v>
      </c>
      <c r="AC34" s="2">
        <v>25.884147310222112</v>
      </c>
      <c r="AD34" s="2">
        <v>15.333333333333334</v>
      </c>
      <c r="AE34" s="2">
        <v>10917.017513259865</v>
      </c>
      <c r="AF34" s="2">
        <v>7.2338467009201635</v>
      </c>
      <c r="AG34" s="2">
        <v>21.647858852820889</v>
      </c>
      <c r="AH34" s="2">
        <v>30.427842495557588</v>
      </c>
      <c r="AI34" s="2">
        <v>47.186687263741497</v>
      </c>
      <c r="AJ34" s="2">
        <v>15.822367125261309</v>
      </c>
    </row>
    <row r="35" spans="1:36" x14ac:dyDescent="0.2">
      <c r="A35" s="1" t="s">
        <v>32</v>
      </c>
      <c r="B35" s="2">
        <v>23.75</v>
      </c>
      <c r="C35" s="2">
        <v>36.4</v>
      </c>
      <c r="D35" s="2">
        <v>46.155930636390991</v>
      </c>
      <c r="E35" s="2">
        <v>15.89275988685676</v>
      </c>
      <c r="F35" s="2">
        <v>46.11190878182169</v>
      </c>
      <c r="G35" s="2">
        <v>37.16724816649544</v>
      </c>
      <c r="H35" s="2">
        <v>30.579816747521722</v>
      </c>
      <c r="I35" s="2">
        <v>27.363636363636363</v>
      </c>
      <c r="J35" s="2">
        <v>61.815928057385207</v>
      </c>
      <c r="K35" s="2">
        <v>39.409142710082413</v>
      </c>
      <c r="L35" s="2">
        <v>31.502676064225522</v>
      </c>
      <c r="M35" s="2">
        <v>66.620045153002025</v>
      </c>
      <c r="N35" s="2">
        <v>28.889409336449141</v>
      </c>
      <c r="O35" s="2">
        <v>23.992244877786074</v>
      </c>
      <c r="P35" s="2">
        <v>12.324848333333334</v>
      </c>
      <c r="Q35" s="2">
        <v>97.065970319432424</v>
      </c>
      <c r="R35" s="2">
        <v>97.185090000000002</v>
      </c>
      <c r="S35" s="2">
        <v>62.388889999999996</v>
      </c>
      <c r="T35" s="2">
        <v>83.166666666666671</v>
      </c>
      <c r="U35" s="2">
        <v>11.8</v>
      </c>
      <c r="V35" s="1" t="s">
        <v>80</v>
      </c>
      <c r="W35" s="1" t="s">
        <v>80</v>
      </c>
      <c r="X35" s="1" t="s">
        <v>80</v>
      </c>
      <c r="Y35" s="2">
        <v>8087.5</v>
      </c>
      <c r="Z35" s="2">
        <v>297.28560453725191</v>
      </c>
      <c r="AA35" s="2">
        <v>18.5807</v>
      </c>
      <c r="AB35" s="2">
        <v>18.293471234647704</v>
      </c>
      <c r="AC35" s="2">
        <v>15.33655211587617</v>
      </c>
      <c r="AD35" s="2">
        <v>14.5</v>
      </c>
      <c r="AE35" s="2">
        <v>13785.699326856116</v>
      </c>
      <c r="AF35" s="2">
        <v>6.1098089529256248</v>
      </c>
      <c r="AG35" s="2">
        <v>27.888338274948836</v>
      </c>
      <c r="AH35" s="2">
        <v>31.456763259534071</v>
      </c>
      <c r="AI35" s="2">
        <v>43.934020101015733</v>
      </c>
      <c r="AJ35" s="2">
        <v>11.74346789028605</v>
      </c>
    </row>
    <row r="36" spans="1:36" x14ac:dyDescent="0.2">
      <c r="A36" s="1" t="s">
        <v>33</v>
      </c>
      <c r="B36" s="2">
        <v>19.5</v>
      </c>
      <c r="C36" s="2">
        <v>10</v>
      </c>
      <c r="D36" s="2">
        <v>31.48562925514878</v>
      </c>
      <c r="E36" s="2">
        <v>10.396748607966714</v>
      </c>
      <c r="F36" s="2">
        <v>37.552925219141557</v>
      </c>
      <c r="G36" s="2">
        <v>28.377824626067174</v>
      </c>
      <c r="H36" s="2">
        <v>21.81175441018685</v>
      </c>
      <c r="I36" s="2">
        <v>27.636363636363637</v>
      </c>
      <c r="J36" s="2">
        <v>79.944975824590315</v>
      </c>
      <c r="K36" s="2">
        <v>39.188918066183135</v>
      </c>
      <c r="L36" s="2">
        <v>37.108450845824834</v>
      </c>
      <c r="M36" s="2">
        <v>63.661400343890463</v>
      </c>
      <c r="N36" s="2">
        <v>19.117836288878731</v>
      </c>
      <c r="O36" s="2">
        <v>24.971758447979823</v>
      </c>
      <c r="P36" s="2">
        <v>11.884867837837836</v>
      </c>
      <c r="Q36" s="2">
        <v>94.119345514905049</v>
      </c>
      <c r="R36" s="2">
        <v>97.039154857142805</v>
      </c>
      <c r="S36" s="2">
        <v>54.640351315789481</v>
      </c>
      <c r="T36" s="2">
        <v>76.15789473684211</v>
      </c>
      <c r="U36" s="2">
        <v>27.625</v>
      </c>
      <c r="V36" s="2">
        <v>477.19</v>
      </c>
      <c r="W36" s="2">
        <v>1030.17</v>
      </c>
      <c r="X36" s="2">
        <v>493.46999999999991</v>
      </c>
      <c r="Y36" s="2">
        <v>9444.93</v>
      </c>
      <c r="Z36" s="2">
        <v>280.83410848716096</v>
      </c>
      <c r="AA36" s="2">
        <v>22.967400000000001</v>
      </c>
      <c r="AB36" s="2">
        <v>22.005373717635564</v>
      </c>
      <c r="AC36" s="2">
        <v>18.936232037193577</v>
      </c>
      <c r="AD36" s="2">
        <v>11</v>
      </c>
      <c r="AE36" s="2">
        <v>9990.0916339559772</v>
      </c>
      <c r="AF36" s="2">
        <v>6.9114626021721852</v>
      </c>
      <c r="AG36" s="2">
        <v>25.131538868619906</v>
      </c>
      <c r="AH36" s="2">
        <v>27.854477688086849</v>
      </c>
      <c r="AI36" s="2">
        <v>45.771256962150318</v>
      </c>
      <c r="AJ36" s="2">
        <v>15.245904357377723</v>
      </c>
    </row>
    <row r="37" spans="1:36" x14ac:dyDescent="0.2">
      <c r="A37" s="1" t="s">
        <v>34</v>
      </c>
      <c r="B37" s="2">
        <v>31.75</v>
      </c>
      <c r="C37" s="2">
        <v>34.799999999999997</v>
      </c>
      <c r="D37" s="2">
        <v>42.918038257163751</v>
      </c>
      <c r="E37" s="2">
        <v>11.862789896709645</v>
      </c>
      <c r="F37" s="2">
        <v>51.036486281518819</v>
      </c>
      <c r="G37" s="2">
        <v>38.191894808899391</v>
      </c>
      <c r="H37" s="2">
        <v>32.487612971734279</v>
      </c>
      <c r="I37" s="2">
        <v>26.454545454545453</v>
      </c>
      <c r="J37" s="2">
        <v>70.706810441194705</v>
      </c>
      <c r="K37" s="2">
        <v>44.03875089487142</v>
      </c>
      <c r="L37" s="2">
        <v>35.936694327614006</v>
      </c>
      <c r="M37" s="2">
        <v>59.214643254250412</v>
      </c>
      <c r="N37" s="2">
        <v>38.058485649392367</v>
      </c>
      <c r="O37" s="2">
        <v>30.306822906775892</v>
      </c>
      <c r="P37" s="2">
        <v>12.48645761904762</v>
      </c>
      <c r="Q37" s="2">
        <v>96.228006784239227</v>
      </c>
      <c r="R37" s="2">
        <v>97.68698000000002</v>
      </c>
      <c r="S37" s="2">
        <v>66.873016666666672</v>
      </c>
      <c r="T37" s="2">
        <v>83.571428571428569</v>
      </c>
      <c r="U37" s="2">
        <v>23.375</v>
      </c>
      <c r="V37" s="2">
        <v>137.55000000000001</v>
      </c>
      <c r="W37" s="2">
        <v>823.06</v>
      </c>
      <c r="X37" s="2">
        <v>301.66000000000003</v>
      </c>
      <c r="Y37" s="2">
        <v>11432.44</v>
      </c>
      <c r="Z37" s="2">
        <v>399.6113873086602</v>
      </c>
      <c r="AA37" s="2">
        <v>20.8521</v>
      </c>
      <c r="AB37" s="2">
        <v>19.037703247530015</v>
      </c>
      <c r="AC37" s="2">
        <v>18.704809808236401</v>
      </c>
      <c r="AD37" s="2">
        <v>34.833333333333336</v>
      </c>
      <c r="AE37" s="2">
        <v>14003.786532249193</v>
      </c>
      <c r="AF37" s="2">
        <v>9.9635176007238044</v>
      </c>
      <c r="AG37" s="2">
        <v>29.960406557455816</v>
      </c>
      <c r="AH37" s="2">
        <v>37.336549594132897</v>
      </c>
      <c r="AI37" s="2">
        <v>46.676726163041664</v>
      </c>
      <c r="AJ37" s="2">
        <v>21.217079893567288</v>
      </c>
    </row>
    <row r="38" spans="1:36" x14ac:dyDescent="0.2">
      <c r="A38" s="1" t="s">
        <v>35</v>
      </c>
      <c r="B38" s="2">
        <v>22.25</v>
      </c>
      <c r="C38" s="2">
        <v>18.8</v>
      </c>
      <c r="D38" s="2">
        <v>36.952553834491972</v>
      </c>
      <c r="E38" s="2">
        <v>16.068279448338231</v>
      </c>
      <c r="F38" s="2">
        <v>42.855714064087167</v>
      </c>
      <c r="G38" s="2">
        <v>32.231823351549281</v>
      </c>
      <c r="H38" s="2">
        <v>16.174643960360864</v>
      </c>
      <c r="I38" s="2">
        <v>34.18181818181818</v>
      </c>
      <c r="J38" s="2">
        <v>80.103297770694212</v>
      </c>
      <c r="K38" s="2">
        <v>51.313422111768567</v>
      </c>
      <c r="L38" s="2">
        <v>29.118187744708209</v>
      </c>
      <c r="M38" s="2">
        <v>52.603788377185701</v>
      </c>
      <c r="N38" s="2">
        <v>22.53449830054894</v>
      </c>
      <c r="O38" s="2">
        <v>25.541030202997522</v>
      </c>
      <c r="P38" s="2">
        <v>14.725540000000001</v>
      </c>
      <c r="Q38" s="2">
        <v>90.458811261730972</v>
      </c>
      <c r="R38" s="2">
        <v>94.510549999999995</v>
      </c>
      <c r="S38" s="2">
        <v>59.333329999999997</v>
      </c>
      <c r="T38" s="2">
        <v>81</v>
      </c>
      <c r="U38" s="2">
        <v>11.2</v>
      </c>
      <c r="V38" s="1" t="s">
        <v>80</v>
      </c>
      <c r="W38" s="1" t="s">
        <v>80</v>
      </c>
      <c r="X38" s="1" t="s">
        <v>80</v>
      </c>
      <c r="Y38" s="2">
        <v>10073.709999999999</v>
      </c>
      <c r="Z38" s="2">
        <v>266.61000491400489</v>
      </c>
      <c r="AA38" s="2">
        <v>16.4055</v>
      </c>
      <c r="AB38" s="2">
        <v>17.550274223034734</v>
      </c>
      <c r="AC38" s="2">
        <v>13.618587531631011</v>
      </c>
      <c r="AD38" s="2">
        <v>21.333333333333332</v>
      </c>
      <c r="AE38" s="2">
        <v>12725.122663928991</v>
      </c>
      <c r="AF38" s="2">
        <v>7.6874078367141232</v>
      </c>
      <c r="AG38" s="2">
        <v>27.680957294120525</v>
      </c>
      <c r="AH38" s="2">
        <v>34.211779607093682</v>
      </c>
      <c r="AI38" s="2">
        <v>50.502872380031924</v>
      </c>
      <c r="AJ38" s="2">
        <v>9.6349893139214551</v>
      </c>
    </row>
    <row r="39" spans="1:36" x14ac:dyDescent="0.2">
      <c r="A39" s="1" t="s">
        <v>36</v>
      </c>
      <c r="B39" s="2">
        <v>31.5</v>
      </c>
      <c r="C39" s="2">
        <v>18.399999999999999</v>
      </c>
      <c r="D39" s="2">
        <v>36.66736898373594</v>
      </c>
      <c r="E39" s="2">
        <v>12.54519461088908</v>
      </c>
      <c r="F39" s="2">
        <v>44.056078787782539</v>
      </c>
      <c r="G39" s="2">
        <v>33.08983583600854</v>
      </c>
      <c r="H39" s="2">
        <v>23.900141448236859</v>
      </c>
      <c r="I39" s="2">
        <v>25.181818181818183</v>
      </c>
      <c r="J39" s="2">
        <v>75.897243691630649</v>
      </c>
      <c r="K39" s="2">
        <v>47.635285734164164</v>
      </c>
      <c r="L39" s="2">
        <v>30.785398537038038</v>
      </c>
      <c r="M39" s="2">
        <v>60.70687499655142</v>
      </c>
      <c r="N39" s="2">
        <v>31.857804952912268</v>
      </c>
      <c r="O39" s="2">
        <v>28.552095430208691</v>
      </c>
      <c r="P39" s="2">
        <v>12.070301875</v>
      </c>
      <c r="Q39" s="2">
        <v>96.402631045302272</v>
      </c>
      <c r="R39" s="2">
        <v>97.365974193548382</v>
      </c>
      <c r="S39" s="2">
        <v>64.697916249999992</v>
      </c>
      <c r="T39" s="2">
        <v>84.5625</v>
      </c>
      <c r="U39" s="2">
        <v>34.75</v>
      </c>
      <c r="V39" s="2">
        <v>206.87</v>
      </c>
      <c r="W39" s="2">
        <v>1201.98</v>
      </c>
      <c r="X39" s="2">
        <v>369.3</v>
      </c>
      <c r="Y39" s="2">
        <v>14417.96</v>
      </c>
      <c r="Z39" s="2">
        <v>405.82713944264509</v>
      </c>
      <c r="AA39" s="2">
        <v>22.831199999999999</v>
      </c>
      <c r="AB39" s="2">
        <v>20.988154297863723</v>
      </c>
      <c r="AC39" s="2">
        <v>16.848081440877056</v>
      </c>
      <c r="AD39" s="2">
        <v>36</v>
      </c>
      <c r="AE39" s="2">
        <v>13346.717227746336</v>
      </c>
      <c r="AF39" s="2">
        <v>9.560856197120442</v>
      </c>
      <c r="AG39" s="2">
        <v>34.342104660627825</v>
      </c>
      <c r="AH39" s="2">
        <v>35.233822911442523</v>
      </c>
      <c r="AI39" s="2">
        <v>47.252205280349244</v>
      </c>
      <c r="AJ39" s="2">
        <v>22.635268583515444</v>
      </c>
    </row>
    <row r="40" spans="1:36" x14ac:dyDescent="0.2">
      <c r="A40" s="1" t="s">
        <v>37</v>
      </c>
      <c r="B40" s="2">
        <v>43.75</v>
      </c>
      <c r="C40" s="2">
        <v>37.4</v>
      </c>
      <c r="D40" s="2">
        <v>44.314569862972128</v>
      </c>
      <c r="E40" s="2">
        <v>11.797331796096516</v>
      </c>
      <c r="F40" s="2">
        <v>60.204023735068176</v>
      </c>
      <c r="G40" s="2">
        <v>35.301122270756053</v>
      </c>
      <c r="H40" s="2">
        <v>34.304017988708793</v>
      </c>
      <c r="I40" s="2">
        <v>35.363636363636367</v>
      </c>
      <c r="J40" s="2">
        <v>68.005582021031898</v>
      </c>
      <c r="K40" s="2">
        <v>47.816259192801319</v>
      </c>
      <c r="L40" s="2">
        <v>26.29924221596206</v>
      </c>
      <c r="M40" s="2">
        <v>56.971527087251886</v>
      </c>
      <c r="N40" s="2">
        <v>40.754231344436512</v>
      </c>
      <c r="O40" s="2">
        <v>34.715185295517905</v>
      </c>
      <c r="P40" s="2">
        <v>12.58223315789474</v>
      </c>
      <c r="Q40" s="2">
        <v>95.121272890341444</v>
      </c>
      <c r="R40" s="2">
        <v>97.579262500000013</v>
      </c>
      <c r="S40" s="2">
        <v>64.175437894736831</v>
      </c>
      <c r="T40" s="2">
        <v>81.78947368421052</v>
      </c>
      <c r="U40" s="2">
        <v>31.375</v>
      </c>
      <c r="V40" s="2">
        <v>151.66999999999999</v>
      </c>
      <c r="W40" s="2">
        <v>1081.49</v>
      </c>
      <c r="X40" s="2">
        <v>252.5</v>
      </c>
      <c r="Y40" s="2">
        <v>14644.78</v>
      </c>
      <c r="Z40" s="2">
        <v>361.43061120385829</v>
      </c>
      <c r="AA40" s="2">
        <v>21.2822</v>
      </c>
      <c r="AB40" s="2">
        <v>23.625307284254106</v>
      </c>
      <c r="AC40" s="2">
        <v>24.388901988524719</v>
      </c>
      <c r="AD40" s="2">
        <v>43</v>
      </c>
      <c r="AE40" s="2">
        <v>16333.117403145923</v>
      </c>
      <c r="AF40" s="2">
        <v>8.9264515371784761</v>
      </c>
      <c r="AG40" s="2">
        <v>37.515033791367742</v>
      </c>
      <c r="AH40" s="2">
        <v>38.980128609808112</v>
      </c>
      <c r="AI40" s="2">
        <v>53.000020765306758</v>
      </c>
      <c r="AJ40" s="2">
        <v>22.18976108989223</v>
      </c>
    </row>
    <row r="41" spans="1:36" x14ac:dyDescent="0.2">
      <c r="A41" s="1" t="s">
        <v>38</v>
      </c>
      <c r="B41" s="2">
        <v>23.75</v>
      </c>
      <c r="C41" s="2">
        <v>31.8</v>
      </c>
      <c r="D41" s="2">
        <v>39.457458010185356</v>
      </c>
      <c r="E41" s="2">
        <v>11.423984462873635</v>
      </c>
      <c r="F41" s="2">
        <v>48.382427648229275</v>
      </c>
      <c r="G41" s="2">
        <v>39.260371058556295</v>
      </c>
      <c r="H41" s="2">
        <v>29.688318670430036</v>
      </c>
      <c r="I41" s="2">
        <v>28.636363636363637</v>
      </c>
      <c r="J41" s="2">
        <v>71.830812956820338</v>
      </c>
      <c r="K41" s="2">
        <v>47.65260298637974</v>
      </c>
      <c r="L41" s="2">
        <v>30.003643161449428</v>
      </c>
      <c r="M41" s="2">
        <v>54.799478188009445</v>
      </c>
      <c r="N41" s="2">
        <v>27.562818814122252</v>
      </c>
      <c r="O41" s="2">
        <v>22.495603017178244</v>
      </c>
      <c r="P41" s="2">
        <v>12.8158625</v>
      </c>
      <c r="Q41" s="2">
        <v>95.284237135702739</v>
      </c>
      <c r="R41" s="2">
        <v>96.903201249999995</v>
      </c>
      <c r="S41" s="2">
        <v>64.291666250000006</v>
      </c>
      <c r="T41" s="2">
        <v>85.625</v>
      </c>
      <c r="U41" s="2">
        <v>6.125</v>
      </c>
      <c r="V41" s="2">
        <v>56.07</v>
      </c>
      <c r="W41" s="2">
        <v>551.2299999999999</v>
      </c>
      <c r="X41" s="2">
        <v>168.92999999999998</v>
      </c>
      <c r="Y41" s="2">
        <v>7958.77</v>
      </c>
      <c r="Z41" s="2">
        <v>301.93868229587713</v>
      </c>
      <c r="AA41" s="2">
        <v>18.623699999999999</v>
      </c>
      <c r="AB41" s="2">
        <v>17.115876450914811</v>
      </c>
      <c r="AC41" s="2">
        <v>9.8980064904960603</v>
      </c>
      <c r="AD41" s="2">
        <v>23.666666666666668</v>
      </c>
      <c r="AE41" s="2">
        <v>12515.217302682344</v>
      </c>
      <c r="AF41" s="2">
        <v>6.3097110746604814</v>
      </c>
      <c r="AG41" s="2">
        <v>29.405629583242494</v>
      </c>
      <c r="AH41" s="2">
        <v>35.634093402457815</v>
      </c>
      <c r="AI41" s="2">
        <v>51.229128248449825</v>
      </c>
      <c r="AJ41" s="2">
        <v>14.014585474966919</v>
      </c>
    </row>
    <row r="42" spans="1:36" x14ac:dyDescent="0.2">
      <c r="A42" s="1" t="s">
        <v>39</v>
      </c>
      <c r="B42" s="2">
        <v>21.5</v>
      </c>
      <c r="C42" s="2">
        <v>18.2</v>
      </c>
      <c r="D42" s="2">
        <v>29.598853868194841</v>
      </c>
      <c r="E42" s="2">
        <v>13.182693152208918</v>
      </c>
      <c r="F42" s="2">
        <v>45.563524854374016</v>
      </c>
      <c r="G42" s="2">
        <v>32.537767183530512</v>
      </c>
      <c r="H42" s="2">
        <v>24.239809859673592</v>
      </c>
      <c r="I42" s="2">
        <v>20.09090909090909</v>
      </c>
      <c r="J42" s="2">
        <v>84.624355211275926</v>
      </c>
      <c r="K42" s="2">
        <v>44.230562086491346</v>
      </c>
      <c r="L42" s="2">
        <v>33.670611019199534</v>
      </c>
      <c r="M42" s="2">
        <v>68.376150785905949</v>
      </c>
      <c r="N42" s="2">
        <v>24.627752235484643</v>
      </c>
      <c r="O42" s="2">
        <v>24.339594883298265</v>
      </c>
      <c r="P42" s="2">
        <v>12.260933142857144</v>
      </c>
      <c r="Q42" s="2">
        <v>95.420598234871008</v>
      </c>
      <c r="R42" s="2">
        <v>97.795579696969668</v>
      </c>
      <c r="S42" s="2">
        <v>63.453703055555543</v>
      </c>
      <c r="T42" s="2">
        <v>83.722222222222229</v>
      </c>
      <c r="U42" s="2">
        <v>27.875</v>
      </c>
      <c r="V42" s="2">
        <v>436.23</v>
      </c>
      <c r="W42" s="2">
        <v>1099.17</v>
      </c>
      <c r="X42" s="2">
        <v>361</v>
      </c>
      <c r="Y42" s="2">
        <v>10953.45</v>
      </c>
      <c r="Z42" s="2">
        <v>308.98147377446884</v>
      </c>
      <c r="AA42" s="2">
        <v>21.940999999999999</v>
      </c>
      <c r="AB42" s="2">
        <v>20.902842861605748</v>
      </c>
      <c r="AC42" s="2">
        <v>17.07996217295366</v>
      </c>
      <c r="AD42" s="2">
        <v>29.666666666666668</v>
      </c>
      <c r="AE42" s="2">
        <v>11915.441596542554</v>
      </c>
      <c r="AF42" s="2">
        <v>9.018323048126728</v>
      </c>
      <c r="AG42" s="2">
        <v>30.539822182763732</v>
      </c>
      <c r="AH42" s="2">
        <v>32.854866049047033</v>
      </c>
      <c r="AI42" s="2">
        <v>49.284768956201852</v>
      </c>
      <c r="AJ42" s="2">
        <v>21.173433268877933</v>
      </c>
    </row>
    <row r="43" spans="1:36" x14ac:dyDescent="0.2">
      <c r="A43" s="1" t="s">
        <v>40</v>
      </c>
      <c r="B43" s="2">
        <v>13.25</v>
      </c>
      <c r="C43" s="2">
        <v>13.6</v>
      </c>
      <c r="D43" s="2">
        <v>34.362901144282887</v>
      </c>
      <c r="E43" s="2">
        <v>8.4320992975046334</v>
      </c>
      <c r="F43" s="2">
        <v>37.489977310211941</v>
      </c>
      <c r="G43" s="2">
        <v>32.764109025797467</v>
      </c>
      <c r="H43" s="2">
        <v>28.141958873577106</v>
      </c>
      <c r="I43" s="2">
        <v>15.545454545454545</v>
      </c>
      <c r="J43" s="2">
        <v>81.880912666294151</v>
      </c>
      <c r="K43" s="2">
        <v>47.196368860274532</v>
      </c>
      <c r="L43" s="2">
        <v>38.955097625471069</v>
      </c>
      <c r="M43" s="2">
        <v>67.21355880912644</v>
      </c>
      <c r="N43" s="2">
        <v>20.968025351452869</v>
      </c>
      <c r="O43" s="2">
        <v>20.785023535352533</v>
      </c>
      <c r="P43" s="2">
        <v>12.393840000000001</v>
      </c>
      <c r="Q43" s="2">
        <v>96.22701474717833</v>
      </c>
      <c r="R43" s="2">
        <v>97.618026666666665</v>
      </c>
      <c r="S43" s="2">
        <v>64.000003333333325</v>
      </c>
      <c r="T43" s="2">
        <v>84.666666666666671</v>
      </c>
      <c r="U43" s="2">
        <v>25.625</v>
      </c>
      <c r="V43" s="2">
        <v>286.07</v>
      </c>
      <c r="W43" s="2">
        <v>1171.75</v>
      </c>
      <c r="X43" s="2">
        <v>285.71999999999997</v>
      </c>
      <c r="Y43" s="2">
        <v>10500.83</v>
      </c>
      <c r="Z43" s="2">
        <v>326.57103797468358</v>
      </c>
      <c r="AA43" s="2">
        <v>22.857099999999999</v>
      </c>
      <c r="AB43" s="2">
        <v>21.050537206526066</v>
      </c>
      <c r="AC43" s="2">
        <v>11.500171644352902</v>
      </c>
      <c r="AD43" s="2">
        <v>12.8</v>
      </c>
      <c r="AE43" s="1" t="s">
        <v>80</v>
      </c>
      <c r="AF43" s="2">
        <v>6.4554855533345448</v>
      </c>
      <c r="AG43" s="2">
        <v>27.181290315610479</v>
      </c>
      <c r="AH43" s="2">
        <v>28.681460464520971</v>
      </c>
      <c r="AI43" s="2">
        <v>47.060665035841168</v>
      </c>
      <c r="AJ43" s="2">
        <v>12.544968260660767</v>
      </c>
    </row>
    <row r="44" spans="1:36" x14ac:dyDescent="0.2">
      <c r="A44" s="1" t="s">
        <v>41</v>
      </c>
      <c r="B44" s="2">
        <v>32.25</v>
      </c>
      <c r="C44" s="2">
        <v>36.200000000000003</v>
      </c>
      <c r="D44" s="2">
        <v>45.138553773789688</v>
      </c>
      <c r="E44" s="2">
        <v>18.904637372335046</v>
      </c>
      <c r="F44" s="2">
        <v>56.125584293433967</v>
      </c>
      <c r="G44" s="2">
        <v>32.080712687836211</v>
      </c>
      <c r="H44" s="2">
        <v>31.865939978203389</v>
      </c>
      <c r="I44" s="2">
        <v>22.727272727272727</v>
      </c>
      <c r="J44" s="2">
        <v>72.251665528983324</v>
      </c>
      <c r="K44" s="2">
        <v>46.006534137986272</v>
      </c>
      <c r="L44" s="2">
        <v>33.910575097900022</v>
      </c>
      <c r="M44" s="2">
        <v>61.599529286464175</v>
      </c>
      <c r="N44" s="2">
        <v>39.671822252378206</v>
      </c>
      <c r="O44" s="2">
        <v>30.535140099416864</v>
      </c>
      <c r="P44" s="2">
        <v>12.035416153846153</v>
      </c>
      <c r="Q44" s="2">
        <v>96.915592705016081</v>
      </c>
      <c r="R44" s="2">
        <v>98.037465454545469</v>
      </c>
      <c r="S44" s="2">
        <v>68.380951428571436</v>
      </c>
      <c r="T44" s="2">
        <v>83.785714285714292</v>
      </c>
      <c r="U44" s="2">
        <v>27.75</v>
      </c>
      <c r="V44" s="2">
        <v>198.63</v>
      </c>
      <c r="W44" s="2">
        <v>850.85</v>
      </c>
      <c r="X44" s="2">
        <v>363.05999999999995</v>
      </c>
      <c r="Y44" s="2">
        <v>11820.15</v>
      </c>
      <c r="Z44" s="2">
        <v>377.36172166528661</v>
      </c>
      <c r="AA44" s="2">
        <v>20.988299999999999</v>
      </c>
      <c r="AB44" s="2">
        <v>19.609837278106511</v>
      </c>
      <c r="AC44" s="2">
        <v>19.49659062210624</v>
      </c>
      <c r="AD44" s="2">
        <v>36.333333333333336</v>
      </c>
      <c r="AE44" s="2">
        <v>14984.324051708028</v>
      </c>
      <c r="AF44" s="2">
        <v>9.8987184155333452</v>
      </c>
      <c r="AG44" s="2">
        <v>28.89889680339331</v>
      </c>
      <c r="AH44" s="2">
        <v>39.531845100634868</v>
      </c>
      <c r="AI44" s="2">
        <v>48.279800403349398</v>
      </c>
      <c r="AJ44" s="2">
        <v>19.788150831010345</v>
      </c>
    </row>
    <row r="45" spans="1:36" x14ac:dyDescent="0.2">
      <c r="A45" s="1" t="s">
        <v>42</v>
      </c>
      <c r="B45" s="2">
        <v>14</v>
      </c>
      <c r="C45" s="2">
        <v>13.2</v>
      </c>
      <c r="D45" s="2">
        <v>37.429496010188963</v>
      </c>
      <c r="E45" s="2">
        <v>10.195810564663024</v>
      </c>
      <c r="F45" s="2">
        <v>36.101430465181231</v>
      </c>
      <c r="G45" s="2">
        <v>31.218966303311639</v>
      </c>
      <c r="H45" s="2">
        <v>24.212769950121999</v>
      </c>
      <c r="I45" s="2">
        <v>22.272727272727273</v>
      </c>
      <c r="J45" s="2">
        <v>69.362302579118278</v>
      </c>
      <c r="K45" s="2">
        <v>50.114460541484419</v>
      </c>
      <c r="L45" s="2">
        <v>33.340713369726984</v>
      </c>
      <c r="M45" s="2">
        <v>54.165109457596785</v>
      </c>
      <c r="N45" s="2">
        <v>21.075902015970499</v>
      </c>
      <c r="O45" s="2">
        <v>20.757101273536577</v>
      </c>
      <c r="P45" s="2">
        <v>12.703749999999999</v>
      </c>
      <c r="Q45" s="2">
        <v>96.675375701403141</v>
      </c>
      <c r="R45" s="2">
        <v>96.54780749999999</v>
      </c>
      <c r="S45" s="2">
        <v>66.416667500000003</v>
      </c>
      <c r="T45" s="2">
        <v>84.75</v>
      </c>
      <c r="U45" s="2">
        <v>9</v>
      </c>
      <c r="V45" s="2">
        <v>69.83</v>
      </c>
      <c r="W45" s="2">
        <v>881.68999999999994</v>
      </c>
      <c r="X45" s="2">
        <v>149.4</v>
      </c>
      <c r="Y45" s="2">
        <v>10185.48</v>
      </c>
      <c r="Z45" s="2">
        <v>298.33238983596016</v>
      </c>
      <c r="AA45" s="2">
        <v>17.060700000000001</v>
      </c>
      <c r="AB45" s="2">
        <v>13.352112676056338</v>
      </c>
      <c r="AC45" s="2">
        <v>15.574934090448183</v>
      </c>
      <c r="AD45" s="2">
        <v>25.166666666666668</v>
      </c>
      <c r="AE45" s="2">
        <v>12068.641833747641</v>
      </c>
      <c r="AF45" s="2">
        <v>9.7909838100723103</v>
      </c>
      <c r="AG45" s="2">
        <v>33.869090105543762</v>
      </c>
      <c r="AH45" s="2">
        <v>32.425326281917833</v>
      </c>
      <c r="AI45" s="2">
        <v>44.139695424698829</v>
      </c>
      <c r="AJ45" s="2">
        <v>13.86950011884503</v>
      </c>
    </row>
    <row r="46" spans="1:36" x14ac:dyDescent="0.2">
      <c r="A46" s="1" t="s">
        <v>43</v>
      </c>
      <c r="B46" s="2">
        <v>35</v>
      </c>
      <c r="C46" s="2">
        <v>28.2</v>
      </c>
      <c r="D46" s="2">
        <v>36.233096635371616</v>
      </c>
      <c r="E46" s="2">
        <v>10.316365119732465</v>
      </c>
      <c r="F46" s="2">
        <v>48.032364374273143</v>
      </c>
      <c r="G46" s="2">
        <v>37.303505606535239</v>
      </c>
      <c r="H46" s="2">
        <v>31.858900131957373</v>
      </c>
      <c r="I46" s="2">
        <v>24.727272727272727</v>
      </c>
      <c r="J46" s="2">
        <v>77.404338799192402</v>
      </c>
      <c r="K46" s="2">
        <v>50.27578669573176</v>
      </c>
      <c r="L46" s="2">
        <v>36.997765874149202</v>
      </c>
      <c r="M46" s="2">
        <v>65.826645486333064</v>
      </c>
      <c r="N46" s="2">
        <v>41.891788176742438</v>
      </c>
      <c r="O46" s="2">
        <v>32.679228073379022</v>
      </c>
      <c r="P46" s="2">
        <v>13.012300454545453</v>
      </c>
      <c r="Q46" s="2">
        <v>96.616344962257116</v>
      </c>
      <c r="R46" s="2">
        <v>97.635811428571429</v>
      </c>
      <c r="S46" s="2">
        <v>65.20833416666666</v>
      </c>
      <c r="T46" s="2">
        <v>80.958333333333329</v>
      </c>
      <c r="U46" s="2">
        <v>33.5</v>
      </c>
      <c r="V46" s="2">
        <v>162.27000000000001</v>
      </c>
      <c r="W46" s="2">
        <v>1148.5900000000001</v>
      </c>
      <c r="X46" s="2">
        <v>310.74999999999994</v>
      </c>
      <c r="Y46" s="2">
        <v>14698.37</v>
      </c>
      <c r="Z46" s="2">
        <v>366.67218686376367</v>
      </c>
      <c r="AA46" s="2">
        <v>22.844100000000001</v>
      </c>
      <c r="AB46" s="2">
        <v>21.401648246342553</v>
      </c>
      <c r="AC46" s="2">
        <v>23.589154411764707</v>
      </c>
      <c r="AD46" s="2">
        <v>41.333333333333336</v>
      </c>
      <c r="AE46" s="2">
        <v>15375.258862055898</v>
      </c>
      <c r="AF46" s="2">
        <v>10.264650878814596</v>
      </c>
      <c r="AG46" s="2">
        <v>32.592408052724942</v>
      </c>
      <c r="AH46" s="2">
        <v>38.975061347640391</v>
      </c>
      <c r="AI46" s="2">
        <v>49.988058641013303</v>
      </c>
      <c r="AJ46" s="2">
        <v>29.590444520769864</v>
      </c>
    </row>
    <row r="47" spans="1:36" x14ac:dyDescent="0.2">
      <c r="A47" s="1" t="s">
        <v>44</v>
      </c>
      <c r="B47" s="2">
        <v>32.25</v>
      </c>
      <c r="C47" s="2">
        <v>44.4</v>
      </c>
      <c r="D47" s="2">
        <v>54.761687551947112</v>
      </c>
      <c r="E47" s="2">
        <v>21.984815865384736</v>
      </c>
      <c r="F47" s="2">
        <v>56.72279322276357</v>
      </c>
      <c r="G47" s="2">
        <v>34.551245102633175</v>
      </c>
      <c r="H47" s="2">
        <v>37.598497781772799</v>
      </c>
      <c r="I47" s="2">
        <v>33.636363636363633</v>
      </c>
      <c r="J47" s="2">
        <v>59.332769784908393</v>
      </c>
      <c r="K47" s="2">
        <v>39.867862630711201</v>
      </c>
      <c r="L47" s="2">
        <v>28.992376521913293</v>
      </c>
      <c r="M47" s="2">
        <v>63.131982766334225</v>
      </c>
      <c r="N47" s="2">
        <v>35.199563454223572</v>
      </c>
      <c r="O47" s="2">
        <v>30.207318338053057</v>
      </c>
      <c r="P47" s="2">
        <v>12.111486764705884</v>
      </c>
      <c r="Q47" s="2">
        <v>94.617299171354063</v>
      </c>
      <c r="R47" s="2">
        <v>97.682361538461521</v>
      </c>
      <c r="S47" s="2">
        <v>64.561904142857131</v>
      </c>
      <c r="T47" s="2">
        <v>81.328571428571422</v>
      </c>
      <c r="U47" s="2">
        <v>24</v>
      </c>
      <c r="V47" s="2">
        <v>156.61000000000001</v>
      </c>
      <c r="W47" s="2">
        <v>792.37</v>
      </c>
      <c r="X47" s="2">
        <v>316.86</v>
      </c>
      <c r="Y47" s="2">
        <v>10902.43</v>
      </c>
      <c r="Z47" s="2">
        <v>313.76054503026324</v>
      </c>
      <c r="AA47" s="2">
        <v>19.7102</v>
      </c>
      <c r="AB47" s="2">
        <v>22.582476055338773</v>
      </c>
      <c r="AC47" s="2">
        <v>24.057138297023382</v>
      </c>
      <c r="AD47" s="2">
        <v>14.833333333333334</v>
      </c>
      <c r="AE47" s="2">
        <v>11608.648573119797</v>
      </c>
      <c r="AF47" s="2">
        <v>7.1004168268442287</v>
      </c>
      <c r="AG47" s="2">
        <v>24.403077066039973</v>
      </c>
      <c r="AH47" s="2">
        <v>35.915185394522219</v>
      </c>
      <c r="AI47" s="2">
        <v>43.148505912033499</v>
      </c>
      <c r="AJ47" s="2">
        <v>12.525035586449807</v>
      </c>
    </row>
    <row r="48" spans="1:36" x14ac:dyDescent="0.2">
      <c r="A48" s="1" t="s">
        <v>46</v>
      </c>
      <c r="B48" s="2">
        <v>16</v>
      </c>
      <c r="C48" s="2">
        <v>27.4</v>
      </c>
      <c r="D48" s="2">
        <v>32.422161377680027</v>
      </c>
      <c r="E48" s="2">
        <v>17.698798177449905</v>
      </c>
      <c r="F48" s="2">
        <v>37.536648534442065</v>
      </c>
      <c r="G48" s="2">
        <v>45.646493687704684</v>
      </c>
      <c r="H48" s="2">
        <v>28.520709186627695</v>
      </c>
      <c r="I48" s="2">
        <v>27.363636363636363</v>
      </c>
      <c r="J48" s="2">
        <v>65.389406475224362</v>
      </c>
      <c r="K48" s="2">
        <v>52.416635262163268</v>
      </c>
      <c r="L48" s="2">
        <v>29.611846269112903</v>
      </c>
      <c r="M48" s="2">
        <v>53.258234817488784</v>
      </c>
      <c r="N48" s="2">
        <v>28.768332151792265</v>
      </c>
      <c r="O48" s="2">
        <v>29.571373307654948</v>
      </c>
      <c r="P48" s="2">
        <v>13.181423333333333</v>
      </c>
      <c r="Q48" s="2">
        <v>96.371146018290986</v>
      </c>
      <c r="R48" s="2">
        <v>97.268520000000009</v>
      </c>
      <c r="S48" s="2">
        <v>68.619047142857141</v>
      </c>
      <c r="T48" s="2">
        <v>88</v>
      </c>
      <c r="U48" s="2">
        <v>2.8571428571428572</v>
      </c>
      <c r="V48" s="2">
        <v>68.84</v>
      </c>
      <c r="W48" s="2">
        <v>482.52</v>
      </c>
      <c r="X48" s="1" t="s">
        <v>80</v>
      </c>
      <c r="Y48" s="2">
        <v>7559.71</v>
      </c>
      <c r="Z48" s="2">
        <v>218.07713124846094</v>
      </c>
      <c r="AA48" s="2">
        <v>17.424199999999999</v>
      </c>
      <c r="AB48" s="2">
        <v>12.13307240704501</v>
      </c>
      <c r="AC48" s="2">
        <v>11.454046639231825</v>
      </c>
      <c r="AD48" s="2">
        <v>3.3333333333333335</v>
      </c>
      <c r="AE48" s="2">
        <v>10338.169716985394</v>
      </c>
      <c r="AF48" s="2">
        <v>5.588312949790522</v>
      </c>
      <c r="AG48" s="2">
        <v>16.558851457115555</v>
      </c>
      <c r="AH48" s="2">
        <v>29.599032497131688</v>
      </c>
      <c r="AI48" s="2">
        <v>40.94069788902852</v>
      </c>
      <c r="AJ48" s="2">
        <v>9.1171578683863377</v>
      </c>
    </row>
    <row r="49" spans="1:36" x14ac:dyDescent="0.2">
      <c r="A49" s="1" t="s">
        <v>47</v>
      </c>
      <c r="B49" s="2">
        <v>8.75</v>
      </c>
      <c r="C49" s="2">
        <v>7.2</v>
      </c>
      <c r="D49" s="2">
        <v>22.695635900223685</v>
      </c>
      <c r="E49" s="2">
        <v>5.2341786611834591</v>
      </c>
      <c r="F49" s="2">
        <v>40.452823919097433</v>
      </c>
      <c r="G49" s="2">
        <v>32.768093549855429</v>
      </c>
      <c r="H49" s="2">
        <v>16.320490033660249</v>
      </c>
      <c r="I49" s="2">
        <v>10.636363636363637</v>
      </c>
      <c r="J49" s="2">
        <v>88.259955584193804</v>
      </c>
      <c r="K49" s="2">
        <v>60.145710597473048</v>
      </c>
      <c r="L49" s="2">
        <v>34.348684040942743</v>
      </c>
      <c r="M49" s="2">
        <v>79.098402959175658</v>
      </c>
      <c r="N49" s="2">
        <v>19.905229263850352</v>
      </c>
      <c r="O49" s="2">
        <v>15.985580055995097</v>
      </c>
      <c r="P49" s="2">
        <v>14.712</v>
      </c>
      <c r="Q49" s="2">
        <v>95.971692977681002</v>
      </c>
      <c r="R49" s="2">
        <v>98.275859999999994</v>
      </c>
      <c r="S49" s="2">
        <v>66.666669999999996</v>
      </c>
      <c r="T49" s="2">
        <v>90</v>
      </c>
      <c r="U49" s="2">
        <v>14.833333333333334</v>
      </c>
      <c r="V49" s="1" t="s">
        <v>80</v>
      </c>
      <c r="W49" s="2">
        <v>565.9</v>
      </c>
      <c r="X49" s="1" t="s">
        <v>80</v>
      </c>
      <c r="Y49" s="2">
        <v>9746.7099999999991</v>
      </c>
      <c r="Z49" s="2">
        <v>366.97859890990702</v>
      </c>
      <c r="AA49" s="2">
        <v>19.936399999999999</v>
      </c>
      <c r="AB49" s="2">
        <v>14.945978391356544</v>
      </c>
      <c r="AC49" s="2">
        <v>13.174224343675418</v>
      </c>
      <c r="AD49" s="2">
        <v>17.5</v>
      </c>
      <c r="AE49" s="2">
        <v>10420.931039125608</v>
      </c>
      <c r="AF49" s="2">
        <v>7.3004526525198949</v>
      </c>
      <c r="AG49" s="2">
        <v>28.576805016866253</v>
      </c>
      <c r="AH49" s="2">
        <v>34.905709072089337</v>
      </c>
      <c r="AI49" s="2">
        <v>44.076036311103941</v>
      </c>
      <c r="AJ49" s="2">
        <v>16.448347551804467</v>
      </c>
    </row>
    <row r="50" spans="1:36" x14ac:dyDescent="0.2">
      <c r="A50" s="1" t="s">
        <v>48</v>
      </c>
      <c r="B50" s="2">
        <v>26.75</v>
      </c>
      <c r="C50" s="2">
        <v>24.6</v>
      </c>
      <c r="D50" s="2">
        <v>41.101824733852808</v>
      </c>
      <c r="E50" s="2">
        <v>13.070275817084443</v>
      </c>
      <c r="F50" s="2">
        <v>36.629240849448564</v>
      </c>
      <c r="G50" s="2">
        <v>36.52816171389081</v>
      </c>
      <c r="H50" s="2">
        <v>27.022621570489612</v>
      </c>
      <c r="I50" s="2">
        <v>23.636363636363637</v>
      </c>
      <c r="J50" s="2">
        <v>71.844454212714609</v>
      </c>
      <c r="K50" s="2">
        <v>46.658739531336579</v>
      </c>
      <c r="L50" s="2">
        <v>33.766050270409821</v>
      </c>
      <c r="M50" s="2">
        <v>64.103861395093844</v>
      </c>
      <c r="N50" s="2">
        <v>31.40474985149655</v>
      </c>
      <c r="O50" s="2">
        <v>26.138096340561788</v>
      </c>
      <c r="P50" s="2">
        <v>12.349090555555556</v>
      </c>
      <c r="Q50" s="2">
        <v>97.371461396699488</v>
      </c>
      <c r="R50" s="2">
        <v>97.445807142857149</v>
      </c>
      <c r="S50" s="2">
        <v>64.648147777777794</v>
      </c>
      <c r="T50" s="2">
        <v>82.555555555555557</v>
      </c>
      <c r="U50" s="2">
        <v>30</v>
      </c>
      <c r="V50" s="2">
        <v>191.6</v>
      </c>
      <c r="W50" s="2">
        <v>952.75</v>
      </c>
      <c r="X50" s="2">
        <v>313.86</v>
      </c>
      <c r="Y50" s="2">
        <v>12724.47</v>
      </c>
      <c r="Z50" s="2">
        <v>371.73374113053598</v>
      </c>
      <c r="AA50" s="2">
        <v>22.515699999999999</v>
      </c>
      <c r="AB50" s="2">
        <v>20.282876918447187</v>
      </c>
      <c r="AC50" s="2">
        <v>20.388297587848317</v>
      </c>
      <c r="AD50" s="2">
        <v>30.5</v>
      </c>
      <c r="AE50" s="2">
        <v>12728.188594484547</v>
      </c>
      <c r="AF50" s="2">
        <v>9.2779786662290604</v>
      </c>
      <c r="AG50" s="2">
        <v>32.114670926865962</v>
      </c>
      <c r="AH50" s="2">
        <v>40.783804889850238</v>
      </c>
      <c r="AI50" s="2">
        <v>45.80240972702989</v>
      </c>
      <c r="AJ50" s="2">
        <v>15.325159490871751</v>
      </c>
    </row>
    <row r="51" spans="1:36" x14ac:dyDescent="0.2">
      <c r="A51" s="1" t="s">
        <v>49</v>
      </c>
      <c r="B51" s="2">
        <v>17.25</v>
      </c>
      <c r="C51" s="2">
        <v>31.8</v>
      </c>
      <c r="D51" s="2">
        <v>40.593153023883119</v>
      </c>
      <c r="E51" s="2">
        <v>12.20746573660575</v>
      </c>
      <c r="F51" s="2">
        <v>46.443970653655995</v>
      </c>
      <c r="G51" s="2">
        <v>36.11255862428348</v>
      </c>
      <c r="H51" s="2">
        <v>33.660194406868776</v>
      </c>
      <c r="I51" s="2">
        <v>22.454545454545453</v>
      </c>
      <c r="J51" s="2">
        <v>65.055068738039424</v>
      </c>
      <c r="K51" s="2">
        <v>51.979629880426479</v>
      </c>
      <c r="L51" s="2">
        <v>33.826855562491836</v>
      </c>
      <c r="M51" s="2">
        <v>67.088404079852879</v>
      </c>
      <c r="N51" s="2">
        <v>26.888062102260346</v>
      </c>
      <c r="O51" s="2">
        <v>21.944948461061824</v>
      </c>
      <c r="P51" s="2">
        <v>13.147455454545456</v>
      </c>
      <c r="Q51" s="2">
        <v>96.355684520785687</v>
      </c>
      <c r="R51" s="2">
        <v>97.516245999999995</v>
      </c>
      <c r="S51" s="2">
        <v>62.606060909090907</v>
      </c>
      <c r="T51" s="2">
        <v>85.090909090909093</v>
      </c>
      <c r="U51" s="2">
        <v>8.625</v>
      </c>
      <c r="V51" s="2">
        <v>102.99</v>
      </c>
      <c r="W51" s="2">
        <v>692.31</v>
      </c>
      <c r="X51" s="2">
        <v>203.19</v>
      </c>
      <c r="Y51" s="2">
        <v>8193.26</v>
      </c>
      <c r="Z51" s="2">
        <v>260.95994328084845</v>
      </c>
      <c r="AA51" s="2">
        <v>18.815000000000001</v>
      </c>
      <c r="AB51" s="2">
        <v>16.779593463531288</v>
      </c>
      <c r="AC51" s="2">
        <v>13.429917340680827</v>
      </c>
      <c r="AD51" s="2">
        <v>18.666666666666668</v>
      </c>
      <c r="AE51" s="2">
        <v>11545.674295531238</v>
      </c>
      <c r="AF51" s="2">
        <v>6.1849386631389018</v>
      </c>
      <c r="AG51" s="2">
        <v>28.964889611373561</v>
      </c>
      <c r="AH51" s="2">
        <v>31.785654073790155</v>
      </c>
      <c r="AI51" s="2">
        <v>51.0337487740562</v>
      </c>
      <c r="AJ51" s="2">
        <v>12.289765046301321</v>
      </c>
    </row>
    <row r="52" spans="1:36" x14ac:dyDescent="0.2">
      <c r="A52" s="1" t="s">
        <v>50</v>
      </c>
      <c r="B52" s="2">
        <v>36</v>
      </c>
      <c r="C52" s="2">
        <v>27.8</v>
      </c>
      <c r="D52" s="2">
        <v>33.310372744289857</v>
      </c>
      <c r="E52" s="2">
        <v>7.0765649196104716</v>
      </c>
      <c r="F52" s="2">
        <v>56.783671903670971</v>
      </c>
      <c r="G52" s="2">
        <v>35.946211050489033</v>
      </c>
      <c r="H52" s="2">
        <v>32.824880960294543</v>
      </c>
      <c r="I52" s="2">
        <v>23.90909090909091</v>
      </c>
      <c r="J52" s="2">
        <v>73.829144148144948</v>
      </c>
      <c r="K52" s="2">
        <v>53.929404919784908</v>
      </c>
      <c r="L52" s="2">
        <v>29.996328815559465</v>
      </c>
      <c r="M52" s="2">
        <v>68.418643135806576</v>
      </c>
      <c r="N52" s="2">
        <v>33.149046118520701</v>
      </c>
      <c r="O52" s="2">
        <v>26.151671375271469</v>
      </c>
      <c r="P52" s="2">
        <v>13.421624999999999</v>
      </c>
      <c r="Q52" s="2">
        <v>97.583926604432392</v>
      </c>
      <c r="R52" s="2">
        <v>96.865773333333337</v>
      </c>
      <c r="S52" s="2">
        <v>66.166667500000003</v>
      </c>
      <c r="T52" s="2">
        <v>83.875</v>
      </c>
      <c r="U52" s="2">
        <v>35</v>
      </c>
      <c r="V52" s="2">
        <v>159.62</v>
      </c>
      <c r="W52" s="2">
        <v>1264.04</v>
      </c>
      <c r="X52" s="2">
        <v>254.25</v>
      </c>
      <c r="Y52" s="2">
        <v>15018.35</v>
      </c>
      <c r="Z52" s="2">
        <v>419.19866575725092</v>
      </c>
      <c r="AA52" s="2">
        <v>24.054400000000001</v>
      </c>
      <c r="AB52" s="2">
        <v>21.970030850594977</v>
      </c>
      <c r="AC52" s="2">
        <v>20.212921102522969</v>
      </c>
      <c r="AD52" s="2">
        <v>46.333333333333336</v>
      </c>
      <c r="AE52" s="2">
        <v>15857.559926413356</v>
      </c>
      <c r="AF52" s="2">
        <v>9.3142251927589772</v>
      </c>
      <c r="AG52" s="2">
        <v>38.380355833691219</v>
      </c>
      <c r="AH52" s="2">
        <v>41.158228958183123</v>
      </c>
      <c r="AI52" s="2">
        <v>56.277371376902352</v>
      </c>
      <c r="AJ52" s="2">
        <v>30.803582730784022</v>
      </c>
    </row>
    <row r="53" spans="1:36" x14ac:dyDescent="0.2">
      <c r="A53" s="1" t="s">
        <v>51</v>
      </c>
      <c r="B53" s="2">
        <v>8.25</v>
      </c>
      <c r="C53" s="2">
        <v>8.8000000000000007</v>
      </c>
      <c r="D53" s="2">
        <v>31.19322347974683</v>
      </c>
      <c r="E53" s="2">
        <v>7.9987170134576679</v>
      </c>
      <c r="F53" s="2">
        <v>38.856521293912181</v>
      </c>
      <c r="G53" s="2">
        <v>31.879546305514417</v>
      </c>
      <c r="H53" s="2">
        <v>19.476297720630136</v>
      </c>
      <c r="I53" s="2">
        <v>13.909090909090908</v>
      </c>
      <c r="J53" s="2">
        <v>81.797404271346949</v>
      </c>
      <c r="K53" s="2">
        <v>56.254270065563986</v>
      </c>
      <c r="L53" s="2">
        <v>37.215193006128203</v>
      </c>
      <c r="M53" s="2">
        <v>56.282141696734257</v>
      </c>
      <c r="N53" s="2">
        <v>20.958297526995807</v>
      </c>
      <c r="O53" s="2">
        <v>21.725871859113198</v>
      </c>
      <c r="P53" s="2">
        <v>12.785333999999999</v>
      </c>
      <c r="Q53" s="2">
        <v>96.958537663393429</v>
      </c>
      <c r="R53" s="2">
        <v>97.765075999999993</v>
      </c>
      <c r="S53" s="2">
        <v>65.955556666666652</v>
      </c>
      <c r="T53" s="2">
        <v>86.4</v>
      </c>
      <c r="U53" s="2">
        <v>12.75</v>
      </c>
      <c r="V53" s="2">
        <v>183.87</v>
      </c>
      <c r="W53" s="2">
        <v>732.72</v>
      </c>
      <c r="X53" s="2">
        <v>298.96999999999997</v>
      </c>
      <c r="Y53" s="2">
        <v>9167.74</v>
      </c>
      <c r="Z53" s="2">
        <v>307.03638835055983</v>
      </c>
      <c r="AA53" s="2">
        <v>18.7104</v>
      </c>
      <c r="AB53" s="2">
        <v>15.72942735168556</v>
      </c>
      <c r="AC53" s="2">
        <v>13.149007069842842</v>
      </c>
      <c r="AD53" s="2">
        <v>15.333333333333334</v>
      </c>
      <c r="AE53" s="2">
        <v>10515.140214428331</v>
      </c>
      <c r="AF53" s="2">
        <v>8.0701900824691801</v>
      </c>
      <c r="AG53" s="2">
        <v>29.095459049309941</v>
      </c>
      <c r="AH53" s="2">
        <v>30.744463511251517</v>
      </c>
      <c r="AI53" s="2">
        <v>38.443608682997947</v>
      </c>
      <c r="AJ53" s="2">
        <v>14.478569840202951</v>
      </c>
    </row>
    <row r="54" spans="1:36" x14ac:dyDescent="0.2">
      <c r="A54" s="1" t="s">
        <v>52</v>
      </c>
      <c r="B54" s="2">
        <v>28</v>
      </c>
      <c r="C54" s="2">
        <v>33</v>
      </c>
      <c r="D54" s="2">
        <v>44.04373772617209</v>
      </c>
      <c r="E54" s="2">
        <v>12.864557829791401</v>
      </c>
      <c r="F54" s="2">
        <v>45.196892705666137</v>
      </c>
      <c r="G54" s="2">
        <v>44.68801724469764</v>
      </c>
      <c r="H54" s="2">
        <v>28.559228914898956</v>
      </c>
      <c r="I54" s="2">
        <v>26.363636363636363</v>
      </c>
      <c r="J54" s="2">
        <v>63.986136876740488</v>
      </c>
      <c r="K54" s="2">
        <v>51.562443097327339</v>
      </c>
      <c r="L54" s="2">
        <v>26.58314488671833</v>
      </c>
      <c r="M54" s="2">
        <v>59.092442187646775</v>
      </c>
      <c r="N54" s="2">
        <v>27.844857312627198</v>
      </c>
      <c r="O54" s="2">
        <v>24.876535604059796</v>
      </c>
      <c r="P54" s="2">
        <v>12.042996666666667</v>
      </c>
      <c r="Q54" s="2">
        <v>94.488188976377955</v>
      </c>
      <c r="R54" s="2">
        <v>98.05010666666665</v>
      </c>
      <c r="S54" s="2">
        <v>63.666666666666664</v>
      </c>
      <c r="T54" s="2">
        <v>85.666666666666671</v>
      </c>
      <c r="U54" s="2">
        <v>17.333333333333332</v>
      </c>
      <c r="V54" s="1" t="s">
        <v>80</v>
      </c>
      <c r="W54" s="2">
        <v>1094.3399999999999</v>
      </c>
      <c r="X54" s="1" t="s">
        <v>80</v>
      </c>
      <c r="Y54" s="2">
        <v>11094.45</v>
      </c>
      <c r="Z54" s="2">
        <v>305.60653673163421</v>
      </c>
      <c r="AA54" s="2">
        <v>17.64</v>
      </c>
      <c r="AB54" s="2">
        <v>15.320910973084887</v>
      </c>
      <c r="AC54" s="2">
        <v>13.928368391131324</v>
      </c>
      <c r="AD54" s="2">
        <v>29.5</v>
      </c>
      <c r="AE54" s="2">
        <v>14204.652296513181</v>
      </c>
      <c r="AF54" s="2">
        <v>11.407753517613012</v>
      </c>
      <c r="AG54" s="2">
        <v>35.314172958378983</v>
      </c>
      <c r="AH54" s="2">
        <v>29.600791424337398</v>
      </c>
      <c r="AI54" s="2">
        <v>45.231600370739208</v>
      </c>
      <c r="AJ54" s="2">
        <v>15.504639657968491</v>
      </c>
    </row>
  </sheetData>
  <sheetProtection algorithmName="SHA-512" hashValue="J+XbxLYuczZtfJWK53q0zhBevi/jE2/ExOIWmWKtSCsmvwJkYecX6+NqO0CXmLpy1spV0E4mgC+Hbc0UZj7f/Q==" saltValue="7rBzuA0nENP+jdBTr2yveg==" spinCount="100000" sheet="1" objects="1" scenarios="1" selectLockedCells="1" selectUnlockedCells="1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topLeftCell="A13" workbookViewId="0">
      <selection activeCell="F56" sqref="F56"/>
    </sheetView>
  </sheetViews>
  <sheetFormatPr defaultRowHeight="12.75" x14ac:dyDescent="0.2"/>
  <cols>
    <col min="1" max="1" width="22.7109375" style="1" customWidth="1"/>
    <col min="2" max="16384" width="9.140625" style="1"/>
  </cols>
  <sheetData>
    <row r="1" spans="1:36" x14ac:dyDescent="0.2">
      <c r="B1" s="1" t="s">
        <v>0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83</v>
      </c>
      <c r="W1" s="1" t="s">
        <v>84</v>
      </c>
      <c r="X1" s="1" t="s">
        <v>85</v>
      </c>
      <c r="Y1" s="1" t="s">
        <v>86</v>
      </c>
      <c r="Z1" s="1" t="s">
        <v>87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94</v>
      </c>
      <c r="AF1" s="1" t="s">
        <v>95</v>
      </c>
      <c r="AG1" s="1" t="s">
        <v>76</v>
      </c>
      <c r="AH1" s="1" t="s">
        <v>77</v>
      </c>
      <c r="AI1" s="1" t="s">
        <v>78</v>
      </c>
      <c r="AJ1" s="1" t="s">
        <v>192</v>
      </c>
    </row>
    <row r="2" spans="1:36" x14ac:dyDescent="0.2">
      <c r="A2" s="1" t="s">
        <v>45</v>
      </c>
      <c r="B2" s="1" t="s">
        <v>80</v>
      </c>
      <c r="C2" s="1" t="s">
        <v>80</v>
      </c>
      <c r="D2" s="2">
        <v>6.2474497405546288</v>
      </c>
      <c r="E2" s="2">
        <v>4.0070102897990889</v>
      </c>
      <c r="F2" s="2">
        <v>16.504589594395185</v>
      </c>
      <c r="G2" s="2">
        <v>1.8730923764500109</v>
      </c>
      <c r="H2" s="2">
        <v>5.7742291671413719</v>
      </c>
      <c r="I2" s="1" t="s">
        <v>80</v>
      </c>
      <c r="J2" s="2">
        <v>88.91297987289623</v>
      </c>
      <c r="K2" s="2">
        <v>67.668395728684587</v>
      </c>
      <c r="L2" s="2">
        <v>56.686253027839243</v>
      </c>
      <c r="M2" s="2">
        <v>77.77670278816619</v>
      </c>
      <c r="N2" s="2">
        <v>22.719140447558868</v>
      </c>
      <c r="O2" s="2">
        <v>16.16702751750957</v>
      </c>
      <c r="P2" s="2">
        <v>12.381254902395714</v>
      </c>
      <c r="Q2" s="2">
        <v>96.507562214770715</v>
      </c>
      <c r="R2" s="2">
        <v>97.766498937470843</v>
      </c>
      <c r="S2" s="2">
        <v>65.374064896093131</v>
      </c>
      <c r="T2" s="2">
        <v>83.374064837905237</v>
      </c>
      <c r="U2" s="1" t="s">
        <v>80</v>
      </c>
      <c r="V2" s="1" t="s">
        <v>80</v>
      </c>
      <c r="W2" s="1" t="s">
        <v>80</v>
      </c>
      <c r="X2" s="1" t="s">
        <v>80</v>
      </c>
      <c r="Y2" s="2">
        <v>4847.03</v>
      </c>
      <c r="Z2" s="2">
        <v>161.9918321576404</v>
      </c>
      <c r="AA2" s="2">
        <v>17.7544</v>
      </c>
      <c r="AB2" s="2" t="s">
        <v>80</v>
      </c>
      <c r="AC2" s="2" t="s">
        <v>80</v>
      </c>
      <c r="AD2" s="1" t="s">
        <v>80</v>
      </c>
      <c r="AE2" s="2">
        <v>3764.4262373219949</v>
      </c>
      <c r="AF2" s="2">
        <v>4.0486156760037373</v>
      </c>
      <c r="AG2" s="2">
        <v>12.346629052668415</v>
      </c>
      <c r="AH2" s="2">
        <v>25.296743835051096</v>
      </c>
      <c r="AI2" s="2">
        <v>24.425684729445962</v>
      </c>
      <c r="AJ2" s="2">
        <v>4.9051351924523674</v>
      </c>
    </row>
    <row r="3" spans="1:36" x14ac:dyDescent="0.2">
      <c r="A3" s="1" t="s">
        <v>1</v>
      </c>
      <c r="B3" s="1" t="s">
        <v>80</v>
      </c>
      <c r="C3" s="1" t="s">
        <v>80</v>
      </c>
      <c r="D3" s="2">
        <v>5.1672707027687457</v>
      </c>
      <c r="E3" s="2">
        <v>2.71882052053558</v>
      </c>
      <c r="F3" s="2">
        <v>17.261238473380459</v>
      </c>
      <c r="G3" s="2">
        <v>0.71010780640721771</v>
      </c>
      <c r="H3" s="2">
        <v>5.3440657764628146</v>
      </c>
      <c r="I3" s="1" t="s">
        <v>80</v>
      </c>
      <c r="J3" s="2">
        <v>88.920095500417602</v>
      </c>
      <c r="K3" s="2">
        <v>71.663683388064584</v>
      </c>
      <c r="L3" s="2">
        <v>57.174490400486086</v>
      </c>
      <c r="M3" s="2">
        <v>79.900259665758952</v>
      </c>
      <c r="N3" s="2">
        <v>35.697204922160594</v>
      </c>
      <c r="O3" s="2">
        <v>25.313654830073435</v>
      </c>
      <c r="P3" s="2">
        <v>12.734423174603174</v>
      </c>
      <c r="Q3" s="2">
        <v>96.413650581985223</v>
      </c>
      <c r="R3" s="2">
        <v>98.476763488372086</v>
      </c>
      <c r="S3" s="2">
        <v>67.492307384615359</v>
      </c>
      <c r="T3" s="2">
        <v>82.369230769230768</v>
      </c>
      <c r="U3" s="1" t="s">
        <v>80</v>
      </c>
      <c r="V3" s="1" t="s">
        <v>80</v>
      </c>
      <c r="W3" s="1" t="s">
        <v>80</v>
      </c>
      <c r="X3" s="1" t="s">
        <v>80</v>
      </c>
      <c r="Y3" s="2">
        <v>5541.55</v>
      </c>
      <c r="Z3" s="2">
        <v>162.11360306977343</v>
      </c>
      <c r="AA3" s="2">
        <v>17.7498</v>
      </c>
      <c r="AB3" s="2" t="s">
        <v>80</v>
      </c>
      <c r="AC3" s="2" t="s">
        <v>80</v>
      </c>
      <c r="AD3" s="1" t="s">
        <v>80</v>
      </c>
      <c r="AE3" s="2">
        <v>5352.4685257946448</v>
      </c>
      <c r="AF3" s="2">
        <v>5.7761506309518298</v>
      </c>
      <c r="AG3" s="2">
        <v>13.278951224419872</v>
      </c>
      <c r="AH3" s="2">
        <v>32.142932451818474</v>
      </c>
      <c r="AI3" s="2">
        <v>26.901672372256328</v>
      </c>
      <c r="AJ3" s="2">
        <v>9.1354698116718414</v>
      </c>
    </row>
    <row r="4" spans="1:36" x14ac:dyDescent="0.2">
      <c r="A4" s="1" t="s">
        <v>2</v>
      </c>
      <c r="B4" s="1" t="s">
        <v>80</v>
      </c>
      <c r="C4" s="1" t="s">
        <v>80</v>
      </c>
      <c r="D4" s="2">
        <v>7.3334815680474899</v>
      </c>
      <c r="E4" s="2">
        <v>7.1677127194724717</v>
      </c>
      <c r="F4" s="2">
        <v>20.507593817700979</v>
      </c>
      <c r="G4" s="2">
        <v>2.8195004720624839</v>
      </c>
      <c r="H4" s="2">
        <v>9.4852496858867656</v>
      </c>
      <c r="I4" s="1" t="s">
        <v>80</v>
      </c>
      <c r="J4" s="2">
        <v>74.591290859377153</v>
      </c>
      <c r="K4" s="2">
        <v>60.820376361152107</v>
      </c>
      <c r="L4" s="2">
        <v>48.351983177624383</v>
      </c>
      <c r="M4" s="2">
        <v>67.905789776896924</v>
      </c>
      <c r="N4" s="2">
        <v>20.286487458908425</v>
      </c>
      <c r="O4" s="2">
        <v>16.346073743681714</v>
      </c>
      <c r="P4" s="2">
        <v>12.628698</v>
      </c>
      <c r="Q4" s="2">
        <v>97.703667775711963</v>
      </c>
      <c r="R4" s="2">
        <v>98.170460000000006</v>
      </c>
      <c r="S4" s="2">
        <v>66.933336000000011</v>
      </c>
      <c r="T4" s="2">
        <v>86.4</v>
      </c>
      <c r="U4" s="1" t="s">
        <v>80</v>
      </c>
      <c r="V4" s="1" t="s">
        <v>80</v>
      </c>
      <c r="W4" s="1" t="s">
        <v>80</v>
      </c>
      <c r="X4" s="1" t="s">
        <v>80</v>
      </c>
      <c r="Y4" s="2">
        <v>3171.54</v>
      </c>
      <c r="Z4" s="2">
        <v>148.86721031300357</v>
      </c>
      <c r="AA4" s="2">
        <v>13.887600000000001</v>
      </c>
      <c r="AB4" s="2" t="s">
        <v>80</v>
      </c>
      <c r="AC4" s="2" t="s">
        <v>80</v>
      </c>
      <c r="AD4" s="1" t="s">
        <v>80</v>
      </c>
      <c r="AE4" s="2">
        <v>3956.7661596272264</v>
      </c>
      <c r="AF4" s="1" t="s">
        <v>80</v>
      </c>
      <c r="AG4" s="2">
        <v>14.168961339656938</v>
      </c>
      <c r="AH4" s="2">
        <v>26.918717989194178</v>
      </c>
      <c r="AI4" s="2">
        <v>26.907424558699379</v>
      </c>
      <c r="AJ4" s="2">
        <v>5.5249656928498494</v>
      </c>
    </row>
    <row r="5" spans="1:36" x14ac:dyDescent="0.2">
      <c r="A5" s="1" t="s">
        <v>3</v>
      </c>
      <c r="B5" s="1" t="s">
        <v>80</v>
      </c>
      <c r="C5" s="1" t="s">
        <v>80</v>
      </c>
      <c r="D5" s="2">
        <v>7.2404410447480041</v>
      </c>
      <c r="E5" s="2">
        <v>6.8605046629712936</v>
      </c>
      <c r="F5" s="2">
        <v>16.939438572311289</v>
      </c>
      <c r="G5" s="2">
        <v>2.7060219472281095</v>
      </c>
      <c r="H5" s="2">
        <v>6.3881556505728492</v>
      </c>
      <c r="I5" s="1" t="s">
        <v>80</v>
      </c>
      <c r="J5" s="2">
        <v>87.024314925076879</v>
      </c>
      <c r="K5" s="2">
        <v>59.983346120516998</v>
      </c>
      <c r="L5" s="2">
        <v>52.724293543786459</v>
      </c>
      <c r="M5" s="2">
        <v>74.63135941213649</v>
      </c>
      <c r="N5" s="2">
        <v>22.402734564618182</v>
      </c>
      <c r="O5" s="2">
        <v>14.127907716557662</v>
      </c>
      <c r="P5" s="2">
        <v>12.214075000000001</v>
      </c>
      <c r="Q5" s="2">
        <v>96.178954282570288</v>
      </c>
      <c r="R5" s="2">
        <v>97.721590000000006</v>
      </c>
      <c r="S5" s="2">
        <v>65.040650487804882</v>
      </c>
      <c r="T5" s="2">
        <v>83.609756097560975</v>
      </c>
      <c r="U5" s="1" t="s">
        <v>80</v>
      </c>
      <c r="V5" s="2">
        <v>85.42</v>
      </c>
      <c r="W5" s="2">
        <v>403.15999999999997</v>
      </c>
      <c r="X5" s="2">
        <v>97.34999999999998</v>
      </c>
      <c r="Y5" s="2">
        <v>3696.78</v>
      </c>
      <c r="Z5" s="2">
        <v>160.279528726302</v>
      </c>
      <c r="AA5" s="2">
        <v>16.809100000000001</v>
      </c>
      <c r="AB5" s="2" t="s">
        <v>80</v>
      </c>
      <c r="AC5" s="2" t="s">
        <v>80</v>
      </c>
      <c r="AD5" s="1" t="s">
        <v>80</v>
      </c>
      <c r="AE5" s="2">
        <v>4294.0718738238729</v>
      </c>
      <c r="AF5" s="2">
        <v>4.4456967827452978</v>
      </c>
      <c r="AG5" s="2">
        <v>12.214346753729931</v>
      </c>
      <c r="AH5" s="2">
        <v>22.065027357162279</v>
      </c>
      <c r="AI5" s="2">
        <v>26.388927306262939</v>
      </c>
      <c r="AJ5" s="2">
        <v>6.4709352116054815</v>
      </c>
    </row>
    <row r="6" spans="1:36" x14ac:dyDescent="0.2">
      <c r="A6" s="1" t="s">
        <v>4</v>
      </c>
      <c r="B6" s="1" t="s">
        <v>80</v>
      </c>
      <c r="C6" s="1" t="s">
        <v>80</v>
      </c>
      <c r="D6" s="2">
        <v>9.1491034719288624</v>
      </c>
      <c r="E6" s="2">
        <v>5.6384591360253511</v>
      </c>
      <c r="F6" s="2">
        <v>18.503223734672034</v>
      </c>
      <c r="G6" s="2">
        <v>3.9207160495852849</v>
      </c>
      <c r="H6" s="2">
        <v>5.6904779666428933</v>
      </c>
      <c r="I6" s="1" t="s">
        <v>80</v>
      </c>
      <c r="J6" s="2">
        <v>87.773400490297675</v>
      </c>
      <c r="K6" s="2">
        <v>71.379172900315652</v>
      </c>
      <c r="L6" s="2">
        <v>56.986983291878268</v>
      </c>
      <c r="M6" s="2">
        <v>68.848734691518331</v>
      </c>
      <c r="N6" s="2">
        <v>32.941265019113239</v>
      </c>
      <c r="O6" s="2">
        <v>20.921761960513273</v>
      </c>
      <c r="P6" s="2">
        <v>13.463939999999997</v>
      </c>
      <c r="Q6" s="2">
        <v>96.294883079004506</v>
      </c>
      <c r="R6" s="2">
        <v>97.432466206896564</v>
      </c>
      <c r="S6" s="2">
        <v>66.060606060606062</v>
      </c>
      <c r="T6" s="2">
        <v>80.969696969696969</v>
      </c>
      <c r="U6" s="1" t="s">
        <v>80</v>
      </c>
      <c r="V6" s="1" t="s">
        <v>80</v>
      </c>
      <c r="W6" s="2">
        <v>491.66</v>
      </c>
      <c r="X6" s="1" t="s">
        <v>80</v>
      </c>
      <c r="Y6" s="2">
        <v>5005.91</v>
      </c>
      <c r="Z6" s="2">
        <v>148.78075049284917</v>
      </c>
      <c r="AA6" s="2">
        <v>17.075099999999999</v>
      </c>
      <c r="AB6" s="2" t="s">
        <v>80</v>
      </c>
      <c r="AC6" s="2" t="s">
        <v>80</v>
      </c>
      <c r="AD6" s="1" t="s">
        <v>80</v>
      </c>
      <c r="AE6" s="2">
        <v>5214.7354842533341</v>
      </c>
      <c r="AF6" s="2">
        <v>4.4125712082262192</v>
      </c>
      <c r="AG6" s="2">
        <v>14.734121360432004</v>
      </c>
      <c r="AH6" s="2">
        <v>30.228114394114751</v>
      </c>
      <c r="AI6" s="2">
        <v>24.513374634640865</v>
      </c>
      <c r="AJ6" s="2">
        <v>6.2397701474915763</v>
      </c>
    </row>
    <row r="7" spans="1:36" x14ac:dyDescent="0.2">
      <c r="A7" s="1" t="s">
        <v>5</v>
      </c>
      <c r="B7" s="1" t="s">
        <v>80</v>
      </c>
      <c r="C7" s="1" t="s">
        <v>80</v>
      </c>
      <c r="D7" s="2">
        <v>7.2292426811140187</v>
      </c>
      <c r="E7" s="2">
        <v>3.7626798867035633</v>
      </c>
      <c r="F7" s="2">
        <v>15.093866201584149</v>
      </c>
      <c r="G7" s="2">
        <v>1.6543103022077561</v>
      </c>
      <c r="H7" s="2">
        <v>5.9230719947252979</v>
      </c>
      <c r="I7" s="1" t="s">
        <v>80</v>
      </c>
      <c r="J7" s="2">
        <v>89.57382303915486</v>
      </c>
      <c r="K7" s="2">
        <v>63.225066633051888</v>
      </c>
      <c r="L7" s="2">
        <v>53.486589942683203</v>
      </c>
      <c r="M7" s="2">
        <v>73.797738535485053</v>
      </c>
      <c r="N7" s="2">
        <v>22.798551163692153</v>
      </c>
      <c r="O7" s="2">
        <v>15.7866367298989</v>
      </c>
      <c r="P7" s="2">
        <v>12.282318021390378</v>
      </c>
      <c r="Q7" s="2">
        <v>96.965885896113292</v>
      </c>
      <c r="R7" s="2">
        <v>97.495546305418742</v>
      </c>
      <c r="S7" s="2">
        <v>62.834862431192654</v>
      </c>
      <c r="T7" s="2">
        <v>81.88990825688073</v>
      </c>
      <c r="U7" s="1" t="s">
        <v>80</v>
      </c>
      <c r="V7" s="2">
        <v>61.04</v>
      </c>
      <c r="W7" s="2">
        <v>356.66</v>
      </c>
      <c r="X7" s="2">
        <v>104.94</v>
      </c>
      <c r="Y7" s="2">
        <v>3263</v>
      </c>
      <c r="Z7" s="2">
        <v>134.48761402253163</v>
      </c>
      <c r="AA7" s="2">
        <v>16.163499999999999</v>
      </c>
      <c r="AB7" s="2" t="s">
        <v>80</v>
      </c>
      <c r="AC7" s="2" t="s">
        <v>80</v>
      </c>
      <c r="AD7" s="1" t="s">
        <v>80</v>
      </c>
      <c r="AE7" s="2">
        <v>3494.5203727254434</v>
      </c>
      <c r="AF7" s="2">
        <v>3.5198111024849124</v>
      </c>
      <c r="AG7" s="2">
        <v>8.2110439172422893</v>
      </c>
      <c r="AH7" s="2">
        <v>19.74973783494546</v>
      </c>
      <c r="AI7" s="2">
        <v>25.207900710879915</v>
      </c>
      <c r="AJ7" s="2">
        <v>3.560743545317572</v>
      </c>
    </row>
    <row r="8" spans="1:36" x14ac:dyDescent="0.2">
      <c r="A8" s="1" t="s">
        <v>6</v>
      </c>
      <c r="B8" s="1" t="s">
        <v>80</v>
      </c>
      <c r="C8" s="1" t="s">
        <v>80</v>
      </c>
      <c r="D8" s="2">
        <v>6.1684725763580159</v>
      </c>
      <c r="E8" s="2">
        <v>3.019715977240617</v>
      </c>
      <c r="F8" s="2">
        <v>19.431568547854013</v>
      </c>
      <c r="G8" s="2">
        <v>4.0916967925837415</v>
      </c>
      <c r="H8" s="2">
        <v>5.6823897817691265</v>
      </c>
      <c r="I8" s="1" t="s">
        <v>80</v>
      </c>
      <c r="J8" s="2">
        <v>88.568953605467442</v>
      </c>
      <c r="K8" s="2">
        <v>65.705506428836856</v>
      </c>
      <c r="L8" s="2">
        <v>55.212042677688466</v>
      </c>
      <c r="M8" s="2">
        <v>75.767811495945338</v>
      </c>
      <c r="N8" s="2">
        <v>21.248633355535681</v>
      </c>
      <c r="O8" s="2">
        <v>13.706989787756852</v>
      </c>
      <c r="P8" s="2">
        <v>11.872511290322581</v>
      </c>
      <c r="Q8" s="2">
        <v>96.880707632025363</v>
      </c>
      <c r="R8" s="2">
        <v>97.993730000000014</v>
      </c>
      <c r="S8" s="2">
        <v>67.196077352941174</v>
      </c>
      <c r="T8" s="2">
        <v>86.294117647058826</v>
      </c>
      <c r="U8" s="1" t="s">
        <v>80</v>
      </c>
      <c r="V8" s="2">
        <v>107.75</v>
      </c>
      <c r="W8" s="2">
        <v>385.97</v>
      </c>
      <c r="X8" s="2">
        <v>69.359999999999985</v>
      </c>
      <c r="Y8" s="2">
        <v>3320.3</v>
      </c>
      <c r="Z8" s="2">
        <v>160.95333711818503</v>
      </c>
      <c r="AA8" s="2">
        <v>14.044</v>
      </c>
      <c r="AB8" s="2" t="s">
        <v>80</v>
      </c>
      <c r="AC8" s="2" t="s">
        <v>80</v>
      </c>
      <c r="AD8" s="1" t="s">
        <v>80</v>
      </c>
      <c r="AE8" s="2">
        <v>3821.7092563515716</v>
      </c>
      <c r="AF8" s="2">
        <v>3.863599002662645</v>
      </c>
      <c r="AG8" s="2">
        <v>10.863458671988271</v>
      </c>
      <c r="AH8" s="2">
        <v>19.112011557862743</v>
      </c>
      <c r="AI8" s="2">
        <v>26.419004875500452</v>
      </c>
      <c r="AJ8" s="2">
        <v>3.2834809175419024</v>
      </c>
    </row>
    <row r="9" spans="1:36" x14ac:dyDescent="0.2">
      <c r="A9" s="1" t="s">
        <v>7</v>
      </c>
      <c r="B9" s="1" t="s">
        <v>80</v>
      </c>
      <c r="C9" s="1" t="s">
        <v>80</v>
      </c>
      <c r="D9" s="2">
        <v>4.8729030349598048</v>
      </c>
      <c r="E9" s="2">
        <v>3.735747375127759</v>
      </c>
      <c r="F9" s="2">
        <v>11.897126404864352</v>
      </c>
      <c r="G9" s="2">
        <v>2.3213401443425212</v>
      </c>
      <c r="H9" s="2">
        <v>4.9230763821857453</v>
      </c>
      <c r="I9" s="1" t="s">
        <v>80</v>
      </c>
      <c r="J9" s="2">
        <v>92.961785119231891</v>
      </c>
      <c r="K9" s="2">
        <v>70.167366612474297</v>
      </c>
      <c r="L9" s="2">
        <v>65.386693377641905</v>
      </c>
      <c r="M9" s="2">
        <v>84.860743063375651</v>
      </c>
      <c r="N9" s="2">
        <v>15.270616993975777</v>
      </c>
      <c r="O9" s="2">
        <v>12.892485009364441</v>
      </c>
      <c r="P9" s="2">
        <v>11.940777619047619</v>
      </c>
      <c r="Q9" s="2">
        <v>95.613917929091045</v>
      </c>
      <c r="R9" s="2">
        <v>97.36828450000003</v>
      </c>
      <c r="S9" s="2">
        <v>63.047619047619037</v>
      </c>
      <c r="T9" s="2">
        <v>81.19047619047619</v>
      </c>
      <c r="U9" s="1" t="s">
        <v>80</v>
      </c>
      <c r="V9" s="1" t="s">
        <v>80</v>
      </c>
      <c r="W9" s="1" t="s">
        <v>80</v>
      </c>
      <c r="X9" s="1" t="s">
        <v>80</v>
      </c>
      <c r="Y9" s="2">
        <v>4833.6400000000003</v>
      </c>
      <c r="Z9" s="2">
        <v>159.36176635171248</v>
      </c>
      <c r="AA9" s="2">
        <v>17.9968</v>
      </c>
      <c r="AB9" s="2" t="s">
        <v>80</v>
      </c>
      <c r="AC9" s="2" t="s">
        <v>80</v>
      </c>
      <c r="AD9" s="1" t="s">
        <v>80</v>
      </c>
      <c r="AE9" s="2">
        <v>3129.0350463089476</v>
      </c>
      <c r="AF9" s="2">
        <v>3.8317929602451422</v>
      </c>
      <c r="AG9" s="2">
        <v>11.941391770920738</v>
      </c>
      <c r="AH9" s="2">
        <v>22.086071543417333</v>
      </c>
      <c r="AI9" s="2">
        <v>22.66380691627829</v>
      </c>
      <c r="AJ9" s="2">
        <v>3.7282889378336104</v>
      </c>
    </row>
    <row r="10" spans="1:36" x14ac:dyDescent="0.2">
      <c r="A10" s="1" t="s">
        <v>8</v>
      </c>
      <c r="B10" s="1" t="s">
        <v>80</v>
      </c>
      <c r="C10" s="1" t="s">
        <v>80</v>
      </c>
      <c r="D10" s="2">
        <v>4.265405162123554</v>
      </c>
      <c r="E10" s="2">
        <v>2.2776045990695342</v>
      </c>
      <c r="F10" s="2">
        <v>16.470165423584461</v>
      </c>
      <c r="G10" s="2">
        <v>2.2480368809233644</v>
      </c>
      <c r="H10" s="2">
        <v>5.4138437139178626</v>
      </c>
      <c r="I10" s="1" t="s">
        <v>80</v>
      </c>
      <c r="J10" s="2">
        <v>94.045483080196831</v>
      </c>
      <c r="K10" s="2">
        <v>65.56888918192557</v>
      </c>
      <c r="L10" s="2">
        <v>58.707749831279109</v>
      </c>
      <c r="M10" s="2">
        <v>77.353768674647966</v>
      </c>
      <c r="N10" s="2">
        <v>21.409469162894819</v>
      </c>
      <c r="O10" s="2">
        <v>15.185934708009185</v>
      </c>
      <c r="P10" s="2">
        <v>11.845305</v>
      </c>
      <c r="Q10" s="2">
        <v>96.957360172860803</v>
      </c>
      <c r="R10" s="2">
        <v>98.384422499999999</v>
      </c>
      <c r="S10" s="2">
        <v>65.333335000000005</v>
      </c>
      <c r="T10" s="2">
        <v>82.25</v>
      </c>
      <c r="U10" s="1" t="s">
        <v>80</v>
      </c>
      <c r="V10" s="1" t="s">
        <v>80</v>
      </c>
      <c r="W10" s="1" t="s">
        <v>80</v>
      </c>
      <c r="X10" s="1" t="s">
        <v>80</v>
      </c>
      <c r="Y10" s="2">
        <v>4202.29</v>
      </c>
      <c r="Z10" s="2">
        <v>159.45804089405436</v>
      </c>
      <c r="AA10" s="2">
        <v>16.730699999999999</v>
      </c>
      <c r="AB10" s="2" t="s">
        <v>80</v>
      </c>
      <c r="AC10" s="2" t="s">
        <v>80</v>
      </c>
      <c r="AD10" s="1" t="s">
        <v>80</v>
      </c>
      <c r="AE10" s="2">
        <v>3925.6287026249697</v>
      </c>
      <c r="AF10" s="1" t="s">
        <v>80</v>
      </c>
      <c r="AG10" s="2">
        <v>12.627210480910337</v>
      </c>
      <c r="AH10" s="2">
        <v>28.029834462186408</v>
      </c>
      <c r="AI10" s="2">
        <v>22.191909223487755</v>
      </c>
      <c r="AJ10" s="2">
        <v>4.6678511983844704</v>
      </c>
    </row>
    <row r="11" spans="1:36" x14ac:dyDescent="0.2">
      <c r="A11" s="1" t="s">
        <v>9</v>
      </c>
      <c r="B11" s="1" t="s">
        <v>80</v>
      </c>
      <c r="C11" s="1" t="s">
        <v>80</v>
      </c>
      <c r="D11" s="2">
        <v>4.1972607350991984</v>
      </c>
      <c r="E11" s="2">
        <v>2.911952214117512</v>
      </c>
      <c r="F11" s="2">
        <v>14.608701315532045</v>
      </c>
      <c r="G11" s="2">
        <v>1.7399731491113422</v>
      </c>
      <c r="H11" s="2">
        <v>4.8621859971624639</v>
      </c>
      <c r="I11" s="1" t="s">
        <v>80</v>
      </c>
      <c r="J11" s="2">
        <v>85.582051396524363</v>
      </c>
      <c r="K11" s="2">
        <v>67.530389310721631</v>
      </c>
      <c r="L11" s="2">
        <v>59.475129326131835</v>
      </c>
      <c r="M11" s="2">
        <v>81.710844853632494</v>
      </c>
      <c r="N11" s="2">
        <v>17.200669009858355</v>
      </c>
      <c r="O11" s="2">
        <v>17.105467654988033</v>
      </c>
      <c r="P11" s="2">
        <v>12.211496</v>
      </c>
      <c r="Q11" s="2">
        <v>93.597607978015731</v>
      </c>
      <c r="R11" s="2">
        <v>96.796129999999991</v>
      </c>
      <c r="S11" s="2">
        <v>58.6</v>
      </c>
      <c r="T11" s="2">
        <v>81.599999999999994</v>
      </c>
      <c r="U11" s="1" t="s">
        <v>80</v>
      </c>
      <c r="V11" s="1" t="s">
        <v>80</v>
      </c>
      <c r="W11" s="1" t="s">
        <v>80</v>
      </c>
      <c r="X11" s="1" t="s">
        <v>80</v>
      </c>
      <c r="Y11" s="2">
        <v>4106.4799999999996</v>
      </c>
      <c r="Z11" s="2">
        <v>191.85818995921122</v>
      </c>
      <c r="AA11" s="2">
        <v>18.158799999999999</v>
      </c>
      <c r="AB11" s="2" t="s">
        <v>80</v>
      </c>
      <c r="AC11" s="2" t="s">
        <v>80</v>
      </c>
      <c r="AD11" s="1" t="s">
        <v>80</v>
      </c>
      <c r="AE11" s="2">
        <v>4063.0282598433064</v>
      </c>
      <c r="AF11" s="1" t="s">
        <v>80</v>
      </c>
      <c r="AG11" s="2">
        <v>10.028052647172318</v>
      </c>
      <c r="AH11" s="2">
        <v>14.929522560503697</v>
      </c>
      <c r="AI11" s="2">
        <v>21.221842723587784</v>
      </c>
      <c r="AJ11" s="2">
        <v>4.1244482315984525</v>
      </c>
    </row>
    <row r="12" spans="1:36" x14ac:dyDescent="0.2">
      <c r="A12" s="1" t="s">
        <v>10</v>
      </c>
      <c r="B12" s="1" t="s">
        <v>80</v>
      </c>
      <c r="C12" s="1" t="s">
        <v>80</v>
      </c>
      <c r="D12" s="2">
        <v>9.9983463129158814</v>
      </c>
      <c r="E12" s="2">
        <v>6.688993224126488</v>
      </c>
      <c r="F12" s="2">
        <v>18.675818370748075</v>
      </c>
      <c r="G12" s="2">
        <v>1.8589333476250371</v>
      </c>
      <c r="H12" s="2">
        <v>7.9002095923714428</v>
      </c>
      <c r="I12" s="1" t="s">
        <v>80</v>
      </c>
      <c r="J12" s="2">
        <v>87.071897642808409</v>
      </c>
      <c r="K12" s="2">
        <v>65.332973441197566</v>
      </c>
      <c r="L12" s="2">
        <v>56.514312976172931</v>
      </c>
      <c r="M12" s="2">
        <v>73.394685435696772</v>
      </c>
      <c r="N12" s="2">
        <v>23.284139106782625</v>
      </c>
      <c r="O12" s="2">
        <v>16.237741178252175</v>
      </c>
      <c r="P12" s="2">
        <v>12.399461680672266</v>
      </c>
      <c r="Q12" s="2">
        <v>97.598741990980869</v>
      </c>
      <c r="R12" s="2">
        <v>98.327617692307712</v>
      </c>
      <c r="S12" s="2">
        <v>60.539945041322333</v>
      </c>
      <c r="T12" s="2">
        <v>81.107438016528931</v>
      </c>
      <c r="U12" s="1" t="s">
        <v>80</v>
      </c>
      <c r="V12" s="2">
        <v>75.849999999999994</v>
      </c>
      <c r="W12" s="2">
        <v>417.8300000000001</v>
      </c>
      <c r="X12" s="2">
        <v>113.35000000000002</v>
      </c>
      <c r="Y12" s="2">
        <v>4451.6099999999997</v>
      </c>
      <c r="Z12" s="2">
        <v>149.58255015763243</v>
      </c>
      <c r="AA12" s="2">
        <v>17.36</v>
      </c>
      <c r="AB12" s="2" t="s">
        <v>80</v>
      </c>
      <c r="AC12" s="2" t="s">
        <v>80</v>
      </c>
      <c r="AD12" s="1" t="s">
        <v>80</v>
      </c>
      <c r="AE12" s="2">
        <v>4373.3907697098612</v>
      </c>
      <c r="AF12" s="2">
        <v>3.985412993501916</v>
      </c>
      <c r="AG12" s="2">
        <v>15.009303240085439</v>
      </c>
      <c r="AH12" s="2">
        <v>24.726241390712303</v>
      </c>
      <c r="AI12" s="2">
        <v>28.817620302874442</v>
      </c>
      <c r="AJ12" s="2">
        <v>5.3225748024377726</v>
      </c>
    </row>
    <row r="13" spans="1:36" x14ac:dyDescent="0.2">
      <c r="A13" s="1" t="s">
        <v>11</v>
      </c>
      <c r="B13" s="1" t="s">
        <v>80</v>
      </c>
      <c r="C13" s="1" t="s">
        <v>80</v>
      </c>
      <c r="D13" s="2">
        <v>8.1374350477430326</v>
      </c>
      <c r="E13" s="2">
        <v>5.8707486390650754</v>
      </c>
      <c r="F13" s="2">
        <v>14.900313504089596</v>
      </c>
      <c r="G13" s="2">
        <v>2.1847653107467688</v>
      </c>
      <c r="H13" s="2">
        <v>5.8902004327344288</v>
      </c>
      <c r="I13" s="1" t="s">
        <v>80</v>
      </c>
      <c r="J13" s="2">
        <v>85.484952608095483</v>
      </c>
      <c r="K13" s="2">
        <v>66.605962416063463</v>
      </c>
      <c r="L13" s="2">
        <v>59.920930377958982</v>
      </c>
      <c r="M13" s="2">
        <v>79.633442844374386</v>
      </c>
      <c r="N13" s="2">
        <v>31.732316367705298</v>
      </c>
      <c r="O13" s="2">
        <v>20.070412362981919</v>
      </c>
      <c r="P13" s="2">
        <v>12.616200512820516</v>
      </c>
      <c r="Q13" s="2">
        <v>96.370711199635167</v>
      </c>
      <c r="R13" s="2">
        <v>97.173870793650792</v>
      </c>
      <c r="S13" s="2">
        <v>65.59166675000003</v>
      </c>
      <c r="T13" s="2">
        <v>81.387500000000003</v>
      </c>
      <c r="U13" s="1" t="s">
        <v>80</v>
      </c>
      <c r="V13" s="2">
        <v>61.09</v>
      </c>
      <c r="W13" s="2">
        <v>429.56</v>
      </c>
      <c r="X13" s="2">
        <v>96.61999999999999</v>
      </c>
      <c r="Y13" s="2">
        <v>4603.0600000000004</v>
      </c>
      <c r="Z13" s="2">
        <v>157.68743961352658</v>
      </c>
      <c r="AA13" s="2">
        <v>16.7408</v>
      </c>
      <c r="AB13" s="2" t="s">
        <v>80</v>
      </c>
      <c r="AC13" s="2" t="s">
        <v>80</v>
      </c>
      <c r="AD13" s="1" t="s">
        <v>80</v>
      </c>
      <c r="AE13" s="1" t="s">
        <v>80</v>
      </c>
      <c r="AF13" s="2">
        <v>4.4926527313321722</v>
      </c>
      <c r="AG13" s="2">
        <v>9.9748618046424049</v>
      </c>
      <c r="AH13" s="2">
        <v>26.203071522894156</v>
      </c>
      <c r="AI13" s="2">
        <v>23.079939991809272</v>
      </c>
      <c r="AJ13" s="2">
        <v>4.5771745845197689</v>
      </c>
    </row>
    <row r="14" spans="1:36" x14ac:dyDescent="0.2">
      <c r="A14" s="1" t="s">
        <v>12</v>
      </c>
      <c r="B14" s="1" t="s">
        <v>80</v>
      </c>
      <c r="C14" s="1" t="s">
        <v>80</v>
      </c>
      <c r="D14" s="2">
        <v>4.6574874237436745</v>
      </c>
      <c r="E14" s="2">
        <v>0.69666228317364887</v>
      </c>
      <c r="F14" s="2">
        <v>15.467567902127868</v>
      </c>
      <c r="G14" s="2">
        <v>0.53069893860212281</v>
      </c>
      <c r="H14" s="2">
        <v>3.5192855567680841</v>
      </c>
      <c r="I14" s="1" t="s">
        <v>80</v>
      </c>
      <c r="J14" s="2">
        <v>88.311205679269079</v>
      </c>
      <c r="K14" s="2">
        <v>68.951302034934386</v>
      </c>
      <c r="L14" s="2">
        <v>55.451540627316973</v>
      </c>
      <c r="M14" s="2">
        <v>83.533100016073874</v>
      </c>
      <c r="N14" s="2">
        <v>23.975721044864063</v>
      </c>
      <c r="O14" s="2">
        <v>21.716142001491637</v>
      </c>
      <c r="P14" s="2">
        <v>12.933428571428573</v>
      </c>
      <c r="Q14" s="2">
        <v>93.780998879566283</v>
      </c>
      <c r="R14" s="2">
        <v>96.098423333333344</v>
      </c>
      <c r="S14" s="2">
        <v>63.625</v>
      </c>
      <c r="T14" s="2">
        <v>80</v>
      </c>
      <c r="U14" s="1" t="s">
        <v>80</v>
      </c>
      <c r="V14" s="2">
        <v>41.94</v>
      </c>
      <c r="W14" s="2">
        <v>353.08</v>
      </c>
      <c r="X14" s="2">
        <v>100.55000000000001</v>
      </c>
      <c r="Y14" s="2">
        <v>2594.71</v>
      </c>
      <c r="Z14" s="2">
        <v>117.04631673080051</v>
      </c>
      <c r="AA14" s="2">
        <v>15.383900000000001</v>
      </c>
      <c r="AB14" s="2" t="s">
        <v>80</v>
      </c>
      <c r="AC14" s="2" t="s">
        <v>80</v>
      </c>
      <c r="AD14" s="1" t="s">
        <v>80</v>
      </c>
      <c r="AE14" s="2">
        <v>3909.6395078363385</v>
      </c>
      <c r="AF14" s="2">
        <v>4.7259851214304778</v>
      </c>
      <c r="AG14" s="2">
        <v>10.515240545015429</v>
      </c>
      <c r="AH14" s="2">
        <v>22.533988595248591</v>
      </c>
      <c r="AI14" s="2">
        <v>24.979029391079205</v>
      </c>
      <c r="AJ14" s="2">
        <v>2.5990853015875235</v>
      </c>
    </row>
    <row r="15" spans="1:36" x14ac:dyDescent="0.2">
      <c r="A15" s="1" t="s">
        <v>13</v>
      </c>
      <c r="B15" s="1" t="s">
        <v>80</v>
      </c>
      <c r="C15" s="1" t="s">
        <v>80</v>
      </c>
      <c r="D15" s="2">
        <v>6.1933822072518332</v>
      </c>
      <c r="E15" s="2">
        <v>3.4179982787895704</v>
      </c>
      <c r="F15" s="2">
        <v>14.341125227343994</v>
      </c>
      <c r="G15" s="2">
        <v>5.5947342286957342</v>
      </c>
      <c r="H15" s="2">
        <v>5.4337308166582075</v>
      </c>
      <c r="I15" s="1" t="s">
        <v>80</v>
      </c>
      <c r="J15" s="2">
        <v>84.278774156804985</v>
      </c>
      <c r="K15" s="2">
        <v>65.523961342530768</v>
      </c>
      <c r="L15" s="2">
        <v>50.452139266837072</v>
      </c>
      <c r="M15" s="2">
        <v>64.530441915112007</v>
      </c>
      <c r="N15" s="2">
        <v>24.736373453023543</v>
      </c>
      <c r="O15" s="2">
        <v>15.52412556244685</v>
      </c>
      <c r="P15" s="2">
        <v>13.364191249999999</v>
      </c>
      <c r="Q15" s="2">
        <v>96.92984130852895</v>
      </c>
      <c r="R15" s="2">
        <v>97.392961250000013</v>
      </c>
      <c r="S15" s="2">
        <v>64.888888888888886</v>
      </c>
      <c r="T15" s="2">
        <v>86.777777777777771</v>
      </c>
      <c r="U15" s="1" t="s">
        <v>80</v>
      </c>
      <c r="V15" s="1" t="s">
        <v>80</v>
      </c>
      <c r="W15" s="1" t="s">
        <v>80</v>
      </c>
      <c r="X15" s="1" t="s">
        <v>80</v>
      </c>
      <c r="Y15" s="2">
        <v>3194.04</v>
      </c>
      <c r="Z15" s="2">
        <v>147.36420492583065</v>
      </c>
      <c r="AA15" s="2">
        <v>12.484500000000001</v>
      </c>
      <c r="AB15" s="2" t="s">
        <v>80</v>
      </c>
      <c r="AC15" s="2" t="s">
        <v>80</v>
      </c>
      <c r="AD15" s="1" t="s">
        <v>80</v>
      </c>
      <c r="AE15" s="2">
        <v>3672.1275531314927</v>
      </c>
      <c r="AF15" s="2">
        <v>4.658197775348806</v>
      </c>
      <c r="AG15" s="2">
        <v>8.585751204154505</v>
      </c>
      <c r="AH15" s="2">
        <v>27.369696917826996</v>
      </c>
      <c r="AI15" s="2">
        <v>23.622236925932345</v>
      </c>
      <c r="AJ15" s="2">
        <v>4.2692330283431037</v>
      </c>
    </row>
    <row r="16" spans="1:36" x14ac:dyDescent="0.2">
      <c r="A16" s="1" t="s">
        <v>14</v>
      </c>
      <c r="B16" s="1" t="s">
        <v>80</v>
      </c>
      <c r="C16" s="1" t="s">
        <v>80</v>
      </c>
      <c r="D16" s="2">
        <v>5.4086776470056686</v>
      </c>
      <c r="E16" s="2">
        <v>3.3788942904151602</v>
      </c>
      <c r="F16" s="2">
        <v>17.557193505800555</v>
      </c>
      <c r="G16" s="2">
        <v>1.2492730854162719</v>
      </c>
      <c r="H16" s="2">
        <v>5.4993689422181644</v>
      </c>
      <c r="I16" s="1" t="s">
        <v>80</v>
      </c>
      <c r="J16" s="2">
        <v>90.634479982814327</v>
      </c>
      <c r="K16" s="2">
        <v>71.548430453586064</v>
      </c>
      <c r="L16" s="2">
        <v>50.397986398329074</v>
      </c>
      <c r="M16" s="2">
        <v>80.365367808777279</v>
      </c>
      <c r="N16" s="2">
        <v>16.915147668918991</v>
      </c>
      <c r="O16" s="2">
        <v>15.215589744989641</v>
      </c>
      <c r="P16" s="2">
        <v>12.164361702127653</v>
      </c>
      <c r="Q16" s="2">
        <v>97.033338361713305</v>
      </c>
      <c r="R16" s="2">
        <v>98.107529111111049</v>
      </c>
      <c r="S16" s="2">
        <v>64.828070421052615</v>
      </c>
      <c r="T16" s="2">
        <v>84.347368421052636</v>
      </c>
      <c r="U16" s="1" t="s">
        <v>80</v>
      </c>
      <c r="V16" s="2">
        <v>81.290000000000006</v>
      </c>
      <c r="W16" s="2">
        <v>540.79</v>
      </c>
      <c r="X16" s="2">
        <v>130.05999999999997</v>
      </c>
      <c r="Y16" s="2">
        <v>5472.01</v>
      </c>
      <c r="Z16" s="2">
        <v>173.19456163755655</v>
      </c>
      <c r="AA16" s="2">
        <v>18.862200000000001</v>
      </c>
      <c r="AB16" s="2" t="s">
        <v>80</v>
      </c>
      <c r="AC16" s="2" t="s">
        <v>80</v>
      </c>
      <c r="AD16" s="1" t="s">
        <v>80</v>
      </c>
      <c r="AE16" s="2">
        <v>3662.965162449053</v>
      </c>
      <c r="AF16" s="2">
        <v>4.5503749882452622</v>
      </c>
      <c r="AG16" s="2">
        <v>14.263191984140693</v>
      </c>
      <c r="AH16" s="2">
        <v>26.563569980775842</v>
      </c>
      <c r="AI16" s="2">
        <v>24.084621911717463</v>
      </c>
      <c r="AJ16" s="2">
        <v>4.2194414575732777</v>
      </c>
    </row>
    <row r="17" spans="1:36" x14ac:dyDescent="0.2">
      <c r="A17" s="1" t="s">
        <v>15</v>
      </c>
      <c r="B17" s="1" t="s">
        <v>80</v>
      </c>
      <c r="C17" s="1" t="s">
        <v>80</v>
      </c>
      <c r="D17" s="2">
        <v>6.5079124891392421</v>
      </c>
      <c r="E17" s="2">
        <v>2.9419215831921117</v>
      </c>
      <c r="F17" s="2">
        <v>14.147614546283521</v>
      </c>
      <c r="G17" s="2">
        <v>2.3725872939116632</v>
      </c>
      <c r="H17" s="2">
        <v>5.224222784117889</v>
      </c>
      <c r="I17" s="1" t="s">
        <v>80</v>
      </c>
      <c r="J17" s="2">
        <v>90.08220163408582</v>
      </c>
      <c r="K17" s="2">
        <v>73.873329426081639</v>
      </c>
      <c r="L17" s="2">
        <v>54.667473244682128</v>
      </c>
      <c r="M17" s="2">
        <v>77.805930993035915</v>
      </c>
      <c r="N17" s="2">
        <v>24.330560676031865</v>
      </c>
      <c r="O17" s="2">
        <v>16.076246965594468</v>
      </c>
      <c r="P17" s="2">
        <v>12.573087499999998</v>
      </c>
      <c r="Q17" s="2">
        <v>96.7376613433388</v>
      </c>
      <c r="R17" s="2">
        <v>97.317338448275819</v>
      </c>
      <c r="S17" s="2">
        <v>66.486339344262305</v>
      </c>
      <c r="T17" s="2">
        <v>84.508196721311478</v>
      </c>
      <c r="U17" s="1" t="s">
        <v>80</v>
      </c>
      <c r="V17" s="2">
        <v>84.61</v>
      </c>
      <c r="W17" s="2">
        <v>570.48</v>
      </c>
      <c r="X17" s="2">
        <v>121.02000000000001</v>
      </c>
      <c r="Y17" s="2">
        <v>5556.08</v>
      </c>
      <c r="Z17" s="2">
        <v>178.77428604609423</v>
      </c>
      <c r="AA17" s="2">
        <v>16.976299999999998</v>
      </c>
      <c r="AB17" s="2" t="s">
        <v>80</v>
      </c>
      <c r="AC17" s="2" t="s">
        <v>80</v>
      </c>
      <c r="AD17" s="1" t="s">
        <v>80</v>
      </c>
      <c r="AE17" s="2">
        <v>3940.8748081744807</v>
      </c>
      <c r="AF17" s="2">
        <v>4.3376007145832673</v>
      </c>
      <c r="AG17" s="2">
        <v>15.287523236707717</v>
      </c>
      <c r="AH17" s="2">
        <v>30.875444339513734</v>
      </c>
      <c r="AI17" s="2">
        <v>22.426595181688445</v>
      </c>
      <c r="AJ17" s="2">
        <v>5.2334843866715239</v>
      </c>
    </row>
    <row r="18" spans="1:36" x14ac:dyDescent="0.2">
      <c r="A18" s="1" t="s">
        <v>16</v>
      </c>
      <c r="B18" s="1" t="s">
        <v>80</v>
      </c>
      <c r="C18" s="1" t="s">
        <v>80</v>
      </c>
      <c r="D18" s="2">
        <v>4.5158968450106594</v>
      </c>
      <c r="E18" s="2">
        <v>2.0285521938856328</v>
      </c>
      <c r="F18" s="2">
        <v>12.166344700807613</v>
      </c>
      <c r="G18" s="2">
        <v>0.81953507684193394</v>
      </c>
      <c r="H18" s="2">
        <v>3.366366758730392</v>
      </c>
      <c r="I18" s="1" t="s">
        <v>80</v>
      </c>
      <c r="J18" s="2">
        <v>88.744339018748747</v>
      </c>
      <c r="K18" s="2">
        <v>76.721876696446827</v>
      </c>
      <c r="L18" s="2">
        <v>57.352837485391959</v>
      </c>
      <c r="M18" s="2">
        <v>81.515122894304525</v>
      </c>
      <c r="N18" s="2">
        <v>16.311207506848032</v>
      </c>
      <c r="O18" s="2">
        <v>14.508812058867292</v>
      </c>
      <c r="P18" s="2">
        <v>12.708773846153845</v>
      </c>
      <c r="Q18" s="2">
        <v>95.545443143308603</v>
      </c>
      <c r="R18" s="2">
        <v>98.083268399999994</v>
      </c>
      <c r="S18" s="2">
        <v>66.00000038461539</v>
      </c>
      <c r="T18" s="2">
        <v>86.384615384615387</v>
      </c>
      <c r="U18" s="1" t="s">
        <v>80</v>
      </c>
      <c r="V18" s="2">
        <v>36.14</v>
      </c>
      <c r="W18" s="2">
        <v>415.32</v>
      </c>
      <c r="X18" s="1" t="s">
        <v>80</v>
      </c>
      <c r="Y18" s="2">
        <v>4664.28</v>
      </c>
      <c r="Z18" s="2">
        <v>160.00557686823021</v>
      </c>
      <c r="AA18" s="2">
        <v>15.6515</v>
      </c>
      <c r="AB18" s="2" t="s">
        <v>80</v>
      </c>
      <c r="AC18" s="2" t="s">
        <v>80</v>
      </c>
      <c r="AD18" s="1" t="s">
        <v>80</v>
      </c>
      <c r="AE18" s="2">
        <v>3871.2688836953475</v>
      </c>
      <c r="AF18" s="2">
        <v>3.7158870120652945</v>
      </c>
      <c r="AG18" s="2">
        <v>11.693162481605805</v>
      </c>
      <c r="AH18" s="2">
        <v>27.980709121098112</v>
      </c>
      <c r="AI18" s="2">
        <v>17.563150171177838</v>
      </c>
      <c r="AJ18" s="2">
        <v>4.2468413806405296</v>
      </c>
    </row>
    <row r="19" spans="1:36" x14ac:dyDescent="0.2">
      <c r="A19" s="1" t="s">
        <v>17</v>
      </c>
      <c r="B19" s="1" t="s">
        <v>80</v>
      </c>
      <c r="C19" s="1" t="s">
        <v>80</v>
      </c>
      <c r="D19" s="2">
        <v>6.3158380917516563</v>
      </c>
      <c r="E19" s="2">
        <v>3.8951095798641018</v>
      </c>
      <c r="F19" s="2">
        <v>12.775579114822392</v>
      </c>
      <c r="G19" s="2">
        <v>1.7644720425184102</v>
      </c>
      <c r="H19" s="2">
        <v>4.6231046550057924</v>
      </c>
      <c r="I19" s="1" t="s">
        <v>80</v>
      </c>
      <c r="J19" s="2">
        <v>90.383892393878241</v>
      </c>
      <c r="K19" s="2">
        <v>69.159874765235472</v>
      </c>
      <c r="L19" s="2">
        <v>57.147485761255723</v>
      </c>
      <c r="M19" s="2">
        <v>82.612496517816652</v>
      </c>
      <c r="N19" s="2">
        <v>23.401156500297386</v>
      </c>
      <c r="O19" s="2">
        <v>17.248737250032427</v>
      </c>
      <c r="P19" s="2">
        <v>12.568860967741937</v>
      </c>
      <c r="Q19" s="2">
        <v>92.194461788819808</v>
      </c>
      <c r="R19" s="2">
        <v>97.635806428571414</v>
      </c>
      <c r="S19" s="2">
        <v>68.249999444444441</v>
      </c>
      <c r="T19" s="2">
        <v>84.694444444444443</v>
      </c>
      <c r="U19" s="1" t="s">
        <v>80</v>
      </c>
      <c r="V19" s="2">
        <v>92.98</v>
      </c>
      <c r="W19" s="2">
        <v>403.15999999999997</v>
      </c>
      <c r="X19" s="2">
        <v>104.9</v>
      </c>
      <c r="Y19" s="2">
        <v>4855.34</v>
      </c>
      <c r="Z19" s="2">
        <v>155.39130241619782</v>
      </c>
      <c r="AA19" s="2">
        <v>15.2179</v>
      </c>
      <c r="AB19" s="2" t="s">
        <v>80</v>
      </c>
      <c r="AC19" s="2" t="s">
        <v>80</v>
      </c>
      <c r="AD19" s="1" t="s">
        <v>80</v>
      </c>
      <c r="AE19" s="2">
        <v>3732.4537430546948</v>
      </c>
      <c r="AF19" s="2">
        <v>4.9195256517355617</v>
      </c>
      <c r="AG19" s="2">
        <v>12.726151365366952</v>
      </c>
      <c r="AH19" s="2">
        <v>28.219350975762808</v>
      </c>
      <c r="AI19" s="2">
        <v>21.718061691781738</v>
      </c>
      <c r="AJ19" s="2">
        <v>4.3692527416787685</v>
      </c>
    </row>
    <row r="20" spans="1:36" x14ac:dyDescent="0.2">
      <c r="A20" s="1" t="s">
        <v>18</v>
      </c>
      <c r="B20" s="1" t="s">
        <v>80</v>
      </c>
      <c r="C20" s="1" t="s">
        <v>80</v>
      </c>
      <c r="D20" s="2">
        <v>4.6936578414695447</v>
      </c>
      <c r="E20" s="2">
        <v>3.9246149377861168</v>
      </c>
      <c r="F20" s="2">
        <v>18.936353339859451</v>
      </c>
      <c r="G20" s="2">
        <v>2.5818190853540828</v>
      </c>
      <c r="H20" s="2">
        <v>6.2583975586016178</v>
      </c>
      <c r="I20" s="1" t="s">
        <v>80</v>
      </c>
      <c r="J20" s="2">
        <v>90.432111258492284</v>
      </c>
      <c r="K20" s="2">
        <v>69.186458328915322</v>
      </c>
      <c r="L20" s="2">
        <v>57.299444161425328</v>
      </c>
      <c r="M20" s="2">
        <v>81.097121940623396</v>
      </c>
      <c r="N20" s="2">
        <v>29.644706548801754</v>
      </c>
      <c r="O20" s="2">
        <v>20.34758616579267</v>
      </c>
      <c r="P20" s="2">
        <v>12.784589999999998</v>
      </c>
      <c r="Q20" s="2">
        <v>95.449196743107549</v>
      </c>
      <c r="R20" s="2">
        <v>98.008074883720937</v>
      </c>
      <c r="S20" s="2">
        <v>66.360544489795927</v>
      </c>
      <c r="T20" s="2">
        <v>83.591836734693871</v>
      </c>
      <c r="U20" s="1" t="s">
        <v>80</v>
      </c>
      <c r="V20" s="2">
        <v>65.930000000000007</v>
      </c>
      <c r="W20" s="2">
        <v>494.52000000000004</v>
      </c>
      <c r="X20" s="2">
        <v>112.73000000000002</v>
      </c>
      <c r="Y20" s="2">
        <v>6977.37</v>
      </c>
      <c r="Z20" s="2">
        <v>180.08115974602461</v>
      </c>
      <c r="AA20" s="2">
        <v>18.797899999999998</v>
      </c>
      <c r="AB20" s="2" t="s">
        <v>80</v>
      </c>
      <c r="AC20" s="2" t="s">
        <v>80</v>
      </c>
      <c r="AD20" s="1" t="s">
        <v>80</v>
      </c>
      <c r="AE20" s="2">
        <v>4476.7424704081022</v>
      </c>
      <c r="AF20" s="2">
        <v>3.7581612033252645</v>
      </c>
      <c r="AG20" s="2">
        <v>18.161220075499003</v>
      </c>
      <c r="AH20" s="2">
        <v>27.159404267393878</v>
      </c>
      <c r="AI20" s="2">
        <v>26.208173706940414</v>
      </c>
      <c r="AJ20" s="2">
        <v>6.9462717792588</v>
      </c>
    </row>
    <row r="21" spans="1:36" x14ac:dyDescent="0.2">
      <c r="A21" s="1" t="s">
        <v>19</v>
      </c>
      <c r="B21" s="1" t="s">
        <v>80</v>
      </c>
      <c r="C21" s="1" t="s">
        <v>80</v>
      </c>
      <c r="D21" s="2">
        <v>7.4252250039996586</v>
      </c>
      <c r="E21" s="2">
        <v>4.8345895982834106</v>
      </c>
      <c r="F21" s="2">
        <v>19.889083395088818</v>
      </c>
      <c r="G21" s="2">
        <v>3.1820198638376604</v>
      </c>
      <c r="H21" s="2">
        <v>7.1722941281970529</v>
      </c>
      <c r="I21" s="1" t="s">
        <v>80</v>
      </c>
      <c r="J21" s="2">
        <v>87.275811794581003</v>
      </c>
      <c r="K21" s="2">
        <v>69.362764709067122</v>
      </c>
      <c r="L21" s="2">
        <v>51.674382852698777</v>
      </c>
      <c r="M21" s="2">
        <v>74.245094877744478</v>
      </c>
      <c r="N21" s="2">
        <v>33.996034622887393</v>
      </c>
      <c r="O21" s="2">
        <v>20.826735789770357</v>
      </c>
      <c r="P21" s="2">
        <v>12.630913396226415</v>
      </c>
      <c r="Q21" s="2">
        <v>95.107016781147763</v>
      </c>
      <c r="R21" s="2">
        <v>97.401019565217368</v>
      </c>
      <c r="S21" s="2">
        <v>71.547263731343293</v>
      </c>
      <c r="T21" s="2">
        <v>82.850746268656721</v>
      </c>
      <c r="U21" s="1" t="s">
        <v>80</v>
      </c>
      <c r="V21" s="2">
        <v>112.79</v>
      </c>
      <c r="W21" s="2">
        <v>672.4799999999999</v>
      </c>
      <c r="X21" s="2">
        <v>200.45000000000002</v>
      </c>
      <c r="Y21" s="2">
        <v>6269.62</v>
      </c>
      <c r="Z21" s="2">
        <v>176.95154351789654</v>
      </c>
      <c r="AA21" s="2">
        <v>17.860900000000001</v>
      </c>
      <c r="AB21" s="2" t="s">
        <v>80</v>
      </c>
      <c r="AC21" s="2" t="s">
        <v>80</v>
      </c>
      <c r="AD21" s="1" t="s">
        <v>80</v>
      </c>
      <c r="AE21" s="2">
        <v>5184.2849489404944</v>
      </c>
      <c r="AF21" s="2">
        <v>5.5128404328859988</v>
      </c>
      <c r="AG21" s="2">
        <v>18.710719540708592</v>
      </c>
      <c r="AH21" s="2">
        <v>33.251254129474241</v>
      </c>
      <c r="AI21" s="2">
        <v>27.312328207436821</v>
      </c>
      <c r="AJ21" s="2">
        <v>6.63242817480198</v>
      </c>
    </row>
    <row r="22" spans="1:36" x14ac:dyDescent="0.2">
      <c r="A22" s="1" t="s">
        <v>20</v>
      </c>
      <c r="B22" s="1" t="s">
        <v>80</v>
      </c>
      <c r="C22" s="1" t="s">
        <v>80</v>
      </c>
      <c r="D22" s="2">
        <v>4.2709960241271476</v>
      </c>
      <c r="E22" s="2">
        <v>2.8930773212857077</v>
      </c>
      <c r="F22" s="2">
        <v>13.844499021138972</v>
      </c>
      <c r="G22" s="2">
        <v>3.3024733648568643</v>
      </c>
      <c r="H22" s="2">
        <v>4.5319414358077861</v>
      </c>
      <c r="I22" s="1" t="s">
        <v>80</v>
      </c>
      <c r="J22" s="2">
        <v>93.183967055346514</v>
      </c>
      <c r="K22" s="2">
        <v>70.72073750667694</v>
      </c>
      <c r="L22" s="2">
        <v>63.180310104584237</v>
      </c>
      <c r="M22" s="2">
        <v>84.587709944453763</v>
      </c>
      <c r="N22" s="2">
        <v>15.762826249153775</v>
      </c>
      <c r="O22" s="2">
        <v>13.276696915160219</v>
      </c>
      <c r="P22" s="2">
        <v>12.286160666666669</v>
      </c>
      <c r="Q22" s="2">
        <v>97.395264610855861</v>
      </c>
      <c r="R22" s="2">
        <v>98.515380000000022</v>
      </c>
      <c r="S22" s="2">
        <v>68.533333333333331</v>
      </c>
      <c r="T22" s="2">
        <v>87.066666666666663</v>
      </c>
      <c r="U22" s="1" t="s">
        <v>80</v>
      </c>
      <c r="V22" s="2">
        <v>50.57</v>
      </c>
      <c r="W22" s="2">
        <v>382.74</v>
      </c>
      <c r="X22" s="1" t="s">
        <v>80</v>
      </c>
      <c r="Y22" s="2">
        <v>3988.54</v>
      </c>
      <c r="Z22" s="2">
        <v>183.82444040630733</v>
      </c>
      <c r="AA22" s="2">
        <v>16.630500000000001</v>
      </c>
      <c r="AB22" s="2" t="s">
        <v>80</v>
      </c>
      <c r="AC22" s="2" t="s">
        <v>80</v>
      </c>
      <c r="AD22" s="1" t="s">
        <v>80</v>
      </c>
      <c r="AE22" s="2">
        <v>3891.5241955299139</v>
      </c>
      <c r="AF22" s="2">
        <v>4.2457213165179946</v>
      </c>
      <c r="AG22" s="2">
        <v>12.227497090018467</v>
      </c>
      <c r="AH22" s="2">
        <v>25.714240873051992</v>
      </c>
      <c r="AI22" s="2">
        <v>23.444243971230687</v>
      </c>
      <c r="AJ22" s="2">
        <v>6.5921509022975178</v>
      </c>
    </row>
    <row r="23" spans="1:36" x14ac:dyDescent="0.2">
      <c r="A23" s="1" t="s">
        <v>21</v>
      </c>
      <c r="B23" s="1" t="s">
        <v>80</v>
      </c>
      <c r="C23" s="1" t="s">
        <v>80</v>
      </c>
      <c r="D23" s="2">
        <v>4.146142676138548</v>
      </c>
      <c r="E23" s="2">
        <v>2.9177504924401005</v>
      </c>
      <c r="F23" s="2">
        <v>15.35108656728184</v>
      </c>
      <c r="G23" s="2">
        <v>1.8116107963002435</v>
      </c>
      <c r="H23" s="2">
        <v>5.2612660835897991</v>
      </c>
      <c r="I23" s="1" t="s">
        <v>80</v>
      </c>
      <c r="J23" s="2">
        <v>90.693526992780264</v>
      </c>
      <c r="K23" s="2">
        <v>68.389292199583579</v>
      </c>
      <c r="L23" s="2">
        <v>59.513213361131932</v>
      </c>
      <c r="M23" s="2">
        <v>79.887708055351155</v>
      </c>
      <c r="N23" s="2">
        <v>17.993898268003594</v>
      </c>
      <c r="O23" s="2">
        <v>14.81316058017042</v>
      </c>
      <c r="P23" s="2">
        <v>11.614947878787879</v>
      </c>
      <c r="Q23" s="2">
        <v>95.852731677743648</v>
      </c>
      <c r="R23" s="2">
        <v>97.327449999999999</v>
      </c>
      <c r="S23" s="2">
        <v>60.999999999999993</v>
      </c>
      <c r="T23" s="2">
        <v>81.939393939393938</v>
      </c>
      <c r="U23" s="1" t="s">
        <v>80</v>
      </c>
      <c r="V23" s="2">
        <v>96.9</v>
      </c>
      <c r="W23" s="2">
        <v>469.88000000000005</v>
      </c>
      <c r="X23" s="2">
        <v>137.35</v>
      </c>
      <c r="Y23" s="2">
        <v>5032.83</v>
      </c>
      <c r="Z23" s="2">
        <v>169.98934230760659</v>
      </c>
      <c r="AA23" s="2">
        <v>21.318000000000001</v>
      </c>
      <c r="AB23" s="2" t="s">
        <v>80</v>
      </c>
      <c r="AC23" s="2" t="s">
        <v>80</v>
      </c>
      <c r="AD23" s="1" t="s">
        <v>80</v>
      </c>
      <c r="AE23" s="2">
        <v>3764.6044086360525</v>
      </c>
      <c r="AF23" s="2">
        <v>5.260983840657028</v>
      </c>
      <c r="AG23" s="2">
        <v>13.232385811872478</v>
      </c>
      <c r="AH23" s="2">
        <v>26.765894321185502</v>
      </c>
      <c r="AI23" s="2">
        <v>25.232522741926221</v>
      </c>
      <c r="AJ23" s="2">
        <v>4.7005774074062261</v>
      </c>
    </row>
    <row r="24" spans="1:36" x14ac:dyDescent="0.2">
      <c r="A24" s="1" t="s">
        <v>22</v>
      </c>
      <c r="B24" s="1" t="s">
        <v>80</v>
      </c>
      <c r="C24" s="1" t="s">
        <v>80</v>
      </c>
      <c r="D24" s="2">
        <v>2.0271220553418283</v>
      </c>
      <c r="E24" s="2">
        <v>1.4128100451361603</v>
      </c>
      <c r="F24" s="2">
        <v>11.562633394897688</v>
      </c>
      <c r="G24" s="2">
        <v>0.82280215620079722</v>
      </c>
      <c r="H24" s="2">
        <v>5.1891611986163984</v>
      </c>
      <c r="I24" s="1" t="s">
        <v>80</v>
      </c>
      <c r="J24" s="2">
        <v>93.301661502795312</v>
      </c>
      <c r="K24" s="2">
        <v>68.994283834005614</v>
      </c>
      <c r="L24" s="2">
        <v>64.842434092263588</v>
      </c>
      <c r="M24" s="2">
        <v>83.333599119816128</v>
      </c>
      <c r="N24" s="2">
        <v>13.561572704234834</v>
      </c>
      <c r="O24" s="2">
        <v>11.337567214228216</v>
      </c>
      <c r="P24" s="2">
        <v>11.271257209302325</v>
      </c>
      <c r="Q24" s="2">
        <v>97.129451142406353</v>
      </c>
      <c r="R24" s="2">
        <v>98.029661750000017</v>
      </c>
      <c r="S24" s="2">
        <v>66.196970227272729</v>
      </c>
      <c r="T24" s="2">
        <v>86.409090909090907</v>
      </c>
      <c r="U24" s="1" t="s">
        <v>80</v>
      </c>
      <c r="V24" s="2">
        <v>133.03</v>
      </c>
      <c r="W24" s="2">
        <v>611.62</v>
      </c>
      <c r="X24" s="2">
        <v>121.30999999999999</v>
      </c>
      <c r="Y24" s="2">
        <v>5921.14</v>
      </c>
      <c r="Z24" s="2">
        <v>199.18061118631749</v>
      </c>
      <c r="AA24" s="2">
        <v>19.3675</v>
      </c>
      <c r="AB24" s="2" t="s">
        <v>80</v>
      </c>
      <c r="AC24" s="2" t="s">
        <v>80</v>
      </c>
      <c r="AD24" s="1" t="s">
        <v>80</v>
      </c>
      <c r="AE24" s="2">
        <v>3152.5946657328204</v>
      </c>
      <c r="AF24" s="2">
        <v>3.0375546780377012</v>
      </c>
      <c r="AG24" s="2">
        <v>11.367003294460238</v>
      </c>
      <c r="AH24" s="2">
        <v>20.523280597803033</v>
      </c>
      <c r="AI24" s="2">
        <v>22.032347437007157</v>
      </c>
      <c r="AJ24" s="2">
        <v>4.6039177082122329</v>
      </c>
    </row>
    <row r="25" spans="1:36" x14ac:dyDescent="0.2">
      <c r="A25" s="1" t="s">
        <v>23</v>
      </c>
      <c r="B25" s="1" t="s">
        <v>80</v>
      </c>
      <c r="C25" s="1" t="s">
        <v>80</v>
      </c>
      <c r="D25" s="2">
        <v>6.2314419379985946</v>
      </c>
      <c r="E25" s="2">
        <v>4.0458719836635684</v>
      </c>
      <c r="F25" s="2">
        <v>13.245893479777649</v>
      </c>
      <c r="G25" s="2">
        <v>0.87169569620061271</v>
      </c>
      <c r="H25" s="2">
        <v>5.5413981803177785</v>
      </c>
      <c r="I25" s="1" t="s">
        <v>80</v>
      </c>
      <c r="J25" s="2">
        <v>92.165634896675698</v>
      </c>
      <c r="K25" s="2">
        <v>74.792324260204339</v>
      </c>
      <c r="L25" s="2">
        <v>60.439234880239177</v>
      </c>
      <c r="M25" s="2">
        <v>77.982547279497254</v>
      </c>
      <c r="N25" s="2">
        <v>20.925055884104015</v>
      </c>
      <c r="O25" s="2">
        <v>14.048485358365598</v>
      </c>
      <c r="P25" s="2">
        <v>12.15780149253731</v>
      </c>
      <c r="Q25" s="2">
        <v>95.900911355400581</v>
      </c>
      <c r="R25" s="2">
        <v>97.95447030303032</v>
      </c>
      <c r="S25" s="2">
        <v>66.024876268656712</v>
      </c>
      <c r="T25" s="2">
        <v>85.358208955223887</v>
      </c>
      <c r="U25" s="1" t="s">
        <v>80</v>
      </c>
      <c r="V25" s="2">
        <v>83.14</v>
      </c>
      <c r="W25" s="2">
        <v>495.72</v>
      </c>
      <c r="X25" s="2">
        <v>111.02999999999999</v>
      </c>
      <c r="Y25" s="2">
        <v>5631.56</v>
      </c>
      <c r="Z25" s="2">
        <v>191.60030917341956</v>
      </c>
      <c r="AA25" s="2">
        <v>18.737500000000001</v>
      </c>
      <c r="AB25" s="2" t="s">
        <v>80</v>
      </c>
      <c r="AC25" s="2" t="s">
        <v>80</v>
      </c>
      <c r="AD25" s="1" t="s">
        <v>80</v>
      </c>
      <c r="AE25" s="2">
        <v>3849.7772623756314</v>
      </c>
      <c r="AF25" s="2">
        <v>4.7032471409490313</v>
      </c>
      <c r="AG25" s="2">
        <v>14.957077233042842</v>
      </c>
      <c r="AH25" s="2">
        <v>30.527547704769425</v>
      </c>
      <c r="AI25" s="2">
        <v>26.32916801957969</v>
      </c>
      <c r="AJ25" s="2">
        <v>3.5279640220609134</v>
      </c>
    </row>
    <row r="26" spans="1:36" x14ac:dyDescent="0.2">
      <c r="A26" s="1" t="s">
        <v>24</v>
      </c>
      <c r="B26" s="1" t="s">
        <v>80</v>
      </c>
      <c r="C26" s="1" t="s">
        <v>80</v>
      </c>
      <c r="D26" s="2">
        <v>3.7274494183320059</v>
      </c>
      <c r="E26" s="2">
        <v>2.5351003127441629</v>
      </c>
      <c r="F26" s="2">
        <v>12.65712654175411</v>
      </c>
      <c r="G26" s="2">
        <v>1.6211430318661013</v>
      </c>
      <c r="H26" s="2">
        <v>5.0590262097197405</v>
      </c>
      <c r="I26" s="1" t="s">
        <v>80</v>
      </c>
      <c r="J26" s="2">
        <v>82.727529552128402</v>
      </c>
      <c r="K26" s="2">
        <v>72.372991911902062</v>
      </c>
      <c r="L26" s="2">
        <v>61.397993526663385</v>
      </c>
      <c r="M26" s="2">
        <v>71.642131969208847</v>
      </c>
      <c r="N26" s="2">
        <v>13.512643977593733</v>
      </c>
      <c r="O26" s="2">
        <v>11.725273870678949</v>
      </c>
      <c r="P26" s="2">
        <v>11.844983783783784</v>
      </c>
      <c r="Q26" s="2">
        <v>96.209083903375202</v>
      </c>
      <c r="R26" s="2">
        <v>98.115335526315789</v>
      </c>
      <c r="S26" s="2">
        <v>66.192982631578957</v>
      </c>
      <c r="T26" s="2">
        <v>85.84210526315789</v>
      </c>
      <c r="U26" s="1" t="s">
        <v>80</v>
      </c>
      <c r="V26" s="2">
        <v>58.11</v>
      </c>
      <c r="W26" s="2">
        <v>418.45</v>
      </c>
      <c r="X26" s="2">
        <v>98.450000000000017</v>
      </c>
      <c r="Y26" s="2">
        <v>4380.47</v>
      </c>
      <c r="Z26" s="2">
        <v>160.95395740382773</v>
      </c>
      <c r="AA26" s="2">
        <v>16.127099999999999</v>
      </c>
      <c r="AB26" s="2" t="s">
        <v>80</v>
      </c>
      <c r="AC26" s="2" t="s">
        <v>80</v>
      </c>
      <c r="AD26" s="1" t="s">
        <v>80</v>
      </c>
      <c r="AE26" s="2">
        <v>3383.7266414356031</v>
      </c>
      <c r="AF26" s="2">
        <v>3.8064898364645572</v>
      </c>
      <c r="AG26" s="2">
        <v>11.732047873766792</v>
      </c>
      <c r="AH26" s="2">
        <v>24.490878871580321</v>
      </c>
      <c r="AI26" s="2">
        <v>19.780205195194675</v>
      </c>
      <c r="AJ26" s="2">
        <v>3.6027551908958455</v>
      </c>
    </row>
    <row r="27" spans="1:36" x14ac:dyDescent="0.2">
      <c r="A27" s="1" t="s">
        <v>25</v>
      </c>
      <c r="B27" s="1" t="s">
        <v>80</v>
      </c>
      <c r="C27" s="1" t="s">
        <v>80</v>
      </c>
      <c r="D27" s="2">
        <v>9.4440806434419002</v>
      </c>
      <c r="E27" s="2">
        <v>8.6681224357182263</v>
      </c>
      <c r="F27" s="2">
        <v>20.461714888888125</v>
      </c>
      <c r="G27" s="2">
        <v>3.7070286396986862</v>
      </c>
      <c r="H27" s="2">
        <v>7.0618932543246968</v>
      </c>
      <c r="I27" s="1" t="s">
        <v>80</v>
      </c>
      <c r="J27" s="2">
        <v>83.694248616993107</v>
      </c>
      <c r="K27" s="2">
        <v>69.035988172981405</v>
      </c>
      <c r="L27" s="2">
        <v>52.707132045539119</v>
      </c>
      <c r="M27" s="2">
        <v>70.387551282980681</v>
      </c>
      <c r="N27" s="2">
        <v>35.711280400710528</v>
      </c>
      <c r="O27" s="2">
        <v>21.065864631975078</v>
      </c>
      <c r="P27" s="2">
        <v>12.939103636363638</v>
      </c>
      <c r="Q27" s="2">
        <v>96.066793213154256</v>
      </c>
      <c r="R27" s="2">
        <v>97.383658846153835</v>
      </c>
      <c r="S27" s="2">
        <v>66.75555555555556</v>
      </c>
      <c r="T27" s="2">
        <v>78.86666666666666</v>
      </c>
      <c r="U27" s="1" t="s">
        <v>80</v>
      </c>
      <c r="V27" s="1" t="s">
        <v>80</v>
      </c>
      <c r="W27" s="1" t="s">
        <v>80</v>
      </c>
      <c r="X27" s="1" t="s">
        <v>80</v>
      </c>
      <c r="Y27" s="2">
        <v>5261.66</v>
      </c>
      <c r="Z27" s="2">
        <v>171.31565885669883</v>
      </c>
      <c r="AA27" s="2">
        <v>17.445399999999999</v>
      </c>
      <c r="AB27" s="2" t="s">
        <v>80</v>
      </c>
      <c r="AC27" s="2" t="s">
        <v>80</v>
      </c>
      <c r="AD27" s="1" t="s">
        <v>80</v>
      </c>
      <c r="AE27" s="2">
        <v>6118.5383670187048</v>
      </c>
      <c r="AF27" s="2">
        <v>6.2953740326741157</v>
      </c>
      <c r="AG27" s="2">
        <v>16.894668397483255</v>
      </c>
      <c r="AH27" s="2">
        <v>30.963465680858288</v>
      </c>
      <c r="AI27" s="2">
        <v>24.830447907537849</v>
      </c>
      <c r="AJ27" s="2">
        <v>8.2515447811130613</v>
      </c>
    </row>
    <row r="28" spans="1:36" x14ac:dyDescent="0.2">
      <c r="A28" s="1" t="s">
        <v>26</v>
      </c>
      <c r="B28" s="1" t="s">
        <v>80</v>
      </c>
      <c r="C28" s="1" t="s">
        <v>80</v>
      </c>
      <c r="D28" s="2">
        <v>4.4568262161930745</v>
      </c>
      <c r="E28" s="2">
        <v>1.518715349146605</v>
      </c>
      <c r="F28" s="2">
        <v>20.060984724027932</v>
      </c>
      <c r="G28" s="2">
        <v>1.3844669700770886</v>
      </c>
      <c r="H28" s="2">
        <v>5.2704003736093705</v>
      </c>
      <c r="I28" s="1" t="s">
        <v>80</v>
      </c>
      <c r="J28" s="2">
        <v>90.804014530274785</v>
      </c>
      <c r="K28" s="2">
        <v>74.383496713887325</v>
      </c>
      <c r="L28" s="2">
        <v>55.302790481938082</v>
      </c>
      <c r="M28" s="2">
        <v>79.832896420088588</v>
      </c>
      <c r="N28" s="2">
        <v>24.28858576609743</v>
      </c>
      <c r="O28" s="2">
        <v>16.152793759469525</v>
      </c>
      <c r="P28" s="2">
        <v>12.40135875</v>
      </c>
      <c r="Q28" s="2">
        <v>96.384249136211153</v>
      </c>
      <c r="R28" s="2">
        <v>97.555089375000009</v>
      </c>
      <c r="S28" s="2">
        <v>64.928571428571431</v>
      </c>
      <c r="T28" s="2">
        <v>85.107142857142861</v>
      </c>
      <c r="U28" s="1" t="s">
        <v>80</v>
      </c>
      <c r="V28" s="2">
        <v>96.31</v>
      </c>
      <c r="W28" s="2">
        <v>544.11000000000013</v>
      </c>
      <c r="X28" s="2">
        <v>124.88999999999999</v>
      </c>
      <c r="Y28" s="2">
        <v>5489.03</v>
      </c>
      <c r="Z28" s="2">
        <v>176.81281197606603</v>
      </c>
      <c r="AA28" s="2">
        <v>18.0901</v>
      </c>
      <c r="AB28" s="2" t="s">
        <v>80</v>
      </c>
      <c r="AC28" s="2" t="s">
        <v>80</v>
      </c>
      <c r="AD28" s="1" t="s">
        <v>80</v>
      </c>
      <c r="AE28" s="2">
        <v>4253.9504374523458</v>
      </c>
      <c r="AF28" s="2">
        <v>4.6675955020397106</v>
      </c>
      <c r="AG28" s="2">
        <v>16.023932379907933</v>
      </c>
      <c r="AH28" s="2">
        <v>30.384867308990156</v>
      </c>
      <c r="AI28" s="2">
        <v>28.285545315871296</v>
      </c>
      <c r="AJ28" s="2">
        <v>7.8991426026844573</v>
      </c>
    </row>
    <row r="29" spans="1:36" x14ac:dyDescent="0.2">
      <c r="A29" s="1" t="s">
        <v>27</v>
      </c>
      <c r="B29" s="1" t="s">
        <v>80</v>
      </c>
      <c r="C29" s="1" t="s">
        <v>80</v>
      </c>
      <c r="D29" s="2">
        <v>10.993202545914126</v>
      </c>
      <c r="E29" s="2">
        <v>7.7456910838581372</v>
      </c>
      <c r="F29" s="2">
        <v>21.929541170479482</v>
      </c>
      <c r="G29" s="2">
        <v>4.0816326530612246</v>
      </c>
      <c r="H29" s="2">
        <v>4.5490096858670332</v>
      </c>
      <c r="I29" s="1" t="s">
        <v>80</v>
      </c>
      <c r="J29" s="2">
        <v>80.880567683859098</v>
      </c>
      <c r="K29" s="2">
        <v>64.506850885090827</v>
      </c>
      <c r="L29" s="2">
        <v>53.393112983274868</v>
      </c>
      <c r="M29" s="2">
        <v>65.970210664668855</v>
      </c>
      <c r="N29" s="2">
        <v>20.327706230088364</v>
      </c>
      <c r="O29" s="2">
        <v>14.260174688357358</v>
      </c>
      <c r="P29" s="2">
        <v>12.75935142857143</v>
      </c>
      <c r="Q29" s="2">
        <v>96.716292647256864</v>
      </c>
      <c r="R29" s="2">
        <v>98.12928888888888</v>
      </c>
      <c r="S29" s="2">
        <v>67.074073333333331</v>
      </c>
      <c r="T29" s="2">
        <v>83.666666666666671</v>
      </c>
      <c r="U29" s="1" t="s">
        <v>80</v>
      </c>
      <c r="V29" s="1" t="s">
        <v>80</v>
      </c>
      <c r="W29" s="1" t="s">
        <v>80</v>
      </c>
      <c r="X29" s="1" t="s">
        <v>80</v>
      </c>
      <c r="Y29" s="2">
        <v>4113.3999999999996</v>
      </c>
      <c r="Z29" s="2">
        <v>151.85671641791043</v>
      </c>
      <c r="AA29" s="2">
        <v>13.164199999999999</v>
      </c>
      <c r="AB29" s="2" t="s">
        <v>80</v>
      </c>
      <c r="AC29" s="2" t="s">
        <v>80</v>
      </c>
      <c r="AD29" s="1" t="s">
        <v>80</v>
      </c>
      <c r="AE29" s="2">
        <v>4046.0179942296008</v>
      </c>
      <c r="AF29" s="1" t="s">
        <v>80</v>
      </c>
      <c r="AG29" s="2">
        <v>11.278152449766496</v>
      </c>
      <c r="AH29" s="2">
        <v>21.657092650140314</v>
      </c>
      <c r="AI29" s="2">
        <v>21.917165682730328</v>
      </c>
      <c r="AJ29" s="2">
        <v>3.7503222152053053</v>
      </c>
    </row>
    <row r="30" spans="1:36" x14ac:dyDescent="0.2">
      <c r="A30" s="1" t="s">
        <v>28</v>
      </c>
      <c r="B30" s="1" t="s">
        <v>80</v>
      </c>
      <c r="C30" s="1" t="s">
        <v>80</v>
      </c>
      <c r="D30" s="2">
        <v>4.8021193646533478</v>
      </c>
      <c r="E30" s="2">
        <v>3.7552509557102778</v>
      </c>
      <c r="F30" s="2">
        <v>16.669270649475806</v>
      </c>
      <c r="G30" s="2">
        <v>2.3173283887638516</v>
      </c>
      <c r="H30" s="2">
        <v>4.5563492075953098</v>
      </c>
      <c r="I30" s="1" t="s">
        <v>80</v>
      </c>
      <c r="J30" s="2">
        <v>90.693727267364267</v>
      </c>
      <c r="K30" s="2">
        <v>73.28052991732001</v>
      </c>
      <c r="L30" s="2">
        <v>54.053079383000266</v>
      </c>
      <c r="M30" s="2">
        <v>76.776716022084273</v>
      </c>
      <c r="N30" s="2">
        <v>20.752766656370955</v>
      </c>
      <c r="O30" s="2">
        <v>17.087638456183608</v>
      </c>
      <c r="P30" s="2">
        <v>12.762420714285716</v>
      </c>
      <c r="Q30" s="2">
        <v>97.149031531605075</v>
      </c>
      <c r="R30" s="2">
        <v>98.150143125</v>
      </c>
      <c r="S30" s="2">
        <v>67.862745294117644</v>
      </c>
      <c r="T30" s="2">
        <v>89.294117647058826</v>
      </c>
      <c r="U30" s="1" t="s">
        <v>80</v>
      </c>
      <c r="V30" s="2">
        <v>29.81</v>
      </c>
      <c r="W30" s="2">
        <v>623.17999999999995</v>
      </c>
      <c r="X30" s="1" t="s">
        <v>80</v>
      </c>
      <c r="Y30" s="2">
        <v>4872.41</v>
      </c>
      <c r="Z30" s="2">
        <v>132.54634085541852</v>
      </c>
      <c r="AA30" s="2">
        <v>14.9008</v>
      </c>
      <c r="AB30" s="2" t="s">
        <v>80</v>
      </c>
      <c r="AC30" s="2" t="s">
        <v>80</v>
      </c>
      <c r="AD30" s="1" t="s">
        <v>80</v>
      </c>
      <c r="AE30" s="2">
        <v>3751.6203189248295</v>
      </c>
      <c r="AF30" s="2">
        <v>4.2993100521916201</v>
      </c>
      <c r="AG30" s="2">
        <v>13.297330585968369</v>
      </c>
      <c r="AH30" s="2">
        <v>26.556354212609246</v>
      </c>
      <c r="AI30" s="2">
        <v>21.430551868339833</v>
      </c>
      <c r="AJ30" s="2">
        <v>2.7775099594883899</v>
      </c>
    </row>
    <row r="31" spans="1:36" x14ac:dyDescent="0.2">
      <c r="A31" s="1" t="s">
        <v>29</v>
      </c>
      <c r="B31" s="1" t="s">
        <v>80</v>
      </c>
      <c r="C31" s="1" t="s">
        <v>80</v>
      </c>
      <c r="D31" s="2">
        <v>8.2268490453926155</v>
      </c>
      <c r="E31" s="2">
        <v>7.5632519959518723</v>
      </c>
      <c r="F31" s="2">
        <v>18.958499767792205</v>
      </c>
      <c r="G31" s="2">
        <v>4.0572679293910303</v>
      </c>
      <c r="H31" s="2">
        <v>5.7110948713719649</v>
      </c>
      <c r="I31" s="1" t="s">
        <v>80</v>
      </c>
      <c r="J31" s="2">
        <v>75.105657563356118</v>
      </c>
      <c r="K31" s="2">
        <v>63.790564276087444</v>
      </c>
      <c r="L31" s="2">
        <v>52.609728250938971</v>
      </c>
      <c r="M31" s="2">
        <v>65.784756856061904</v>
      </c>
      <c r="N31" s="2">
        <v>23.594920416564033</v>
      </c>
      <c r="O31" s="2">
        <v>16.556537777127971</v>
      </c>
      <c r="P31" s="2">
        <v>12.894024000000002</v>
      </c>
      <c r="Q31" s="2">
        <v>97.042601615215446</v>
      </c>
      <c r="R31" s="2">
        <v>98.258735000000001</v>
      </c>
      <c r="S31" s="2">
        <v>61.124999375000009</v>
      </c>
      <c r="T31" s="2">
        <v>82.4375</v>
      </c>
      <c r="U31" s="1" t="s">
        <v>80</v>
      </c>
      <c r="V31" s="2">
        <v>85.56</v>
      </c>
      <c r="W31" s="2">
        <v>475.15999999999997</v>
      </c>
      <c r="X31" s="2">
        <v>126.33999999999997</v>
      </c>
      <c r="Y31" s="2">
        <v>3997.15</v>
      </c>
      <c r="Z31" s="2">
        <v>151.35195686128671</v>
      </c>
      <c r="AA31" s="2">
        <v>17.500599999999999</v>
      </c>
      <c r="AB31" s="2" t="s">
        <v>80</v>
      </c>
      <c r="AC31" s="2" t="s">
        <v>80</v>
      </c>
      <c r="AD31" s="1" t="s">
        <v>80</v>
      </c>
      <c r="AE31" s="2">
        <v>5171.7501751742921</v>
      </c>
      <c r="AF31" s="2">
        <v>3.5609747796162701</v>
      </c>
      <c r="AG31" s="2">
        <v>14.658933468902219</v>
      </c>
      <c r="AH31" s="2">
        <v>25.596270518410368</v>
      </c>
      <c r="AI31" s="2">
        <v>21.209612869950394</v>
      </c>
      <c r="AJ31" s="2">
        <v>4.6966379922458588</v>
      </c>
    </row>
    <row r="32" spans="1:36" x14ac:dyDescent="0.2">
      <c r="A32" s="1" t="s">
        <v>30</v>
      </c>
      <c r="B32" s="1" t="s">
        <v>80</v>
      </c>
      <c r="C32" s="1" t="s">
        <v>80</v>
      </c>
      <c r="D32" s="2">
        <v>5.3875402576017377</v>
      </c>
      <c r="E32" s="2">
        <v>3.1624432400761684</v>
      </c>
      <c r="F32" s="2">
        <v>12.943282052513055</v>
      </c>
      <c r="G32" s="2">
        <v>1.9459649609048124</v>
      </c>
      <c r="H32" s="2">
        <v>6.4285430434526694</v>
      </c>
      <c r="I32" s="1" t="s">
        <v>80</v>
      </c>
      <c r="J32" s="2">
        <v>92.357518706379224</v>
      </c>
      <c r="K32" s="2">
        <v>71.052496782901201</v>
      </c>
      <c r="L32" s="2">
        <v>66.109425356205122</v>
      </c>
      <c r="M32" s="2">
        <v>84.054922047300408</v>
      </c>
      <c r="N32" s="2">
        <v>15.462272371690805</v>
      </c>
      <c r="O32" s="2">
        <v>12.24077090057153</v>
      </c>
      <c r="P32" s="2">
        <v>12.604442000000001</v>
      </c>
      <c r="Q32" s="2">
        <v>97.509801892299791</v>
      </c>
      <c r="R32" s="2">
        <v>98.538488999999998</v>
      </c>
      <c r="S32" s="2">
        <v>67.233334999999983</v>
      </c>
      <c r="T32" s="2">
        <v>88</v>
      </c>
      <c r="U32" s="1" t="s">
        <v>80</v>
      </c>
      <c r="V32" s="2">
        <v>49.5</v>
      </c>
      <c r="W32" s="2">
        <v>475.67</v>
      </c>
      <c r="X32" s="2">
        <v>82.460000000000008</v>
      </c>
      <c r="Y32" s="2">
        <v>4864.17</v>
      </c>
      <c r="Z32" s="2">
        <v>185.96969078890436</v>
      </c>
      <c r="AA32" s="2">
        <v>17.256</v>
      </c>
      <c r="AB32" s="2" t="s">
        <v>80</v>
      </c>
      <c r="AC32" s="2" t="s">
        <v>80</v>
      </c>
      <c r="AD32" s="1" t="s">
        <v>80</v>
      </c>
      <c r="AE32" s="2">
        <v>3401.953530313905</v>
      </c>
      <c r="AF32" s="2">
        <v>3.5754755875860278</v>
      </c>
      <c r="AG32" s="2">
        <v>11.226504356866309</v>
      </c>
      <c r="AH32" s="2">
        <v>25.517993595506884</v>
      </c>
      <c r="AI32" s="2">
        <v>22.2796084123149</v>
      </c>
      <c r="AJ32" s="2">
        <v>4.0220590172942021</v>
      </c>
    </row>
    <row r="33" spans="1:36" x14ac:dyDescent="0.2">
      <c r="A33" s="1" t="s">
        <v>31</v>
      </c>
      <c r="B33" s="1" t="s">
        <v>80</v>
      </c>
      <c r="C33" s="1" t="s">
        <v>80</v>
      </c>
      <c r="D33" s="2">
        <v>6.2161135107071939</v>
      </c>
      <c r="E33" s="2">
        <v>5.3002078534300185</v>
      </c>
      <c r="F33" s="2">
        <v>14.925305945538284</v>
      </c>
      <c r="G33" s="2">
        <v>0.77459484340720108</v>
      </c>
      <c r="H33" s="2">
        <v>6.3853369533144271</v>
      </c>
      <c r="I33" s="1" t="s">
        <v>80</v>
      </c>
      <c r="J33" s="2">
        <v>90.293626562595335</v>
      </c>
      <c r="K33" s="2">
        <v>59.657531642573694</v>
      </c>
      <c r="L33" s="2">
        <v>57.415840994011027</v>
      </c>
      <c r="M33" s="2">
        <v>83.950754447308611</v>
      </c>
      <c r="N33" s="2">
        <v>15.570486357505182</v>
      </c>
      <c r="O33" s="2">
        <v>14.512218400526997</v>
      </c>
      <c r="P33" s="2">
        <v>11.687932083333331</v>
      </c>
      <c r="Q33" s="2">
        <v>98.214397327113588</v>
      </c>
      <c r="R33" s="2">
        <v>98.231571914893578</v>
      </c>
      <c r="S33" s="2">
        <v>62.305555208333324</v>
      </c>
      <c r="T33" s="2">
        <v>80.208333333333329</v>
      </c>
      <c r="U33" s="1" t="s">
        <v>80</v>
      </c>
      <c r="V33" s="2">
        <v>103.85</v>
      </c>
      <c r="W33" s="2">
        <v>510.09000000000003</v>
      </c>
      <c r="X33" s="2">
        <v>141.57000000000002</v>
      </c>
      <c r="Y33" s="2">
        <v>5075.66</v>
      </c>
      <c r="Z33" s="2">
        <v>152.07616104880785</v>
      </c>
      <c r="AA33" s="2">
        <v>20.437000000000001</v>
      </c>
      <c r="AB33" s="2" t="s">
        <v>80</v>
      </c>
      <c r="AC33" s="2" t="s">
        <v>80</v>
      </c>
      <c r="AD33" s="1" t="s">
        <v>80</v>
      </c>
      <c r="AE33" s="2">
        <v>3479.5651039414743</v>
      </c>
      <c r="AF33" s="2">
        <v>3.2542960324935231</v>
      </c>
      <c r="AG33" s="2">
        <v>12.773840138137228</v>
      </c>
      <c r="AH33" s="2">
        <v>21.508357255108692</v>
      </c>
      <c r="AI33" s="2">
        <v>23.625132030886903</v>
      </c>
      <c r="AJ33" s="2">
        <v>6.6208373946196639</v>
      </c>
    </row>
    <row r="34" spans="1:36" x14ac:dyDescent="0.2">
      <c r="A34" s="1" t="s">
        <v>32</v>
      </c>
      <c r="B34" s="1" t="s">
        <v>80</v>
      </c>
      <c r="C34" s="1" t="s">
        <v>80</v>
      </c>
      <c r="D34" s="2">
        <v>9.7758328969631272</v>
      </c>
      <c r="E34" s="2">
        <v>6.9974053932475968</v>
      </c>
      <c r="F34" s="2">
        <v>16.820871329933738</v>
      </c>
      <c r="G34" s="2">
        <v>2.6712624723002945</v>
      </c>
      <c r="H34" s="2">
        <v>5.7120781529304887</v>
      </c>
      <c r="I34" s="1" t="s">
        <v>80</v>
      </c>
      <c r="J34" s="2">
        <v>82.91498715487883</v>
      </c>
      <c r="K34" s="2">
        <v>65.816163891749014</v>
      </c>
      <c r="L34" s="2">
        <v>53.579783979882414</v>
      </c>
      <c r="M34" s="2">
        <v>74.736338737621537</v>
      </c>
      <c r="N34" s="2">
        <v>23.620512248413743</v>
      </c>
      <c r="O34" s="2">
        <v>19.094741722429575</v>
      </c>
      <c r="P34" s="2">
        <v>12.63714875</v>
      </c>
      <c r="Q34" s="2">
        <v>91.082972563407253</v>
      </c>
      <c r="R34" s="2">
        <v>97.252257142857133</v>
      </c>
      <c r="S34" s="2">
        <v>64.882353529411759</v>
      </c>
      <c r="T34" s="2">
        <v>80.588235294117652</v>
      </c>
      <c r="U34" s="1" t="s">
        <v>80</v>
      </c>
      <c r="V34" s="1" t="s">
        <v>80</v>
      </c>
      <c r="W34" s="1" t="s">
        <v>80</v>
      </c>
      <c r="X34" s="1" t="s">
        <v>80</v>
      </c>
      <c r="Y34" s="2">
        <v>3584.07</v>
      </c>
      <c r="Z34" s="2">
        <v>146.05831653797173</v>
      </c>
      <c r="AA34" s="2">
        <v>15.741899999999999</v>
      </c>
      <c r="AB34" s="2" t="s">
        <v>80</v>
      </c>
      <c r="AC34" s="2" t="s">
        <v>80</v>
      </c>
      <c r="AD34" s="1" t="s">
        <v>80</v>
      </c>
      <c r="AE34" s="2">
        <v>4607.6333837966549</v>
      </c>
      <c r="AF34" s="2">
        <v>3.643050048123194</v>
      </c>
      <c r="AG34" s="2">
        <v>12.447335170606417</v>
      </c>
      <c r="AH34" s="2">
        <v>23.917780179381023</v>
      </c>
      <c r="AI34" s="2">
        <v>25.85552975311246</v>
      </c>
      <c r="AJ34" s="2">
        <v>4.0683250082789648</v>
      </c>
    </row>
    <row r="35" spans="1:36" x14ac:dyDescent="0.2">
      <c r="A35" s="1" t="s">
        <v>33</v>
      </c>
      <c r="B35" s="1" t="s">
        <v>80</v>
      </c>
      <c r="C35" s="1" t="s">
        <v>80</v>
      </c>
      <c r="D35" s="2">
        <v>6.2048278987667871</v>
      </c>
      <c r="E35" s="2">
        <v>3.3148473480243412</v>
      </c>
      <c r="F35" s="2">
        <v>20.344646447812693</v>
      </c>
      <c r="G35" s="2">
        <v>0.96975024669069521</v>
      </c>
      <c r="H35" s="2">
        <v>5.7698805901947789</v>
      </c>
      <c r="I35" s="1" t="s">
        <v>80</v>
      </c>
      <c r="J35" s="2">
        <v>90.851841616649054</v>
      </c>
      <c r="K35" s="2">
        <v>65.875329130441116</v>
      </c>
      <c r="L35" s="2">
        <v>59.708313538581869</v>
      </c>
      <c r="M35" s="2">
        <v>81.125022323918841</v>
      </c>
      <c r="N35" s="2">
        <v>15.716178547849257</v>
      </c>
      <c r="O35" s="2">
        <v>14.066014221071852</v>
      </c>
      <c r="P35" s="2">
        <v>12.323055892857143</v>
      </c>
      <c r="Q35" s="2">
        <v>95.579507649027562</v>
      </c>
      <c r="R35" s="2">
        <v>97.195074485981351</v>
      </c>
      <c r="S35" s="2">
        <v>61.862572719298264</v>
      </c>
      <c r="T35" s="2">
        <v>82.824561403508767</v>
      </c>
      <c r="U35" s="1" t="s">
        <v>80</v>
      </c>
      <c r="V35" s="2">
        <v>120.13</v>
      </c>
      <c r="W35" s="2">
        <v>478.29000000000008</v>
      </c>
      <c r="X35" s="2">
        <v>144.48999999999998</v>
      </c>
      <c r="Y35" s="2">
        <v>5228.34</v>
      </c>
      <c r="Z35" s="2">
        <v>150.87195758770164</v>
      </c>
      <c r="AA35" s="2">
        <v>20.442499999999999</v>
      </c>
      <c r="AB35" s="2" t="s">
        <v>80</v>
      </c>
      <c r="AC35" s="2" t="s">
        <v>80</v>
      </c>
      <c r="AD35" s="1" t="s">
        <v>80</v>
      </c>
      <c r="AE35" s="2">
        <v>3418.0096211609293</v>
      </c>
      <c r="AF35" s="2">
        <v>3.1210426264560414</v>
      </c>
      <c r="AG35" s="2">
        <v>11.222910409002491</v>
      </c>
      <c r="AH35" s="2">
        <v>22.931323188251387</v>
      </c>
      <c r="AI35" s="2">
        <v>24.054360396126633</v>
      </c>
      <c r="AJ35" s="2">
        <v>5.9356607522304365</v>
      </c>
    </row>
    <row r="36" spans="1:36" x14ac:dyDescent="0.2">
      <c r="A36" s="1" t="s">
        <v>34</v>
      </c>
      <c r="B36" s="1" t="s">
        <v>80</v>
      </c>
      <c r="C36" s="1" t="s">
        <v>80</v>
      </c>
      <c r="D36" s="2">
        <v>6.5266070325025547</v>
      </c>
      <c r="E36" s="2">
        <v>3.4749320649834168</v>
      </c>
      <c r="F36" s="2">
        <v>14.593768682183324</v>
      </c>
      <c r="G36" s="2">
        <v>2.5247007833108919</v>
      </c>
      <c r="H36" s="2">
        <v>6.0608507945525316</v>
      </c>
      <c r="I36" s="1" t="s">
        <v>80</v>
      </c>
      <c r="J36" s="2">
        <v>88.035858470281312</v>
      </c>
      <c r="K36" s="2">
        <v>65.619780674740525</v>
      </c>
      <c r="L36" s="2">
        <v>63.061876410198948</v>
      </c>
      <c r="M36" s="2">
        <v>79.02091878852049</v>
      </c>
      <c r="N36" s="2">
        <v>27.317724797417593</v>
      </c>
      <c r="O36" s="2">
        <v>17.410108792491741</v>
      </c>
      <c r="P36" s="2">
        <v>12.704868196721312</v>
      </c>
      <c r="Q36" s="2">
        <v>96.969099261888033</v>
      </c>
      <c r="R36" s="2">
        <v>98.206587192982454</v>
      </c>
      <c r="S36" s="2">
        <v>67.13978532258065</v>
      </c>
      <c r="T36" s="2">
        <v>84.338709677419359</v>
      </c>
      <c r="U36" s="1" t="s">
        <v>80</v>
      </c>
      <c r="V36" s="2">
        <v>54.98</v>
      </c>
      <c r="W36" s="2">
        <v>386.15</v>
      </c>
      <c r="X36" s="2">
        <v>102.45</v>
      </c>
      <c r="Y36" s="2">
        <v>4177.2700000000004</v>
      </c>
      <c r="Z36" s="2">
        <v>158.41718630986526</v>
      </c>
      <c r="AA36" s="2">
        <v>16.9071</v>
      </c>
      <c r="AB36" s="2" t="s">
        <v>80</v>
      </c>
      <c r="AC36" s="2" t="s">
        <v>80</v>
      </c>
      <c r="AD36" s="1" t="s">
        <v>80</v>
      </c>
      <c r="AE36" s="2">
        <v>4229.8924255171123</v>
      </c>
      <c r="AF36" s="2">
        <v>4.6752940894787569</v>
      </c>
      <c r="AG36" s="2">
        <v>14.172692833341626</v>
      </c>
      <c r="AH36" s="2">
        <v>26.560463725700874</v>
      </c>
      <c r="AI36" s="2">
        <v>21.232071112984741</v>
      </c>
      <c r="AJ36" s="2">
        <v>5.6881240077880628</v>
      </c>
    </row>
    <row r="37" spans="1:36" x14ac:dyDescent="0.2">
      <c r="A37" s="1" t="s">
        <v>35</v>
      </c>
      <c r="B37" s="1" t="s">
        <v>80</v>
      </c>
      <c r="C37" s="1" t="s">
        <v>80</v>
      </c>
      <c r="D37" s="2">
        <v>3.7777840540006213</v>
      </c>
      <c r="E37" s="2">
        <v>1.3213178957774863</v>
      </c>
      <c r="F37" s="2">
        <v>15.753401116527428</v>
      </c>
      <c r="G37" s="2">
        <v>2.5431774040429551</v>
      </c>
      <c r="H37" s="2">
        <v>4.7098803635778728</v>
      </c>
      <c r="I37" s="1" t="s">
        <v>80</v>
      </c>
      <c r="J37" s="2">
        <v>82.587166960989464</v>
      </c>
      <c r="K37" s="2">
        <v>71.036976183122945</v>
      </c>
      <c r="L37" s="2">
        <v>51.43121803790266</v>
      </c>
      <c r="M37" s="2">
        <v>71.139608421509635</v>
      </c>
      <c r="N37" s="2">
        <v>16.851799391013405</v>
      </c>
      <c r="O37" s="2">
        <v>13.274014199492825</v>
      </c>
      <c r="P37" s="2">
        <v>12.781766000000001</v>
      </c>
      <c r="Q37" s="2">
        <v>97.412417037511915</v>
      </c>
      <c r="R37" s="2">
        <v>98.264997999999991</v>
      </c>
      <c r="S37" s="2">
        <v>62.733333999999999</v>
      </c>
      <c r="T37" s="2">
        <v>83.8</v>
      </c>
      <c r="U37" s="1" t="s">
        <v>80</v>
      </c>
      <c r="V37" s="1" t="s">
        <v>80</v>
      </c>
      <c r="W37" s="1" t="s">
        <v>80</v>
      </c>
      <c r="X37" s="1" t="s">
        <v>80</v>
      </c>
      <c r="Y37" s="2">
        <v>4887.1400000000003</v>
      </c>
      <c r="Z37" s="2">
        <v>173.6992215978434</v>
      </c>
      <c r="AA37" s="2">
        <v>14.3165</v>
      </c>
      <c r="AB37" s="2" t="s">
        <v>80</v>
      </c>
      <c r="AC37" s="2" t="s">
        <v>80</v>
      </c>
      <c r="AD37" s="1" t="s">
        <v>80</v>
      </c>
      <c r="AE37" s="2">
        <v>3674.1248116761826</v>
      </c>
      <c r="AF37" s="2">
        <v>6.7727747279322852</v>
      </c>
      <c r="AG37" s="2">
        <v>15.20216320786111</v>
      </c>
      <c r="AH37" s="2">
        <v>28.734540438686455</v>
      </c>
      <c r="AI37" s="2">
        <v>24.061352558070816</v>
      </c>
      <c r="AJ37" s="2">
        <v>3.3355688374678101</v>
      </c>
    </row>
    <row r="38" spans="1:36" x14ac:dyDescent="0.2">
      <c r="A38" s="1" t="s">
        <v>36</v>
      </c>
      <c r="B38" s="1" t="s">
        <v>80</v>
      </c>
      <c r="C38" s="1" t="s">
        <v>80</v>
      </c>
      <c r="D38" s="2">
        <v>4.6160615463896733</v>
      </c>
      <c r="E38" s="2">
        <v>4.0223084814293912</v>
      </c>
      <c r="F38" s="2">
        <v>14.438943774041007</v>
      </c>
      <c r="G38" s="2">
        <v>3.0357937638647439</v>
      </c>
      <c r="H38" s="2">
        <v>5.4889942262636531</v>
      </c>
      <c r="I38" s="1" t="s">
        <v>80</v>
      </c>
      <c r="J38" s="2">
        <v>90.034600384683145</v>
      </c>
      <c r="K38" s="2">
        <v>69.719489584106412</v>
      </c>
      <c r="L38" s="2">
        <v>54.436939375156243</v>
      </c>
      <c r="M38" s="2">
        <v>82.342296193163932</v>
      </c>
      <c r="N38" s="2">
        <v>22.858055641992969</v>
      </c>
      <c r="O38" s="2">
        <v>16.342255552987844</v>
      </c>
      <c r="P38" s="2">
        <v>12.138158522727274</v>
      </c>
      <c r="Q38" s="2">
        <v>97.14555268705189</v>
      </c>
      <c r="R38" s="2">
        <v>97.827746021505391</v>
      </c>
      <c r="S38" s="2">
        <v>65.386524999999963</v>
      </c>
      <c r="T38" s="2">
        <v>83.989361702127653</v>
      </c>
      <c r="U38" s="1" t="s">
        <v>80</v>
      </c>
      <c r="V38" s="2">
        <v>62.57</v>
      </c>
      <c r="W38" s="2">
        <v>590.85</v>
      </c>
      <c r="X38" s="2">
        <v>127.63000000000002</v>
      </c>
      <c r="Y38" s="2">
        <v>5789.75</v>
      </c>
      <c r="Z38" s="2">
        <v>186.61445818445026</v>
      </c>
      <c r="AA38" s="2">
        <v>18.6829</v>
      </c>
      <c r="AB38" s="2" t="s">
        <v>80</v>
      </c>
      <c r="AC38" s="2" t="s">
        <v>80</v>
      </c>
      <c r="AD38" s="1" t="s">
        <v>80</v>
      </c>
      <c r="AE38" s="2">
        <v>3903.4207277053074</v>
      </c>
      <c r="AF38" s="2">
        <v>4.4152916998957155</v>
      </c>
      <c r="AG38" s="2">
        <v>15.189675570712676</v>
      </c>
      <c r="AH38" s="2">
        <v>27.61623731888464</v>
      </c>
      <c r="AI38" s="2">
        <v>22.267812343711533</v>
      </c>
      <c r="AJ38" s="2">
        <v>5.7483846986814777</v>
      </c>
    </row>
    <row r="39" spans="1:36" x14ac:dyDescent="0.2">
      <c r="A39" s="1" t="s">
        <v>37</v>
      </c>
      <c r="B39" s="1" t="s">
        <v>80</v>
      </c>
      <c r="C39" s="1" t="s">
        <v>80</v>
      </c>
      <c r="D39" s="2">
        <v>8.6581832649930472</v>
      </c>
      <c r="E39" s="2">
        <v>6.3418648595217615</v>
      </c>
      <c r="F39" s="2">
        <v>23.356167560934011</v>
      </c>
      <c r="G39" s="2">
        <v>2.3619293601628901</v>
      </c>
      <c r="H39" s="2">
        <v>6.484751291047762</v>
      </c>
      <c r="I39" s="1" t="s">
        <v>80</v>
      </c>
      <c r="J39" s="2">
        <v>89.328163411606084</v>
      </c>
      <c r="K39" s="2">
        <v>69.928413353071264</v>
      </c>
      <c r="L39" s="2">
        <v>49.106145438761381</v>
      </c>
      <c r="M39" s="2">
        <v>72.150865686434173</v>
      </c>
      <c r="N39" s="2">
        <v>29.190518077152454</v>
      </c>
      <c r="O39" s="2">
        <v>18.186615551166895</v>
      </c>
      <c r="P39" s="2">
        <v>12.19335918367347</v>
      </c>
      <c r="Q39" s="2">
        <v>94.72945130581482</v>
      </c>
      <c r="R39" s="2">
        <v>97.290713783783801</v>
      </c>
      <c r="S39" s="2">
        <v>67.677965593220335</v>
      </c>
      <c r="T39" s="2">
        <v>82.355932203389827</v>
      </c>
      <c r="U39" s="1" t="s">
        <v>80</v>
      </c>
      <c r="V39" s="2">
        <v>93.02</v>
      </c>
      <c r="W39" s="2">
        <v>542.06999999999994</v>
      </c>
      <c r="X39" s="1" t="s">
        <v>80</v>
      </c>
      <c r="Y39" s="2">
        <v>5543.26</v>
      </c>
      <c r="Z39" s="2">
        <v>174.84233184637901</v>
      </c>
      <c r="AA39" s="2">
        <v>17.612100000000002</v>
      </c>
      <c r="AB39" s="2" t="s">
        <v>80</v>
      </c>
      <c r="AC39" s="2" t="s">
        <v>80</v>
      </c>
      <c r="AD39" s="1" t="s">
        <v>80</v>
      </c>
      <c r="AE39" s="2">
        <v>5237.5708320588838</v>
      </c>
      <c r="AF39" s="2">
        <v>4.9973416164658646</v>
      </c>
      <c r="AG39" s="2">
        <v>16.653283596575569</v>
      </c>
      <c r="AH39" s="2">
        <v>28.882709751267519</v>
      </c>
      <c r="AI39" s="2">
        <v>29.01388566327811</v>
      </c>
      <c r="AJ39" s="2">
        <v>5.5193005720139752</v>
      </c>
    </row>
    <row r="40" spans="1:36" x14ac:dyDescent="0.2">
      <c r="A40" s="1" t="s">
        <v>38</v>
      </c>
      <c r="B40" s="1" t="s">
        <v>80</v>
      </c>
      <c r="C40" s="1" t="s">
        <v>80</v>
      </c>
      <c r="D40" s="2">
        <v>4.5228388882312176</v>
      </c>
      <c r="E40" s="2">
        <v>5.3174284183126623</v>
      </c>
      <c r="F40" s="2">
        <v>17.47115655445009</v>
      </c>
      <c r="G40" s="2">
        <v>2.2875359686395167</v>
      </c>
      <c r="H40" s="2">
        <v>3.8070252878178175</v>
      </c>
      <c r="I40" s="1" t="s">
        <v>80</v>
      </c>
      <c r="J40" s="2">
        <v>90.258847310245244</v>
      </c>
      <c r="K40" s="2">
        <v>70.596011780132102</v>
      </c>
      <c r="L40" s="2">
        <v>54.26013141588588</v>
      </c>
      <c r="M40" s="2">
        <v>76.182921468956707</v>
      </c>
      <c r="N40" s="2">
        <v>21.358897703252776</v>
      </c>
      <c r="O40" s="2">
        <v>14.404534094943644</v>
      </c>
      <c r="P40" s="2">
        <v>13.279389583333334</v>
      </c>
      <c r="Q40" s="2">
        <v>95.294002930159877</v>
      </c>
      <c r="R40" s="2">
        <v>96.922487916666668</v>
      </c>
      <c r="S40" s="2">
        <v>64.413333600000001</v>
      </c>
      <c r="T40" s="2">
        <v>84.92</v>
      </c>
      <c r="U40" s="1" t="s">
        <v>80</v>
      </c>
      <c r="V40" s="2">
        <v>18.059999999999999</v>
      </c>
      <c r="W40" s="2">
        <v>351.78000000000003</v>
      </c>
      <c r="X40" s="1" t="s">
        <v>80</v>
      </c>
      <c r="Y40" s="2">
        <v>3328.55</v>
      </c>
      <c r="Z40" s="2">
        <v>149.87388469701989</v>
      </c>
      <c r="AA40" s="2">
        <v>14.118</v>
      </c>
      <c r="AB40" s="2" t="s">
        <v>80</v>
      </c>
      <c r="AC40" s="2" t="s">
        <v>80</v>
      </c>
      <c r="AD40" s="1" t="s">
        <v>80</v>
      </c>
      <c r="AE40" s="2">
        <v>3492.1553783322524</v>
      </c>
      <c r="AF40" s="2">
        <v>4.0141100099627707</v>
      </c>
      <c r="AG40" s="2">
        <v>8.7840314132548976</v>
      </c>
      <c r="AH40" s="2">
        <v>24.79983657760992</v>
      </c>
      <c r="AI40" s="2">
        <v>27.034018837012439</v>
      </c>
      <c r="AJ40" s="2">
        <v>3.4966592146433819</v>
      </c>
    </row>
    <row r="41" spans="1:36" x14ac:dyDescent="0.2">
      <c r="A41" s="1" t="s">
        <v>39</v>
      </c>
      <c r="B41" s="1" t="s">
        <v>80</v>
      </c>
      <c r="C41" s="1" t="s">
        <v>80</v>
      </c>
      <c r="D41" s="2">
        <v>4.3992432207440357</v>
      </c>
      <c r="E41" s="2">
        <v>3.9925545406854814</v>
      </c>
      <c r="F41" s="2">
        <v>14.423892785505032</v>
      </c>
      <c r="G41" s="2">
        <v>1.1328334573088077</v>
      </c>
      <c r="H41" s="2">
        <v>3.9478991659547034</v>
      </c>
      <c r="I41" s="1" t="s">
        <v>80</v>
      </c>
      <c r="J41" s="2">
        <v>92.835217479118143</v>
      </c>
      <c r="K41" s="2">
        <v>69.315586295189831</v>
      </c>
      <c r="L41" s="2">
        <v>59.206452956717705</v>
      </c>
      <c r="M41" s="2">
        <v>77.056115560997185</v>
      </c>
      <c r="N41" s="2">
        <v>18.665413855984436</v>
      </c>
      <c r="O41" s="2">
        <v>14.165405834437896</v>
      </c>
      <c r="P41" s="2">
        <v>12.011108431372545</v>
      </c>
      <c r="Q41" s="2">
        <v>96.82355849831994</v>
      </c>
      <c r="R41" s="2">
        <v>98.037522524271822</v>
      </c>
      <c r="S41" s="2">
        <v>64.154321481481489</v>
      </c>
      <c r="T41" s="2">
        <v>82.81481481481481</v>
      </c>
      <c r="U41" s="1" t="s">
        <v>80</v>
      </c>
      <c r="V41" s="2">
        <v>87.71</v>
      </c>
      <c r="W41" s="2">
        <v>554.37</v>
      </c>
      <c r="X41" s="2">
        <v>135.57000000000002</v>
      </c>
      <c r="Y41" s="2">
        <v>5789.84</v>
      </c>
      <c r="Z41" s="2">
        <v>172.06821254377121</v>
      </c>
      <c r="AA41" s="2">
        <v>18.342700000000001</v>
      </c>
      <c r="AB41" s="2" t="s">
        <v>80</v>
      </c>
      <c r="AC41" s="2" t="s">
        <v>80</v>
      </c>
      <c r="AD41" s="1" t="s">
        <v>80</v>
      </c>
      <c r="AE41" s="2">
        <v>3992.8530663620049</v>
      </c>
      <c r="AF41" s="2">
        <v>3.9341044627880066</v>
      </c>
      <c r="AG41" s="2">
        <v>13.923466192111105</v>
      </c>
      <c r="AH41" s="2">
        <v>27.546917636227501</v>
      </c>
      <c r="AI41" s="2">
        <v>23.934830955472215</v>
      </c>
      <c r="AJ41" s="2">
        <v>4.6369010773621779</v>
      </c>
    </row>
    <row r="42" spans="1:36" x14ac:dyDescent="0.2">
      <c r="A42" s="1" t="s">
        <v>40</v>
      </c>
      <c r="B42" s="1" t="s">
        <v>80</v>
      </c>
      <c r="C42" s="1" t="s">
        <v>80</v>
      </c>
      <c r="D42" s="2">
        <v>4.0773773342322128</v>
      </c>
      <c r="E42" s="2">
        <v>2.9903782390550906</v>
      </c>
      <c r="F42" s="2">
        <v>11.518162993604747</v>
      </c>
      <c r="G42" s="2">
        <v>0.63892398939016204</v>
      </c>
      <c r="H42" s="2">
        <v>4.3105229241698835</v>
      </c>
      <c r="I42" s="1" t="s">
        <v>80</v>
      </c>
      <c r="J42" s="2">
        <v>93.729407398018438</v>
      </c>
      <c r="K42" s="2">
        <v>73.967097318758078</v>
      </c>
      <c r="L42" s="2">
        <v>63.414017689553802</v>
      </c>
      <c r="M42" s="2">
        <v>85.627552018704534</v>
      </c>
      <c r="N42" s="2">
        <v>14.161111433097897</v>
      </c>
      <c r="O42" s="2">
        <v>13.355271167337209</v>
      </c>
      <c r="P42" s="2">
        <v>12.778511250000001</v>
      </c>
      <c r="Q42" s="2">
        <v>93.753197082991036</v>
      </c>
      <c r="R42" s="2">
        <v>97.333847500000005</v>
      </c>
      <c r="S42" s="2">
        <v>64.875</v>
      </c>
      <c r="T42" s="2">
        <v>83.5</v>
      </c>
      <c r="U42" s="1" t="s">
        <v>80</v>
      </c>
      <c r="V42" s="2">
        <v>119.11</v>
      </c>
      <c r="W42" s="2">
        <v>603.57999999999993</v>
      </c>
      <c r="X42" s="2">
        <v>133.73000000000002</v>
      </c>
      <c r="Y42" s="2">
        <v>5252.92</v>
      </c>
      <c r="Z42" s="2">
        <v>175.83231662269131</v>
      </c>
      <c r="AA42" s="2">
        <v>19.276</v>
      </c>
      <c r="AB42" s="2" t="s">
        <v>80</v>
      </c>
      <c r="AC42" s="2" t="s">
        <v>80</v>
      </c>
      <c r="AD42" s="1" t="s">
        <v>80</v>
      </c>
      <c r="AE42" s="1" t="s">
        <v>80</v>
      </c>
      <c r="AF42" s="2">
        <v>4.3552674556213011</v>
      </c>
      <c r="AG42" s="2">
        <v>12.184155766712543</v>
      </c>
      <c r="AH42" s="2">
        <v>25.10125566177863</v>
      </c>
      <c r="AI42" s="2">
        <v>21.009364532925488</v>
      </c>
      <c r="AJ42" s="2">
        <v>3.4916597740645803</v>
      </c>
    </row>
    <row r="43" spans="1:36" x14ac:dyDescent="0.2">
      <c r="A43" s="1" t="s">
        <v>41</v>
      </c>
      <c r="B43" s="1" t="s">
        <v>80</v>
      </c>
      <c r="C43" s="1" t="s">
        <v>80</v>
      </c>
      <c r="D43" s="2">
        <v>6.861684458421065</v>
      </c>
      <c r="E43" s="2">
        <v>7.2541720839938026</v>
      </c>
      <c r="F43" s="2">
        <v>16.5559992062216</v>
      </c>
      <c r="G43" s="2">
        <v>2.5283704766880661</v>
      </c>
      <c r="H43" s="2">
        <v>5.6856106929736328</v>
      </c>
      <c r="I43" s="1" t="s">
        <v>80</v>
      </c>
      <c r="J43" s="2">
        <v>88.717092368200738</v>
      </c>
      <c r="K43" s="2">
        <v>69.031086719839038</v>
      </c>
      <c r="L43" s="2">
        <v>58.088396511477129</v>
      </c>
      <c r="M43" s="2">
        <v>70.959330799188763</v>
      </c>
      <c r="N43" s="2">
        <v>31.694896518646846</v>
      </c>
      <c r="O43" s="2">
        <v>20.761328878026799</v>
      </c>
      <c r="P43" s="2">
        <v>12.933604499999998</v>
      </c>
      <c r="Q43" s="2">
        <v>96.871754936939709</v>
      </c>
      <c r="R43" s="2">
        <v>97.884000810810818</v>
      </c>
      <c r="S43" s="2">
        <v>67.764227560975613</v>
      </c>
      <c r="T43" s="2">
        <v>84.463414634146346</v>
      </c>
      <c r="U43" s="1" t="s">
        <v>80</v>
      </c>
      <c r="V43" s="2">
        <v>51.58</v>
      </c>
      <c r="W43" s="2">
        <v>377.4</v>
      </c>
      <c r="X43" s="2">
        <v>113.34000000000002</v>
      </c>
      <c r="Y43" s="2">
        <v>4265.92</v>
      </c>
      <c r="Z43" s="2">
        <v>145.61090320064241</v>
      </c>
      <c r="AA43" s="2">
        <v>16.372699999999998</v>
      </c>
      <c r="AB43" s="2" t="s">
        <v>80</v>
      </c>
      <c r="AC43" s="2" t="s">
        <v>80</v>
      </c>
      <c r="AD43" s="1" t="s">
        <v>80</v>
      </c>
      <c r="AE43" s="2">
        <v>4203.2857687165852</v>
      </c>
      <c r="AF43" s="2">
        <v>4.6720522124119013</v>
      </c>
      <c r="AG43" s="2">
        <v>12.57010421932206</v>
      </c>
      <c r="AH43" s="2">
        <v>26.508830714053484</v>
      </c>
      <c r="AI43" s="2">
        <v>22.702787553644349</v>
      </c>
      <c r="AJ43" s="2">
        <v>5.4810283854916575</v>
      </c>
    </row>
    <row r="44" spans="1:36" x14ac:dyDescent="0.2">
      <c r="A44" s="1" t="s">
        <v>42</v>
      </c>
      <c r="B44" s="1" t="s">
        <v>80</v>
      </c>
      <c r="C44" s="1" t="s">
        <v>80</v>
      </c>
      <c r="D44" s="2">
        <v>6.9461505412781301</v>
      </c>
      <c r="E44" s="2">
        <v>3.6926300168045221</v>
      </c>
      <c r="F44" s="2">
        <v>12.260206701396541</v>
      </c>
      <c r="G44" s="2">
        <v>1.9485687755237402</v>
      </c>
      <c r="H44" s="2">
        <v>4.4179918941832979</v>
      </c>
      <c r="I44" s="1" t="s">
        <v>80</v>
      </c>
      <c r="J44" s="2">
        <v>83.042332973382969</v>
      </c>
      <c r="K44" s="2">
        <v>74.052732414449622</v>
      </c>
      <c r="L44" s="2">
        <v>58.829342970950584</v>
      </c>
      <c r="M44" s="2">
        <v>69.439976459583619</v>
      </c>
      <c r="N44" s="2">
        <v>16.125318354215711</v>
      </c>
      <c r="O44" s="2">
        <v>15.23485460344059</v>
      </c>
      <c r="P44" s="2">
        <v>12.137465714285716</v>
      </c>
      <c r="Q44" s="2">
        <v>98.150163220892267</v>
      </c>
      <c r="R44" s="2">
        <v>98.215771666666669</v>
      </c>
      <c r="S44" s="2">
        <v>74.846153076923073</v>
      </c>
      <c r="T44" s="2">
        <v>87.92307692307692</v>
      </c>
      <c r="U44" s="1" t="s">
        <v>80</v>
      </c>
      <c r="V44" s="2">
        <v>119.52</v>
      </c>
      <c r="W44" s="2">
        <v>718.35</v>
      </c>
      <c r="X44" s="1" t="s">
        <v>80</v>
      </c>
      <c r="Y44" s="2">
        <v>4744.76</v>
      </c>
      <c r="Z44" s="2">
        <v>154.13844108654231</v>
      </c>
      <c r="AA44" s="2">
        <v>14.356299999999999</v>
      </c>
      <c r="AB44" s="2" t="s">
        <v>80</v>
      </c>
      <c r="AC44" s="2" t="s">
        <v>80</v>
      </c>
      <c r="AD44" s="1" t="s">
        <v>80</v>
      </c>
      <c r="AE44" s="2">
        <v>3332.7438425185233</v>
      </c>
      <c r="AF44" s="1" t="s">
        <v>80</v>
      </c>
      <c r="AG44" s="2">
        <v>12.839824848690595</v>
      </c>
      <c r="AH44" s="2">
        <v>27.709374273583197</v>
      </c>
      <c r="AI44" s="2">
        <v>19.929614113196319</v>
      </c>
      <c r="AJ44" s="2">
        <v>4.0003627062285174</v>
      </c>
    </row>
    <row r="45" spans="1:36" x14ac:dyDescent="0.2">
      <c r="A45" s="1" t="s">
        <v>43</v>
      </c>
      <c r="B45" s="1" t="s">
        <v>80</v>
      </c>
      <c r="C45" s="1" t="s">
        <v>80</v>
      </c>
      <c r="D45" s="2">
        <v>3.7819520704110987</v>
      </c>
      <c r="E45" s="2">
        <v>1.0290121301370903</v>
      </c>
      <c r="F45" s="2">
        <v>16.812741243757344</v>
      </c>
      <c r="G45" s="2">
        <v>1.6680936885051738</v>
      </c>
      <c r="H45" s="2">
        <v>9.5277470982534176</v>
      </c>
      <c r="I45" s="1" t="s">
        <v>80</v>
      </c>
      <c r="J45" s="2">
        <v>90.082639625140203</v>
      </c>
      <c r="K45" s="2">
        <v>73.439880061712429</v>
      </c>
      <c r="L45" s="2">
        <v>53.595758085258197</v>
      </c>
      <c r="M45" s="2">
        <v>78.443297880935489</v>
      </c>
      <c r="N45" s="2">
        <v>30.548369254833059</v>
      </c>
      <c r="O45" s="2">
        <v>19.732817165857732</v>
      </c>
      <c r="P45" s="2">
        <v>12.45018555555556</v>
      </c>
      <c r="Q45" s="2">
        <v>95.64807369123011</v>
      </c>
      <c r="R45" s="2">
        <v>97.434049818181805</v>
      </c>
      <c r="S45" s="2">
        <v>66.504629722222205</v>
      </c>
      <c r="T45" s="2">
        <v>82.930555555555557</v>
      </c>
      <c r="U45" s="1" t="s">
        <v>80</v>
      </c>
      <c r="V45" s="2">
        <v>81.430000000000007</v>
      </c>
      <c r="W45" s="2">
        <v>579.32000000000005</v>
      </c>
      <c r="X45" s="2">
        <v>107.27999999999999</v>
      </c>
      <c r="Y45" s="2">
        <v>5575.39</v>
      </c>
      <c r="Z45" s="2">
        <v>164.80509828209929</v>
      </c>
      <c r="AA45" s="2">
        <v>17.916</v>
      </c>
      <c r="AB45" s="2" t="s">
        <v>80</v>
      </c>
      <c r="AC45" s="2" t="s">
        <v>80</v>
      </c>
      <c r="AD45" s="1" t="s">
        <v>80</v>
      </c>
      <c r="AE45" s="2">
        <v>4873.4057876943461</v>
      </c>
      <c r="AF45" s="2">
        <v>4.5102595258572329</v>
      </c>
      <c r="AG45" s="2">
        <v>14.577215339581558</v>
      </c>
      <c r="AH45" s="2">
        <v>28.234461001029842</v>
      </c>
      <c r="AI45" s="2">
        <v>22.832122983385684</v>
      </c>
      <c r="AJ45" s="2">
        <v>9.4278300023496442</v>
      </c>
    </row>
    <row r="46" spans="1:36" x14ac:dyDescent="0.2">
      <c r="A46" s="1" t="s">
        <v>44</v>
      </c>
      <c r="B46" s="1" t="s">
        <v>80</v>
      </c>
      <c r="C46" s="1" t="s">
        <v>80</v>
      </c>
      <c r="D46" s="2">
        <v>8.5945273002905545</v>
      </c>
      <c r="E46" s="2">
        <v>5.426789602205373</v>
      </c>
      <c r="F46" s="2">
        <v>22.532160115974705</v>
      </c>
      <c r="G46" s="2">
        <v>1.8320404429972652</v>
      </c>
      <c r="H46" s="2">
        <v>6.6896637495900304</v>
      </c>
      <c r="I46" s="1" t="s">
        <v>80</v>
      </c>
      <c r="J46" s="2">
        <v>86.404246674662573</v>
      </c>
      <c r="K46" s="2">
        <v>67.623331636648899</v>
      </c>
      <c r="L46" s="2">
        <v>53.710649047537594</v>
      </c>
      <c r="M46" s="2">
        <v>78.125368023555183</v>
      </c>
      <c r="N46" s="2">
        <v>29.860299463556593</v>
      </c>
      <c r="O46" s="2">
        <v>18.489835975655957</v>
      </c>
      <c r="P46" s="2">
        <v>12.121045219780225</v>
      </c>
      <c r="Q46" s="2">
        <v>96.949969972210525</v>
      </c>
      <c r="R46" s="2">
        <v>97.815949393939363</v>
      </c>
      <c r="S46" s="2">
        <v>68.259258935185187</v>
      </c>
      <c r="T46" s="2">
        <v>83.217592592592595</v>
      </c>
      <c r="U46" s="1" t="s">
        <v>80</v>
      </c>
      <c r="V46" s="2">
        <v>77.430000000000007</v>
      </c>
      <c r="W46" s="2">
        <v>516.67999999999995</v>
      </c>
      <c r="X46" s="2">
        <v>121.76</v>
      </c>
      <c r="Y46" s="2">
        <v>5005.5600000000004</v>
      </c>
      <c r="Z46" s="2">
        <v>156.97066061760501</v>
      </c>
      <c r="AA46" s="2">
        <v>17.102</v>
      </c>
      <c r="AB46" s="2" t="s">
        <v>80</v>
      </c>
      <c r="AC46" s="2" t="s">
        <v>80</v>
      </c>
      <c r="AD46" s="1" t="s">
        <v>80</v>
      </c>
      <c r="AE46" s="2">
        <v>3895.9458277045901</v>
      </c>
      <c r="AF46" s="2">
        <v>4.0550823291610989</v>
      </c>
      <c r="AG46" s="2">
        <v>11.147820883542284</v>
      </c>
      <c r="AH46" s="2">
        <v>28.481870106987788</v>
      </c>
      <c r="AI46" s="2">
        <v>24.075368292622123</v>
      </c>
      <c r="AJ46" s="2">
        <v>3.7800425453423312</v>
      </c>
    </row>
    <row r="47" spans="1:36" x14ac:dyDescent="0.2">
      <c r="A47" s="1" t="s">
        <v>46</v>
      </c>
      <c r="B47" s="1" t="s">
        <v>80</v>
      </c>
      <c r="C47" s="1" t="s">
        <v>80</v>
      </c>
      <c r="D47" s="2">
        <v>6.8644160985265001</v>
      </c>
      <c r="E47" s="2">
        <v>4.9692915173700909</v>
      </c>
      <c r="F47" s="2">
        <v>15.197045680129435</v>
      </c>
      <c r="G47" s="2">
        <v>1.8256592537614178</v>
      </c>
      <c r="H47" s="2">
        <v>6.1625869955038732</v>
      </c>
      <c r="I47" s="1" t="s">
        <v>80</v>
      </c>
      <c r="J47" s="2">
        <v>82.50922917925503</v>
      </c>
      <c r="K47" s="2">
        <v>74.710078993637296</v>
      </c>
      <c r="L47" s="2">
        <v>55.70211600238936</v>
      </c>
      <c r="M47" s="2">
        <v>69.920766143359074</v>
      </c>
      <c r="N47" s="2">
        <v>23.446677101438443</v>
      </c>
      <c r="O47" s="2">
        <v>19.363027060758252</v>
      </c>
      <c r="P47" s="2">
        <v>12.541366</v>
      </c>
      <c r="Q47" s="2">
        <v>97.688389731620177</v>
      </c>
      <c r="R47" s="2">
        <v>98.027032500000004</v>
      </c>
      <c r="S47" s="2">
        <v>66.463768695652178</v>
      </c>
      <c r="T47" s="2">
        <v>88</v>
      </c>
      <c r="U47" s="1" t="s">
        <v>80</v>
      </c>
      <c r="V47" s="2">
        <v>54.1</v>
      </c>
      <c r="W47" s="2">
        <v>305.93999999999994</v>
      </c>
      <c r="X47" s="1" t="s">
        <v>80</v>
      </c>
      <c r="Y47" s="2">
        <v>3145.18</v>
      </c>
      <c r="Z47" s="2">
        <v>141.99494524010112</v>
      </c>
      <c r="AA47" s="2">
        <v>13.0145</v>
      </c>
      <c r="AB47" s="2" t="s">
        <v>80</v>
      </c>
      <c r="AC47" s="2" t="s">
        <v>80</v>
      </c>
      <c r="AD47" s="1" t="s">
        <v>80</v>
      </c>
      <c r="AE47" s="2">
        <v>3230.7890050804003</v>
      </c>
      <c r="AF47" s="2">
        <v>3.716774004447136</v>
      </c>
      <c r="AG47" s="2">
        <v>7.4436867402956892</v>
      </c>
      <c r="AH47" s="2">
        <v>23.634192065408069</v>
      </c>
      <c r="AI47" s="2">
        <v>25.547203621859872</v>
      </c>
      <c r="AJ47" s="2">
        <v>3.6736077536237595</v>
      </c>
    </row>
    <row r="48" spans="1:36" x14ac:dyDescent="0.2">
      <c r="A48" s="1" t="s">
        <v>47</v>
      </c>
      <c r="B48" s="1" t="s">
        <v>80</v>
      </c>
      <c r="C48" s="1" t="s">
        <v>80</v>
      </c>
      <c r="D48" s="2">
        <v>5.4056660638939125</v>
      </c>
      <c r="E48" s="2">
        <v>2.7143892624159562</v>
      </c>
      <c r="F48" s="2">
        <v>11.016934999361141</v>
      </c>
      <c r="G48" s="2">
        <v>1.6584996284766573</v>
      </c>
      <c r="H48" s="2">
        <v>4.4879257574080285</v>
      </c>
      <c r="I48" s="1" t="s">
        <v>80</v>
      </c>
      <c r="J48" s="2">
        <v>93.106503988404683</v>
      </c>
      <c r="K48" s="2">
        <v>75.212024535382355</v>
      </c>
      <c r="L48" s="2">
        <v>61.676591610792919</v>
      </c>
      <c r="M48" s="2">
        <v>83.449289919751862</v>
      </c>
      <c r="N48" s="2">
        <v>13.876979980479554</v>
      </c>
      <c r="O48" s="2">
        <v>11.362016716587368</v>
      </c>
      <c r="P48" s="2">
        <v>12.773598000000002</v>
      </c>
      <c r="Q48" s="2">
        <v>92.446351931330469</v>
      </c>
      <c r="R48" s="2">
        <v>98.07978</v>
      </c>
      <c r="S48" s="2">
        <v>65.8</v>
      </c>
      <c r="T48" s="2">
        <v>84.8</v>
      </c>
      <c r="U48" s="1" t="s">
        <v>80</v>
      </c>
      <c r="V48" s="1" t="s">
        <v>80</v>
      </c>
      <c r="W48" s="2">
        <v>366.69</v>
      </c>
      <c r="X48" s="1" t="s">
        <v>80</v>
      </c>
      <c r="Y48" s="2">
        <v>3922.03</v>
      </c>
      <c r="Z48" s="2">
        <v>162.46756479267813</v>
      </c>
      <c r="AA48" s="2">
        <v>15.4596</v>
      </c>
      <c r="AB48" s="2" t="s">
        <v>80</v>
      </c>
      <c r="AC48" s="2" t="s">
        <v>80</v>
      </c>
      <c r="AD48" s="1" t="s">
        <v>80</v>
      </c>
      <c r="AE48" s="2">
        <v>3071.0190308598721</v>
      </c>
      <c r="AF48" s="1" t="s">
        <v>80</v>
      </c>
      <c r="AG48" s="2">
        <v>9.2032430168767174</v>
      </c>
      <c r="AH48" s="2">
        <v>23.142484721882276</v>
      </c>
      <c r="AI48" s="2">
        <v>23.136897055409783</v>
      </c>
      <c r="AJ48" s="2">
        <v>4.7439771414109506</v>
      </c>
    </row>
    <row r="49" spans="1:36" x14ac:dyDescent="0.2">
      <c r="A49" s="1" t="s">
        <v>48</v>
      </c>
      <c r="B49" s="1" t="s">
        <v>80</v>
      </c>
      <c r="C49" s="1" t="s">
        <v>80</v>
      </c>
      <c r="D49" s="2">
        <v>5.1840610149691573</v>
      </c>
      <c r="E49" s="2">
        <v>2.2579885738688157</v>
      </c>
      <c r="F49" s="2">
        <v>11.409688318146323</v>
      </c>
      <c r="G49" s="2">
        <v>1.62911262038635</v>
      </c>
      <c r="H49" s="2">
        <v>4.60221952667231</v>
      </c>
      <c r="I49" s="1" t="s">
        <v>80</v>
      </c>
      <c r="J49" s="2">
        <v>85.648268172809978</v>
      </c>
      <c r="K49" s="2">
        <v>64.642698809185589</v>
      </c>
      <c r="L49" s="2">
        <v>59.49514260332451</v>
      </c>
      <c r="M49" s="2">
        <v>76.910137981161185</v>
      </c>
      <c r="N49" s="2">
        <v>23.860849285811021</v>
      </c>
      <c r="O49" s="2">
        <v>16.55873252241906</v>
      </c>
      <c r="P49" s="2">
        <v>12.676936181818181</v>
      </c>
      <c r="Q49" s="2">
        <v>97.075908244877311</v>
      </c>
      <c r="R49" s="2">
        <v>98.136700392156897</v>
      </c>
      <c r="S49" s="2">
        <v>63.975757636363639</v>
      </c>
      <c r="T49" s="2">
        <v>84.163636363636357</v>
      </c>
      <c r="U49" s="1" t="s">
        <v>80</v>
      </c>
      <c r="V49" s="2">
        <v>82.29</v>
      </c>
      <c r="W49" s="2">
        <v>392.93</v>
      </c>
      <c r="X49" s="2">
        <v>113.87</v>
      </c>
      <c r="Y49" s="2">
        <v>4517.22</v>
      </c>
      <c r="Z49" s="2">
        <v>160.77645165675906</v>
      </c>
      <c r="AA49" s="2">
        <v>17.523299999999999</v>
      </c>
      <c r="AB49" s="2" t="s">
        <v>80</v>
      </c>
      <c r="AC49" s="2" t="s">
        <v>80</v>
      </c>
      <c r="AD49" s="1" t="s">
        <v>80</v>
      </c>
      <c r="AE49" s="2">
        <v>3680.5972273613625</v>
      </c>
      <c r="AF49" s="2">
        <v>4.2004622484632002</v>
      </c>
      <c r="AG49" s="2">
        <v>11.896624900795674</v>
      </c>
      <c r="AH49" s="2">
        <v>27.348333761536136</v>
      </c>
      <c r="AI49" s="2">
        <v>24.908957596897942</v>
      </c>
      <c r="AJ49" s="2">
        <v>4.520303232277044</v>
      </c>
    </row>
    <row r="50" spans="1:36" x14ac:dyDescent="0.2">
      <c r="A50" s="1" t="s">
        <v>49</v>
      </c>
      <c r="B50" s="1" t="s">
        <v>80</v>
      </c>
      <c r="C50" s="1" t="s">
        <v>80</v>
      </c>
      <c r="D50" s="2">
        <v>4.8356406707120003</v>
      </c>
      <c r="E50" s="2">
        <v>3.1025147157517243</v>
      </c>
      <c r="F50" s="2">
        <v>15.750645091853471</v>
      </c>
      <c r="G50" s="2">
        <v>3.7159658831134021</v>
      </c>
      <c r="H50" s="2">
        <v>5.8195605788942153</v>
      </c>
      <c r="I50" s="1" t="s">
        <v>80</v>
      </c>
      <c r="J50" s="2">
        <v>87.741539555129137</v>
      </c>
      <c r="K50" s="2">
        <v>66.764958277667901</v>
      </c>
      <c r="L50" s="2">
        <v>60.19302734412895</v>
      </c>
      <c r="M50" s="2">
        <v>78.807982169263809</v>
      </c>
      <c r="N50" s="2">
        <v>21.127168618285264</v>
      </c>
      <c r="O50" s="2">
        <v>14.831330279950938</v>
      </c>
      <c r="P50" s="2">
        <v>13.27734323529412</v>
      </c>
      <c r="Q50" s="2">
        <v>95.85705100603866</v>
      </c>
      <c r="R50" s="2">
        <v>97.984219117647058</v>
      </c>
      <c r="S50" s="2">
        <v>63.390476571428579</v>
      </c>
      <c r="T50" s="2">
        <v>85.285714285714292</v>
      </c>
      <c r="U50" s="1" t="s">
        <v>80</v>
      </c>
      <c r="V50" s="2">
        <v>62.99</v>
      </c>
      <c r="W50" s="2">
        <v>294.43</v>
      </c>
      <c r="X50" s="2">
        <v>82.57</v>
      </c>
      <c r="Y50" s="2">
        <v>3361.61</v>
      </c>
      <c r="Z50" s="2">
        <v>138.45562650746567</v>
      </c>
      <c r="AA50" s="2">
        <v>15.0799</v>
      </c>
      <c r="AB50" s="2" t="s">
        <v>80</v>
      </c>
      <c r="AC50" s="2" t="s">
        <v>80</v>
      </c>
      <c r="AD50" s="1" t="s">
        <v>80</v>
      </c>
      <c r="AE50" s="2">
        <v>3227.9590200498155</v>
      </c>
      <c r="AF50" s="2">
        <v>2.7174388754772059</v>
      </c>
      <c r="AG50" s="2">
        <v>9.5821113102441924</v>
      </c>
      <c r="AH50" s="2">
        <v>26.647425335438761</v>
      </c>
      <c r="AI50" s="2">
        <v>29.072045940456242</v>
      </c>
      <c r="AJ50" s="2">
        <v>3.8999366342679247</v>
      </c>
    </row>
    <row r="51" spans="1:36" x14ac:dyDescent="0.2">
      <c r="A51" s="1" t="s">
        <v>50</v>
      </c>
      <c r="B51" s="1" t="s">
        <v>80</v>
      </c>
      <c r="C51" s="1" t="s">
        <v>80</v>
      </c>
      <c r="D51" s="2">
        <v>8.3848869118440881</v>
      </c>
      <c r="E51" s="2">
        <v>6.0315751310137227</v>
      </c>
      <c r="F51" s="2">
        <v>17.297953809946065</v>
      </c>
      <c r="G51" s="2">
        <v>2.133694451181718</v>
      </c>
      <c r="H51" s="2">
        <v>6.6108288364933046</v>
      </c>
      <c r="I51" s="1" t="s">
        <v>80</v>
      </c>
      <c r="J51" s="2">
        <v>83.118862013448037</v>
      </c>
      <c r="K51" s="2">
        <v>74.197968726470165</v>
      </c>
      <c r="L51" s="2">
        <v>50.637666897982484</v>
      </c>
      <c r="M51" s="2">
        <v>81.285415939130871</v>
      </c>
      <c r="N51" s="2">
        <v>27.415303499336137</v>
      </c>
      <c r="O51" s="2">
        <v>15.411519978513596</v>
      </c>
      <c r="P51" s="2">
        <v>12.540544347826087</v>
      </c>
      <c r="Q51" s="2">
        <v>95.94456134740436</v>
      </c>
      <c r="R51" s="2">
        <v>96.695298095238101</v>
      </c>
      <c r="S51" s="2">
        <v>62.507247391304347</v>
      </c>
      <c r="T51" s="2">
        <v>82.086956521739125</v>
      </c>
      <c r="U51" s="1" t="s">
        <v>80</v>
      </c>
      <c r="V51" s="1" t="s">
        <v>80</v>
      </c>
      <c r="W51" s="1" t="s">
        <v>80</v>
      </c>
      <c r="X51" s="1" t="s">
        <v>80</v>
      </c>
      <c r="Y51" s="2">
        <v>6970.16</v>
      </c>
      <c r="Z51" s="2">
        <v>196.3451807228916</v>
      </c>
      <c r="AA51" s="2">
        <v>21.225100000000001</v>
      </c>
      <c r="AB51" s="2" t="s">
        <v>80</v>
      </c>
      <c r="AC51" s="2" t="s">
        <v>80</v>
      </c>
      <c r="AD51" s="1" t="s">
        <v>80</v>
      </c>
      <c r="AE51" s="2">
        <v>5275.8525974922404</v>
      </c>
      <c r="AF51" s="2">
        <v>3.8317779294489527</v>
      </c>
      <c r="AG51" s="2">
        <v>18.221956345188545</v>
      </c>
      <c r="AH51" s="2">
        <v>29.980461941217673</v>
      </c>
      <c r="AI51" s="2">
        <v>27.602922901172498</v>
      </c>
      <c r="AJ51" s="2">
        <v>10.355679203124051</v>
      </c>
    </row>
    <row r="52" spans="1:36" x14ac:dyDescent="0.2">
      <c r="A52" s="1" t="s">
        <v>51</v>
      </c>
      <c r="B52" s="1" t="s">
        <v>80</v>
      </c>
      <c r="C52" s="1" t="s">
        <v>80</v>
      </c>
      <c r="D52" s="2">
        <v>4.5625645361544969</v>
      </c>
      <c r="E52" s="2">
        <v>3.2827050278066969</v>
      </c>
      <c r="F52" s="2">
        <v>13.908782050412157</v>
      </c>
      <c r="G52" s="2">
        <v>1.7452884885239273</v>
      </c>
      <c r="H52" s="2">
        <v>3.9902405158552217</v>
      </c>
      <c r="I52" s="1" t="s">
        <v>80</v>
      </c>
      <c r="J52" s="2">
        <v>87.366984567593207</v>
      </c>
      <c r="K52" s="2">
        <v>76.100992326023501</v>
      </c>
      <c r="L52" s="2">
        <v>59.062486153338021</v>
      </c>
      <c r="M52" s="2">
        <v>79.899174180835004</v>
      </c>
      <c r="N52" s="2">
        <v>15.884439108362342</v>
      </c>
      <c r="O52" s="2">
        <v>11.666762184053351</v>
      </c>
      <c r="P52" s="2">
        <v>12.626866363636365</v>
      </c>
      <c r="Q52" s="2">
        <v>97.065461261320877</v>
      </c>
      <c r="R52" s="2">
        <v>98.06427431818183</v>
      </c>
      <c r="S52" s="2">
        <v>67.014184468085105</v>
      </c>
      <c r="T52" s="2">
        <v>86.468085106382972</v>
      </c>
      <c r="U52" s="1" t="s">
        <v>80</v>
      </c>
      <c r="V52" s="2">
        <v>57.4</v>
      </c>
      <c r="W52" s="2">
        <v>444.83000000000004</v>
      </c>
      <c r="X52" s="2">
        <v>104.89999999999998</v>
      </c>
      <c r="Y52" s="2">
        <v>4473.1499999999996</v>
      </c>
      <c r="Z52" s="2">
        <v>174.00883300181462</v>
      </c>
      <c r="AA52" s="2">
        <v>15.726900000000001</v>
      </c>
      <c r="AB52" s="2" t="s">
        <v>80</v>
      </c>
      <c r="AC52" s="2" t="s">
        <v>80</v>
      </c>
      <c r="AD52" s="1" t="s">
        <v>80</v>
      </c>
      <c r="AE52" s="2">
        <v>3684.7231648075053</v>
      </c>
      <c r="AF52" s="2">
        <v>4.0130089911589408</v>
      </c>
      <c r="AG52" s="2">
        <v>13.190606690711034</v>
      </c>
      <c r="AH52" s="2">
        <v>26.242276566666167</v>
      </c>
      <c r="AI52" s="2">
        <v>19.190903210860142</v>
      </c>
      <c r="AJ52" s="2">
        <v>6.039556414615129</v>
      </c>
    </row>
    <row r="53" spans="1:36" x14ac:dyDescent="0.2">
      <c r="A53" s="1" t="s">
        <v>52</v>
      </c>
      <c r="B53" s="1" t="s">
        <v>80</v>
      </c>
      <c r="C53" s="1" t="s">
        <v>80</v>
      </c>
      <c r="D53" s="2">
        <v>9.3033102968530255</v>
      </c>
      <c r="E53" s="2">
        <v>8.2958694518268299</v>
      </c>
      <c r="F53" s="2">
        <v>19.416546443424664</v>
      </c>
      <c r="G53" s="2">
        <v>4.174129785815726</v>
      </c>
      <c r="H53" s="2">
        <v>5.2673105285570365</v>
      </c>
      <c r="I53" s="1" t="s">
        <v>80</v>
      </c>
      <c r="J53" s="2">
        <v>76.735669227086817</v>
      </c>
      <c r="K53" s="2">
        <v>67.561536422090086</v>
      </c>
      <c r="L53" s="2">
        <v>50.264168937252698</v>
      </c>
      <c r="M53" s="2">
        <v>73.405064533444914</v>
      </c>
      <c r="N53" s="2">
        <v>19.667672522315119</v>
      </c>
      <c r="O53" s="2">
        <v>14.508282293434752</v>
      </c>
      <c r="P53" s="2">
        <v>12.80566285714286</v>
      </c>
      <c r="Q53" s="2">
        <v>97.282396919642565</v>
      </c>
      <c r="R53" s="2">
        <v>95.76050875</v>
      </c>
      <c r="S53" s="2">
        <v>67.041666250000006</v>
      </c>
      <c r="T53" s="2">
        <v>85.625</v>
      </c>
      <c r="U53" s="1" t="s">
        <v>80</v>
      </c>
      <c r="V53" s="2">
        <v>115.72</v>
      </c>
      <c r="W53" s="2">
        <v>650.96</v>
      </c>
      <c r="X53" s="1" t="s">
        <v>80</v>
      </c>
      <c r="Y53" s="2">
        <v>3974.85</v>
      </c>
      <c r="Z53" s="2">
        <v>154.73035940129307</v>
      </c>
      <c r="AA53" s="2">
        <v>14.3734</v>
      </c>
      <c r="AB53" s="2" t="s">
        <v>80</v>
      </c>
      <c r="AC53" s="2" t="s">
        <v>80</v>
      </c>
      <c r="AD53" s="1" t="s">
        <v>80</v>
      </c>
      <c r="AE53" s="2">
        <v>3957.3061927797826</v>
      </c>
      <c r="AF53" s="1" t="s">
        <v>80</v>
      </c>
      <c r="AG53" s="2">
        <v>16.289212645034763</v>
      </c>
      <c r="AH53" s="2">
        <v>26.048320795931012</v>
      </c>
      <c r="AI53" s="2">
        <v>19.308033725842801</v>
      </c>
      <c r="AJ53" s="2">
        <v>5.8459773741319339</v>
      </c>
    </row>
  </sheetData>
  <sheetProtection algorithmName="SHA-512" hashValue="qkmCsne4vod8pjzvv3CmyvJkBviFrhshS9fa6x4+n36F2qyrbDnuTP80W5fX0QMhQhFIDiw4doidxmLJ0kZTlA==" saltValue="KBFHKZGCXrk5RIiAzOVhmw==" spinCount="100000" sheet="1" objects="1" scenarios="1" selectLockedCells="1" selectUnlockedCells="1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workbookViewId="0">
      <selection activeCell="F56" sqref="F56"/>
    </sheetView>
  </sheetViews>
  <sheetFormatPr defaultRowHeight="12.75" x14ac:dyDescent="0.2"/>
  <cols>
    <col min="1" max="1" width="22.7109375" style="1" customWidth="1"/>
    <col min="2" max="16384" width="9.140625" style="1"/>
  </cols>
  <sheetData>
    <row r="1" spans="1:36" x14ac:dyDescent="0.2">
      <c r="B1" s="1" t="s">
        <v>0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83</v>
      </c>
      <c r="W1" s="1" t="s">
        <v>84</v>
      </c>
      <c r="X1" s="1" t="s">
        <v>85</v>
      </c>
      <c r="Y1" s="1" t="s">
        <v>86</v>
      </c>
      <c r="Z1" s="1" t="s">
        <v>87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94</v>
      </c>
      <c r="AF1" s="1" t="s">
        <v>95</v>
      </c>
      <c r="AG1" s="1" t="s">
        <v>76</v>
      </c>
      <c r="AH1" s="1" t="s">
        <v>77</v>
      </c>
      <c r="AI1" s="1" t="s">
        <v>78</v>
      </c>
      <c r="AJ1" s="1" t="s">
        <v>192</v>
      </c>
    </row>
    <row r="2" spans="1:36" x14ac:dyDescent="0.2">
      <c r="A2" s="1" t="s">
        <v>45</v>
      </c>
      <c r="B2" s="1" t="s">
        <v>80</v>
      </c>
      <c r="C2" s="1" t="s">
        <v>80</v>
      </c>
      <c r="D2" s="2">
        <v>21.628778621248944</v>
      </c>
      <c r="E2" s="2">
        <v>9.8848315556298871</v>
      </c>
      <c r="F2" s="2">
        <v>30.053671770497502</v>
      </c>
      <c r="G2" s="2">
        <v>15.490548318563269</v>
      </c>
      <c r="H2" s="2">
        <v>16.799053005583996</v>
      </c>
      <c r="I2" s="1" t="s">
        <v>80</v>
      </c>
      <c r="J2" s="2">
        <v>78.66534898775771</v>
      </c>
      <c r="K2" s="2">
        <v>54.406233063722453</v>
      </c>
      <c r="L2" s="2">
        <v>44.701202162672274</v>
      </c>
      <c r="M2" s="2">
        <v>68.097212451147669</v>
      </c>
      <c r="N2" s="2">
        <v>25.17602980167381</v>
      </c>
      <c r="O2" s="2">
        <v>20.257176994151514</v>
      </c>
      <c r="P2" s="2">
        <v>12.34362271854304</v>
      </c>
      <c r="Q2" s="2">
        <v>96.277127687265761</v>
      </c>
      <c r="R2" s="2">
        <v>97.627134568165673</v>
      </c>
      <c r="S2" s="2">
        <v>64.816983310495246</v>
      </c>
      <c r="T2" s="2">
        <v>82.945188414824045</v>
      </c>
      <c r="U2" s="1" t="s">
        <v>80</v>
      </c>
      <c r="V2" s="2">
        <v>111.10325085707284</v>
      </c>
      <c r="W2" s="2">
        <v>620.52877618056596</v>
      </c>
      <c r="X2" s="2">
        <v>186.54003409351293</v>
      </c>
      <c r="Y2" s="2">
        <v>5675.07</v>
      </c>
      <c r="Z2" s="2">
        <v>184.9394814764141</v>
      </c>
      <c r="AA2" s="2">
        <v>18.567699999999999</v>
      </c>
      <c r="AB2" s="2">
        <v>19.912644206370643</v>
      </c>
      <c r="AC2" s="2">
        <v>18.857333367629607</v>
      </c>
      <c r="AD2" s="1" t="s">
        <v>80</v>
      </c>
      <c r="AE2" s="2">
        <v>7615.4966483313483</v>
      </c>
      <c r="AF2" s="2">
        <v>6.6828647941098547</v>
      </c>
      <c r="AG2" s="2">
        <v>20.050885115752074</v>
      </c>
      <c r="AH2" s="2">
        <v>28.180229845683197</v>
      </c>
      <c r="AI2" s="2">
        <v>34.858525197468474</v>
      </c>
      <c r="AJ2" s="2">
        <v>9.6822370071342956</v>
      </c>
    </row>
    <row r="3" spans="1:36" x14ac:dyDescent="0.2">
      <c r="A3" s="1" t="s">
        <v>1</v>
      </c>
      <c r="B3" s="1" t="s">
        <v>80</v>
      </c>
      <c r="C3" s="1" t="s">
        <v>80</v>
      </c>
      <c r="D3" s="2">
        <v>19.472577006104213</v>
      </c>
      <c r="E3" s="2">
        <v>7.9512128836199976</v>
      </c>
      <c r="F3" s="2">
        <v>35.286587020689197</v>
      </c>
      <c r="G3" s="2">
        <v>18.030029286239092</v>
      </c>
      <c r="H3" s="2">
        <v>19.985858318684251</v>
      </c>
      <c r="I3" s="1" t="s">
        <v>80</v>
      </c>
      <c r="J3" s="2">
        <v>80.420668739857845</v>
      </c>
      <c r="K3" s="2">
        <v>54.350188188827261</v>
      </c>
      <c r="L3" s="2">
        <v>42.41210068178632</v>
      </c>
      <c r="M3" s="2">
        <v>69.687852794169586</v>
      </c>
      <c r="N3" s="2">
        <v>38.515102608837168</v>
      </c>
      <c r="O3" s="2">
        <v>28.79006210163168</v>
      </c>
      <c r="P3" s="2">
        <v>12.711851463414632</v>
      </c>
      <c r="Q3" s="2">
        <v>96.147451448127669</v>
      </c>
      <c r="R3" s="2">
        <v>97.930330545454538</v>
      </c>
      <c r="S3" s="2">
        <v>67.264367701149425</v>
      </c>
      <c r="T3" s="2">
        <v>81.770114942528735</v>
      </c>
      <c r="U3" s="1" t="s">
        <v>80</v>
      </c>
      <c r="V3" s="1" t="s">
        <v>80</v>
      </c>
      <c r="W3" s="1" t="s">
        <v>80</v>
      </c>
      <c r="X3" s="1" t="s">
        <v>80</v>
      </c>
      <c r="Y3" s="2">
        <v>6680.32</v>
      </c>
      <c r="Z3" s="2">
        <v>190.908663371622</v>
      </c>
      <c r="AA3" s="2">
        <v>18.5901</v>
      </c>
      <c r="AB3" s="2">
        <v>21.574023115024765</v>
      </c>
      <c r="AC3" s="2">
        <v>21.140790558974683</v>
      </c>
      <c r="AD3" s="1" t="s">
        <v>80</v>
      </c>
      <c r="AE3" s="2">
        <v>11441.186886144591</v>
      </c>
      <c r="AF3" s="2">
        <v>9.4681639976737966</v>
      </c>
      <c r="AG3" s="2">
        <v>24.225990399627996</v>
      </c>
      <c r="AH3" s="2">
        <v>33.126505747583934</v>
      </c>
      <c r="AI3" s="2">
        <v>41.167344543031426</v>
      </c>
      <c r="AJ3" s="2">
        <v>17.777464923387779</v>
      </c>
    </row>
    <row r="4" spans="1:36" x14ac:dyDescent="0.2">
      <c r="A4" s="1" t="s">
        <v>2</v>
      </c>
      <c r="B4" s="1" t="s">
        <v>80</v>
      </c>
      <c r="C4" s="1" t="s">
        <v>80</v>
      </c>
      <c r="D4" s="2">
        <v>22.470586651589802</v>
      </c>
      <c r="E4" s="2">
        <v>12.767287107724767</v>
      </c>
      <c r="F4" s="2">
        <v>30.686489191500115</v>
      </c>
      <c r="G4" s="2">
        <v>16.737980750617513</v>
      </c>
      <c r="H4" s="2">
        <v>17.433365486371304</v>
      </c>
      <c r="I4" s="1" t="s">
        <v>80</v>
      </c>
      <c r="J4" s="2">
        <v>66.487982359500791</v>
      </c>
      <c r="K4" s="2">
        <v>51.88545422564642</v>
      </c>
      <c r="L4" s="2">
        <v>41.686560935544968</v>
      </c>
      <c r="M4" s="2">
        <v>59.406466621987143</v>
      </c>
      <c r="N4" s="2">
        <v>20.793663598582548</v>
      </c>
      <c r="O4" s="2">
        <v>16.009023912003741</v>
      </c>
      <c r="P4" s="2">
        <v>12.980558333333335</v>
      </c>
      <c r="Q4" s="2">
        <v>97.746965269151275</v>
      </c>
      <c r="R4" s="2">
        <v>98.144514999999998</v>
      </c>
      <c r="S4" s="2">
        <v>67.555558333333337</v>
      </c>
      <c r="T4" s="2">
        <v>86.5</v>
      </c>
      <c r="U4" s="1" t="s">
        <v>80</v>
      </c>
      <c r="V4" s="1" t="s">
        <v>80</v>
      </c>
      <c r="W4" s="1" t="s">
        <v>80</v>
      </c>
      <c r="X4" s="1" t="s">
        <v>80</v>
      </c>
      <c r="Y4" s="2">
        <v>4260.63</v>
      </c>
      <c r="Z4" s="2">
        <v>180.85756874450556</v>
      </c>
      <c r="AA4" s="2">
        <v>14.5998</v>
      </c>
      <c r="AB4" s="1" t="s">
        <v>80</v>
      </c>
      <c r="AC4" s="1" t="s">
        <v>80</v>
      </c>
      <c r="AD4" s="1" t="s">
        <v>80</v>
      </c>
      <c r="AE4" s="2">
        <v>8434.6757575413048</v>
      </c>
      <c r="AF4" s="2">
        <v>6.5417626157061877</v>
      </c>
      <c r="AG4" s="2">
        <v>22.755931626676563</v>
      </c>
      <c r="AH4" s="2">
        <v>27.262984385465966</v>
      </c>
      <c r="AI4" s="2">
        <v>32.567463552885208</v>
      </c>
      <c r="AJ4" s="2">
        <v>8.2988728458379679</v>
      </c>
    </row>
    <row r="5" spans="1:36" x14ac:dyDescent="0.2">
      <c r="A5" s="1" t="s">
        <v>3</v>
      </c>
      <c r="B5" s="1" t="s">
        <v>80</v>
      </c>
      <c r="C5" s="1" t="s">
        <v>80</v>
      </c>
      <c r="D5" s="2">
        <v>22.848512278469567</v>
      </c>
      <c r="E5" s="2">
        <v>14.74567762158985</v>
      </c>
      <c r="F5" s="2">
        <v>29.388521966510567</v>
      </c>
      <c r="G5" s="2">
        <v>16.765419246041134</v>
      </c>
      <c r="H5" s="2">
        <v>18.522836253371462</v>
      </c>
      <c r="I5" s="1" t="s">
        <v>80</v>
      </c>
      <c r="J5" s="2">
        <v>75.593497209463933</v>
      </c>
      <c r="K5" s="2">
        <v>46.24124206497936</v>
      </c>
      <c r="L5" s="2">
        <v>43.644473425011185</v>
      </c>
      <c r="M5" s="2">
        <v>64.95784789734374</v>
      </c>
      <c r="N5" s="2">
        <v>24.257334128605724</v>
      </c>
      <c r="O5" s="2">
        <v>16.92706531535368</v>
      </c>
      <c r="P5" s="2">
        <v>12.295979399999997</v>
      </c>
      <c r="Q5" s="2">
        <v>95.944913980464563</v>
      </c>
      <c r="R5" s="2">
        <v>97.683226666666656</v>
      </c>
      <c r="S5" s="2">
        <v>64.407407592592591</v>
      </c>
      <c r="T5" s="2">
        <v>83.370370370370367</v>
      </c>
      <c r="U5" s="1" t="s">
        <v>80</v>
      </c>
      <c r="V5" s="2">
        <v>112.9</v>
      </c>
      <c r="W5" s="2">
        <v>520.4</v>
      </c>
      <c r="X5" s="2">
        <v>183.70000000000002</v>
      </c>
      <c r="Y5" s="2">
        <v>4063.77</v>
      </c>
      <c r="Z5" s="2">
        <v>174.5455841437076</v>
      </c>
      <c r="AA5" s="2">
        <v>17.129200000000001</v>
      </c>
      <c r="AB5" s="2">
        <v>21.598414795244388</v>
      </c>
      <c r="AC5" s="2">
        <v>11.500236630383341</v>
      </c>
      <c r="AD5" s="1" t="s">
        <v>80</v>
      </c>
      <c r="AE5" s="2">
        <v>7652.9635630630646</v>
      </c>
      <c r="AF5" s="2">
        <v>6.5389885190567076</v>
      </c>
      <c r="AG5" s="2">
        <v>18.611290711380533</v>
      </c>
      <c r="AH5" s="2">
        <v>25.358061462905152</v>
      </c>
      <c r="AI5" s="2">
        <v>36.728431878881082</v>
      </c>
      <c r="AJ5" s="2">
        <v>9.131556281292962</v>
      </c>
    </row>
    <row r="6" spans="1:36" x14ac:dyDescent="0.2">
      <c r="A6" s="1" t="s">
        <v>4</v>
      </c>
      <c r="B6" s="1" t="s">
        <v>80</v>
      </c>
      <c r="C6" s="1" t="s">
        <v>80</v>
      </c>
      <c r="D6" s="2">
        <v>26.196077288491242</v>
      </c>
      <c r="E6" s="2">
        <v>7.8621337800841742</v>
      </c>
      <c r="F6" s="2">
        <v>37.637606497589651</v>
      </c>
      <c r="G6" s="2">
        <v>20.221116481076315</v>
      </c>
      <c r="H6" s="2">
        <v>22.677187131642739</v>
      </c>
      <c r="I6" s="1" t="s">
        <v>80</v>
      </c>
      <c r="J6" s="2">
        <v>78.057750556826079</v>
      </c>
      <c r="K6" s="2">
        <v>55.221495850968353</v>
      </c>
      <c r="L6" s="2">
        <v>41.723048784709277</v>
      </c>
      <c r="M6" s="2">
        <v>62.089656710373973</v>
      </c>
      <c r="N6" s="2">
        <v>35.809180110631829</v>
      </c>
      <c r="O6" s="2">
        <v>25.101318532574307</v>
      </c>
      <c r="P6" s="2">
        <v>13.440192325581394</v>
      </c>
      <c r="Q6" s="2">
        <v>96.200409223822874</v>
      </c>
      <c r="R6" s="2">
        <v>97.147181578947368</v>
      </c>
      <c r="S6" s="2">
        <v>65.553030227272728</v>
      </c>
      <c r="T6" s="2">
        <v>80.340909090909093</v>
      </c>
      <c r="U6" s="1" t="s">
        <v>80</v>
      </c>
      <c r="V6" s="2">
        <v>82.3</v>
      </c>
      <c r="W6" s="2">
        <v>926.9</v>
      </c>
      <c r="X6" s="2">
        <v>233.50000000000003</v>
      </c>
      <c r="Y6" s="2">
        <v>6563.68</v>
      </c>
      <c r="Z6" s="2">
        <v>184.61771350752332</v>
      </c>
      <c r="AA6" s="2">
        <v>18.335599999999999</v>
      </c>
      <c r="AB6" s="2">
        <v>23.6166967133546</v>
      </c>
      <c r="AC6" s="2">
        <v>26.934330299089726</v>
      </c>
      <c r="AD6" s="1" t="s">
        <v>80</v>
      </c>
      <c r="AE6" s="2">
        <v>11016.296795200962</v>
      </c>
      <c r="AF6" s="2">
        <v>7.885159932687321</v>
      </c>
      <c r="AG6" s="2">
        <v>26.442210459314385</v>
      </c>
      <c r="AH6" s="2">
        <v>32.449372453558126</v>
      </c>
      <c r="AI6" s="2">
        <v>43.246336704011114</v>
      </c>
      <c r="AJ6" s="2">
        <v>12.496227905741208</v>
      </c>
    </row>
    <row r="7" spans="1:36" x14ac:dyDescent="0.2">
      <c r="A7" s="1" t="s">
        <v>5</v>
      </c>
      <c r="B7" s="1" t="s">
        <v>80</v>
      </c>
      <c r="C7" s="1" t="s">
        <v>80</v>
      </c>
      <c r="D7" s="2">
        <v>26.1666738163572</v>
      </c>
      <c r="E7" s="2">
        <v>11.212247756484651</v>
      </c>
      <c r="F7" s="2">
        <v>30.316032473554202</v>
      </c>
      <c r="G7" s="2">
        <v>14.811303387918331</v>
      </c>
      <c r="H7" s="2">
        <v>16.118723521412424</v>
      </c>
      <c r="I7" s="1" t="s">
        <v>80</v>
      </c>
      <c r="J7" s="2">
        <v>73.831673390057361</v>
      </c>
      <c r="K7" s="2">
        <v>44.713581178227315</v>
      </c>
      <c r="L7" s="2">
        <v>40.081499150405762</v>
      </c>
      <c r="M7" s="2">
        <v>64.692058079643175</v>
      </c>
      <c r="N7" s="2">
        <v>24.132719607640215</v>
      </c>
      <c r="O7" s="2">
        <v>20.55873031707889</v>
      </c>
      <c r="P7" s="2">
        <v>12.040701472868214</v>
      </c>
      <c r="Q7" s="2">
        <v>96.186730635178918</v>
      </c>
      <c r="R7" s="2">
        <v>97.108213878326964</v>
      </c>
      <c r="S7" s="2">
        <v>61.416666712328748</v>
      </c>
      <c r="T7" s="2">
        <v>80.952054794520549</v>
      </c>
      <c r="U7" s="1" t="s">
        <v>80</v>
      </c>
      <c r="V7" s="2">
        <v>83.2</v>
      </c>
      <c r="W7" s="2">
        <v>477.4</v>
      </c>
      <c r="X7" s="2">
        <v>174.69999999999996</v>
      </c>
      <c r="Y7" s="2">
        <v>4256.45</v>
      </c>
      <c r="Z7" s="2">
        <v>166.06274651543671</v>
      </c>
      <c r="AA7" s="2">
        <v>17.9192</v>
      </c>
      <c r="AB7" s="2">
        <v>20.037570444583594</v>
      </c>
      <c r="AC7" s="2">
        <v>20.986126489936822</v>
      </c>
      <c r="AD7" s="1" t="s">
        <v>80</v>
      </c>
      <c r="AE7" s="2">
        <v>6646.6502015270271</v>
      </c>
      <c r="AF7" s="2">
        <v>5.119142100890901</v>
      </c>
      <c r="AG7" s="2">
        <v>13.384199822322913</v>
      </c>
      <c r="AH7" s="2">
        <v>24.552326205843343</v>
      </c>
      <c r="AI7" s="2">
        <v>35.263414710558713</v>
      </c>
      <c r="AJ7" s="2">
        <v>6.6819829116376646</v>
      </c>
    </row>
    <row r="8" spans="1:36" x14ac:dyDescent="0.2">
      <c r="A8" s="1" t="s">
        <v>6</v>
      </c>
      <c r="B8" s="1" t="s">
        <v>80</v>
      </c>
      <c r="C8" s="1" t="s">
        <v>80</v>
      </c>
      <c r="D8" s="2">
        <v>18.793958349468859</v>
      </c>
      <c r="E8" s="2">
        <v>9.5716165762869103</v>
      </c>
      <c r="F8" s="2">
        <v>31.355381579484359</v>
      </c>
      <c r="G8" s="2">
        <v>16.426284547901322</v>
      </c>
      <c r="H8" s="2">
        <v>16.440739093399259</v>
      </c>
      <c r="I8" s="1" t="s">
        <v>80</v>
      </c>
      <c r="J8" s="2">
        <v>77.016274259037843</v>
      </c>
      <c r="K8" s="2">
        <v>55.30857561640601</v>
      </c>
      <c r="L8" s="2">
        <v>45.373100713764671</v>
      </c>
      <c r="M8" s="2">
        <v>69.860007721465607</v>
      </c>
      <c r="N8" s="2">
        <v>23.163824897204009</v>
      </c>
      <c r="O8" s="2">
        <v>17.783786872888736</v>
      </c>
      <c r="P8" s="2">
        <v>11.857641219512196</v>
      </c>
      <c r="Q8" s="2">
        <v>96.844174357556639</v>
      </c>
      <c r="R8" s="2">
        <v>97.899150227272742</v>
      </c>
      <c r="S8" s="2">
        <v>67.413042608695633</v>
      </c>
      <c r="T8" s="2">
        <v>86.260869565217391</v>
      </c>
      <c r="U8" s="1" t="s">
        <v>80</v>
      </c>
      <c r="V8" s="2">
        <v>151.1</v>
      </c>
      <c r="W8" s="2">
        <v>514.5</v>
      </c>
      <c r="X8" s="2">
        <v>126.8</v>
      </c>
      <c r="Y8" s="2">
        <v>3830.72</v>
      </c>
      <c r="Z8" s="2">
        <v>176.3283038385743</v>
      </c>
      <c r="AA8" s="2">
        <v>14.5678</v>
      </c>
      <c r="AB8" s="2">
        <v>15.349252968969479</v>
      </c>
      <c r="AC8" s="2">
        <v>12.374740026470032</v>
      </c>
      <c r="AD8" s="1" t="s">
        <v>80</v>
      </c>
      <c r="AE8" s="2">
        <v>6711.7699179032334</v>
      </c>
      <c r="AF8" s="2">
        <v>6.0360429838698417</v>
      </c>
      <c r="AG8" s="2">
        <v>18.381408667742484</v>
      </c>
      <c r="AH8" s="2">
        <v>20.88699319919148</v>
      </c>
      <c r="AI8" s="2">
        <v>33.712931008023901</v>
      </c>
      <c r="AJ8" s="2">
        <v>6.0274982842971383</v>
      </c>
    </row>
    <row r="9" spans="1:36" x14ac:dyDescent="0.2">
      <c r="A9" s="1" t="s">
        <v>7</v>
      </c>
      <c r="B9" s="1" t="s">
        <v>80</v>
      </c>
      <c r="C9" s="1" t="s">
        <v>80</v>
      </c>
      <c r="D9" s="2">
        <v>13.127873168821393</v>
      </c>
      <c r="E9" s="2">
        <v>5.8764913849014304</v>
      </c>
      <c r="F9" s="2">
        <v>18.654687039766571</v>
      </c>
      <c r="G9" s="2">
        <v>12.183731249739958</v>
      </c>
      <c r="H9" s="2">
        <v>12.684847785617537</v>
      </c>
      <c r="I9" s="1" t="s">
        <v>80</v>
      </c>
      <c r="J9" s="2">
        <v>85.225866088488502</v>
      </c>
      <c r="K9" s="2">
        <v>58.239923603931764</v>
      </c>
      <c r="L9" s="2">
        <v>53.396812991878143</v>
      </c>
      <c r="M9" s="2">
        <v>79.491051721172241</v>
      </c>
      <c r="N9" s="2">
        <v>16.85226287761293</v>
      </c>
      <c r="O9" s="2">
        <v>16.159314475106374</v>
      </c>
      <c r="P9" s="2">
        <v>11.808344642857145</v>
      </c>
      <c r="Q9" s="2">
        <v>95.576225677680654</v>
      </c>
      <c r="R9" s="2">
        <v>97.377332307692328</v>
      </c>
      <c r="S9" s="2">
        <v>62.404761785714285</v>
      </c>
      <c r="T9" s="2">
        <v>81.142857142857139</v>
      </c>
      <c r="U9" s="1" t="s">
        <v>80</v>
      </c>
      <c r="V9" s="2">
        <v>142.9</v>
      </c>
      <c r="W9" s="2">
        <v>579.40000000000009</v>
      </c>
      <c r="X9" s="2">
        <v>169.49999999999997</v>
      </c>
      <c r="Y9" s="2">
        <v>5784.94</v>
      </c>
      <c r="Z9" s="2">
        <v>195.38433476791005</v>
      </c>
      <c r="AA9" s="2">
        <v>18.846599999999999</v>
      </c>
      <c r="AB9" s="2">
        <v>18.91359645523919</v>
      </c>
      <c r="AC9" s="2">
        <v>18.915524490798884</v>
      </c>
      <c r="AD9" s="1" t="s">
        <v>80</v>
      </c>
      <c r="AE9" s="2">
        <v>6355.2141660909265</v>
      </c>
      <c r="AF9" s="2">
        <v>6.2654154376447968</v>
      </c>
      <c r="AG9" s="2">
        <v>17.441427352970905</v>
      </c>
      <c r="AH9" s="2">
        <v>25.343848308626622</v>
      </c>
      <c r="AI9" s="2">
        <v>31.120179714124262</v>
      </c>
      <c r="AJ9" s="2">
        <v>5.792796580393218</v>
      </c>
    </row>
    <row r="10" spans="1:36" x14ac:dyDescent="0.2">
      <c r="A10" s="1" t="s">
        <v>8</v>
      </c>
      <c r="B10" s="1" t="s">
        <v>80</v>
      </c>
      <c r="C10" s="1" t="s">
        <v>80</v>
      </c>
      <c r="D10" s="2">
        <v>14.488508253801626</v>
      </c>
      <c r="E10" s="2">
        <v>6.5561505039032211</v>
      </c>
      <c r="F10" s="2">
        <v>25.888727906054172</v>
      </c>
      <c r="G10" s="2">
        <v>12.65033711164005</v>
      </c>
      <c r="H10" s="2">
        <v>12.551851903535674</v>
      </c>
      <c r="I10" s="1" t="s">
        <v>80</v>
      </c>
      <c r="J10" s="2">
        <v>88.385469492788332</v>
      </c>
      <c r="K10" s="2">
        <v>55.87019913789819</v>
      </c>
      <c r="L10" s="2">
        <v>50.673902550681845</v>
      </c>
      <c r="M10" s="2">
        <v>71.580230713067124</v>
      </c>
      <c r="N10" s="2">
        <v>22.727877073541464</v>
      </c>
      <c r="O10" s="2">
        <v>17.193697970634318</v>
      </c>
      <c r="P10" s="2">
        <v>11.826656</v>
      </c>
      <c r="Q10" s="2">
        <v>97.18341801876673</v>
      </c>
      <c r="R10" s="2">
        <v>97.884640000000005</v>
      </c>
      <c r="S10" s="2">
        <v>64.333334000000008</v>
      </c>
      <c r="T10" s="2">
        <v>82.4</v>
      </c>
      <c r="U10" s="1" t="s">
        <v>80</v>
      </c>
      <c r="V10" s="1" t="s">
        <v>80</v>
      </c>
      <c r="W10" s="1" t="s">
        <v>80</v>
      </c>
      <c r="X10" s="1" t="s">
        <v>80</v>
      </c>
      <c r="Y10" s="2">
        <v>5004.8100000000004</v>
      </c>
      <c r="Z10" s="2">
        <v>174.92098365577345</v>
      </c>
      <c r="AA10" s="2">
        <v>17.3261</v>
      </c>
      <c r="AB10" s="2">
        <v>19.787717968157693</v>
      </c>
      <c r="AC10" s="2">
        <v>18.799142244460327</v>
      </c>
      <c r="AD10" s="1" t="s">
        <v>80</v>
      </c>
      <c r="AE10" s="2">
        <v>8726.094494900919</v>
      </c>
      <c r="AF10" s="2">
        <v>8.0316140583188513</v>
      </c>
      <c r="AG10" s="2">
        <v>21.649541158379559</v>
      </c>
      <c r="AH10" s="2">
        <v>28.902320754111688</v>
      </c>
      <c r="AI10" s="2">
        <v>30.38691274533959</v>
      </c>
      <c r="AJ10" s="2">
        <v>8.7808169652469257</v>
      </c>
    </row>
    <row r="11" spans="1:36" x14ac:dyDescent="0.2">
      <c r="A11" s="1" t="s">
        <v>9</v>
      </c>
      <c r="B11" s="1" t="s">
        <v>80</v>
      </c>
      <c r="C11" s="1" t="s">
        <v>80</v>
      </c>
      <c r="D11" s="2">
        <v>13.359256120460246</v>
      </c>
      <c r="E11" s="2">
        <v>4.9257759784075574</v>
      </c>
      <c r="F11" s="2">
        <v>24.717244489123516</v>
      </c>
      <c r="G11" s="2">
        <v>10.900684925127644</v>
      </c>
      <c r="H11" s="2">
        <v>10.513707101075951</v>
      </c>
      <c r="I11" s="1" t="s">
        <v>80</v>
      </c>
      <c r="J11" s="2">
        <v>80.643086692400857</v>
      </c>
      <c r="K11" s="2">
        <v>50.313516012140511</v>
      </c>
      <c r="L11" s="2">
        <v>48.405058278597636</v>
      </c>
      <c r="M11" s="2">
        <v>76.837626565226671</v>
      </c>
      <c r="N11" s="2">
        <v>17.623927994922397</v>
      </c>
      <c r="O11" s="2">
        <v>17.414620666215768</v>
      </c>
      <c r="P11" s="2">
        <v>11.888201428571426</v>
      </c>
      <c r="Q11" s="2">
        <v>90.829607759028463</v>
      </c>
      <c r="R11" s="2">
        <v>95.310015714285711</v>
      </c>
      <c r="S11" s="2">
        <v>56.809524285714289</v>
      </c>
      <c r="T11" s="2">
        <v>77.285714285714292</v>
      </c>
      <c r="U11" s="1" t="s">
        <v>80</v>
      </c>
      <c r="V11" s="1" t="s">
        <v>80</v>
      </c>
      <c r="W11" s="1" t="s">
        <v>80</v>
      </c>
      <c r="X11" s="1" t="s">
        <v>80</v>
      </c>
      <c r="Y11" s="2">
        <v>6144.55</v>
      </c>
      <c r="Z11" s="2">
        <v>262.89998138014033</v>
      </c>
      <c r="AA11" s="2">
        <v>20.540500000000002</v>
      </c>
      <c r="AB11" s="1" t="s">
        <v>80</v>
      </c>
      <c r="AC11" s="1" t="s">
        <v>80</v>
      </c>
      <c r="AD11" s="1" t="s">
        <v>80</v>
      </c>
      <c r="AE11" s="2">
        <v>11041.361555606902</v>
      </c>
      <c r="AF11" s="2">
        <v>11.968123128559043</v>
      </c>
      <c r="AG11" s="2">
        <v>20.559757075715098</v>
      </c>
      <c r="AH11" s="2">
        <v>23.29248871392447</v>
      </c>
      <c r="AI11" s="2">
        <v>29.467540014338429</v>
      </c>
      <c r="AJ11" s="2">
        <v>9.5212822593555728</v>
      </c>
    </row>
    <row r="12" spans="1:36" x14ac:dyDescent="0.2">
      <c r="A12" s="1" t="s">
        <v>10</v>
      </c>
      <c r="B12" s="1" t="s">
        <v>80</v>
      </c>
      <c r="C12" s="1" t="s">
        <v>80</v>
      </c>
      <c r="D12" s="2">
        <v>27.863366447710835</v>
      </c>
      <c r="E12" s="2">
        <v>14.122690403297886</v>
      </c>
      <c r="F12" s="2">
        <v>33.534693624997828</v>
      </c>
      <c r="G12" s="2">
        <v>16.123217639781281</v>
      </c>
      <c r="H12" s="2">
        <v>21.901757383886807</v>
      </c>
      <c r="I12" s="1" t="s">
        <v>80</v>
      </c>
      <c r="J12" s="2">
        <v>75.913125195258473</v>
      </c>
      <c r="K12" s="2">
        <v>50.380273969196033</v>
      </c>
      <c r="L12" s="2">
        <v>45.582252649021839</v>
      </c>
      <c r="M12" s="2">
        <v>60.131855639232633</v>
      </c>
      <c r="N12" s="2">
        <v>26.171294271574592</v>
      </c>
      <c r="O12" s="2">
        <v>21.085518971428105</v>
      </c>
      <c r="P12" s="2">
        <v>12.295123899371065</v>
      </c>
      <c r="Q12" s="2">
        <v>97.423822357281921</v>
      </c>
      <c r="R12" s="2">
        <v>98.13661311688314</v>
      </c>
      <c r="S12" s="2">
        <v>61.14906869565219</v>
      </c>
      <c r="T12" s="2">
        <v>80.788819875776397</v>
      </c>
      <c r="U12" s="1" t="s">
        <v>80</v>
      </c>
      <c r="V12" s="2">
        <v>127.4</v>
      </c>
      <c r="W12" s="2">
        <v>604.09999999999991</v>
      </c>
      <c r="X12" s="2">
        <v>210.20000000000002</v>
      </c>
      <c r="Y12" s="2">
        <v>5477.34</v>
      </c>
      <c r="Z12" s="2">
        <v>172.4193266454142</v>
      </c>
      <c r="AA12" s="2">
        <v>18.529299999999999</v>
      </c>
      <c r="AB12" s="2">
        <v>21.444852231021827</v>
      </c>
      <c r="AC12" s="2">
        <v>24.544520619745477</v>
      </c>
      <c r="AD12" s="1" t="s">
        <v>80</v>
      </c>
      <c r="AE12" s="2">
        <v>8574.3909076546624</v>
      </c>
      <c r="AF12" s="2">
        <v>7.2069767730829337</v>
      </c>
      <c r="AG12" s="2">
        <v>19.103858922534229</v>
      </c>
      <c r="AH12" s="2">
        <v>28.032460394875553</v>
      </c>
      <c r="AI12" s="2">
        <v>39.14063809229031</v>
      </c>
      <c r="AJ12" s="2">
        <v>11.133570679290997</v>
      </c>
    </row>
    <row r="13" spans="1:36" x14ac:dyDescent="0.2">
      <c r="A13" s="1" t="s">
        <v>11</v>
      </c>
      <c r="B13" s="1" t="s">
        <v>80</v>
      </c>
      <c r="C13" s="1" t="s">
        <v>80</v>
      </c>
      <c r="D13" s="2">
        <v>25.866938709273679</v>
      </c>
      <c r="E13" s="2">
        <v>10.84844575130913</v>
      </c>
      <c r="F13" s="2">
        <v>29.691008418347238</v>
      </c>
      <c r="G13" s="2">
        <v>17.103959537785819</v>
      </c>
      <c r="H13" s="2">
        <v>21.57154102158535</v>
      </c>
      <c r="I13" s="1" t="s">
        <v>80</v>
      </c>
      <c r="J13" s="2">
        <v>73.991654229025229</v>
      </c>
      <c r="K13" s="2">
        <v>51.704205171840179</v>
      </c>
      <c r="L13" s="2">
        <v>47.019276267057577</v>
      </c>
      <c r="M13" s="2">
        <v>65.292331645501434</v>
      </c>
      <c r="N13" s="2">
        <v>34.524878981392654</v>
      </c>
      <c r="O13" s="2">
        <v>23.758995626739647</v>
      </c>
      <c r="P13" s="2">
        <v>12.671223846153843</v>
      </c>
      <c r="Q13" s="2">
        <v>96.223346489535601</v>
      </c>
      <c r="R13" s="2">
        <v>97.089971046511621</v>
      </c>
      <c r="S13" s="2">
        <v>65.11635207547171</v>
      </c>
      <c r="T13" s="2">
        <v>81.028301886792448</v>
      </c>
      <c r="U13" s="1" t="s">
        <v>80</v>
      </c>
      <c r="V13" s="2">
        <v>102.3</v>
      </c>
      <c r="W13" s="2">
        <v>673.7</v>
      </c>
      <c r="X13" s="2">
        <v>215.2</v>
      </c>
      <c r="Y13" s="2">
        <v>5736.11</v>
      </c>
      <c r="Z13" s="2">
        <v>194.48753643138082</v>
      </c>
      <c r="AA13" s="2">
        <v>17.758800000000001</v>
      </c>
      <c r="AB13" s="2">
        <v>22.616010480590223</v>
      </c>
      <c r="AC13" s="2">
        <v>19.702216066481995</v>
      </c>
      <c r="AD13" s="1" t="s">
        <v>80</v>
      </c>
      <c r="AE13" s="2">
        <v>8972.039504716271</v>
      </c>
      <c r="AF13" s="2">
        <v>8.0213453703517565</v>
      </c>
      <c r="AG13" s="2">
        <v>20.682496356107716</v>
      </c>
      <c r="AH13" s="2">
        <v>29.001870980223444</v>
      </c>
      <c r="AI13" s="2">
        <v>34.248622935559403</v>
      </c>
      <c r="AJ13" s="2">
        <v>10.66252501165407</v>
      </c>
    </row>
    <row r="14" spans="1:36" x14ac:dyDescent="0.2">
      <c r="A14" s="1" t="s">
        <v>12</v>
      </c>
      <c r="B14" s="1" t="s">
        <v>80</v>
      </c>
      <c r="C14" s="1" t="s">
        <v>80</v>
      </c>
      <c r="D14" s="2">
        <v>11.009725901753425</v>
      </c>
      <c r="E14" s="2">
        <v>3.487578550805194</v>
      </c>
      <c r="F14" s="2">
        <v>27.505673160534073</v>
      </c>
      <c r="G14" s="2">
        <v>13.629538641885302</v>
      </c>
      <c r="H14" s="2">
        <v>9.4968118668253823</v>
      </c>
      <c r="I14" s="1" t="s">
        <v>80</v>
      </c>
      <c r="J14" s="2">
        <v>82.79328116644632</v>
      </c>
      <c r="K14" s="2">
        <v>57.444784767438897</v>
      </c>
      <c r="L14" s="2">
        <v>45.036401147016285</v>
      </c>
      <c r="M14" s="2">
        <v>72.919505376635925</v>
      </c>
      <c r="N14" s="2">
        <v>22.715665395769612</v>
      </c>
      <c r="O14" s="2">
        <v>19.947498053404569</v>
      </c>
      <c r="P14" s="2">
        <v>12.874170000000001</v>
      </c>
      <c r="Q14" s="2">
        <v>94.54369601330994</v>
      </c>
      <c r="R14" s="2">
        <v>96.348618888888893</v>
      </c>
      <c r="S14" s="2">
        <v>63.848484545454546</v>
      </c>
      <c r="T14" s="2">
        <v>80.36363636363636</v>
      </c>
      <c r="U14" s="1" t="s">
        <v>80</v>
      </c>
      <c r="V14" s="2">
        <v>44.9</v>
      </c>
      <c r="W14" s="2">
        <v>383.9</v>
      </c>
      <c r="X14" s="2">
        <v>109.5</v>
      </c>
      <c r="Y14" s="2">
        <v>2927.88</v>
      </c>
      <c r="Z14" s="2">
        <v>129.14854052359303</v>
      </c>
      <c r="AA14" s="2">
        <v>15.568300000000001</v>
      </c>
      <c r="AB14" s="1" t="s">
        <v>80</v>
      </c>
      <c r="AC14" s="1" t="s">
        <v>80</v>
      </c>
      <c r="AD14" s="1" t="s">
        <v>80</v>
      </c>
      <c r="AE14" s="2">
        <v>7171.7145481524612</v>
      </c>
      <c r="AF14" s="2">
        <v>6.0434828909220286</v>
      </c>
      <c r="AG14" s="2">
        <v>16.803527680761583</v>
      </c>
      <c r="AH14" s="2">
        <v>23.164869956498841</v>
      </c>
      <c r="AI14" s="2">
        <v>28.888374513335446</v>
      </c>
      <c r="AJ14" s="2">
        <v>5.2743738911965288</v>
      </c>
    </row>
    <row r="15" spans="1:36" x14ac:dyDescent="0.2">
      <c r="A15" s="1" t="s">
        <v>13</v>
      </c>
      <c r="B15" s="1" t="s">
        <v>80</v>
      </c>
      <c r="C15" s="1" t="s">
        <v>80</v>
      </c>
      <c r="D15" s="2">
        <v>25.443222111101012</v>
      </c>
      <c r="E15" s="2">
        <v>10.859321711710704</v>
      </c>
      <c r="F15" s="2">
        <v>29.673901870335257</v>
      </c>
      <c r="G15" s="2">
        <v>22.088649020475543</v>
      </c>
      <c r="H15" s="2">
        <v>18.727552137996746</v>
      </c>
      <c r="I15" s="1" t="s">
        <v>80</v>
      </c>
      <c r="J15" s="2">
        <v>73.386034086522798</v>
      </c>
      <c r="K15" s="2">
        <v>57.028626714688293</v>
      </c>
      <c r="L15" s="2">
        <v>36.02315292817552</v>
      </c>
      <c r="M15" s="2">
        <v>59.062005793477333</v>
      </c>
      <c r="N15" s="2">
        <v>28.015917313755835</v>
      </c>
      <c r="O15" s="2">
        <v>21.386790325179582</v>
      </c>
      <c r="P15" s="2">
        <v>13.159376</v>
      </c>
      <c r="Q15" s="2">
        <v>97.069470519962834</v>
      </c>
      <c r="R15" s="2">
        <v>96.746769</v>
      </c>
      <c r="S15" s="2">
        <v>67.527777499999999</v>
      </c>
      <c r="T15" s="2">
        <v>87.5</v>
      </c>
      <c r="U15" s="1" t="s">
        <v>80</v>
      </c>
      <c r="V15" s="1" t="s">
        <v>80</v>
      </c>
      <c r="W15" s="1" t="s">
        <v>80</v>
      </c>
      <c r="X15" s="1" t="s">
        <v>80</v>
      </c>
      <c r="Y15" s="2">
        <v>3675.35</v>
      </c>
      <c r="Z15" s="2">
        <v>168.81956072984966</v>
      </c>
      <c r="AA15" s="2">
        <v>12.909599999999999</v>
      </c>
      <c r="AB15" s="2">
        <v>13.825402772573996</v>
      </c>
      <c r="AC15" s="2">
        <v>12.336051045728464</v>
      </c>
      <c r="AD15" s="1" t="s">
        <v>80</v>
      </c>
      <c r="AE15" s="2">
        <v>7103.0751793394193</v>
      </c>
      <c r="AF15" s="2">
        <v>6.4564751452550171</v>
      </c>
      <c r="AG15" s="2">
        <v>16.665328956988144</v>
      </c>
      <c r="AH15" s="2">
        <v>28.878011882778097</v>
      </c>
      <c r="AI15" s="2">
        <v>34.025419290641999</v>
      </c>
      <c r="AJ15" s="2">
        <v>8.4536327811102865</v>
      </c>
    </row>
    <row r="16" spans="1:36" x14ac:dyDescent="0.2">
      <c r="A16" s="1" t="s">
        <v>14</v>
      </c>
      <c r="B16" s="1" t="s">
        <v>80</v>
      </c>
      <c r="C16" s="1" t="s">
        <v>80</v>
      </c>
      <c r="D16" s="2">
        <v>20.685743208897676</v>
      </c>
      <c r="E16" s="2">
        <v>7.1315322085151847</v>
      </c>
      <c r="F16" s="2">
        <v>30.142654897582204</v>
      </c>
      <c r="G16" s="2">
        <v>15.063160918758914</v>
      </c>
      <c r="H16" s="2">
        <v>15.418274078829846</v>
      </c>
      <c r="I16" s="1" t="s">
        <v>80</v>
      </c>
      <c r="J16" s="2">
        <v>82.3661853378796</v>
      </c>
      <c r="K16" s="2">
        <v>55.854868026027304</v>
      </c>
      <c r="L16" s="2">
        <v>39.287168939039709</v>
      </c>
      <c r="M16" s="2">
        <v>74.34535285223464</v>
      </c>
      <c r="N16" s="2">
        <v>19.218671084347619</v>
      </c>
      <c r="O16" s="2">
        <v>17.6828978695087</v>
      </c>
      <c r="P16" s="2">
        <v>11.924148412698404</v>
      </c>
      <c r="Q16" s="2">
        <v>96.412856998219596</v>
      </c>
      <c r="R16" s="2">
        <v>97.738328684210515</v>
      </c>
      <c r="S16" s="2">
        <v>63.270341417322825</v>
      </c>
      <c r="T16" s="2">
        <v>82.826771653543304</v>
      </c>
      <c r="U16" s="1" t="s">
        <v>80</v>
      </c>
      <c r="V16" s="2">
        <v>111.1</v>
      </c>
      <c r="W16" s="2">
        <v>778.5</v>
      </c>
      <c r="X16" s="2">
        <v>216.70000000000002</v>
      </c>
      <c r="Y16" s="2">
        <v>6088.63</v>
      </c>
      <c r="Z16" s="2">
        <v>191.45137213528295</v>
      </c>
      <c r="AA16" s="2">
        <v>19.6647</v>
      </c>
      <c r="AB16" s="2">
        <v>22.609840842860347</v>
      </c>
      <c r="AC16" s="2">
        <v>24.748547645885719</v>
      </c>
      <c r="AD16" s="1" t="s">
        <v>80</v>
      </c>
      <c r="AE16" s="2">
        <v>7597.9418304784158</v>
      </c>
      <c r="AF16" s="2">
        <v>7.0973767628007352</v>
      </c>
      <c r="AG16" s="2">
        <v>20.991655284757467</v>
      </c>
      <c r="AH16" s="2">
        <v>27.190013057068509</v>
      </c>
      <c r="AI16" s="2">
        <v>33.289162781345283</v>
      </c>
      <c r="AJ16" s="2">
        <v>7.5629306756782286</v>
      </c>
    </row>
    <row r="17" spans="1:36" x14ac:dyDescent="0.2">
      <c r="A17" s="1" t="s">
        <v>15</v>
      </c>
      <c r="B17" s="1" t="s">
        <v>80</v>
      </c>
      <c r="C17" s="1" t="s">
        <v>80</v>
      </c>
      <c r="D17" s="2">
        <v>18.503437746472265</v>
      </c>
      <c r="E17" s="2">
        <v>6.1522019096238134</v>
      </c>
      <c r="F17" s="2">
        <v>30.948239828627848</v>
      </c>
      <c r="G17" s="2">
        <v>16.52890871596928</v>
      </c>
      <c r="H17" s="2">
        <v>17.452367780274542</v>
      </c>
      <c r="I17" s="1" t="s">
        <v>80</v>
      </c>
      <c r="J17" s="2">
        <v>81.329916253297142</v>
      </c>
      <c r="K17" s="2">
        <v>57.885275390104432</v>
      </c>
      <c r="L17" s="2">
        <v>41.566362388240719</v>
      </c>
      <c r="M17" s="2">
        <v>69.291131150243729</v>
      </c>
      <c r="N17" s="2">
        <v>27.330313372913288</v>
      </c>
      <c r="O17" s="2">
        <v>20.013663171857658</v>
      </c>
      <c r="P17" s="2">
        <v>12.47521175</v>
      </c>
      <c r="Q17" s="2">
        <v>96.603051039370087</v>
      </c>
      <c r="R17" s="2">
        <v>97.324493896103903</v>
      </c>
      <c r="S17" s="2">
        <v>66.17073182926832</v>
      </c>
      <c r="T17" s="2">
        <v>84.280487804878049</v>
      </c>
      <c r="U17" s="1" t="s">
        <v>80</v>
      </c>
      <c r="V17" s="2">
        <v>108.5</v>
      </c>
      <c r="W17" s="2">
        <v>900.79999999999984</v>
      </c>
      <c r="X17" s="2">
        <v>207.5</v>
      </c>
      <c r="Y17" s="2">
        <v>6455.26</v>
      </c>
      <c r="Z17" s="2">
        <v>200.15347310779032</v>
      </c>
      <c r="AA17" s="2">
        <v>17.603899999999999</v>
      </c>
      <c r="AB17" s="2">
        <v>19.502639168525874</v>
      </c>
      <c r="AC17" s="2">
        <v>20.383086375135527</v>
      </c>
      <c r="AD17" s="1" t="s">
        <v>80</v>
      </c>
      <c r="AE17" s="2">
        <v>8827.8834966960458</v>
      </c>
      <c r="AF17" s="2">
        <v>7.4446797835637062</v>
      </c>
      <c r="AG17" s="2">
        <v>25.710323063913172</v>
      </c>
      <c r="AH17" s="2">
        <v>32.100493259066432</v>
      </c>
      <c r="AI17" s="2">
        <v>36.583934559207904</v>
      </c>
      <c r="AJ17" s="2">
        <v>11.057640458890388</v>
      </c>
    </row>
    <row r="18" spans="1:36" x14ac:dyDescent="0.2">
      <c r="A18" s="1" t="s">
        <v>16</v>
      </c>
      <c r="B18" s="1" t="s">
        <v>80</v>
      </c>
      <c r="C18" s="1" t="s">
        <v>80</v>
      </c>
      <c r="D18" s="2">
        <v>15.170052940373417</v>
      </c>
      <c r="E18" s="2">
        <v>6.3655210637218769</v>
      </c>
      <c r="F18" s="2">
        <v>23.451797116333154</v>
      </c>
      <c r="G18" s="2">
        <v>14.236149702718897</v>
      </c>
      <c r="H18" s="2">
        <v>10.435912686987216</v>
      </c>
      <c r="I18" s="1" t="s">
        <v>80</v>
      </c>
      <c r="J18" s="2">
        <v>81.701119845860163</v>
      </c>
      <c r="K18" s="2">
        <v>66.756038299084437</v>
      </c>
      <c r="L18" s="2">
        <v>43.984406606982908</v>
      </c>
      <c r="M18" s="2">
        <v>70.465273933418615</v>
      </c>
      <c r="N18" s="2">
        <v>18.742814657402793</v>
      </c>
      <c r="O18" s="2">
        <v>17.895579694794506</v>
      </c>
      <c r="P18" s="2">
        <v>12.625612121212123</v>
      </c>
      <c r="Q18" s="2">
        <v>95.886223684493004</v>
      </c>
      <c r="R18" s="2">
        <v>97.995563437500024</v>
      </c>
      <c r="S18" s="2">
        <v>65.117647058823536</v>
      </c>
      <c r="T18" s="2">
        <v>86</v>
      </c>
      <c r="U18" s="1" t="s">
        <v>80</v>
      </c>
      <c r="V18" s="2">
        <v>61.7</v>
      </c>
      <c r="W18" s="2">
        <v>708.59999999999991</v>
      </c>
      <c r="X18" s="2">
        <v>140.6</v>
      </c>
      <c r="Y18" s="2">
        <v>5331.78</v>
      </c>
      <c r="Z18" s="2">
        <v>176.8399516815374</v>
      </c>
      <c r="AA18" s="2">
        <v>15.8809</v>
      </c>
      <c r="AB18" s="2">
        <v>17.305186343497525</v>
      </c>
      <c r="AC18" s="2">
        <v>15.691420925325511</v>
      </c>
      <c r="AD18" s="1" t="s">
        <v>80</v>
      </c>
      <c r="AE18" s="2">
        <v>7195.0968739917462</v>
      </c>
      <c r="AF18" s="2">
        <v>5.431005028056898</v>
      </c>
      <c r="AG18" s="2">
        <v>20.003179779440845</v>
      </c>
      <c r="AH18" s="2">
        <v>29.073690700803244</v>
      </c>
      <c r="AI18" s="2">
        <v>27.498613610036021</v>
      </c>
      <c r="AJ18" s="2">
        <v>7.4710023738950584</v>
      </c>
    </row>
    <row r="19" spans="1:36" x14ac:dyDescent="0.2">
      <c r="A19" s="1" t="s">
        <v>17</v>
      </c>
      <c r="B19" s="1" t="s">
        <v>80</v>
      </c>
      <c r="C19" s="1" t="s">
        <v>80</v>
      </c>
      <c r="D19" s="2">
        <v>18.159289519217683</v>
      </c>
      <c r="E19" s="2">
        <v>8.8162730846310051</v>
      </c>
      <c r="F19" s="2">
        <v>25.371568489267318</v>
      </c>
      <c r="G19" s="2">
        <v>14.107400421613224</v>
      </c>
      <c r="H19" s="2">
        <v>14.806059351147955</v>
      </c>
      <c r="I19" s="1" t="s">
        <v>80</v>
      </c>
      <c r="J19" s="2">
        <v>79.982015196851194</v>
      </c>
      <c r="K19" s="2">
        <v>59.12502377800346</v>
      </c>
      <c r="L19" s="2">
        <v>46.362659763874902</v>
      </c>
      <c r="M19" s="2">
        <v>70.141556235825405</v>
      </c>
      <c r="N19" s="2">
        <v>26.037123592976926</v>
      </c>
      <c r="O19" s="2">
        <v>21.243935494990787</v>
      </c>
      <c r="P19" s="2">
        <v>12.703194047619046</v>
      </c>
      <c r="Q19" s="2">
        <v>93.719457852995745</v>
      </c>
      <c r="R19" s="2">
        <v>97.627725789473644</v>
      </c>
      <c r="S19" s="2">
        <v>67.680555416666664</v>
      </c>
      <c r="T19" s="2">
        <v>84.833333333333329</v>
      </c>
      <c r="U19" s="1" t="s">
        <v>80</v>
      </c>
      <c r="V19" s="2">
        <v>125.9</v>
      </c>
      <c r="W19" s="2">
        <v>801.8</v>
      </c>
      <c r="X19" s="2">
        <v>187.89999999999998</v>
      </c>
      <c r="Y19" s="2">
        <v>5603.91</v>
      </c>
      <c r="Z19" s="2">
        <v>169.01630651548527</v>
      </c>
      <c r="AA19" s="2">
        <v>15.8504</v>
      </c>
      <c r="AB19" s="2">
        <v>18.954659949622165</v>
      </c>
      <c r="AC19" s="2">
        <v>20.480236424085703</v>
      </c>
      <c r="AD19" s="1" t="s">
        <v>80</v>
      </c>
      <c r="AE19" s="2">
        <v>7903.9391251413954</v>
      </c>
      <c r="AF19" s="2">
        <v>7.5036115540242809</v>
      </c>
      <c r="AG19" s="2">
        <v>21.883163009085884</v>
      </c>
      <c r="AH19" s="2">
        <v>29.962268772208684</v>
      </c>
      <c r="AI19" s="2">
        <v>30.66081260743152</v>
      </c>
      <c r="AJ19" s="2">
        <v>8.6487954138221994</v>
      </c>
    </row>
    <row r="20" spans="1:36" x14ac:dyDescent="0.2">
      <c r="A20" s="1" t="s">
        <v>18</v>
      </c>
      <c r="B20" s="1" t="s">
        <v>80</v>
      </c>
      <c r="C20" s="1" t="s">
        <v>80</v>
      </c>
      <c r="D20" s="2">
        <v>20.801378893846557</v>
      </c>
      <c r="E20" s="2">
        <v>6.6999476959215851</v>
      </c>
      <c r="F20" s="2">
        <v>36.087031315014514</v>
      </c>
      <c r="G20" s="2">
        <v>18.44387391585532</v>
      </c>
      <c r="H20" s="2">
        <v>19.24461799137643</v>
      </c>
      <c r="I20" s="1" t="s">
        <v>80</v>
      </c>
      <c r="J20" s="2">
        <v>80.434609396816086</v>
      </c>
      <c r="K20" s="2">
        <v>56.363762456186571</v>
      </c>
      <c r="L20" s="2">
        <v>41.947184402098287</v>
      </c>
      <c r="M20" s="2">
        <v>68.036249035897285</v>
      </c>
      <c r="N20" s="2">
        <v>32.677146144807438</v>
      </c>
      <c r="O20" s="2">
        <v>26.037034698664741</v>
      </c>
      <c r="P20" s="2">
        <v>12.718326923076923</v>
      </c>
      <c r="Q20" s="2">
        <v>95.554083359667231</v>
      </c>
      <c r="R20" s="2">
        <v>97.957158076923051</v>
      </c>
      <c r="S20" s="2">
        <v>66.753846153846169</v>
      </c>
      <c r="T20" s="2">
        <v>83.338461538461544</v>
      </c>
      <c r="U20" s="1" t="s">
        <v>80</v>
      </c>
      <c r="V20" s="2">
        <v>164.5</v>
      </c>
      <c r="W20" s="2">
        <v>1157.2</v>
      </c>
      <c r="X20" s="2">
        <v>213.7</v>
      </c>
      <c r="Y20" s="2">
        <v>8475.07</v>
      </c>
      <c r="Z20" s="2">
        <v>214.6496232543771</v>
      </c>
      <c r="AA20" s="2">
        <v>19.972799999999999</v>
      </c>
      <c r="AB20" s="2">
        <v>20.992171545268889</v>
      </c>
      <c r="AC20" s="2">
        <v>23.567226635939111</v>
      </c>
      <c r="AD20" s="1" t="s">
        <v>80</v>
      </c>
      <c r="AE20" s="2">
        <v>10593.9187845944</v>
      </c>
      <c r="AF20" s="2">
        <v>7.0442251099469813</v>
      </c>
      <c r="AG20" s="2">
        <v>28.814721392353803</v>
      </c>
      <c r="AH20" s="2">
        <v>31.419544793612499</v>
      </c>
      <c r="AI20" s="2">
        <v>40.706069842373417</v>
      </c>
      <c r="AJ20" s="2">
        <v>15.711153171795225</v>
      </c>
    </row>
    <row r="21" spans="1:36" x14ac:dyDescent="0.2">
      <c r="A21" s="1" t="s">
        <v>19</v>
      </c>
      <c r="B21" s="1" t="s">
        <v>80</v>
      </c>
      <c r="C21" s="1" t="s">
        <v>80</v>
      </c>
      <c r="D21" s="2">
        <v>28.968242565195535</v>
      </c>
      <c r="E21" s="2">
        <v>10.30887960837094</v>
      </c>
      <c r="F21" s="2">
        <v>35.681782566298722</v>
      </c>
      <c r="G21" s="2">
        <v>17.919237319859441</v>
      </c>
      <c r="H21" s="2">
        <v>19.274567240711733</v>
      </c>
      <c r="I21" s="1" t="s">
        <v>80</v>
      </c>
      <c r="J21" s="2">
        <v>75.38889106708595</v>
      </c>
      <c r="K21" s="2">
        <v>55.65492191148094</v>
      </c>
      <c r="L21" s="2">
        <v>41.978066823945184</v>
      </c>
      <c r="M21" s="2">
        <v>66.622983264803253</v>
      </c>
      <c r="N21" s="2">
        <v>37.483242694713425</v>
      </c>
      <c r="O21" s="2">
        <v>25.037061174141044</v>
      </c>
      <c r="P21" s="2">
        <v>12.520010422535211</v>
      </c>
      <c r="Q21" s="2">
        <v>95.144153618395848</v>
      </c>
      <c r="R21" s="2">
        <v>97.431572089552247</v>
      </c>
      <c r="S21" s="2">
        <v>70.303703888888876</v>
      </c>
      <c r="T21" s="2">
        <v>82.322222222222223</v>
      </c>
      <c r="U21" s="1" t="s">
        <v>80</v>
      </c>
      <c r="V21" s="2">
        <v>199.1</v>
      </c>
      <c r="W21" s="2">
        <v>886.6</v>
      </c>
      <c r="X21" s="2">
        <v>267.5</v>
      </c>
      <c r="Y21" s="2">
        <v>7894.29</v>
      </c>
      <c r="Z21" s="2">
        <v>222.15548163457228</v>
      </c>
      <c r="AA21" s="2">
        <v>19.008199999999999</v>
      </c>
      <c r="AB21" s="2">
        <v>25.908525632168029</v>
      </c>
      <c r="AC21" s="2">
        <v>31.013263233361215</v>
      </c>
      <c r="AD21" s="1" t="s">
        <v>80</v>
      </c>
      <c r="AE21" s="2">
        <v>11117.283086304044</v>
      </c>
      <c r="AF21" s="2">
        <v>9.3843183037614288</v>
      </c>
      <c r="AG21" s="2">
        <v>25.536980214306489</v>
      </c>
      <c r="AH21" s="2">
        <v>34.401665271828087</v>
      </c>
      <c r="AI21" s="2">
        <v>39.709014319191382</v>
      </c>
      <c r="AJ21" s="2">
        <v>13.028127570905806</v>
      </c>
    </row>
    <row r="22" spans="1:36" x14ac:dyDescent="0.2">
      <c r="A22" s="1" t="s">
        <v>20</v>
      </c>
      <c r="B22" s="1" t="s">
        <v>80</v>
      </c>
      <c r="C22" s="1" t="s">
        <v>80</v>
      </c>
      <c r="D22" s="2">
        <v>13.574794740658005</v>
      </c>
      <c r="E22" s="2">
        <v>5.588986689187041</v>
      </c>
      <c r="F22" s="2">
        <v>31.059029326222273</v>
      </c>
      <c r="G22" s="2">
        <v>15.667043493998806</v>
      </c>
      <c r="H22" s="2">
        <v>11.503942825882284</v>
      </c>
      <c r="I22" s="1" t="s">
        <v>80</v>
      </c>
      <c r="J22" s="2">
        <v>87.782190220467115</v>
      </c>
      <c r="K22" s="2">
        <v>63.368449925245585</v>
      </c>
      <c r="L22" s="2">
        <v>51.456813298409379</v>
      </c>
      <c r="M22" s="2">
        <v>72.656405515132377</v>
      </c>
      <c r="N22" s="2">
        <v>17.832836236742544</v>
      </c>
      <c r="O22" s="2">
        <v>14.792843696213534</v>
      </c>
      <c r="P22" s="2">
        <v>12.324169000000001</v>
      </c>
      <c r="Q22" s="2">
        <v>97.226952352064941</v>
      </c>
      <c r="R22" s="2">
        <v>98.457914736842099</v>
      </c>
      <c r="S22" s="2">
        <v>67.999999499999987</v>
      </c>
      <c r="T22" s="2">
        <v>86.2</v>
      </c>
      <c r="U22" s="1" t="s">
        <v>80</v>
      </c>
      <c r="V22" s="2">
        <v>78.7</v>
      </c>
      <c r="W22" s="2">
        <v>613.79999999999995</v>
      </c>
      <c r="X22" s="2">
        <v>136.5</v>
      </c>
      <c r="Y22" s="2">
        <v>5486.13</v>
      </c>
      <c r="Z22" s="2">
        <v>235.31854965007142</v>
      </c>
      <c r="AA22" s="2">
        <v>17.5533</v>
      </c>
      <c r="AB22" s="2">
        <v>15.942709556233858</v>
      </c>
      <c r="AC22" s="2">
        <v>13.810798750557787</v>
      </c>
      <c r="AD22" s="1" t="s">
        <v>80</v>
      </c>
      <c r="AE22" s="2">
        <v>7187.6770101385364</v>
      </c>
      <c r="AF22" s="2">
        <v>6.0421958452722064</v>
      </c>
      <c r="AG22" s="2">
        <v>22.618967142126635</v>
      </c>
      <c r="AH22" s="2">
        <v>28.922262013989297</v>
      </c>
      <c r="AI22" s="2">
        <v>37.036169016278755</v>
      </c>
      <c r="AJ22" s="2">
        <v>13.232890246708529</v>
      </c>
    </row>
    <row r="23" spans="1:36" x14ac:dyDescent="0.2">
      <c r="A23" s="1" t="s">
        <v>21</v>
      </c>
      <c r="B23" s="1" t="s">
        <v>80</v>
      </c>
      <c r="C23" s="1" t="s">
        <v>80</v>
      </c>
      <c r="D23" s="2">
        <v>17.227896148086977</v>
      </c>
      <c r="E23" s="2">
        <v>9.680496712011573</v>
      </c>
      <c r="F23" s="2">
        <v>24.447461403778803</v>
      </c>
      <c r="G23" s="2">
        <v>11.967792520226185</v>
      </c>
      <c r="H23" s="2">
        <v>12.765077380687526</v>
      </c>
      <c r="I23" s="1" t="s">
        <v>80</v>
      </c>
      <c r="J23" s="2">
        <v>83.720346987002245</v>
      </c>
      <c r="K23" s="2">
        <v>57.215783160733103</v>
      </c>
      <c r="L23" s="2">
        <v>51.697290217062296</v>
      </c>
      <c r="M23" s="2">
        <v>72.909155863687474</v>
      </c>
      <c r="N23" s="2">
        <v>19.426645360474406</v>
      </c>
      <c r="O23" s="2">
        <v>18.052277726958028</v>
      </c>
      <c r="P23" s="2">
        <v>11.559439090909093</v>
      </c>
      <c r="Q23" s="2">
        <v>95.657557446186985</v>
      </c>
      <c r="R23" s="2">
        <v>97.121537441860482</v>
      </c>
      <c r="S23" s="2">
        <v>60.583333181818169</v>
      </c>
      <c r="T23" s="2">
        <v>82.045454545454547</v>
      </c>
      <c r="U23" s="1" t="s">
        <v>80</v>
      </c>
      <c r="V23" s="2">
        <v>152.1</v>
      </c>
      <c r="W23" s="2">
        <v>658.7</v>
      </c>
      <c r="X23" s="2">
        <v>225.5</v>
      </c>
      <c r="Y23" s="2">
        <v>5611.56</v>
      </c>
      <c r="Z23" s="2">
        <v>184.75534199067752</v>
      </c>
      <c r="AA23" s="2">
        <v>21.95</v>
      </c>
      <c r="AB23" s="2">
        <v>22.801635991820042</v>
      </c>
      <c r="AC23" s="2">
        <v>19.968414403032217</v>
      </c>
      <c r="AD23" s="1" t="s">
        <v>80</v>
      </c>
      <c r="AE23" s="2">
        <v>7916.1104958898377</v>
      </c>
      <c r="AF23" s="2">
        <v>7.976661230343872</v>
      </c>
      <c r="AG23" s="2">
        <v>19.34917996758772</v>
      </c>
      <c r="AH23" s="2">
        <v>29.091372351601429</v>
      </c>
      <c r="AI23" s="2">
        <v>31.834776027374463</v>
      </c>
      <c r="AJ23" s="2">
        <v>7.5045173510192607</v>
      </c>
    </row>
    <row r="24" spans="1:36" x14ac:dyDescent="0.2">
      <c r="A24" s="1" t="s">
        <v>22</v>
      </c>
      <c r="B24" s="1" t="s">
        <v>80</v>
      </c>
      <c r="C24" s="1" t="s">
        <v>80</v>
      </c>
      <c r="D24" s="2">
        <v>5.8702124738680901</v>
      </c>
      <c r="E24" s="2">
        <v>2.9588952282157677</v>
      </c>
      <c r="F24" s="2">
        <v>18.629566336495301</v>
      </c>
      <c r="G24" s="2">
        <v>10.237242619711669</v>
      </c>
      <c r="H24" s="2">
        <v>9.5130741661949596</v>
      </c>
      <c r="I24" s="1" t="s">
        <v>80</v>
      </c>
      <c r="J24" s="2">
        <v>88.392233145469618</v>
      </c>
      <c r="K24" s="2">
        <v>62.665272285447685</v>
      </c>
      <c r="L24" s="2">
        <v>53.709196730529705</v>
      </c>
      <c r="M24" s="2">
        <v>78.633805503475656</v>
      </c>
      <c r="N24" s="2">
        <v>14.7080287827912</v>
      </c>
      <c r="O24" s="2">
        <v>14.953649214431769</v>
      </c>
      <c r="P24" s="2">
        <v>11.378842321428573</v>
      </c>
      <c r="Q24" s="2">
        <v>96.84099384079444</v>
      </c>
      <c r="R24" s="2">
        <v>97.922239999999974</v>
      </c>
      <c r="S24" s="2">
        <v>65.390805000000015</v>
      </c>
      <c r="T24" s="2">
        <v>86.172413793103445</v>
      </c>
      <c r="U24" s="1" t="s">
        <v>80</v>
      </c>
      <c r="V24" s="2">
        <v>182.2</v>
      </c>
      <c r="W24" s="2">
        <v>718.5</v>
      </c>
      <c r="X24" s="2">
        <v>169.9</v>
      </c>
      <c r="Y24" s="2">
        <v>6553.68</v>
      </c>
      <c r="Z24" s="2">
        <v>218.01845628859803</v>
      </c>
      <c r="AA24" s="2">
        <v>19.854800000000001</v>
      </c>
      <c r="AB24" s="2">
        <v>19.023337909393998</v>
      </c>
      <c r="AC24" s="2">
        <v>16.704050666314817</v>
      </c>
      <c r="AD24" s="1" t="s">
        <v>80</v>
      </c>
      <c r="AE24" s="2">
        <v>6248.5007034491227</v>
      </c>
      <c r="AF24" s="2">
        <v>4.9417802601153378</v>
      </c>
      <c r="AG24" s="2">
        <v>18.297440699507341</v>
      </c>
      <c r="AH24" s="2">
        <v>23.093994698473505</v>
      </c>
      <c r="AI24" s="2">
        <v>30.807111517866499</v>
      </c>
      <c r="AJ24" s="2">
        <v>7.9124946071128326</v>
      </c>
    </row>
    <row r="25" spans="1:36" x14ac:dyDescent="0.2">
      <c r="A25" s="1" t="s">
        <v>23</v>
      </c>
      <c r="B25" s="1" t="s">
        <v>80</v>
      </c>
      <c r="C25" s="1" t="s">
        <v>80</v>
      </c>
      <c r="D25" s="2">
        <v>18.32891747716015</v>
      </c>
      <c r="E25" s="2">
        <v>5.3504914672044466</v>
      </c>
      <c r="F25" s="2">
        <v>27.547105781514389</v>
      </c>
      <c r="G25" s="2">
        <v>15.265641626182758</v>
      </c>
      <c r="H25" s="2">
        <v>16.444804576487343</v>
      </c>
      <c r="I25" s="1" t="s">
        <v>80</v>
      </c>
      <c r="J25" s="2">
        <v>84.666285028134183</v>
      </c>
      <c r="K25" s="2">
        <v>58.585044518295007</v>
      </c>
      <c r="L25" s="2">
        <v>48.216560518518477</v>
      </c>
      <c r="M25" s="2">
        <v>68.156011014489565</v>
      </c>
      <c r="N25" s="2">
        <v>23.678125493198365</v>
      </c>
      <c r="O25" s="2">
        <v>18.493436205355042</v>
      </c>
      <c r="P25" s="2">
        <v>12.085214204545453</v>
      </c>
      <c r="Q25" s="2">
        <v>95.894850296779779</v>
      </c>
      <c r="R25" s="2">
        <v>97.892471046511631</v>
      </c>
      <c r="S25" s="2">
        <v>65.760299999999958</v>
      </c>
      <c r="T25" s="2">
        <v>85.202247191011239</v>
      </c>
      <c r="U25" s="1" t="s">
        <v>80</v>
      </c>
      <c r="V25" s="2">
        <v>139.30000000000001</v>
      </c>
      <c r="W25" s="2">
        <v>717.9</v>
      </c>
      <c r="X25" s="2">
        <v>192.7</v>
      </c>
      <c r="Y25" s="2">
        <v>6153.06</v>
      </c>
      <c r="Z25" s="2">
        <v>208.47058946688733</v>
      </c>
      <c r="AA25" s="2">
        <v>19.3462</v>
      </c>
      <c r="AB25" s="2">
        <v>21.825992805001569</v>
      </c>
      <c r="AC25" s="2">
        <v>20.404193234626607</v>
      </c>
      <c r="AD25" s="1" t="s">
        <v>80</v>
      </c>
      <c r="AE25" s="2">
        <v>8383.2300911694783</v>
      </c>
      <c r="AF25" s="2">
        <v>7.557622024708917</v>
      </c>
      <c r="AG25" s="2">
        <v>23.28467104967406</v>
      </c>
      <c r="AH25" s="2">
        <v>31.872073309257242</v>
      </c>
      <c r="AI25" s="2">
        <v>36.815249624864457</v>
      </c>
      <c r="AJ25" s="2">
        <v>9.0213853823591101</v>
      </c>
    </row>
    <row r="26" spans="1:36" x14ac:dyDescent="0.2">
      <c r="A26" s="1" t="s">
        <v>24</v>
      </c>
      <c r="B26" s="1" t="s">
        <v>80</v>
      </c>
      <c r="C26" s="1" t="s">
        <v>80</v>
      </c>
      <c r="D26" s="2">
        <v>12.653220355304271</v>
      </c>
      <c r="E26" s="2">
        <v>6.6124361921251387</v>
      </c>
      <c r="F26" s="2">
        <v>20.456074871580029</v>
      </c>
      <c r="G26" s="2">
        <v>10.739043966034279</v>
      </c>
      <c r="H26" s="2">
        <v>10.873642606608428</v>
      </c>
      <c r="I26" s="1" t="s">
        <v>80</v>
      </c>
      <c r="J26" s="2">
        <v>77.83319772050892</v>
      </c>
      <c r="K26" s="2">
        <v>60.857678237166027</v>
      </c>
      <c r="L26" s="2">
        <v>50.337695096568865</v>
      </c>
      <c r="M26" s="2">
        <v>59.925996704045225</v>
      </c>
      <c r="N26" s="2">
        <v>15.329408287574243</v>
      </c>
      <c r="O26" s="2">
        <v>15.029905395912948</v>
      </c>
      <c r="P26" s="2">
        <v>12.027259387755098</v>
      </c>
      <c r="Q26" s="2">
        <v>95.974065327702235</v>
      </c>
      <c r="R26" s="2">
        <v>97.671744599999997</v>
      </c>
      <c r="S26" s="2">
        <v>65.533333600000006</v>
      </c>
      <c r="T26" s="2">
        <v>85.88</v>
      </c>
      <c r="U26" s="1" t="s">
        <v>80</v>
      </c>
      <c r="V26" s="2">
        <v>79.5</v>
      </c>
      <c r="W26" s="2">
        <v>532.80000000000007</v>
      </c>
      <c r="X26" s="2">
        <v>130.29999999999998</v>
      </c>
      <c r="Y26" s="2">
        <v>4548.3999999999996</v>
      </c>
      <c r="Z26" s="2">
        <v>165.0753245511209</v>
      </c>
      <c r="AA26" s="2">
        <v>16.442299999999999</v>
      </c>
      <c r="AB26" s="2">
        <v>16.118012422360248</v>
      </c>
      <c r="AC26" s="2">
        <v>7.2966671238513232</v>
      </c>
      <c r="AD26" s="1" t="s">
        <v>80</v>
      </c>
      <c r="AE26" s="2">
        <v>5931.0298234474221</v>
      </c>
      <c r="AF26" s="2">
        <v>5.552916437925882</v>
      </c>
      <c r="AG26" s="2">
        <v>18.827960426974279</v>
      </c>
      <c r="AH26" s="2">
        <v>25.933699040326118</v>
      </c>
      <c r="AI26" s="2">
        <v>27.547378147816566</v>
      </c>
      <c r="AJ26" s="2">
        <v>5.9346395510166747</v>
      </c>
    </row>
    <row r="27" spans="1:36" x14ac:dyDescent="0.2">
      <c r="A27" s="1" t="s">
        <v>25</v>
      </c>
      <c r="B27" s="1" t="s">
        <v>80</v>
      </c>
      <c r="C27" s="1" t="s">
        <v>80</v>
      </c>
      <c r="D27" s="2">
        <v>25.618614280954922</v>
      </c>
      <c r="E27" s="2">
        <v>11.749461583970145</v>
      </c>
      <c r="F27" s="2">
        <v>41.594230239729413</v>
      </c>
      <c r="G27" s="2">
        <v>22.276221870132133</v>
      </c>
      <c r="H27" s="2">
        <v>23.349539632781603</v>
      </c>
      <c r="I27" s="1" t="s">
        <v>80</v>
      </c>
      <c r="J27" s="2">
        <v>74.144513395256666</v>
      </c>
      <c r="K27" s="2">
        <v>49.042551866208612</v>
      </c>
      <c r="L27" s="2">
        <v>39.954878299129518</v>
      </c>
      <c r="M27" s="2">
        <v>59.673227546330111</v>
      </c>
      <c r="N27" s="2">
        <v>38.832292208407253</v>
      </c>
      <c r="O27" s="2">
        <v>24.849417592381918</v>
      </c>
      <c r="P27" s="2">
        <v>12.878823793103441</v>
      </c>
      <c r="Q27" s="2">
        <v>95.955974429680353</v>
      </c>
      <c r="R27" s="2">
        <v>97.36601638888888</v>
      </c>
      <c r="S27" s="2">
        <v>66.949999833333322</v>
      </c>
      <c r="T27" s="2">
        <v>78.466666666666669</v>
      </c>
      <c r="U27" s="1" t="s">
        <v>80</v>
      </c>
      <c r="V27" s="1" t="s">
        <v>80</v>
      </c>
      <c r="W27" s="1" t="s">
        <v>80</v>
      </c>
      <c r="X27" s="1" t="s">
        <v>80</v>
      </c>
      <c r="Y27" s="2">
        <v>7334.24</v>
      </c>
      <c r="Z27" s="2">
        <v>229.09141641817226</v>
      </c>
      <c r="AA27" s="2">
        <v>18.930499999999999</v>
      </c>
      <c r="AB27" s="2">
        <v>23.054474708171206</v>
      </c>
      <c r="AC27" s="2">
        <v>31.107823192158314</v>
      </c>
      <c r="AD27" s="1" t="s">
        <v>80</v>
      </c>
      <c r="AE27" s="2">
        <v>12089.506501950502</v>
      </c>
      <c r="AF27" s="2">
        <v>10.156685033528918</v>
      </c>
      <c r="AG27" s="2">
        <v>25.871628425581573</v>
      </c>
      <c r="AH27" s="2">
        <v>36.169340644494561</v>
      </c>
      <c r="AI27" s="2">
        <v>39.116752557389283</v>
      </c>
      <c r="AJ27" s="2">
        <v>17.240041336294816</v>
      </c>
    </row>
    <row r="28" spans="1:36" x14ac:dyDescent="0.2">
      <c r="A28" s="1" t="s">
        <v>26</v>
      </c>
      <c r="B28" s="1" t="s">
        <v>80</v>
      </c>
      <c r="C28" s="1" t="s">
        <v>80</v>
      </c>
      <c r="D28" s="2">
        <v>19.377942965980637</v>
      </c>
      <c r="E28" s="2">
        <v>10.184989148531036</v>
      </c>
      <c r="F28" s="2">
        <v>34.823556050507534</v>
      </c>
      <c r="G28" s="2">
        <v>15.653974967601878</v>
      </c>
      <c r="H28" s="2">
        <v>15.586195798485235</v>
      </c>
      <c r="I28" s="1" t="s">
        <v>80</v>
      </c>
      <c r="J28" s="2">
        <v>80.114534894820238</v>
      </c>
      <c r="K28" s="2">
        <v>62.443543311249748</v>
      </c>
      <c r="L28" s="2">
        <v>43.794219274630755</v>
      </c>
      <c r="M28" s="2">
        <v>65.493058397860992</v>
      </c>
      <c r="N28" s="2">
        <v>27.48444225821034</v>
      </c>
      <c r="O28" s="2">
        <v>20.990212263678682</v>
      </c>
      <c r="P28" s="2">
        <v>12.546710799999998</v>
      </c>
      <c r="Q28" s="2">
        <v>96.219743116848974</v>
      </c>
      <c r="R28" s="2">
        <v>97.469532380952359</v>
      </c>
      <c r="S28" s="2">
        <v>64.266666533333336</v>
      </c>
      <c r="T28" s="2">
        <v>84.266666666666666</v>
      </c>
      <c r="U28" s="1" t="s">
        <v>80</v>
      </c>
      <c r="V28" s="2">
        <v>165.7</v>
      </c>
      <c r="W28" s="2">
        <v>828.4</v>
      </c>
      <c r="X28" s="2">
        <v>207.5</v>
      </c>
      <c r="Y28" s="2">
        <v>6118.66</v>
      </c>
      <c r="Z28" s="2">
        <v>192.27246297097562</v>
      </c>
      <c r="AA28" s="2">
        <v>18.615500000000001</v>
      </c>
      <c r="AB28" s="2">
        <v>21.62426614481409</v>
      </c>
      <c r="AC28" s="2">
        <v>21.41317365269461</v>
      </c>
      <c r="AD28" s="1" t="s">
        <v>80</v>
      </c>
      <c r="AE28" s="2">
        <v>9075.4338893675831</v>
      </c>
      <c r="AF28" s="2">
        <v>7.3354788952066814</v>
      </c>
      <c r="AG28" s="2">
        <v>25.1911753871093</v>
      </c>
      <c r="AH28" s="2">
        <v>31.022973890808625</v>
      </c>
      <c r="AI28" s="2">
        <v>37.680688584512176</v>
      </c>
      <c r="AJ28" s="2">
        <v>12.969077886818154</v>
      </c>
    </row>
    <row r="29" spans="1:36" x14ac:dyDescent="0.2">
      <c r="A29" s="1" t="s">
        <v>27</v>
      </c>
      <c r="B29" s="1" t="s">
        <v>80</v>
      </c>
      <c r="C29" s="1" t="s">
        <v>80</v>
      </c>
      <c r="D29" s="2">
        <v>25.960027217553609</v>
      </c>
      <c r="E29" s="2">
        <v>10.707827946203492</v>
      </c>
      <c r="F29" s="2">
        <v>38.137542000399435</v>
      </c>
      <c r="G29" s="2">
        <v>19.543680650461056</v>
      </c>
      <c r="H29" s="2">
        <v>15.871907855010727</v>
      </c>
      <c r="I29" s="1" t="s">
        <v>80</v>
      </c>
      <c r="J29" s="2">
        <v>71.747236884434102</v>
      </c>
      <c r="K29" s="2">
        <v>57.525790023924053</v>
      </c>
      <c r="L29" s="2">
        <v>42.096815393600309</v>
      </c>
      <c r="M29" s="2">
        <v>61.377363204264782</v>
      </c>
      <c r="N29" s="2">
        <v>23.311918787940385</v>
      </c>
      <c r="O29" s="2">
        <v>19.381780324835901</v>
      </c>
      <c r="P29" s="2">
        <v>12.463554999999999</v>
      </c>
      <c r="Q29" s="2">
        <v>96.925834947523953</v>
      </c>
      <c r="R29" s="2">
        <v>98.280273333333341</v>
      </c>
      <c r="S29" s="2">
        <v>65.66666583333334</v>
      </c>
      <c r="T29" s="2">
        <v>83.333333333333329</v>
      </c>
      <c r="U29" s="1" t="s">
        <v>80</v>
      </c>
      <c r="V29" s="1" t="s">
        <v>80</v>
      </c>
      <c r="W29" s="1" t="s">
        <v>80</v>
      </c>
      <c r="X29" s="1" t="s">
        <v>80</v>
      </c>
      <c r="Y29" s="2">
        <v>4550.1899999999996</v>
      </c>
      <c r="Z29" s="2">
        <v>167.48292993298844</v>
      </c>
      <c r="AA29" s="2">
        <v>13.459899999999999</v>
      </c>
      <c r="AB29" s="2">
        <v>14.021956087824353</v>
      </c>
      <c r="AC29" s="2">
        <v>12.007115327601541</v>
      </c>
      <c r="AD29" s="1" t="s">
        <v>80</v>
      </c>
      <c r="AE29" s="2">
        <v>8275.8782266444505</v>
      </c>
      <c r="AF29" s="2">
        <v>6.4726941477318221</v>
      </c>
      <c r="AG29" s="2">
        <v>21.645431875101643</v>
      </c>
      <c r="AH29" s="2">
        <v>24.295447693894964</v>
      </c>
      <c r="AI29" s="2">
        <v>33.742625709513078</v>
      </c>
      <c r="AJ29" s="2">
        <v>9.6519589644099781</v>
      </c>
    </row>
    <row r="30" spans="1:36" x14ac:dyDescent="0.2">
      <c r="A30" s="1" t="s">
        <v>28</v>
      </c>
      <c r="B30" s="1" t="s">
        <v>80</v>
      </c>
      <c r="C30" s="1" t="s">
        <v>80</v>
      </c>
      <c r="D30" s="2">
        <v>16.744882046578425</v>
      </c>
      <c r="E30" s="2">
        <v>9.3668245189919528</v>
      </c>
      <c r="F30" s="2">
        <v>28.877691201693338</v>
      </c>
      <c r="G30" s="2">
        <v>15.141220665251598</v>
      </c>
      <c r="H30" s="2">
        <v>12.823234494222946</v>
      </c>
      <c r="I30" s="1" t="s">
        <v>80</v>
      </c>
      <c r="J30" s="2">
        <v>81.472928090583324</v>
      </c>
      <c r="K30" s="2">
        <v>61.069352372820219</v>
      </c>
      <c r="L30" s="2">
        <v>43.91499830382358</v>
      </c>
      <c r="M30" s="2">
        <v>69.7402671836998</v>
      </c>
      <c r="N30" s="2">
        <v>24.050000719283759</v>
      </c>
      <c r="O30" s="2">
        <v>21.249965397927411</v>
      </c>
      <c r="P30" s="2">
        <v>12.954742631578947</v>
      </c>
      <c r="Q30" s="2">
        <v>97.48825140435541</v>
      </c>
      <c r="R30" s="2">
        <v>98.29179952380953</v>
      </c>
      <c r="S30" s="2">
        <v>67.257575909090903</v>
      </c>
      <c r="T30" s="2">
        <v>89</v>
      </c>
      <c r="U30" s="1" t="s">
        <v>80</v>
      </c>
      <c r="V30" s="2">
        <v>64.3</v>
      </c>
      <c r="W30" s="2">
        <v>751.90000000000009</v>
      </c>
      <c r="X30" s="2">
        <v>127.69999999999999</v>
      </c>
      <c r="Y30" s="2">
        <v>5459.3</v>
      </c>
      <c r="Z30" s="2">
        <v>149.42226658908038</v>
      </c>
      <c r="AA30" s="2">
        <v>15.391500000000001</v>
      </c>
      <c r="AB30" s="2">
        <v>16.035328753680076</v>
      </c>
      <c r="AC30" s="2">
        <v>17.074565416285452</v>
      </c>
      <c r="AD30" s="1" t="s">
        <v>80</v>
      </c>
      <c r="AE30" s="2">
        <v>6973.152128256047</v>
      </c>
      <c r="AF30" s="2">
        <v>5.9263686422814565</v>
      </c>
      <c r="AG30" s="2">
        <v>20.701212950492394</v>
      </c>
      <c r="AH30" s="2">
        <v>28.102639310566822</v>
      </c>
      <c r="AI30" s="2">
        <v>29.946312284817111</v>
      </c>
      <c r="AJ30" s="2">
        <v>6.6409205918142558</v>
      </c>
    </row>
    <row r="31" spans="1:36" x14ac:dyDescent="0.2">
      <c r="A31" s="1" t="s">
        <v>29</v>
      </c>
      <c r="B31" s="1" t="s">
        <v>80</v>
      </c>
      <c r="C31" s="1" t="s">
        <v>80</v>
      </c>
      <c r="D31" s="2">
        <v>27.281355558819207</v>
      </c>
      <c r="E31" s="2">
        <v>19.322666674301388</v>
      </c>
      <c r="F31" s="2">
        <v>32.4559917139714</v>
      </c>
      <c r="G31" s="2">
        <v>19.225600296306077</v>
      </c>
      <c r="H31" s="2">
        <v>20.593670179786056</v>
      </c>
      <c r="I31" s="1" t="s">
        <v>80</v>
      </c>
      <c r="J31" s="2">
        <v>64.022190706688093</v>
      </c>
      <c r="K31" s="2">
        <v>44.561221423572114</v>
      </c>
      <c r="L31" s="2">
        <v>40.130493659536128</v>
      </c>
      <c r="M31" s="2">
        <v>55.993891312060043</v>
      </c>
      <c r="N31" s="2">
        <v>26.372505834233507</v>
      </c>
      <c r="O31" s="2">
        <v>19.212063430448108</v>
      </c>
      <c r="P31" s="2">
        <v>12.953979</v>
      </c>
      <c r="Q31" s="2">
        <v>96.860407225262676</v>
      </c>
      <c r="R31" s="2">
        <v>98.0718661904762</v>
      </c>
      <c r="S31" s="2">
        <v>59.603174285714282</v>
      </c>
      <c r="T31" s="2">
        <v>81.714285714285708</v>
      </c>
      <c r="U31" s="1" t="s">
        <v>80</v>
      </c>
      <c r="V31" s="2">
        <v>95.8</v>
      </c>
      <c r="W31" s="2">
        <v>609.29999999999995</v>
      </c>
      <c r="X31" s="2">
        <v>184.8</v>
      </c>
      <c r="Y31" s="2">
        <v>4667</v>
      </c>
      <c r="Z31" s="2">
        <v>166.77771207469868</v>
      </c>
      <c r="AA31" s="2">
        <v>18.3935</v>
      </c>
      <c r="AB31" s="2">
        <v>22.881102126385144</v>
      </c>
      <c r="AC31" s="2">
        <v>20.160060975609756</v>
      </c>
      <c r="AD31" s="1" t="s">
        <v>80</v>
      </c>
      <c r="AE31" s="2">
        <v>8947.97585947886</v>
      </c>
      <c r="AF31" s="2">
        <v>6.0957377934622397</v>
      </c>
      <c r="AG31" s="2">
        <v>22.958799014082615</v>
      </c>
      <c r="AH31" s="2">
        <v>26.243988118606055</v>
      </c>
      <c r="AI31" s="2">
        <v>34.752261252535128</v>
      </c>
      <c r="AJ31" s="2">
        <v>9.4091164767400031</v>
      </c>
    </row>
    <row r="32" spans="1:36" x14ac:dyDescent="0.2">
      <c r="A32" s="1" t="s">
        <v>30</v>
      </c>
      <c r="B32" s="1" t="s">
        <v>80</v>
      </c>
      <c r="C32" s="1" t="s">
        <v>80</v>
      </c>
      <c r="D32" s="2">
        <v>15.483292255993335</v>
      </c>
      <c r="E32" s="2">
        <v>6.6765971865763527</v>
      </c>
      <c r="F32" s="2">
        <v>23.025764265516187</v>
      </c>
      <c r="G32" s="2">
        <v>10.127873825228727</v>
      </c>
      <c r="H32" s="2">
        <v>14.738751017338567</v>
      </c>
      <c r="I32" s="1" t="s">
        <v>80</v>
      </c>
      <c r="J32" s="2">
        <v>87.636303661488</v>
      </c>
      <c r="K32" s="2">
        <v>66.501211921517751</v>
      </c>
      <c r="L32" s="2">
        <v>53.585536320107906</v>
      </c>
      <c r="M32" s="2">
        <v>79.28906727854428</v>
      </c>
      <c r="N32" s="2">
        <v>18.188154690017079</v>
      </c>
      <c r="O32" s="2">
        <v>17.809195738170416</v>
      </c>
      <c r="P32" s="2">
        <v>12.660889999999998</v>
      </c>
      <c r="Q32" s="2">
        <v>96.957835599551018</v>
      </c>
      <c r="R32" s="2">
        <v>98.387387692307684</v>
      </c>
      <c r="S32" s="2">
        <v>67.53846307692308</v>
      </c>
      <c r="T32" s="2">
        <v>88</v>
      </c>
      <c r="U32" s="1" t="s">
        <v>80</v>
      </c>
      <c r="V32" s="2">
        <v>64.400000000000006</v>
      </c>
      <c r="W32" s="2">
        <v>654.29999999999995</v>
      </c>
      <c r="X32" s="2">
        <v>132.19999999999999</v>
      </c>
      <c r="Y32" s="2">
        <v>5135.57</v>
      </c>
      <c r="Z32" s="2">
        <v>193.94802960163756</v>
      </c>
      <c r="AA32" s="2">
        <v>17.399999999999999</v>
      </c>
      <c r="AB32" s="2">
        <v>16.441176470588236</v>
      </c>
      <c r="AC32" s="2">
        <v>13.463359212270404</v>
      </c>
      <c r="AD32" s="1" t="s">
        <v>80</v>
      </c>
      <c r="AE32" s="2">
        <v>6302.5632299111639</v>
      </c>
      <c r="AF32" s="2">
        <v>5.0950460820762986</v>
      </c>
      <c r="AG32" s="2">
        <v>19.389169207463912</v>
      </c>
      <c r="AH32" s="2">
        <v>26.687198593775534</v>
      </c>
      <c r="AI32" s="2">
        <v>31.78112184594346</v>
      </c>
      <c r="AJ32" s="2">
        <v>8.3201361259457567</v>
      </c>
    </row>
    <row r="33" spans="1:36" x14ac:dyDescent="0.2">
      <c r="A33" s="1" t="s">
        <v>31</v>
      </c>
      <c r="B33" s="1" t="s">
        <v>80</v>
      </c>
      <c r="C33" s="1" t="s">
        <v>80</v>
      </c>
      <c r="D33" s="2">
        <v>20.739228299498123</v>
      </c>
      <c r="E33" s="2">
        <v>9.5951798189567796</v>
      </c>
      <c r="F33" s="2">
        <v>23.95058965950308</v>
      </c>
      <c r="G33" s="2">
        <v>11.931023710816156</v>
      </c>
      <c r="H33" s="2">
        <v>15.218782121011587</v>
      </c>
      <c r="I33" s="1" t="s">
        <v>80</v>
      </c>
      <c r="J33" s="2">
        <v>83.760565354910625</v>
      </c>
      <c r="K33" s="2">
        <v>52.905958025764711</v>
      </c>
      <c r="L33" s="2">
        <v>46.201959136075295</v>
      </c>
      <c r="M33" s="2">
        <v>75.911177749801951</v>
      </c>
      <c r="N33" s="2">
        <v>18.265702663929972</v>
      </c>
      <c r="O33" s="2">
        <v>18.744238280591784</v>
      </c>
      <c r="P33" s="2">
        <v>11.749587500000001</v>
      </c>
      <c r="Q33" s="2">
        <v>98.130992043538683</v>
      </c>
      <c r="R33" s="2">
        <v>98.112174761904768</v>
      </c>
      <c r="S33" s="2">
        <v>60.848957968749993</v>
      </c>
      <c r="T33" s="2">
        <v>79.40625</v>
      </c>
      <c r="U33" s="1" t="s">
        <v>80</v>
      </c>
      <c r="V33" s="2">
        <v>150.1</v>
      </c>
      <c r="W33" s="2">
        <v>624.59999999999991</v>
      </c>
      <c r="X33" s="2">
        <v>215.50000000000003</v>
      </c>
      <c r="Y33" s="2">
        <v>5676.4</v>
      </c>
      <c r="Z33" s="2">
        <v>169.01159681843987</v>
      </c>
      <c r="AA33" s="2">
        <v>21.101800000000001</v>
      </c>
      <c r="AB33" s="2">
        <v>22.955171384013006</v>
      </c>
      <c r="AC33" s="2">
        <v>25.884147310222112</v>
      </c>
      <c r="AD33" s="1" t="s">
        <v>80</v>
      </c>
      <c r="AE33" s="2">
        <v>6729.7313882022127</v>
      </c>
      <c r="AF33" s="2">
        <v>5.3490116901400722</v>
      </c>
      <c r="AG33" s="2">
        <v>16.750552678185439</v>
      </c>
      <c r="AH33" s="2">
        <v>23.523684755791514</v>
      </c>
      <c r="AI33" s="2">
        <v>31.780537983955675</v>
      </c>
      <c r="AJ33" s="2">
        <v>9.8603686976131826</v>
      </c>
    </row>
    <row r="34" spans="1:36" x14ac:dyDescent="0.2">
      <c r="A34" s="1" t="s">
        <v>32</v>
      </c>
      <c r="B34" s="1" t="s">
        <v>80</v>
      </c>
      <c r="C34" s="1" t="s">
        <v>80</v>
      </c>
      <c r="D34" s="2">
        <v>29.08248732675403</v>
      </c>
      <c r="E34" s="2">
        <v>12.15773394225811</v>
      </c>
      <c r="F34" s="2">
        <v>32.607074716949086</v>
      </c>
      <c r="G34" s="2">
        <v>19.183014385220641</v>
      </c>
      <c r="H34" s="2">
        <v>19.208763009721824</v>
      </c>
      <c r="I34" s="1" t="s">
        <v>80</v>
      </c>
      <c r="J34" s="2">
        <v>70.498836162218439</v>
      </c>
      <c r="K34" s="2">
        <v>48.018656698066366</v>
      </c>
      <c r="L34" s="2">
        <v>41.604624705352336</v>
      </c>
      <c r="M34" s="2">
        <v>69.623553859642016</v>
      </c>
      <c r="N34" s="2">
        <v>25.370491424192799</v>
      </c>
      <c r="O34" s="2">
        <v>20.213858952815222</v>
      </c>
      <c r="P34" s="2">
        <v>12.551975909090908</v>
      </c>
      <c r="Q34" s="2">
        <v>92.578722002413542</v>
      </c>
      <c r="R34" s="2">
        <v>97.232107000000013</v>
      </c>
      <c r="S34" s="2">
        <v>64.231884782608716</v>
      </c>
      <c r="T34" s="2">
        <v>81.260869565217391</v>
      </c>
      <c r="U34" s="1" t="s">
        <v>80</v>
      </c>
      <c r="V34" s="1" t="s">
        <v>80</v>
      </c>
      <c r="W34" s="1" t="s">
        <v>80</v>
      </c>
      <c r="X34" s="1" t="s">
        <v>80</v>
      </c>
      <c r="Y34" s="2">
        <v>4334.25</v>
      </c>
      <c r="Z34" s="2">
        <v>171.2499988957326</v>
      </c>
      <c r="AA34" s="2">
        <v>16.466699999999999</v>
      </c>
      <c r="AB34" s="2">
        <v>18.293471234647704</v>
      </c>
      <c r="AC34" s="2">
        <v>15.33655211587617</v>
      </c>
      <c r="AD34" s="1" t="s">
        <v>80</v>
      </c>
      <c r="AE34" s="2">
        <v>9573.937326784624</v>
      </c>
      <c r="AF34" s="2">
        <v>5.8099684982088542</v>
      </c>
      <c r="AG34" s="2">
        <v>21.409918686075994</v>
      </c>
      <c r="AH34" s="2">
        <v>27.764013507534223</v>
      </c>
      <c r="AI34" s="2">
        <v>37.134396690473913</v>
      </c>
      <c r="AJ34" s="2">
        <v>7.6369153222622694</v>
      </c>
    </row>
    <row r="35" spans="1:36" x14ac:dyDescent="0.2">
      <c r="A35" s="1" t="s">
        <v>33</v>
      </c>
      <c r="B35" s="1" t="s">
        <v>80</v>
      </c>
      <c r="C35" s="1" t="s">
        <v>80</v>
      </c>
      <c r="D35" s="2">
        <v>18.244006426426267</v>
      </c>
      <c r="E35" s="2">
        <v>7.4701002522862225</v>
      </c>
      <c r="F35" s="2">
        <v>27.629709998641417</v>
      </c>
      <c r="G35" s="2">
        <v>12.610996301487615</v>
      </c>
      <c r="H35" s="2">
        <v>13.923037844728164</v>
      </c>
      <c r="I35" s="1" t="s">
        <v>80</v>
      </c>
      <c r="J35" s="2">
        <v>84.357994440906424</v>
      </c>
      <c r="K35" s="2">
        <v>53.301002440015729</v>
      </c>
      <c r="L35" s="2">
        <v>48.797821153171078</v>
      </c>
      <c r="M35" s="2">
        <v>73.246205083170707</v>
      </c>
      <c r="N35" s="2">
        <v>16.574982933231176</v>
      </c>
      <c r="O35" s="2">
        <v>17.968795868301935</v>
      </c>
      <c r="P35" s="2">
        <v>12.21424409395973</v>
      </c>
      <c r="Q35" s="2">
        <v>95.175885595692876</v>
      </c>
      <c r="R35" s="2">
        <v>97.156643591549283</v>
      </c>
      <c r="S35" s="2">
        <v>60.057017368421036</v>
      </c>
      <c r="T35" s="2">
        <v>81.15789473684211</v>
      </c>
      <c r="U35" s="1" t="s">
        <v>80</v>
      </c>
      <c r="V35" s="2">
        <v>229.6</v>
      </c>
      <c r="W35" s="2">
        <v>640.6</v>
      </c>
      <c r="X35" s="2">
        <v>236.50000000000003</v>
      </c>
      <c r="Y35" s="2">
        <v>5907.01</v>
      </c>
      <c r="Z35" s="2">
        <v>171.78899834781157</v>
      </c>
      <c r="AA35" s="2">
        <v>20.9925</v>
      </c>
      <c r="AB35" s="2">
        <v>22.005373717635564</v>
      </c>
      <c r="AC35" s="2">
        <v>18.936232037193577</v>
      </c>
      <c r="AD35" s="1" t="s">
        <v>80</v>
      </c>
      <c r="AE35" s="2">
        <v>6575.2390330813569</v>
      </c>
      <c r="AF35" s="2">
        <v>5.5717641914852027</v>
      </c>
      <c r="AG35" s="2">
        <v>18.28253596601828</v>
      </c>
      <c r="AH35" s="2">
        <v>24.890361947346083</v>
      </c>
      <c r="AI35" s="2">
        <v>33.729474686947491</v>
      </c>
      <c r="AJ35" s="2">
        <v>9.1193084604987327</v>
      </c>
    </row>
    <row r="36" spans="1:36" x14ac:dyDescent="0.2">
      <c r="A36" s="1" t="s">
        <v>34</v>
      </c>
      <c r="B36" s="1" t="s">
        <v>80</v>
      </c>
      <c r="C36" s="1" t="s">
        <v>80</v>
      </c>
      <c r="D36" s="2">
        <v>23.138120533512506</v>
      </c>
      <c r="E36" s="2">
        <v>9.5372804642827766</v>
      </c>
      <c r="F36" s="2">
        <v>31.584649656867697</v>
      </c>
      <c r="G36" s="2">
        <v>18.837184841590666</v>
      </c>
      <c r="H36" s="2">
        <v>19.014939034569075</v>
      </c>
      <c r="I36" s="1" t="s">
        <v>80</v>
      </c>
      <c r="J36" s="2">
        <v>76.825870586072469</v>
      </c>
      <c r="K36" s="2">
        <v>55.14113511900328</v>
      </c>
      <c r="L36" s="2">
        <v>48.881152662849082</v>
      </c>
      <c r="M36" s="2">
        <v>67.245238855189797</v>
      </c>
      <c r="N36" s="2">
        <v>30.913807574342478</v>
      </c>
      <c r="O36" s="2">
        <v>22.323320379900224</v>
      </c>
      <c r="P36" s="2">
        <v>12.648933780487807</v>
      </c>
      <c r="Q36" s="2">
        <v>96.771474601181708</v>
      </c>
      <c r="R36" s="2">
        <v>98.076685394736842</v>
      </c>
      <c r="S36" s="2">
        <v>67.07228963855421</v>
      </c>
      <c r="T36" s="2">
        <v>84.144578313253007</v>
      </c>
      <c r="U36" s="1" t="s">
        <v>80</v>
      </c>
      <c r="V36" s="2">
        <v>102.8</v>
      </c>
      <c r="W36" s="2">
        <v>651.6</v>
      </c>
      <c r="X36" s="2">
        <v>217.70000000000002</v>
      </c>
      <c r="Y36" s="2">
        <v>5259.14</v>
      </c>
      <c r="Z36" s="2">
        <v>194.38373895139745</v>
      </c>
      <c r="AA36" s="2">
        <v>17.9252</v>
      </c>
      <c r="AB36" s="2">
        <v>19.037703247530015</v>
      </c>
      <c r="AC36" s="2">
        <v>18.704809808236401</v>
      </c>
      <c r="AD36" s="1" t="s">
        <v>80</v>
      </c>
      <c r="AE36" s="2">
        <v>8793.1473686654372</v>
      </c>
      <c r="AF36" s="2">
        <v>8.2907238816118838</v>
      </c>
      <c r="AG36" s="2">
        <v>21.688358592535366</v>
      </c>
      <c r="AH36" s="2">
        <v>30.668075696299411</v>
      </c>
      <c r="AI36" s="2">
        <v>33.806116034412049</v>
      </c>
      <c r="AJ36" s="2">
        <v>12.937637034694935</v>
      </c>
    </row>
    <row r="37" spans="1:36" x14ac:dyDescent="0.2">
      <c r="A37" s="1" t="s">
        <v>35</v>
      </c>
      <c r="B37" s="1" t="s">
        <v>80</v>
      </c>
      <c r="C37" s="1" t="s">
        <v>80</v>
      </c>
      <c r="D37" s="2">
        <v>14.865099746136352</v>
      </c>
      <c r="E37" s="2">
        <v>7.0695481533031135</v>
      </c>
      <c r="F37" s="2">
        <v>24.959971459756446</v>
      </c>
      <c r="G37" s="2">
        <v>12.759952675056516</v>
      </c>
      <c r="H37" s="2">
        <v>8.6674608117303631</v>
      </c>
      <c r="I37" s="1" t="s">
        <v>80</v>
      </c>
      <c r="J37" s="2">
        <v>75.434361974566045</v>
      </c>
      <c r="K37" s="2">
        <v>61.890108874808469</v>
      </c>
      <c r="L37" s="2">
        <v>43.713477361721786</v>
      </c>
      <c r="M37" s="2">
        <v>61.453997932330495</v>
      </c>
      <c r="N37" s="2">
        <v>18.742715020687573</v>
      </c>
      <c r="O37" s="2">
        <v>17.604779983387644</v>
      </c>
      <c r="P37" s="2">
        <v>13.105728333333333</v>
      </c>
      <c r="Q37" s="2">
        <v>96.25348274154841</v>
      </c>
      <c r="R37" s="2">
        <v>97.639256666666668</v>
      </c>
      <c r="S37" s="2">
        <v>62.166666666666664</v>
      </c>
      <c r="T37" s="2">
        <v>83.333333333333329</v>
      </c>
      <c r="U37" s="1" t="s">
        <v>80</v>
      </c>
      <c r="V37" s="1" t="s">
        <v>80</v>
      </c>
      <c r="W37" s="1" t="s">
        <v>80</v>
      </c>
      <c r="X37" s="1" t="s">
        <v>80</v>
      </c>
      <c r="Y37" s="2">
        <v>5155.6000000000004</v>
      </c>
      <c r="Z37" s="2">
        <v>178.50822021288769</v>
      </c>
      <c r="AA37" s="2">
        <v>14.4725</v>
      </c>
      <c r="AB37" s="2">
        <v>17.550274223034734</v>
      </c>
      <c r="AC37" s="2">
        <v>13.618587531631011</v>
      </c>
      <c r="AD37" s="1" t="s">
        <v>80</v>
      </c>
      <c r="AE37" s="2">
        <v>7508.9434989795845</v>
      </c>
      <c r="AF37" s="2">
        <v>6.440615288457896</v>
      </c>
      <c r="AG37" s="2">
        <v>21.341204239498957</v>
      </c>
      <c r="AH37" s="2">
        <v>26.776779668065437</v>
      </c>
      <c r="AI37" s="2">
        <v>28.386755146175052</v>
      </c>
      <c r="AJ37" s="2">
        <v>5.471995016592369</v>
      </c>
    </row>
    <row r="38" spans="1:36" x14ac:dyDescent="0.2">
      <c r="A38" s="1" t="s">
        <v>36</v>
      </c>
      <c r="B38" s="1" t="s">
        <v>80</v>
      </c>
      <c r="C38" s="1" t="s">
        <v>80</v>
      </c>
      <c r="D38" s="2">
        <v>18.591621016317436</v>
      </c>
      <c r="E38" s="2">
        <v>8.6084658853076608</v>
      </c>
      <c r="F38" s="2">
        <v>28.480837914007154</v>
      </c>
      <c r="G38" s="2">
        <v>15.423541681961186</v>
      </c>
      <c r="H38" s="2">
        <v>14.485773682668285</v>
      </c>
      <c r="I38" s="1" t="s">
        <v>80</v>
      </c>
      <c r="J38" s="2">
        <v>82.049847048071598</v>
      </c>
      <c r="K38" s="2">
        <v>57.11253065540982</v>
      </c>
      <c r="L38" s="2">
        <v>42.682303589040224</v>
      </c>
      <c r="M38" s="2">
        <v>70.595221915792038</v>
      </c>
      <c r="N38" s="2">
        <v>25.765441036362208</v>
      </c>
      <c r="O38" s="2">
        <v>20.826732856155143</v>
      </c>
      <c r="P38" s="2">
        <v>12.120063416666664</v>
      </c>
      <c r="Q38" s="2">
        <v>96.945535321965423</v>
      </c>
      <c r="R38" s="2">
        <v>97.712303064516107</v>
      </c>
      <c r="S38" s="2">
        <v>65.338582677165348</v>
      </c>
      <c r="T38" s="2">
        <v>84.149606299212593</v>
      </c>
      <c r="U38" s="1" t="s">
        <v>80</v>
      </c>
      <c r="V38" s="2">
        <v>122.1</v>
      </c>
      <c r="W38" s="2">
        <v>860.8</v>
      </c>
      <c r="X38" s="2">
        <v>225.7</v>
      </c>
      <c r="Y38" s="2">
        <v>6896.53</v>
      </c>
      <c r="Z38" s="2">
        <v>214.73368295701206</v>
      </c>
      <c r="AA38" s="2">
        <v>19.585899999999999</v>
      </c>
      <c r="AB38" s="2">
        <v>20.988154297863723</v>
      </c>
      <c r="AC38" s="2">
        <v>16.848081440877056</v>
      </c>
      <c r="AD38" s="1" t="s">
        <v>80</v>
      </c>
      <c r="AE38" s="2">
        <v>8711.7941176988461</v>
      </c>
      <c r="AF38" s="2">
        <v>7.7426137966106179</v>
      </c>
      <c r="AG38" s="2">
        <v>25.052937459262832</v>
      </c>
      <c r="AH38" s="2">
        <v>30.011633000328857</v>
      </c>
      <c r="AI38" s="2">
        <v>34.555608610680558</v>
      </c>
      <c r="AJ38" s="2">
        <v>12.687547334890956</v>
      </c>
    </row>
    <row r="39" spans="1:36" x14ac:dyDescent="0.2">
      <c r="A39" s="1" t="s">
        <v>37</v>
      </c>
      <c r="B39" s="1" t="s">
        <v>80</v>
      </c>
      <c r="C39" s="1" t="s">
        <v>80</v>
      </c>
      <c r="D39" s="2">
        <v>24.159982176706006</v>
      </c>
      <c r="E39" s="2">
        <v>9.455017405965334</v>
      </c>
      <c r="F39" s="2">
        <v>42.138109012943104</v>
      </c>
      <c r="G39" s="2">
        <v>16.97571538205101</v>
      </c>
      <c r="H39" s="2">
        <v>20.109322087292277</v>
      </c>
      <c r="I39" s="1" t="s">
        <v>80</v>
      </c>
      <c r="J39" s="2">
        <v>75.863638301914378</v>
      </c>
      <c r="K39" s="2">
        <v>56.307367501381613</v>
      </c>
      <c r="L39" s="2">
        <v>37.639618894118669</v>
      </c>
      <c r="M39" s="2">
        <v>61.951087753865551</v>
      </c>
      <c r="N39" s="2">
        <v>33.028938935461824</v>
      </c>
      <c r="O39" s="2">
        <v>24.47723690514303</v>
      </c>
      <c r="P39" s="2">
        <v>12.302015147058826</v>
      </c>
      <c r="Q39" s="2">
        <v>94.850011793361475</v>
      </c>
      <c r="R39" s="2">
        <v>97.361378775510204</v>
      </c>
      <c r="S39" s="2">
        <v>66.824785769230772</v>
      </c>
      <c r="T39" s="2">
        <v>82.217948717948715</v>
      </c>
      <c r="U39" s="1" t="s">
        <v>80</v>
      </c>
      <c r="V39" s="2">
        <v>134.5</v>
      </c>
      <c r="W39" s="2">
        <v>929.70000000000016</v>
      </c>
      <c r="X39" s="2">
        <v>209.00000000000003</v>
      </c>
      <c r="Y39" s="2">
        <v>6556.36</v>
      </c>
      <c r="Z39" s="2">
        <v>195.61180340477372</v>
      </c>
      <c r="AA39" s="2">
        <v>18.2803</v>
      </c>
      <c r="AB39" s="2">
        <v>23.625307284254106</v>
      </c>
      <c r="AC39" s="2">
        <v>24.388901988524719</v>
      </c>
      <c r="AD39" s="1" t="s">
        <v>80</v>
      </c>
      <c r="AE39" s="2">
        <v>11195.489764737546</v>
      </c>
      <c r="AF39" s="2">
        <v>7.8520500472949504</v>
      </c>
      <c r="AG39" s="2">
        <v>26.149936747195294</v>
      </c>
      <c r="AH39" s="2">
        <v>32.375468184274474</v>
      </c>
      <c r="AI39" s="2">
        <v>40.197448232860658</v>
      </c>
      <c r="AJ39" s="2">
        <v>14.032235883973723</v>
      </c>
    </row>
    <row r="40" spans="1:36" x14ac:dyDescent="0.2">
      <c r="A40" s="1" t="s">
        <v>38</v>
      </c>
      <c r="B40" s="1" t="s">
        <v>80</v>
      </c>
      <c r="C40" s="1" t="s">
        <v>80</v>
      </c>
      <c r="D40" s="2">
        <v>20.414946049510778</v>
      </c>
      <c r="E40" s="2">
        <v>9.3906919306059056</v>
      </c>
      <c r="F40" s="2">
        <v>29.7525761522419</v>
      </c>
      <c r="G40" s="2">
        <v>18.451846145632327</v>
      </c>
      <c r="H40" s="2">
        <v>17.839642451236269</v>
      </c>
      <c r="I40" s="1" t="s">
        <v>80</v>
      </c>
      <c r="J40" s="2">
        <v>78.197009894784799</v>
      </c>
      <c r="K40" s="2">
        <v>57.32237366083681</v>
      </c>
      <c r="L40" s="2">
        <v>42.239265978223287</v>
      </c>
      <c r="M40" s="2">
        <v>63.24223584551271</v>
      </c>
      <c r="N40" s="2">
        <v>23.478287745863486</v>
      </c>
      <c r="O40" s="2">
        <v>17.392153646418191</v>
      </c>
      <c r="P40" s="2">
        <v>13.163507812500001</v>
      </c>
      <c r="Q40" s="2">
        <v>95.291373677806035</v>
      </c>
      <c r="R40" s="2">
        <v>96.917666249999996</v>
      </c>
      <c r="S40" s="2">
        <v>64.383838484848482</v>
      </c>
      <c r="T40" s="2">
        <v>85.090909090909093</v>
      </c>
      <c r="U40" s="1" t="s">
        <v>80</v>
      </c>
      <c r="V40" s="2">
        <v>43.4</v>
      </c>
      <c r="W40" s="2">
        <v>459.6</v>
      </c>
      <c r="X40" s="2">
        <v>129.80000000000001</v>
      </c>
      <c r="Y40" s="2">
        <v>3753.98</v>
      </c>
      <c r="Z40" s="2">
        <v>163.84586820965532</v>
      </c>
      <c r="AA40" s="2">
        <v>14.75</v>
      </c>
      <c r="AB40" s="2">
        <v>17.115876450914811</v>
      </c>
      <c r="AC40" s="2">
        <v>9.8980064904960603</v>
      </c>
      <c r="AD40" s="1" t="s">
        <v>80</v>
      </c>
      <c r="AE40" s="2">
        <v>7264.0635780815974</v>
      </c>
      <c r="AF40" s="2">
        <v>5.4107101212924427</v>
      </c>
      <c r="AG40" s="2">
        <v>19.775717273943577</v>
      </c>
      <c r="AH40" s="2">
        <v>27.134724773647179</v>
      </c>
      <c r="AI40" s="2">
        <v>39.352281887356781</v>
      </c>
      <c r="AJ40" s="2">
        <v>8.0733638151513425</v>
      </c>
    </row>
    <row r="41" spans="1:36" x14ac:dyDescent="0.2">
      <c r="A41" s="1" t="s">
        <v>39</v>
      </c>
      <c r="B41" s="1" t="s">
        <v>80</v>
      </c>
      <c r="C41" s="1" t="s">
        <v>80</v>
      </c>
      <c r="D41" s="2">
        <v>14.652123155198552</v>
      </c>
      <c r="E41" s="2">
        <v>7.9721092871045967</v>
      </c>
      <c r="F41" s="2">
        <v>27.773521090566888</v>
      </c>
      <c r="G41" s="2">
        <v>12.476493011075474</v>
      </c>
      <c r="H41" s="2">
        <v>12.93085905929896</v>
      </c>
      <c r="I41" s="1" t="s">
        <v>80</v>
      </c>
      <c r="J41" s="2">
        <v>87.595525938705464</v>
      </c>
      <c r="K41" s="2">
        <v>58.86733666536815</v>
      </c>
      <c r="L41" s="2">
        <v>46.417633405246349</v>
      </c>
      <c r="M41" s="2">
        <v>72.555778601413323</v>
      </c>
      <c r="N41" s="2">
        <v>20.665121207496959</v>
      </c>
      <c r="O41" s="2">
        <v>17.943181626684957</v>
      </c>
      <c r="P41" s="2">
        <v>12.074932262773718</v>
      </c>
      <c r="Q41" s="2">
        <v>96.485344863381414</v>
      </c>
      <c r="R41" s="2">
        <v>97.978815808823555</v>
      </c>
      <c r="S41" s="2">
        <v>63.979166875000018</v>
      </c>
      <c r="T41" s="2">
        <v>83.041666666666671</v>
      </c>
      <c r="U41" s="1" t="s">
        <v>80</v>
      </c>
      <c r="V41" s="2">
        <v>198.7</v>
      </c>
      <c r="W41" s="2">
        <v>783.3</v>
      </c>
      <c r="X41" s="2">
        <v>224.60000000000002</v>
      </c>
      <c r="Y41" s="2">
        <v>6271.11</v>
      </c>
      <c r="Z41" s="2">
        <v>184.82915964126084</v>
      </c>
      <c r="AA41" s="2">
        <v>18.824999999999999</v>
      </c>
      <c r="AB41" s="2">
        <v>20.902842861605748</v>
      </c>
      <c r="AC41" s="2">
        <v>17.07996217295366</v>
      </c>
      <c r="AD41" s="1" t="s">
        <v>80</v>
      </c>
      <c r="AE41" s="2">
        <v>8056.8896808517693</v>
      </c>
      <c r="AF41" s="2">
        <v>7.5192213213679535</v>
      </c>
      <c r="AG41" s="2">
        <v>22.482381729181895</v>
      </c>
      <c r="AH41" s="2">
        <v>29.092481517415187</v>
      </c>
      <c r="AI41" s="2">
        <v>34.631713540317691</v>
      </c>
      <c r="AJ41" s="2">
        <v>10.672710266200475</v>
      </c>
    </row>
    <row r="42" spans="1:36" x14ac:dyDescent="0.2">
      <c r="A42" s="1" t="s">
        <v>40</v>
      </c>
      <c r="B42" s="1" t="s">
        <v>80</v>
      </c>
      <c r="C42" s="1" t="s">
        <v>80</v>
      </c>
      <c r="D42" s="2">
        <v>16.382923706046938</v>
      </c>
      <c r="E42" s="2">
        <v>5.935809801904635</v>
      </c>
      <c r="F42" s="2">
        <v>21.900007286419694</v>
      </c>
      <c r="G42" s="2">
        <v>12.823265048870988</v>
      </c>
      <c r="H42" s="2">
        <v>15.654949609429977</v>
      </c>
      <c r="I42" s="1" t="s">
        <v>80</v>
      </c>
      <c r="J42" s="2">
        <v>86.013660965254275</v>
      </c>
      <c r="K42" s="2">
        <v>59.94897342679252</v>
      </c>
      <c r="L42" s="2">
        <v>51.913194777628121</v>
      </c>
      <c r="M42" s="2">
        <v>76.481995629880046</v>
      </c>
      <c r="N42" s="2">
        <v>16.431486654709069</v>
      </c>
      <c r="O42" s="2">
        <v>15.763624356385922</v>
      </c>
      <c r="P42" s="2">
        <v>12.701577000000002</v>
      </c>
      <c r="Q42" s="2">
        <v>94.247960615828504</v>
      </c>
      <c r="R42" s="2">
        <v>97.411350909090913</v>
      </c>
      <c r="S42" s="2">
        <v>64.636364545454541</v>
      </c>
      <c r="T42" s="2">
        <v>83.818181818181813</v>
      </c>
      <c r="U42" s="1" t="s">
        <v>80</v>
      </c>
      <c r="V42" s="2">
        <v>196.2</v>
      </c>
      <c r="W42" s="2">
        <v>744.50000000000011</v>
      </c>
      <c r="X42" s="2">
        <v>166.09999999999997</v>
      </c>
      <c r="Y42" s="2">
        <v>5885.16</v>
      </c>
      <c r="Z42" s="2">
        <v>193.99241267736375</v>
      </c>
      <c r="AA42" s="2">
        <v>19.896999999999998</v>
      </c>
      <c r="AB42" s="2">
        <v>21.050537206526066</v>
      </c>
      <c r="AC42" s="2">
        <v>11.500171644352902</v>
      </c>
      <c r="AD42" s="1" t="s">
        <v>80</v>
      </c>
      <c r="AE42" s="2">
        <v>7051.8635643578837</v>
      </c>
      <c r="AF42" s="2">
        <v>6.4705078674891938</v>
      </c>
      <c r="AG42" s="2">
        <v>20.048516358617253</v>
      </c>
      <c r="AH42" s="2">
        <v>26.453202334882743</v>
      </c>
      <c r="AI42" s="2">
        <v>34.382599231531636</v>
      </c>
      <c r="AJ42" s="2">
        <v>6.9610486292906515</v>
      </c>
    </row>
    <row r="43" spans="1:36" x14ac:dyDescent="0.2">
      <c r="A43" s="1" t="s">
        <v>41</v>
      </c>
      <c r="B43" s="1" t="s">
        <v>80</v>
      </c>
      <c r="C43" s="1" t="s">
        <v>80</v>
      </c>
      <c r="D43" s="2">
        <v>26.401881558489244</v>
      </c>
      <c r="E43" s="2">
        <v>14.258046852785489</v>
      </c>
      <c r="F43" s="2">
        <v>36.308455295492394</v>
      </c>
      <c r="G43" s="2">
        <v>16.452089373614701</v>
      </c>
      <c r="H43" s="2">
        <v>19.527343580488978</v>
      </c>
      <c r="I43" s="1" t="s">
        <v>80</v>
      </c>
      <c r="J43" s="2">
        <v>78.553396931088741</v>
      </c>
      <c r="K43" s="2">
        <v>54.273565579951224</v>
      </c>
      <c r="L43" s="2">
        <v>44.924113696470314</v>
      </c>
      <c r="M43" s="2">
        <v>64.384898707459854</v>
      </c>
      <c r="N43" s="2">
        <v>34.315105071050297</v>
      </c>
      <c r="O43" s="2">
        <v>24.307907727594593</v>
      </c>
      <c r="P43" s="2">
        <v>12.713294150943396</v>
      </c>
      <c r="Q43" s="2">
        <v>96.883190876437922</v>
      </c>
      <c r="R43" s="2">
        <v>97.919169791666647</v>
      </c>
      <c r="S43" s="2">
        <v>68.053571071428564</v>
      </c>
      <c r="T43" s="2">
        <v>84.357142857142861</v>
      </c>
      <c r="U43" s="1" t="s">
        <v>80</v>
      </c>
      <c r="V43" s="2">
        <v>141.9</v>
      </c>
      <c r="W43" s="2">
        <v>669.69999999999993</v>
      </c>
      <c r="X43" s="2">
        <v>245.00000000000003</v>
      </c>
      <c r="Y43" s="2">
        <v>5136.33</v>
      </c>
      <c r="Z43" s="2">
        <v>172.31377624038541</v>
      </c>
      <c r="AA43" s="2">
        <v>17.324200000000001</v>
      </c>
      <c r="AB43" s="2">
        <v>19.609837278106511</v>
      </c>
      <c r="AC43" s="2">
        <v>19.49659062210624</v>
      </c>
      <c r="AD43" s="1" t="s">
        <v>80</v>
      </c>
      <c r="AE43" s="2">
        <v>10069.020658563039</v>
      </c>
      <c r="AF43" s="2">
        <v>8.2961700944615107</v>
      </c>
      <c r="AG43" s="2">
        <v>22.939796772567483</v>
      </c>
      <c r="AH43" s="2">
        <v>32.318177799247067</v>
      </c>
      <c r="AI43" s="2">
        <v>35.45882862202221</v>
      </c>
      <c r="AJ43" s="2">
        <v>12.48183028299041</v>
      </c>
    </row>
    <row r="44" spans="1:36" x14ac:dyDescent="0.2">
      <c r="A44" s="1" t="s">
        <v>42</v>
      </c>
      <c r="B44" s="1" t="s">
        <v>80</v>
      </c>
      <c r="C44" s="1" t="s">
        <v>80</v>
      </c>
      <c r="D44" s="2">
        <v>18.400619205216433</v>
      </c>
      <c r="E44" s="2">
        <v>7.0961415801148107</v>
      </c>
      <c r="F44" s="2">
        <v>22.503113220978136</v>
      </c>
      <c r="G44" s="2">
        <v>14.392494140529749</v>
      </c>
      <c r="H44" s="2">
        <v>12.375023827551084</v>
      </c>
      <c r="I44" s="1" t="s">
        <v>80</v>
      </c>
      <c r="J44" s="2">
        <v>75.699734867432682</v>
      </c>
      <c r="K44" s="2">
        <v>61.639158797422944</v>
      </c>
      <c r="L44" s="2">
        <v>48.062997990637648</v>
      </c>
      <c r="M44" s="2">
        <v>59.455200923599371</v>
      </c>
      <c r="N44" s="2">
        <v>17.852956968379821</v>
      </c>
      <c r="O44" s="2">
        <v>17.464341364320301</v>
      </c>
      <c r="P44" s="2">
        <v>12.343387272727274</v>
      </c>
      <c r="Q44" s="2">
        <v>97.044072581275429</v>
      </c>
      <c r="R44" s="2">
        <v>97.798780624999992</v>
      </c>
      <c r="S44" s="2">
        <v>72.862744705882349</v>
      </c>
      <c r="T44" s="2">
        <v>87.17647058823529</v>
      </c>
      <c r="U44" s="1" t="s">
        <v>80</v>
      </c>
      <c r="V44" s="2">
        <v>77</v>
      </c>
      <c r="W44" s="2">
        <v>916.2</v>
      </c>
      <c r="X44" s="2">
        <v>129</v>
      </c>
      <c r="Y44" s="2">
        <v>5254.28</v>
      </c>
      <c r="Z44" s="2">
        <v>167.64181233997692</v>
      </c>
      <c r="AA44" s="2">
        <v>14.718</v>
      </c>
      <c r="AB44" s="2">
        <v>13.352112676056338</v>
      </c>
      <c r="AC44" s="2">
        <v>15.574934090448183</v>
      </c>
      <c r="AD44" s="1" t="s">
        <v>80</v>
      </c>
      <c r="AE44" s="2">
        <v>7198.8724325909525</v>
      </c>
      <c r="AF44" s="2">
        <v>7.1450519971311932</v>
      </c>
      <c r="AG44" s="2">
        <v>22.598667423518158</v>
      </c>
      <c r="AH44" s="2">
        <v>27.858491468608008</v>
      </c>
      <c r="AI44" s="2">
        <v>31.015930120303842</v>
      </c>
      <c r="AJ44" s="2">
        <v>6.7209965465832795</v>
      </c>
    </row>
    <row r="45" spans="1:36" x14ac:dyDescent="0.2">
      <c r="A45" s="1" t="s">
        <v>43</v>
      </c>
      <c r="B45" s="1" t="s">
        <v>80</v>
      </c>
      <c r="C45" s="1" t="s">
        <v>80</v>
      </c>
      <c r="D45" s="2">
        <v>19.444723901505103</v>
      </c>
      <c r="E45" s="2">
        <v>6.9127861350618645</v>
      </c>
      <c r="F45" s="2">
        <v>33.600895697442894</v>
      </c>
      <c r="G45" s="2">
        <v>18.952698211362978</v>
      </c>
      <c r="H45" s="2">
        <v>20.720151763124157</v>
      </c>
      <c r="I45" s="1" t="s">
        <v>80</v>
      </c>
      <c r="J45" s="2">
        <v>80.474867076063035</v>
      </c>
      <c r="K45" s="2">
        <v>60.104961557028361</v>
      </c>
      <c r="L45" s="2">
        <v>39.81280551002223</v>
      </c>
      <c r="M45" s="2">
        <v>70.452530861290768</v>
      </c>
      <c r="N45" s="2">
        <v>34.410230983302156</v>
      </c>
      <c r="O45" s="2">
        <v>24.664306194705222</v>
      </c>
      <c r="P45" s="2">
        <v>12.581744361702127</v>
      </c>
      <c r="Q45" s="2">
        <v>95.890141508986858</v>
      </c>
      <c r="R45" s="2">
        <v>97.474986956521747</v>
      </c>
      <c r="S45" s="2">
        <v>66.180555833333301</v>
      </c>
      <c r="T45" s="2">
        <v>82.4375</v>
      </c>
      <c r="U45" s="1" t="s">
        <v>80</v>
      </c>
      <c r="V45" s="2">
        <v>119.1</v>
      </c>
      <c r="W45" s="2">
        <v>944.80000000000018</v>
      </c>
      <c r="X45" s="2">
        <v>236.39999999999998</v>
      </c>
      <c r="Y45" s="2">
        <v>6853.8</v>
      </c>
      <c r="Z45" s="2">
        <v>193.09280667293754</v>
      </c>
      <c r="AA45" s="2">
        <v>19.065000000000001</v>
      </c>
      <c r="AB45" s="2">
        <v>21.401648246342553</v>
      </c>
      <c r="AC45" s="2">
        <v>23.589154411764707</v>
      </c>
      <c r="AD45" s="1" t="s">
        <v>80</v>
      </c>
      <c r="AE45" s="2">
        <v>10385.621051404112</v>
      </c>
      <c r="AF45" s="2">
        <v>8.3701745653206956</v>
      </c>
      <c r="AG45" s="2">
        <v>23.760879454122318</v>
      </c>
      <c r="AH45" s="2">
        <v>31.348324772644396</v>
      </c>
      <c r="AI45" s="2">
        <v>35.659031487267178</v>
      </c>
      <c r="AJ45" s="2">
        <v>19.982267918996158</v>
      </c>
    </row>
    <row r="46" spans="1:36" x14ac:dyDescent="0.2">
      <c r="A46" s="1" t="s">
        <v>44</v>
      </c>
      <c r="B46" s="1" t="s">
        <v>80</v>
      </c>
      <c r="C46" s="1" t="s">
        <v>80</v>
      </c>
      <c r="D46" s="2">
        <v>31.351058234659867</v>
      </c>
      <c r="E46" s="2">
        <v>16.522305151943211</v>
      </c>
      <c r="F46" s="2">
        <v>37.817543928380083</v>
      </c>
      <c r="G46" s="2">
        <v>18.05919884212561</v>
      </c>
      <c r="H46" s="2">
        <v>22.324638231188988</v>
      </c>
      <c r="I46" s="1" t="s">
        <v>80</v>
      </c>
      <c r="J46" s="2">
        <v>69.648570434701156</v>
      </c>
      <c r="K46" s="2">
        <v>51.817737226352634</v>
      </c>
      <c r="L46" s="2">
        <v>41.86672637113444</v>
      </c>
      <c r="M46" s="2">
        <v>67.630415414415324</v>
      </c>
      <c r="N46" s="2">
        <v>31.51103358190046</v>
      </c>
      <c r="O46" s="2">
        <v>22.7343050503607</v>
      </c>
      <c r="P46" s="2">
        <v>12.118445319999996</v>
      </c>
      <c r="Q46" s="2">
        <v>96.220195866914622</v>
      </c>
      <c r="R46" s="2">
        <v>97.736003018017968</v>
      </c>
      <c r="S46" s="2">
        <v>67.368721061643868</v>
      </c>
      <c r="T46" s="2">
        <v>82.81849315068493</v>
      </c>
      <c r="U46" s="1" t="s">
        <v>80</v>
      </c>
      <c r="V46" s="2">
        <v>125.4</v>
      </c>
      <c r="W46" s="2">
        <v>678.69999999999993</v>
      </c>
      <c r="X46" s="2">
        <v>220.9</v>
      </c>
      <c r="Y46" s="2">
        <v>5888.15</v>
      </c>
      <c r="Z46" s="2">
        <v>180.43741322893155</v>
      </c>
      <c r="AA46" s="2">
        <v>17.685700000000001</v>
      </c>
      <c r="AB46" s="2">
        <v>22.582476055338773</v>
      </c>
      <c r="AC46" s="2">
        <v>24.057138297023382</v>
      </c>
      <c r="AD46" s="1" t="s">
        <v>80</v>
      </c>
      <c r="AE46" s="2">
        <v>8291.8155831398726</v>
      </c>
      <c r="AF46" s="2">
        <v>6.2182335429322064</v>
      </c>
      <c r="AG46" s="2">
        <v>19.16292783187086</v>
      </c>
      <c r="AH46" s="2">
        <v>31.678627237899125</v>
      </c>
      <c r="AI46" s="2">
        <v>34.146455848772312</v>
      </c>
      <c r="AJ46" s="2">
        <v>7.8550331638107966</v>
      </c>
    </row>
    <row r="47" spans="1:36" x14ac:dyDescent="0.2">
      <c r="A47" s="1" t="s">
        <v>46</v>
      </c>
      <c r="B47" s="1" t="s">
        <v>80</v>
      </c>
      <c r="C47" s="1" t="s">
        <v>80</v>
      </c>
      <c r="D47" s="2">
        <v>18.111800471522521</v>
      </c>
      <c r="E47" s="2">
        <v>11.201699991677303</v>
      </c>
      <c r="F47" s="2">
        <v>25.566429094340066</v>
      </c>
      <c r="G47" s="2">
        <v>19.543228743139977</v>
      </c>
      <c r="H47" s="2">
        <v>16.59264207855637</v>
      </c>
      <c r="I47" s="1" t="s">
        <v>80</v>
      </c>
      <c r="J47" s="2">
        <v>73.271717497991204</v>
      </c>
      <c r="K47" s="2">
        <v>64.346665448718014</v>
      </c>
      <c r="L47" s="2">
        <v>44.160218598959901</v>
      </c>
      <c r="M47" s="2">
        <v>61.298297240204867</v>
      </c>
      <c r="N47" s="2">
        <v>25.51533871422011</v>
      </c>
      <c r="O47" s="2">
        <v>23.667478449529796</v>
      </c>
      <c r="P47" s="2">
        <v>12.689071538461535</v>
      </c>
      <c r="Q47" s="2">
        <v>97.249308493843785</v>
      </c>
      <c r="R47" s="2">
        <v>97.875330000000019</v>
      </c>
      <c r="S47" s="2">
        <v>66.966667000000001</v>
      </c>
      <c r="T47" s="2">
        <v>88</v>
      </c>
      <c r="U47" s="1" t="s">
        <v>80</v>
      </c>
      <c r="V47" s="2">
        <v>68.2</v>
      </c>
      <c r="W47" s="2">
        <v>369.4</v>
      </c>
      <c r="X47" s="2">
        <v>101</v>
      </c>
      <c r="Y47" s="2">
        <v>3408.21</v>
      </c>
      <c r="Z47" s="2">
        <v>146.52773690928564</v>
      </c>
      <c r="AA47" s="2">
        <v>13.437200000000001</v>
      </c>
      <c r="AB47" s="2">
        <v>12.13307240704501</v>
      </c>
      <c r="AC47" s="2">
        <v>11.454046639231825</v>
      </c>
      <c r="AD47" s="1" t="s">
        <v>80</v>
      </c>
      <c r="AE47" s="2">
        <v>6647.8612123016692</v>
      </c>
      <c r="AF47" s="2">
        <v>4.9422756288504379</v>
      </c>
      <c r="AG47" s="2">
        <v>11.700249069396612</v>
      </c>
      <c r="AH47" s="2">
        <v>24.394264242348111</v>
      </c>
      <c r="AI47" s="2">
        <v>31.157286482393516</v>
      </c>
      <c r="AJ47" s="2">
        <v>5.4235813367253281</v>
      </c>
    </row>
    <row r="48" spans="1:36" x14ac:dyDescent="0.2">
      <c r="A48" s="1" t="s">
        <v>47</v>
      </c>
      <c r="B48" s="1" t="s">
        <v>80</v>
      </c>
      <c r="C48" s="1" t="s">
        <v>80</v>
      </c>
      <c r="D48" s="2">
        <v>12.481994143912967</v>
      </c>
      <c r="E48" s="2">
        <v>4.1492553513144736</v>
      </c>
      <c r="F48" s="2">
        <v>24.205023555748539</v>
      </c>
      <c r="G48" s="2">
        <v>11.877263641965104</v>
      </c>
      <c r="H48" s="2">
        <v>10.371800329528888</v>
      </c>
      <c r="I48" s="1" t="s">
        <v>80</v>
      </c>
      <c r="J48" s="2">
        <v>88.15413534683185</v>
      </c>
      <c r="K48" s="2">
        <v>68.625652339414202</v>
      </c>
      <c r="L48" s="2">
        <v>50.653496705219879</v>
      </c>
      <c r="M48" s="2">
        <v>81.372311822401343</v>
      </c>
      <c r="N48" s="2">
        <v>15.939137856496084</v>
      </c>
      <c r="O48" s="2">
        <v>11.734659730309073</v>
      </c>
      <c r="P48" s="2">
        <v>13.096665000000002</v>
      </c>
      <c r="Q48" s="2">
        <v>94.209022454505742</v>
      </c>
      <c r="R48" s="2">
        <v>98.112459999999999</v>
      </c>
      <c r="S48" s="2">
        <v>65.944445000000002</v>
      </c>
      <c r="T48" s="2">
        <v>85.666666666666671</v>
      </c>
      <c r="U48" s="1" t="s">
        <v>80</v>
      </c>
      <c r="V48" s="2">
        <v>49.6</v>
      </c>
      <c r="W48" s="2">
        <v>583.29999999999995</v>
      </c>
      <c r="X48" s="2">
        <v>104.4</v>
      </c>
      <c r="Y48" s="2">
        <v>4823.01</v>
      </c>
      <c r="Z48" s="2">
        <v>194.10169239352797</v>
      </c>
      <c r="AA48" s="2">
        <v>16.450299999999999</v>
      </c>
      <c r="AB48" s="2">
        <v>14.945978391356544</v>
      </c>
      <c r="AC48" s="2">
        <v>13.174224343675418</v>
      </c>
      <c r="AD48" s="1" t="s">
        <v>80</v>
      </c>
      <c r="AE48" s="2">
        <v>6324.6306642084728</v>
      </c>
      <c r="AF48" s="2">
        <v>5.117939936993233</v>
      </c>
      <c r="AG48" s="2">
        <v>18.585785146206991</v>
      </c>
      <c r="AH48" s="2">
        <v>26.07339162336212</v>
      </c>
      <c r="AI48" s="2">
        <v>31.740615388422562</v>
      </c>
      <c r="AJ48" s="2">
        <v>9.6409242837327636</v>
      </c>
    </row>
    <row r="49" spans="1:36" x14ac:dyDescent="0.2">
      <c r="A49" s="1" t="s">
        <v>48</v>
      </c>
      <c r="B49" s="1" t="s">
        <v>80</v>
      </c>
      <c r="C49" s="1" t="s">
        <v>80</v>
      </c>
      <c r="D49" s="2">
        <v>18.713161857068158</v>
      </c>
      <c r="E49" s="2">
        <v>7.5578723772096597</v>
      </c>
      <c r="F49" s="2">
        <v>21.700904984661037</v>
      </c>
      <c r="G49" s="2">
        <v>12.847683751107065</v>
      </c>
      <c r="H49" s="2">
        <v>13.030277179317503</v>
      </c>
      <c r="I49" s="1" t="s">
        <v>80</v>
      </c>
      <c r="J49" s="2">
        <v>78.011020854607807</v>
      </c>
      <c r="K49" s="2">
        <v>56.681806156405337</v>
      </c>
      <c r="L49" s="2">
        <v>49.362383086307702</v>
      </c>
      <c r="M49" s="2">
        <v>70.492075420330508</v>
      </c>
      <c r="N49" s="2">
        <v>26.335148239915341</v>
      </c>
      <c r="O49" s="2">
        <v>20.151012727670622</v>
      </c>
      <c r="P49" s="2">
        <v>12.596097534246576</v>
      </c>
      <c r="Q49" s="2">
        <v>97.144442309067998</v>
      </c>
      <c r="R49" s="2">
        <v>97.987892615384609</v>
      </c>
      <c r="S49" s="2">
        <v>64.141552465753435</v>
      </c>
      <c r="T49" s="2">
        <v>83.767123287671239</v>
      </c>
      <c r="U49" s="1" t="s">
        <v>80</v>
      </c>
      <c r="V49" s="2">
        <v>109.8</v>
      </c>
      <c r="W49" s="2">
        <v>577.70000000000005</v>
      </c>
      <c r="X49" s="2">
        <v>186.4</v>
      </c>
      <c r="Y49" s="2">
        <v>5392.54</v>
      </c>
      <c r="Z49" s="2">
        <v>183.27566467091444</v>
      </c>
      <c r="AA49" s="2">
        <v>18.499099999999999</v>
      </c>
      <c r="AB49" s="2">
        <v>20.282876918447187</v>
      </c>
      <c r="AC49" s="2">
        <v>20.388297587848317</v>
      </c>
      <c r="AD49" s="1" t="s">
        <v>80</v>
      </c>
      <c r="AE49" s="2">
        <v>7488.9969548243243</v>
      </c>
      <c r="AF49" s="2">
        <v>7.2401787919737037</v>
      </c>
      <c r="AG49" s="2">
        <v>20.910321308176066</v>
      </c>
      <c r="AH49" s="2">
        <v>30.331453120428293</v>
      </c>
      <c r="AI49" s="2">
        <v>31.511048014157002</v>
      </c>
      <c r="AJ49" s="2">
        <v>8.2456247216471468</v>
      </c>
    </row>
    <row r="50" spans="1:36" x14ac:dyDescent="0.2">
      <c r="A50" s="1" t="s">
        <v>49</v>
      </c>
      <c r="B50" s="1" t="s">
        <v>80</v>
      </c>
      <c r="C50" s="1" t="s">
        <v>80</v>
      </c>
      <c r="D50" s="2">
        <v>19.567404921265556</v>
      </c>
      <c r="E50" s="2">
        <v>7.3758351728872213</v>
      </c>
      <c r="F50" s="2">
        <v>27.906002432016351</v>
      </c>
      <c r="G50" s="2">
        <v>16.30689621262729</v>
      </c>
      <c r="H50" s="2">
        <v>16.543349881543438</v>
      </c>
      <c r="I50" s="1" t="s">
        <v>80</v>
      </c>
      <c r="J50" s="2">
        <v>76.093422502784819</v>
      </c>
      <c r="K50" s="2">
        <v>58.576732804866104</v>
      </c>
      <c r="L50" s="2">
        <v>49.349605009722389</v>
      </c>
      <c r="M50" s="2">
        <v>72.178841082607519</v>
      </c>
      <c r="N50" s="2">
        <v>23.116143641178706</v>
      </c>
      <c r="O50" s="2">
        <v>17.227840567586735</v>
      </c>
      <c r="P50" s="2">
        <v>13.245592888888892</v>
      </c>
      <c r="Q50" s="2">
        <v>95.978340239355518</v>
      </c>
      <c r="R50" s="2">
        <v>97.877861590909106</v>
      </c>
      <c r="S50" s="2">
        <v>63.202898913043484</v>
      </c>
      <c r="T50" s="2">
        <v>85.239130434782609</v>
      </c>
      <c r="U50" s="1" t="s">
        <v>80</v>
      </c>
      <c r="V50" s="2">
        <v>79.599999999999994</v>
      </c>
      <c r="W50" s="2">
        <v>418.00000000000006</v>
      </c>
      <c r="X50" s="2">
        <v>122.8</v>
      </c>
      <c r="Y50" s="2">
        <v>3962.83</v>
      </c>
      <c r="Z50" s="2">
        <v>153.699017241918</v>
      </c>
      <c r="AA50" s="2">
        <v>15.800599999999999</v>
      </c>
      <c r="AB50" s="2">
        <v>16.779593463531288</v>
      </c>
      <c r="AC50" s="2">
        <v>13.429917340680827</v>
      </c>
      <c r="AD50" s="1" t="s">
        <v>80</v>
      </c>
      <c r="AE50" s="2">
        <v>6728.7994090467146</v>
      </c>
      <c r="AF50" s="2">
        <v>5.0120487949657706</v>
      </c>
      <c r="AG50" s="2">
        <v>17.183747564855455</v>
      </c>
      <c r="AH50" s="2">
        <v>27.132545880856384</v>
      </c>
      <c r="AI50" s="2">
        <v>37.87316727726229</v>
      </c>
      <c r="AJ50" s="2">
        <v>7.6166759646858688</v>
      </c>
    </row>
    <row r="51" spans="1:36" x14ac:dyDescent="0.2">
      <c r="A51" s="1" t="s">
        <v>50</v>
      </c>
      <c r="B51" s="1" t="s">
        <v>80</v>
      </c>
      <c r="C51" s="1" t="s">
        <v>80</v>
      </c>
      <c r="D51" s="2">
        <v>19.903832837061145</v>
      </c>
      <c r="E51" s="2">
        <v>6.2457994782319632</v>
      </c>
      <c r="F51" s="2">
        <v>39.172541498941136</v>
      </c>
      <c r="G51" s="2">
        <v>17.551883046878931</v>
      </c>
      <c r="H51" s="2">
        <v>19.541570500948364</v>
      </c>
      <c r="I51" s="1" t="s">
        <v>80</v>
      </c>
      <c r="J51" s="2">
        <v>75.941738120097185</v>
      </c>
      <c r="K51" s="2">
        <v>61.218653866896432</v>
      </c>
      <c r="L51" s="2">
        <v>37.992362734210651</v>
      </c>
      <c r="M51" s="2">
        <v>73.810953641483081</v>
      </c>
      <c r="N51" s="2">
        <v>29.36951272931606</v>
      </c>
      <c r="O51" s="2">
        <v>19.325110289517415</v>
      </c>
      <c r="P51" s="2">
        <v>12.767919999999998</v>
      </c>
      <c r="Q51" s="2">
        <v>96.286095775951864</v>
      </c>
      <c r="R51" s="2">
        <v>96.733181481481466</v>
      </c>
      <c r="S51" s="2">
        <v>63.451613870967748</v>
      </c>
      <c r="T51" s="2">
        <v>82.548387096774192</v>
      </c>
      <c r="U51" s="1" t="s">
        <v>80</v>
      </c>
      <c r="V51" s="2">
        <v>137.30000000000001</v>
      </c>
      <c r="W51" s="2">
        <v>1161.0999999999999</v>
      </c>
      <c r="X51" s="2">
        <v>239.20000000000002</v>
      </c>
      <c r="Y51" s="2">
        <v>8192.24</v>
      </c>
      <c r="Z51" s="2">
        <v>230.18517949350232</v>
      </c>
      <c r="AA51" s="2">
        <v>21.862500000000001</v>
      </c>
      <c r="AB51" s="2">
        <v>21.970030850594977</v>
      </c>
      <c r="AC51" s="2">
        <v>20.212921102522969</v>
      </c>
      <c r="AD51" s="1" t="s">
        <v>80</v>
      </c>
      <c r="AE51" s="2">
        <v>11394.425676751422</v>
      </c>
      <c r="AF51" s="2">
        <v>7.3751466023034107</v>
      </c>
      <c r="AG51" s="2">
        <v>28.70264944292002</v>
      </c>
      <c r="AH51" s="2">
        <v>33.426504413809965</v>
      </c>
      <c r="AI51" s="2">
        <v>41.662826986203072</v>
      </c>
      <c r="AJ51" s="2">
        <v>20.211517848422652</v>
      </c>
    </row>
    <row r="52" spans="1:36" x14ac:dyDescent="0.2">
      <c r="A52" s="1" t="s">
        <v>51</v>
      </c>
      <c r="B52" s="1" t="s">
        <v>80</v>
      </c>
      <c r="C52" s="1" t="s">
        <v>80</v>
      </c>
      <c r="D52" s="2">
        <v>13.906347039079636</v>
      </c>
      <c r="E52" s="2">
        <v>5.3859176395369479</v>
      </c>
      <c r="F52" s="2">
        <v>24.640011992290852</v>
      </c>
      <c r="G52" s="2">
        <v>12.612013268953293</v>
      </c>
      <c r="H52" s="2">
        <v>12.000185742372457</v>
      </c>
      <c r="I52" s="1" t="s">
        <v>80</v>
      </c>
      <c r="J52" s="2">
        <v>84.179440552155683</v>
      </c>
      <c r="K52" s="2">
        <v>66.401893539032045</v>
      </c>
      <c r="L52" s="2">
        <v>47.020401486640154</v>
      </c>
      <c r="M52" s="2">
        <v>67.955999438245755</v>
      </c>
      <c r="N52" s="2">
        <v>17.548529445344276</v>
      </c>
      <c r="O52" s="2">
        <v>15.047050742032875</v>
      </c>
      <c r="P52" s="2">
        <v>12.66715474576271</v>
      </c>
      <c r="Q52" s="2">
        <v>97.028882135714085</v>
      </c>
      <c r="R52" s="2">
        <v>97.988206949152556</v>
      </c>
      <c r="S52" s="2">
        <v>66.846561111111129</v>
      </c>
      <c r="T52" s="2">
        <v>86.444444444444443</v>
      </c>
      <c r="U52" s="1" t="s">
        <v>80</v>
      </c>
      <c r="V52" s="2">
        <v>78.5</v>
      </c>
      <c r="W52" s="2">
        <v>542.19999999999993</v>
      </c>
      <c r="X52" s="2">
        <v>148.69999999999999</v>
      </c>
      <c r="Y52" s="2">
        <v>4833.45</v>
      </c>
      <c r="Z52" s="2">
        <v>184.21818052614728</v>
      </c>
      <c r="AA52" s="2">
        <v>16.055499999999999</v>
      </c>
      <c r="AB52" s="2">
        <v>15.72942735168556</v>
      </c>
      <c r="AC52" s="2">
        <v>13.149007069842842</v>
      </c>
      <c r="AD52" s="1" t="s">
        <v>80</v>
      </c>
      <c r="AE52" s="2">
        <v>6736.8348520851669</v>
      </c>
      <c r="AF52" s="2">
        <v>6.5703025737746259</v>
      </c>
      <c r="AG52" s="2">
        <v>20.90373524802019</v>
      </c>
      <c r="AH52" s="2">
        <v>28.21097956980886</v>
      </c>
      <c r="AI52" s="2">
        <v>29.405459377529287</v>
      </c>
      <c r="AJ52" s="2">
        <v>9.4468198932966789</v>
      </c>
    </row>
    <row r="53" spans="1:36" x14ac:dyDescent="0.2">
      <c r="A53" s="1" t="s">
        <v>52</v>
      </c>
      <c r="B53" s="1" t="s">
        <v>80</v>
      </c>
      <c r="C53" s="1" t="s">
        <v>80</v>
      </c>
      <c r="D53" s="2">
        <v>23.45662563359884</v>
      </c>
      <c r="E53" s="2">
        <v>10.600136187180153</v>
      </c>
      <c r="F53" s="2">
        <v>30.450737023720052</v>
      </c>
      <c r="G53" s="2">
        <v>20.883902226979234</v>
      </c>
      <c r="H53" s="2">
        <v>15.296720074599426</v>
      </c>
      <c r="I53" s="1" t="s">
        <v>80</v>
      </c>
      <c r="J53" s="2">
        <v>69.395271324523662</v>
      </c>
      <c r="K53" s="2">
        <v>59.393749287156041</v>
      </c>
      <c r="L53" s="2">
        <v>40.178640654589579</v>
      </c>
      <c r="M53" s="2">
        <v>65.342334607920108</v>
      </c>
      <c r="N53" s="2">
        <v>22.085709434719121</v>
      </c>
      <c r="O53" s="2">
        <v>18.304020703040297</v>
      </c>
      <c r="P53" s="2">
        <v>12.576863000000001</v>
      </c>
      <c r="Q53" s="2">
        <v>96.3509942718877</v>
      </c>
      <c r="R53" s="2">
        <v>96.384944545454559</v>
      </c>
      <c r="S53" s="2">
        <v>66.121211818181806</v>
      </c>
      <c r="T53" s="2">
        <v>85.63636363636364</v>
      </c>
      <c r="U53" s="1" t="s">
        <v>80</v>
      </c>
      <c r="V53" s="2">
        <v>169.8</v>
      </c>
      <c r="W53" s="2">
        <v>783.5</v>
      </c>
      <c r="X53" s="2">
        <v>132</v>
      </c>
      <c r="Y53" s="2">
        <v>4589.67</v>
      </c>
      <c r="Z53" s="2">
        <v>167.75908498001326</v>
      </c>
      <c r="AA53" s="2">
        <v>14.866099999999999</v>
      </c>
      <c r="AB53" s="2">
        <v>15.320910973084887</v>
      </c>
      <c r="AC53" s="2">
        <v>13.928368391131324</v>
      </c>
      <c r="AD53" s="1" t="s">
        <v>80</v>
      </c>
      <c r="AE53" s="2">
        <v>8720.7423674092097</v>
      </c>
      <c r="AF53" s="2">
        <v>7.0498275642926735</v>
      </c>
      <c r="AG53" s="2">
        <v>23.484275412048653</v>
      </c>
      <c r="AH53" s="2">
        <v>26.521655335452436</v>
      </c>
      <c r="AI53" s="2">
        <v>29.989677392767423</v>
      </c>
      <c r="AJ53" s="2">
        <v>9.5724092457670569</v>
      </c>
    </row>
  </sheetData>
  <sheetProtection algorithmName="SHA-512" hashValue="r1I/xrZBDAJp9OPHRGf8zYQK6PhRpQerdWSEbZkKNBchP71H1LGg9lDBG6HzzCyyOjv1KaWIk81wZJLs0bfe8A==" saltValue="cJnDKgkklGQosawt9W00Rg==" spinCount="100000" sheet="1" objects="1" scenarios="1" selectLockedCells="1" selectUnlockedCells="1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workbookViewId="0">
      <selection activeCell="F56" sqref="F56"/>
    </sheetView>
  </sheetViews>
  <sheetFormatPr defaultRowHeight="12.75" x14ac:dyDescent="0.2"/>
  <cols>
    <col min="1" max="1" width="22.7109375" style="1" customWidth="1"/>
    <col min="2" max="16384" width="9.140625" style="1"/>
  </cols>
  <sheetData>
    <row r="1" spans="1:36" x14ac:dyDescent="0.2">
      <c r="B1" s="1" t="s">
        <v>0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83</v>
      </c>
      <c r="W1" s="1" t="s">
        <v>84</v>
      </c>
      <c r="X1" s="1" t="s">
        <v>85</v>
      </c>
      <c r="Y1" s="1" t="s">
        <v>86</v>
      </c>
      <c r="Z1" s="1" t="s">
        <v>87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94</v>
      </c>
      <c r="AF1" s="1" t="s">
        <v>95</v>
      </c>
      <c r="AG1" s="1" t="s">
        <v>76</v>
      </c>
      <c r="AH1" s="1" t="s">
        <v>77</v>
      </c>
      <c r="AI1" s="1" t="s">
        <v>78</v>
      </c>
      <c r="AJ1" s="1" t="s">
        <v>192</v>
      </c>
    </row>
    <row r="2" spans="1:36" x14ac:dyDescent="0.2">
      <c r="A2" s="1" t="s">
        <v>45</v>
      </c>
      <c r="B2" s="1" t="s">
        <v>80</v>
      </c>
      <c r="C2" s="1" t="s">
        <v>80</v>
      </c>
      <c r="D2" s="1" t="s">
        <v>80</v>
      </c>
      <c r="E2" s="1" t="s">
        <v>80</v>
      </c>
      <c r="F2" s="1" t="s">
        <v>80</v>
      </c>
      <c r="G2" s="1" t="s">
        <v>80</v>
      </c>
      <c r="H2" s="1" t="s">
        <v>80</v>
      </c>
      <c r="I2" s="1" t="s">
        <v>80</v>
      </c>
      <c r="J2" s="1" t="s">
        <v>80</v>
      </c>
      <c r="K2" s="1" t="s">
        <v>80</v>
      </c>
      <c r="L2" s="1" t="s">
        <v>80</v>
      </c>
      <c r="M2" s="1" t="s">
        <v>80</v>
      </c>
      <c r="N2" s="1" t="s">
        <v>80</v>
      </c>
      <c r="O2" s="1" t="s">
        <v>80</v>
      </c>
      <c r="P2" s="1" t="s">
        <v>80</v>
      </c>
      <c r="Q2" s="1" t="s">
        <v>80</v>
      </c>
      <c r="R2" s="1" t="s">
        <v>80</v>
      </c>
      <c r="S2" s="1" t="s">
        <v>80</v>
      </c>
      <c r="T2" s="1" t="s">
        <v>80</v>
      </c>
      <c r="U2" s="1" t="s">
        <v>80</v>
      </c>
      <c r="V2" s="1" t="s">
        <v>80</v>
      </c>
      <c r="W2" s="1" t="s">
        <v>80</v>
      </c>
      <c r="X2" s="1" t="s">
        <v>80</v>
      </c>
      <c r="Y2" s="1" t="s">
        <v>80</v>
      </c>
      <c r="Z2" s="1" t="s">
        <v>80</v>
      </c>
      <c r="AA2" s="1" t="s">
        <v>80</v>
      </c>
      <c r="AB2" s="1" t="s">
        <v>80</v>
      </c>
      <c r="AC2" s="1" t="s">
        <v>80</v>
      </c>
      <c r="AD2" s="1" t="s">
        <v>80</v>
      </c>
      <c r="AE2" s="1" t="s">
        <v>80</v>
      </c>
      <c r="AF2" s="1" t="s">
        <v>80</v>
      </c>
      <c r="AG2" s="1" t="s">
        <v>80</v>
      </c>
      <c r="AH2" s="1" t="s">
        <v>80</v>
      </c>
      <c r="AI2" s="1" t="s">
        <v>80</v>
      </c>
      <c r="AJ2" s="1" t="s">
        <v>80</v>
      </c>
    </row>
    <row r="3" spans="1:36" x14ac:dyDescent="0.2">
      <c r="A3" s="1" t="s">
        <v>1</v>
      </c>
      <c r="B3" s="1">
        <v>48</v>
      </c>
      <c r="C3" s="1">
        <v>39</v>
      </c>
      <c r="D3" s="1">
        <v>21</v>
      </c>
      <c r="E3" s="1">
        <v>27</v>
      </c>
      <c r="F3" s="1">
        <v>43</v>
      </c>
      <c r="G3" s="1">
        <v>49</v>
      </c>
      <c r="H3" s="1">
        <v>41</v>
      </c>
      <c r="I3" s="1">
        <v>44</v>
      </c>
      <c r="J3" s="1">
        <v>14</v>
      </c>
      <c r="K3" s="1">
        <v>40</v>
      </c>
      <c r="L3" s="1">
        <v>24</v>
      </c>
      <c r="M3" s="1">
        <v>21</v>
      </c>
      <c r="N3" s="1">
        <v>50</v>
      </c>
      <c r="O3" s="1">
        <v>51</v>
      </c>
      <c r="P3" s="1">
        <v>29</v>
      </c>
      <c r="Q3" s="1">
        <v>44</v>
      </c>
      <c r="R3" s="1">
        <v>46</v>
      </c>
      <c r="S3" s="1">
        <v>11</v>
      </c>
      <c r="T3" s="1">
        <v>41</v>
      </c>
      <c r="U3" s="1">
        <v>42</v>
      </c>
      <c r="V3" s="1" t="s">
        <v>80</v>
      </c>
      <c r="W3" s="1" t="s">
        <v>80</v>
      </c>
      <c r="X3" s="1" t="s">
        <v>80</v>
      </c>
      <c r="Y3" s="1">
        <v>41</v>
      </c>
      <c r="Z3" s="1">
        <v>28</v>
      </c>
      <c r="AA3" s="1">
        <v>29</v>
      </c>
      <c r="AB3" s="1">
        <v>33</v>
      </c>
      <c r="AC3" s="1">
        <v>37</v>
      </c>
      <c r="AD3" s="1">
        <v>49</v>
      </c>
      <c r="AE3" s="1">
        <v>47</v>
      </c>
      <c r="AF3" s="1">
        <v>47</v>
      </c>
      <c r="AG3" s="1">
        <v>30</v>
      </c>
      <c r="AH3" s="1">
        <v>46</v>
      </c>
      <c r="AI3" s="1">
        <v>48</v>
      </c>
      <c r="AJ3" s="1">
        <v>49</v>
      </c>
    </row>
    <row r="4" spans="1:36" x14ac:dyDescent="0.2">
      <c r="A4" s="1" t="s">
        <v>2</v>
      </c>
      <c r="B4" s="1">
        <v>22</v>
      </c>
      <c r="C4" s="1">
        <v>35</v>
      </c>
      <c r="D4" s="1">
        <v>34</v>
      </c>
      <c r="E4" s="1">
        <v>41</v>
      </c>
      <c r="F4" s="1">
        <v>21</v>
      </c>
      <c r="G4" s="1">
        <v>41</v>
      </c>
      <c r="H4" s="1">
        <v>33</v>
      </c>
      <c r="I4" s="1">
        <v>14</v>
      </c>
      <c r="J4" s="1">
        <v>49</v>
      </c>
      <c r="K4" s="1">
        <v>37</v>
      </c>
      <c r="L4" s="1">
        <v>25</v>
      </c>
      <c r="M4" s="1">
        <v>49</v>
      </c>
      <c r="N4" s="1">
        <v>14</v>
      </c>
      <c r="O4" s="1">
        <v>2</v>
      </c>
      <c r="P4" s="1">
        <v>49</v>
      </c>
      <c r="Q4" s="1">
        <v>5</v>
      </c>
      <c r="R4" s="1">
        <v>6</v>
      </c>
      <c r="S4" s="1">
        <v>2</v>
      </c>
      <c r="T4" s="1">
        <v>6</v>
      </c>
      <c r="U4" s="1">
        <v>15</v>
      </c>
      <c r="V4" s="1" t="s">
        <v>80</v>
      </c>
      <c r="W4" s="1" t="s">
        <v>80</v>
      </c>
      <c r="X4" s="1" t="s">
        <v>80</v>
      </c>
      <c r="Y4" s="1">
        <v>15</v>
      </c>
      <c r="Z4" s="1">
        <v>27</v>
      </c>
      <c r="AA4" s="1">
        <v>4</v>
      </c>
      <c r="AB4" s="1" t="s">
        <v>80</v>
      </c>
      <c r="AC4" s="1" t="s">
        <v>80</v>
      </c>
      <c r="AD4" s="1">
        <v>28</v>
      </c>
      <c r="AE4" s="1">
        <v>39</v>
      </c>
      <c r="AF4" s="1">
        <v>26</v>
      </c>
      <c r="AG4" s="1">
        <v>50</v>
      </c>
      <c r="AH4" s="1">
        <v>3</v>
      </c>
      <c r="AI4" s="1">
        <v>21</v>
      </c>
      <c r="AJ4" s="1">
        <v>29</v>
      </c>
    </row>
    <row r="5" spans="1:36" x14ac:dyDescent="0.2">
      <c r="A5" s="1" t="s">
        <v>3</v>
      </c>
      <c r="B5" s="1">
        <v>29</v>
      </c>
      <c r="C5" s="1">
        <v>33</v>
      </c>
      <c r="D5" s="1">
        <v>32</v>
      </c>
      <c r="E5" s="1">
        <v>49</v>
      </c>
      <c r="F5" s="1">
        <v>33</v>
      </c>
      <c r="G5" s="1">
        <v>17</v>
      </c>
      <c r="H5" s="1">
        <v>31</v>
      </c>
      <c r="I5" s="1">
        <v>40</v>
      </c>
      <c r="J5" s="1">
        <v>43</v>
      </c>
      <c r="K5" s="1">
        <v>49</v>
      </c>
      <c r="L5" s="1">
        <v>43</v>
      </c>
      <c r="M5" s="1">
        <v>34</v>
      </c>
      <c r="N5" s="1">
        <v>21</v>
      </c>
      <c r="O5" s="1">
        <v>8</v>
      </c>
      <c r="P5" s="1">
        <v>29</v>
      </c>
      <c r="Q5" s="1">
        <v>36</v>
      </c>
      <c r="R5" s="1">
        <v>18</v>
      </c>
      <c r="S5" s="1">
        <v>36</v>
      </c>
      <c r="T5" s="1">
        <v>28</v>
      </c>
      <c r="U5" s="1">
        <v>18</v>
      </c>
      <c r="V5" s="1">
        <v>11</v>
      </c>
      <c r="W5" s="1">
        <v>5</v>
      </c>
      <c r="X5" s="1">
        <v>12</v>
      </c>
      <c r="Y5" s="1">
        <v>11</v>
      </c>
      <c r="Z5" s="1">
        <v>41</v>
      </c>
      <c r="AA5" s="1">
        <v>20</v>
      </c>
      <c r="AB5" s="1">
        <v>33</v>
      </c>
      <c r="AC5" s="1">
        <v>3</v>
      </c>
      <c r="AD5" s="1">
        <v>15</v>
      </c>
      <c r="AE5" s="1">
        <v>17</v>
      </c>
      <c r="AF5" s="1">
        <v>17</v>
      </c>
      <c r="AG5" s="1">
        <v>5</v>
      </c>
      <c r="AH5" s="1">
        <v>12</v>
      </c>
      <c r="AI5" s="1">
        <v>17</v>
      </c>
      <c r="AJ5" s="1">
        <v>27</v>
      </c>
    </row>
    <row r="6" spans="1:36" x14ac:dyDescent="0.2">
      <c r="A6" s="1" t="s">
        <v>4</v>
      </c>
      <c r="B6" s="1">
        <v>47</v>
      </c>
      <c r="C6" s="1">
        <v>38</v>
      </c>
      <c r="D6" s="1">
        <v>36</v>
      </c>
      <c r="E6" s="1">
        <v>14</v>
      </c>
      <c r="F6" s="1">
        <v>46</v>
      </c>
      <c r="G6" s="1">
        <v>39</v>
      </c>
      <c r="H6" s="1">
        <v>45</v>
      </c>
      <c r="I6" s="1">
        <v>49</v>
      </c>
      <c r="J6" s="1">
        <v>28</v>
      </c>
      <c r="K6" s="1">
        <v>31</v>
      </c>
      <c r="L6" s="1">
        <v>38</v>
      </c>
      <c r="M6" s="1">
        <v>37</v>
      </c>
      <c r="N6" s="1">
        <v>47</v>
      </c>
      <c r="O6" s="1">
        <v>46</v>
      </c>
      <c r="P6" s="1">
        <v>46</v>
      </c>
      <c r="Q6" s="1">
        <v>29</v>
      </c>
      <c r="R6" s="1">
        <v>45</v>
      </c>
      <c r="S6" s="1">
        <v>28</v>
      </c>
      <c r="T6" s="1">
        <v>45</v>
      </c>
      <c r="U6" s="1">
        <v>40</v>
      </c>
      <c r="V6" s="1">
        <v>4</v>
      </c>
      <c r="W6" s="1">
        <v>27</v>
      </c>
      <c r="X6" s="1">
        <v>15</v>
      </c>
      <c r="Y6" s="1">
        <v>49</v>
      </c>
      <c r="Z6" s="1">
        <v>40</v>
      </c>
      <c r="AA6" s="1">
        <v>34</v>
      </c>
      <c r="AB6" s="1">
        <v>46</v>
      </c>
      <c r="AC6" s="1">
        <v>46</v>
      </c>
      <c r="AD6" s="1">
        <v>42</v>
      </c>
      <c r="AE6" s="1">
        <v>43</v>
      </c>
      <c r="AF6" s="1">
        <v>32</v>
      </c>
      <c r="AG6" s="1">
        <v>45</v>
      </c>
      <c r="AH6" s="1">
        <v>27</v>
      </c>
      <c r="AI6" s="1">
        <v>50</v>
      </c>
      <c r="AJ6" s="1">
        <v>33</v>
      </c>
    </row>
    <row r="7" spans="1:36" x14ac:dyDescent="0.2">
      <c r="A7" s="1" t="s">
        <v>5</v>
      </c>
      <c r="B7" s="1">
        <v>20</v>
      </c>
      <c r="C7" s="1">
        <v>21</v>
      </c>
      <c r="D7" s="1">
        <v>43</v>
      </c>
      <c r="E7" s="1">
        <v>37</v>
      </c>
      <c r="F7" s="1">
        <v>22</v>
      </c>
      <c r="G7" s="1">
        <v>3</v>
      </c>
      <c r="H7" s="1">
        <v>18</v>
      </c>
      <c r="I7" s="1">
        <v>51</v>
      </c>
      <c r="J7" s="1">
        <v>48</v>
      </c>
      <c r="K7" s="1">
        <v>51</v>
      </c>
      <c r="L7" s="1">
        <v>49</v>
      </c>
      <c r="M7" s="1">
        <v>42</v>
      </c>
      <c r="N7" s="1">
        <v>24</v>
      </c>
      <c r="O7" s="1">
        <v>35</v>
      </c>
      <c r="P7" s="1">
        <v>3</v>
      </c>
      <c r="Q7" s="1">
        <v>49</v>
      </c>
      <c r="R7" s="1">
        <v>48</v>
      </c>
      <c r="S7" s="1">
        <v>47</v>
      </c>
      <c r="T7" s="1">
        <v>47</v>
      </c>
      <c r="U7" s="1">
        <v>16</v>
      </c>
      <c r="V7" s="1">
        <v>6</v>
      </c>
      <c r="W7" s="1">
        <v>7</v>
      </c>
      <c r="X7" s="1">
        <v>17</v>
      </c>
      <c r="Y7" s="1">
        <v>2</v>
      </c>
      <c r="Z7" s="1">
        <v>4</v>
      </c>
      <c r="AA7" s="1">
        <v>27</v>
      </c>
      <c r="AB7" s="1">
        <v>25</v>
      </c>
      <c r="AC7" s="1">
        <v>36</v>
      </c>
      <c r="AD7" s="1">
        <v>3</v>
      </c>
      <c r="AE7" s="1">
        <v>2</v>
      </c>
      <c r="AF7" s="1">
        <v>1</v>
      </c>
      <c r="AG7" s="1">
        <v>2</v>
      </c>
      <c r="AH7" s="1">
        <v>12</v>
      </c>
      <c r="AI7" s="1">
        <v>22</v>
      </c>
      <c r="AJ7" s="1">
        <v>4</v>
      </c>
    </row>
    <row r="8" spans="1:36" x14ac:dyDescent="0.2">
      <c r="A8" s="1" t="s">
        <v>6</v>
      </c>
      <c r="B8" s="1">
        <v>16</v>
      </c>
      <c r="C8" s="1">
        <v>47</v>
      </c>
      <c r="D8" s="1">
        <v>28</v>
      </c>
      <c r="E8" s="1">
        <v>47</v>
      </c>
      <c r="F8" s="1">
        <v>39</v>
      </c>
      <c r="G8" s="1">
        <v>47</v>
      </c>
      <c r="H8" s="1">
        <v>35</v>
      </c>
      <c r="I8" s="1">
        <v>13</v>
      </c>
      <c r="J8" s="1">
        <v>41</v>
      </c>
      <c r="K8" s="1">
        <v>41</v>
      </c>
      <c r="L8" s="1">
        <v>26</v>
      </c>
      <c r="M8" s="1">
        <v>26</v>
      </c>
      <c r="N8" s="1">
        <v>21</v>
      </c>
      <c r="O8" s="1">
        <v>22</v>
      </c>
      <c r="P8" s="1">
        <v>7</v>
      </c>
      <c r="Q8" s="1">
        <v>14</v>
      </c>
      <c r="R8" s="1">
        <v>28</v>
      </c>
      <c r="S8" s="1">
        <v>7</v>
      </c>
      <c r="T8" s="1">
        <v>9</v>
      </c>
      <c r="U8" s="1">
        <v>9</v>
      </c>
      <c r="V8" s="1">
        <v>24</v>
      </c>
      <c r="W8" s="1">
        <v>9</v>
      </c>
      <c r="X8" s="1">
        <v>7</v>
      </c>
      <c r="Y8" s="1">
        <v>9</v>
      </c>
      <c r="Z8" s="1">
        <v>21</v>
      </c>
      <c r="AA8" s="1">
        <v>9</v>
      </c>
      <c r="AB8" s="1">
        <v>6</v>
      </c>
      <c r="AC8" s="1">
        <v>8</v>
      </c>
      <c r="AD8" s="1">
        <v>7</v>
      </c>
      <c r="AE8" s="1">
        <v>12</v>
      </c>
      <c r="AF8" s="1">
        <v>14</v>
      </c>
      <c r="AG8" s="1">
        <v>11</v>
      </c>
      <c r="AH8" s="1">
        <v>5</v>
      </c>
      <c r="AI8" s="1">
        <v>20</v>
      </c>
      <c r="AJ8" s="1">
        <v>7</v>
      </c>
    </row>
    <row r="9" spans="1:36" x14ac:dyDescent="0.2">
      <c r="A9" s="1" t="s">
        <v>7</v>
      </c>
      <c r="B9" s="1">
        <v>6</v>
      </c>
      <c r="C9" s="1">
        <v>7</v>
      </c>
      <c r="D9" s="1">
        <v>6</v>
      </c>
      <c r="E9" s="1">
        <v>11</v>
      </c>
      <c r="F9" s="1">
        <v>3</v>
      </c>
      <c r="G9" s="1">
        <v>22</v>
      </c>
      <c r="H9" s="1">
        <v>10</v>
      </c>
      <c r="I9" s="1">
        <v>12</v>
      </c>
      <c r="J9" s="1">
        <v>22</v>
      </c>
      <c r="K9" s="1">
        <v>38</v>
      </c>
      <c r="L9" s="1">
        <v>12</v>
      </c>
      <c r="M9" s="1">
        <v>4</v>
      </c>
      <c r="N9" s="1">
        <v>6</v>
      </c>
      <c r="O9" s="1">
        <v>14</v>
      </c>
      <c r="P9" s="1">
        <v>3</v>
      </c>
      <c r="Q9" s="1">
        <v>35</v>
      </c>
      <c r="R9" s="1">
        <v>28</v>
      </c>
      <c r="S9" s="1">
        <v>42</v>
      </c>
      <c r="T9" s="1">
        <v>37</v>
      </c>
      <c r="U9" s="1">
        <v>27</v>
      </c>
      <c r="V9" s="1" t="s">
        <v>80</v>
      </c>
      <c r="W9" s="1" t="s">
        <v>80</v>
      </c>
      <c r="X9" s="1" t="s">
        <v>80</v>
      </c>
      <c r="Y9" s="1">
        <v>20</v>
      </c>
      <c r="Z9" s="1">
        <v>34</v>
      </c>
      <c r="AA9" s="1">
        <v>29</v>
      </c>
      <c r="AB9" s="1">
        <v>18</v>
      </c>
      <c r="AC9" s="1">
        <v>25</v>
      </c>
      <c r="AD9" s="1">
        <v>4</v>
      </c>
      <c r="AE9" s="1">
        <v>6</v>
      </c>
      <c r="AF9" s="1">
        <v>23</v>
      </c>
      <c r="AG9" s="1">
        <v>6</v>
      </c>
      <c r="AH9" s="1">
        <v>10</v>
      </c>
      <c r="AI9" s="1">
        <v>5</v>
      </c>
      <c r="AJ9" s="1">
        <v>1</v>
      </c>
    </row>
    <row r="10" spans="1:36" x14ac:dyDescent="0.2">
      <c r="A10" s="1" t="s">
        <v>8</v>
      </c>
      <c r="B10" s="1">
        <v>13</v>
      </c>
      <c r="C10" s="1">
        <v>7</v>
      </c>
      <c r="D10" s="1">
        <v>9</v>
      </c>
      <c r="E10" s="1">
        <v>12</v>
      </c>
      <c r="F10" s="1">
        <v>16</v>
      </c>
      <c r="G10" s="1">
        <v>6</v>
      </c>
      <c r="H10" s="1">
        <v>9</v>
      </c>
      <c r="I10" s="1">
        <v>7</v>
      </c>
      <c r="J10" s="1">
        <v>5</v>
      </c>
      <c r="K10" s="1">
        <v>24</v>
      </c>
      <c r="L10" s="1">
        <v>2</v>
      </c>
      <c r="M10" s="1">
        <v>20</v>
      </c>
      <c r="N10" s="1">
        <v>17</v>
      </c>
      <c r="O10" s="1">
        <v>5</v>
      </c>
      <c r="P10" s="1">
        <v>7</v>
      </c>
      <c r="Q10" s="1">
        <v>3</v>
      </c>
      <c r="R10" s="1">
        <v>47</v>
      </c>
      <c r="S10" s="1">
        <v>43</v>
      </c>
      <c r="T10" s="1">
        <v>27</v>
      </c>
      <c r="U10" s="1">
        <v>26</v>
      </c>
      <c r="V10" s="1" t="s">
        <v>80</v>
      </c>
      <c r="W10" s="1" t="s">
        <v>80</v>
      </c>
      <c r="X10" s="1" t="s">
        <v>80</v>
      </c>
      <c r="Y10" s="1">
        <v>37</v>
      </c>
      <c r="Z10" s="1">
        <v>17</v>
      </c>
      <c r="AA10" s="1">
        <v>22</v>
      </c>
      <c r="AB10" s="1">
        <v>24</v>
      </c>
      <c r="AC10" s="1">
        <v>24</v>
      </c>
      <c r="AD10" s="1">
        <v>29</v>
      </c>
      <c r="AE10" s="1">
        <v>32</v>
      </c>
      <c r="AF10" s="1">
        <v>46</v>
      </c>
      <c r="AG10" s="1">
        <v>40</v>
      </c>
      <c r="AH10" s="1">
        <v>31</v>
      </c>
      <c r="AI10" s="1">
        <v>7</v>
      </c>
      <c r="AJ10" s="1">
        <v>19</v>
      </c>
    </row>
    <row r="11" spans="1:36" x14ac:dyDescent="0.2">
      <c r="A11" s="1" t="s">
        <v>9</v>
      </c>
      <c r="B11" s="1">
        <v>34</v>
      </c>
      <c r="C11" s="1">
        <v>2</v>
      </c>
      <c r="D11" s="1">
        <v>4</v>
      </c>
      <c r="E11" s="1">
        <v>3</v>
      </c>
      <c r="F11" s="1">
        <v>14</v>
      </c>
      <c r="G11" s="1">
        <v>1</v>
      </c>
      <c r="H11" s="1">
        <v>6</v>
      </c>
      <c r="I11" s="1">
        <v>31</v>
      </c>
      <c r="J11" s="1">
        <v>6</v>
      </c>
      <c r="K11" s="1">
        <v>47</v>
      </c>
      <c r="L11" s="1">
        <v>11</v>
      </c>
      <c r="M11" s="1">
        <v>2</v>
      </c>
      <c r="N11" s="1">
        <v>7</v>
      </c>
      <c r="O11" s="1">
        <v>15</v>
      </c>
      <c r="P11" s="1">
        <v>1</v>
      </c>
      <c r="Q11" s="1">
        <v>51</v>
      </c>
      <c r="R11" s="1">
        <v>51</v>
      </c>
      <c r="S11" s="1">
        <v>51</v>
      </c>
      <c r="T11" s="1">
        <v>51</v>
      </c>
      <c r="U11" s="1">
        <v>50</v>
      </c>
      <c r="V11" s="1" t="s">
        <v>80</v>
      </c>
      <c r="W11" s="1" t="s">
        <v>80</v>
      </c>
      <c r="X11" s="1" t="s">
        <v>80</v>
      </c>
      <c r="Y11" s="1">
        <v>34</v>
      </c>
      <c r="Z11" s="1">
        <v>51</v>
      </c>
      <c r="AA11" s="1">
        <v>46</v>
      </c>
      <c r="AB11" s="1" t="s">
        <v>80</v>
      </c>
      <c r="AC11" s="1" t="s">
        <v>80</v>
      </c>
      <c r="AD11" s="1">
        <v>43</v>
      </c>
      <c r="AE11" s="1">
        <v>49</v>
      </c>
      <c r="AF11" s="1">
        <v>50</v>
      </c>
      <c r="AG11" s="1">
        <v>34</v>
      </c>
      <c r="AH11" s="1">
        <v>50</v>
      </c>
      <c r="AI11" s="1">
        <v>12</v>
      </c>
      <c r="AJ11" s="1">
        <v>36</v>
      </c>
    </row>
    <row r="12" spans="1:36" x14ac:dyDescent="0.2">
      <c r="A12" s="1" t="s">
        <v>10</v>
      </c>
      <c r="B12" s="1">
        <v>43</v>
      </c>
      <c r="C12" s="1">
        <v>48</v>
      </c>
      <c r="D12" s="1">
        <v>49</v>
      </c>
      <c r="E12" s="1">
        <v>48</v>
      </c>
      <c r="F12" s="1">
        <v>42</v>
      </c>
      <c r="G12" s="1">
        <v>20</v>
      </c>
      <c r="H12" s="1">
        <v>49</v>
      </c>
      <c r="I12" s="1">
        <v>41</v>
      </c>
      <c r="J12" s="1">
        <v>37</v>
      </c>
      <c r="K12" s="1">
        <v>47</v>
      </c>
      <c r="L12" s="1">
        <v>23</v>
      </c>
      <c r="M12" s="1">
        <v>48</v>
      </c>
      <c r="N12" s="1">
        <v>34</v>
      </c>
      <c r="O12" s="1">
        <v>39</v>
      </c>
      <c r="P12" s="1">
        <v>13</v>
      </c>
      <c r="Q12" s="1">
        <v>12</v>
      </c>
      <c r="R12" s="1">
        <v>24</v>
      </c>
      <c r="S12" s="1">
        <v>36</v>
      </c>
      <c r="T12" s="1">
        <v>43</v>
      </c>
      <c r="U12" s="1">
        <v>33</v>
      </c>
      <c r="V12" s="1">
        <v>23</v>
      </c>
      <c r="W12" s="1">
        <v>12</v>
      </c>
      <c r="X12" s="1">
        <v>23</v>
      </c>
      <c r="Y12" s="1">
        <v>36</v>
      </c>
      <c r="Z12" s="1">
        <v>19</v>
      </c>
      <c r="AA12" s="1">
        <v>38</v>
      </c>
      <c r="AB12" s="1">
        <v>31</v>
      </c>
      <c r="AC12" s="1">
        <v>43</v>
      </c>
      <c r="AD12" s="1">
        <v>27</v>
      </c>
      <c r="AE12" s="1">
        <v>24</v>
      </c>
      <c r="AF12" s="1">
        <v>27</v>
      </c>
      <c r="AG12" s="1">
        <v>4</v>
      </c>
      <c r="AH12" s="1">
        <v>25</v>
      </c>
      <c r="AI12" s="1">
        <v>44</v>
      </c>
      <c r="AJ12" s="1">
        <v>38</v>
      </c>
    </row>
    <row r="13" spans="1:36" x14ac:dyDescent="0.2">
      <c r="A13" s="1" t="s">
        <v>11</v>
      </c>
      <c r="B13" s="1">
        <v>45</v>
      </c>
      <c r="C13" s="1">
        <v>46</v>
      </c>
      <c r="D13" s="1">
        <v>46</v>
      </c>
      <c r="E13" s="1">
        <v>36</v>
      </c>
      <c r="F13" s="1">
        <v>35</v>
      </c>
      <c r="G13" s="1">
        <v>30</v>
      </c>
      <c r="H13" s="1">
        <v>48</v>
      </c>
      <c r="I13" s="1">
        <v>47</v>
      </c>
      <c r="J13" s="1">
        <v>39</v>
      </c>
      <c r="K13" s="1">
        <v>35</v>
      </c>
      <c r="L13" s="1">
        <v>15</v>
      </c>
      <c r="M13" s="1">
        <v>40</v>
      </c>
      <c r="N13" s="1">
        <v>45</v>
      </c>
      <c r="O13" s="1">
        <v>42</v>
      </c>
      <c r="P13" s="1">
        <v>36</v>
      </c>
      <c r="Q13" s="1">
        <v>33</v>
      </c>
      <c r="R13" s="1">
        <v>37</v>
      </c>
      <c r="S13" s="1">
        <v>30</v>
      </c>
      <c r="T13" s="1">
        <v>42</v>
      </c>
      <c r="U13" s="1">
        <v>34</v>
      </c>
      <c r="V13" s="1">
        <v>14</v>
      </c>
      <c r="W13" s="1">
        <v>17</v>
      </c>
      <c r="X13" s="1">
        <v>27</v>
      </c>
      <c r="Y13" s="1">
        <v>33</v>
      </c>
      <c r="Z13" s="1">
        <v>44</v>
      </c>
      <c r="AA13" s="1">
        <v>24</v>
      </c>
      <c r="AB13" s="1">
        <v>39</v>
      </c>
      <c r="AC13" s="1">
        <v>28</v>
      </c>
      <c r="AD13" s="1">
        <v>35</v>
      </c>
      <c r="AE13" s="1" t="s">
        <v>80</v>
      </c>
      <c r="AF13" s="1">
        <v>34</v>
      </c>
      <c r="AG13" s="1">
        <v>19</v>
      </c>
      <c r="AH13" s="1">
        <v>37</v>
      </c>
      <c r="AI13" s="1">
        <v>31</v>
      </c>
      <c r="AJ13" s="1">
        <v>37</v>
      </c>
    </row>
    <row r="14" spans="1:36" x14ac:dyDescent="0.2">
      <c r="A14" s="1" t="s">
        <v>12</v>
      </c>
      <c r="B14" s="1">
        <v>1</v>
      </c>
      <c r="C14" s="1">
        <v>3</v>
      </c>
      <c r="D14" s="1">
        <v>2</v>
      </c>
      <c r="E14" s="1">
        <v>2</v>
      </c>
      <c r="F14" s="1">
        <v>12</v>
      </c>
      <c r="G14" s="1">
        <v>12</v>
      </c>
      <c r="H14" s="1">
        <v>1</v>
      </c>
      <c r="I14" s="1">
        <v>23</v>
      </c>
      <c r="J14" s="1">
        <v>10</v>
      </c>
      <c r="K14" s="1">
        <v>24</v>
      </c>
      <c r="L14" s="1">
        <v>46</v>
      </c>
      <c r="M14" s="1">
        <v>19</v>
      </c>
      <c r="N14" s="1">
        <v>2</v>
      </c>
      <c r="O14" s="1">
        <v>11</v>
      </c>
      <c r="P14" s="1">
        <v>33</v>
      </c>
      <c r="Q14" s="1">
        <v>23</v>
      </c>
      <c r="R14" s="1">
        <v>40</v>
      </c>
      <c r="S14" s="1">
        <v>25</v>
      </c>
      <c r="T14" s="1">
        <v>35</v>
      </c>
      <c r="U14" s="1">
        <v>1</v>
      </c>
      <c r="V14" s="1" t="s">
        <v>80</v>
      </c>
      <c r="W14" s="1">
        <v>1</v>
      </c>
      <c r="X14" s="1" t="s">
        <v>80</v>
      </c>
      <c r="Y14" s="1">
        <v>1</v>
      </c>
      <c r="Z14" s="1">
        <v>2</v>
      </c>
      <c r="AA14" s="1">
        <v>4</v>
      </c>
      <c r="AB14" s="1" t="s">
        <v>80</v>
      </c>
      <c r="AC14" s="1" t="s">
        <v>80</v>
      </c>
      <c r="AD14" s="1">
        <v>2</v>
      </c>
      <c r="AE14" s="1">
        <v>21</v>
      </c>
      <c r="AF14" s="1">
        <v>6</v>
      </c>
      <c r="AG14" s="1">
        <v>7</v>
      </c>
      <c r="AH14" s="1">
        <v>1</v>
      </c>
      <c r="AI14" s="1">
        <v>1</v>
      </c>
      <c r="AJ14" s="1">
        <v>3</v>
      </c>
    </row>
    <row r="15" spans="1:36" x14ac:dyDescent="0.2">
      <c r="A15" s="1" t="s">
        <v>13</v>
      </c>
      <c r="B15" s="1">
        <v>20</v>
      </c>
      <c r="C15" s="1">
        <v>44</v>
      </c>
      <c r="D15" s="1">
        <v>44</v>
      </c>
      <c r="E15" s="1">
        <v>38</v>
      </c>
      <c r="F15" s="1">
        <v>24</v>
      </c>
      <c r="G15" s="1">
        <v>40</v>
      </c>
      <c r="H15" s="1">
        <v>42</v>
      </c>
      <c r="I15" s="1">
        <v>33</v>
      </c>
      <c r="J15" s="1">
        <v>42</v>
      </c>
      <c r="K15" s="1">
        <v>13</v>
      </c>
      <c r="L15" s="1">
        <v>51</v>
      </c>
      <c r="M15" s="1">
        <v>31</v>
      </c>
      <c r="N15" s="1">
        <v>40</v>
      </c>
      <c r="O15" s="1">
        <v>44</v>
      </c>
      <c r="P15" s="1">
        <v>20</v>
      </c>
      <c r="Q15" s="1">
        <v>4</v>
      </c>
      <c r="R15" s="1">
        <v>50</v>
      </c>
      <c r="S15" s="1">
        <v>1</v>
      </c>
      <c r="T15" s="1">
        <v>2</v>
      </c>
      <c r="U15" s="1">
        <v>5</v>
      </c>
      <c r="V15" s="1" t="s">
        <v>80</v>
      </c>
      <c r="W15" s="1" t="s">
        <v>80</v>
      </c>
      <c r="X15" s="1" t="s">
        <v>80</v>
      </c>
      <c r="Y15" s="1">
        <v>4</v>
      </c>
      <c r="Z15" s="1">
        <v>29</v>
      </c>
      <c r="AA15" s="1">
        <v>1</v>
      </c>
      <c r="AB15" s="1">
        <v>3</v>
      </c>
      <c r="AC15" s="1">
        <v>7</v>
      </c>
      <c r="AD15" s="1">
        <v>9</v>
      </c>
      <c r="AE15" s="1">
        <v>7</v>
      </c>
      <c r="AF15" s="1">
        <v>21</v>
      </c>
      <c r="AG15" s="1">
        <v>9</v>
      </c>
      <c r="AH15" s="1">
        <v>23</v>
      </c>
      <c r="AI15" s="1">
        <v>16</v>
      </c>
      <c r="AJ15" s="1">
        <v>9</v>
      </c>
    </row>
    <row r="16" spans="1:36" x14ac:dyDescent="0.2">
      <c r="A16" s="1" t="s">
        <v>14</v>
      </c>
      <c r="B16" s="1">
        <v>36</v>
      </c>
      <c r="C16" s="1">
        <v>20</v>
      </c>
      <c r="D16" s="1">
        <v>30</v>
      </c>
      <c r="E16" s="1">
        <v>14</v>
      </c>
      <c r="F16" s="1">
        <v>38</v>
      </c>
      <c r="G16" s="1">
        <v>19</v>
      </c>
      <c r="H16" s="1">
        <v>21</v>
      </c>
      <c r="I16" s="1">
        <v>38</v>
      </c>
      <c r="J16" s="1">
        <v>18</v>
      </c>
      <c r="K16" s="1">
        <v>46</v>
      </c>
      <c r="L16" s="1">
        <v>47</v>
      </c>
      <c r="M16" s="1">
        <v>11</v>
      </c>
      <c r="N16" s="1">
        <v>15</v>
      </c>
      <c r="O16" s="1">
        <v>17</v>
      </c>
      <c r="P16" s="1">
        <v>2</v>
      </c>
      <c r="Q16" s="1">
        <v>45</v>
      </c>
      <c r="R16" s="1">
        <v>43</v>
      </c>
      <c r="S16" s="1">
        <v>46</v>
      </c>
      <c r="T16" s="1">
        <v>46</v>
      </c>
      <c r="U16" s="1">
        <v>48</v>
      </c>
      <c r="V16" s="1">
        <v>21</v>
      </c>
      <c r="W16" s="1">
        <v>37</v>
      </c>
      <c r="X16" s="1">
        <v>32</v>
      </c>
      <c r="Y16" s="1">
        <v>38</v>
      </c>
      <c r="Z16" s="1">
        <v>39</v>
      </c>
      <c r="AA16" s="1">
        <v>50</v>
      </c>
      <c r="AB16" s="1">
        <v>39</v>
      </c>
      <c r="AC16" s="1">
        <v>44</v>
      </c>
      <c r="AD16" s="1">
        <v>21</v>
      </c>
      <c r="AE16" s="1">
        <v>19</v>
      </c>
      <c r="AF16" s="1">
        <v>27</v>
      </c>
      <c r="AG16" s="1">
        <v>26</v>
      </c>
      <c r="AH16" s="1">
        <v>12</v>
      </c>
      <c r="AI16" s="1">
        <v>30</v>
      </c>
      <c r="AJ16" s="1">
        <v>14</v>
      </c>
    </row>
    <row r="17" spans="1:36" x14ac:dyDescent="0.2">
      <c r="A17" s="1" t="s">
        <v>15</v>
      </c>
      <c r="B17" s="1">
        <v>32</v>
      </c>
      <c r="C17" s="1">
        <v>19</v>
      </c>
      <c r="D17" s="1">
        <v>17</v>
      </c>
      <c r="E17" s="1">
        <v>9</v>
      </c>
      <c r="F17" s="1">
        <v>34</v>
      </c>
      <c r="G17" s="1">
        <v>26</v>
      </c>
      <c r="H17" s="1">
        <v>26</v>
      </c>
      <c r="I17" s="1">
        <v>28</v>
      </c>
      <c r="J17" s="1">
        <v>22</v>
      </c>
      <c r="K17" s="1">
        <v>28</v>
      </c>
      <c r="L17" s="1">
        <v>31</v>
      </c>
      <c r="M17" s="1">
        <v>35</v>
      </c>
      <c r="N17" s="1">
        <v>38</v>
      </c>
      <c r="O17" s="1">
        <v>30</v>
      </c>
      <c r="P17" s="1">
        <v>18</v>
      </c>
      <c r="Q17" s="1">
        <v>23</v>
      </c>
      <c r="R17" s="1">
        <v>9</v>
      </c>
      <c r="S17" s="1">
        <v>20</v>
      </c>
      <c r="T17" s="1">
        <v>25</v>
      </c>
      <c r="U17" s="1">
        <v>36</v>
      </c>
      <c r="V17" s="1">
        <v>17</v>
      </c>
      <c r="W17" s="1">
        <v>33</v>
      </c>
      <c r="X17" s="1">
        <v>28</v>
      </c>
      <c r="Y17" s="1">
        <v>43</v>
      </c>
      <c r="Z17" s="1">
        <v>43</v>
      </c>
      <c r="AA17" s="1">
        <v>23</v>
      </c>
      <c r="AB17" s="1">
        <v>22</v>
      </c>
      <c r="AC17" s="1">
        <v>32</v>
      </c>
      <c r="AD17" s="1">
        <v>39</v>
      </c>
      <c r="AE17" s="1">
        <v>31</v>
      </c>
      <c r="AF17" s="1">
        <v>34</v>
      </c>
      <c r="AG17" s="1">
        <v>46</v>
      </c>
      <c r="AH17" s="1">
        <v>31</v>
      </c>
      <c r="AI17" s="1">
        <v>39</v>
      </c>
      <c r="AJ17" s="1">
        <v>34</v>
      </c>
    </row>
    <row r="18" spans="1:36" x14ac:dyDescent="0.2">
      <c r="A18" s="1" t="s">
        <v>16</v>
      </c>
      <c r="B18" s="1">
        <v>9</v>
      </c>
      <c r="C18" s="1">
        <v>13</v>
      </c>
      <c r="D18" s="1">
        <v>12</v>
      </c>
      <c r="E18" s="1">
        <v>19</v>
      </c>
      <c r="F18" s="1">
        <v>9</v>
      </c>
      <c r="G18" s="1">
        <v>30</v>
      </c>
      <c r="H18" s="1">
        <v>12</v>
      </c>
      <c r="I18" s="1">
        <v>8</v>
      </c>
      <c r="J18" s="1">
        <v>14</v>
      </c>
      <c r="K18" s="1">
        <v>2</v>
      </c>
      <c r="L18" s="1">
        <v>33</v>
      </c>
      <c r="M18" s="1">
        <v>25</v>
      </c>
      <c r="N18" s="1">
        <v>19</v>
      </c>
      <c r="O18" s="1">
        <v>17</v>
      </c>
      <c r="P18" s="1">
        <v>20</v>
      </c>
      <c r="Q18" s="1">
        <v>14</v>
      </c>
      <c r="R18" s="1">
        <v>13</v>
      </c>
      <c r="S18" s="1">
        <v>40</v>
      </c>
      <c r="T18" s="1">
        <v>15</v>
      </c>
      <c r="U18" s="1">
        <v>17</v>
      </c>
      <c r="V18" s="1">
        <v>8</v>
      </c>
      <c r="W18" s="1">
        <v>21</v>
      </c>
      <c r="X18" s="1">
        <v>6</v>
      </c>
      <c r="Y18" s="1">
        <v>31</v>
      </c>
      <c r="Z18" s="1">
        <v>25</v>
      </c>
      <c r="AA18" s="1">
        <v>7</v>
      </c>
      <c r="AB18" s="1">
        <v>15</v>
      </c>
      <c r="AC18" s="1">
        <v>18</v>
      </c>
      <c r="AD18" s="1">
        <v>19</v>
      </c>
      <c r="AE18" s="1">
        <v>14</v>
      </c>
      <c r="AF18" s="1">
        <v>19</v>
      </c>
      <c r="AG18" s="1">
        <v>23</v>
      </c>
      <c r="AH18" s="1">
        <v>28</v>
      </c>
      <c r="AI18" s="1">
        <v>13</v>
      </c>
      <c r="AJ18" s="1">
        <v>16</v>
      </c>
    </row>
    <row r="19" spans="1:36" x14ac:dyDescent="0.2">
      <c r="A19" s="1" t="s">
        <v>17</v>
      </c>
      <c r="B19" s="1">
        <v>23</v>
      </c>
      <c r="C19" s="1">
        <v>17</v>
      </c>
      <c r="D19" s="1">
        <v>24</v>
      </c>
      <c r="E19" s="1">
        <v>22</v>
      </c>
      <c r="F19" s="1">
        <v>19</v>
      </c>
      <c r="G19" s="1">
        <v>8</v>
      </c>
      <c r="H19" s="1">
        <v>29</v>
      </c>
      <c r="I19" s="1">
        <v>22</v>
      </c>
      <c r="J19" s="1">
        <v>29</v>
      </c>
      <c r="K19" s="1">
        <v>22</v>
      </c>
      <c r="L19" s="1">
        <v>28</v>
      </c>
      <c r="M19" s="1">
        <v>27</v>
      </c>
      <c r="N19" s="1">
        <v>32</v>
      </c>
      <c r="O19" s="1">
        <v>32</v>
      </c>
      <c r="P19" s="1">
        <v>42</v>
      </c>
      <c r="Q19" s="1">
        <v>7</v>
      </c>
      <c r="R19" s="1">
        <v>18</v>
      </c>
      <c r="S19" s="1">
        <v>15</v>
      </c>
      <c r="T19" s="1">
        <v>13</v>
      </c>
      <c r="U19" s="1">
        <v>22</v>
      </c>
      <c r="V19" s="1">
        <v>13</v>
      </c>
      <c r="W19" s="1">
        <v>28</v>
      </c>
      <c r="X19" s="1">
        <v>11</v>
      </c>
      <c r="Y19" s="1">
        <v>42</v>
      </c>
      <c r="Z19" s="1">
        <v>11</v>
      </c>
      <c r="AA19" s="1">
        <v>18</v>
      </c>
      <c r="AB19" s="1">
        <v>19</v>
      </c>
      <c r="AC19" s="1">
        <v>35</v>
      </c>
      <c r="AD19" s="1">
        <v>34</v>
      </c>
      <c r="AE19" s="1">
        <v>29</v>
      </c>
      <c r="AF19" s="1">
        <v>42</v>
      </c>
      <c r="AG19" s="1">
        <v>40</v>
      </c>
      <c r="AH19" s="1">
        <v>31</v>
      </c>
      <c r="AI19" s="1">
        <v>15</v>
      </c>
      <c r="AJ19" s="1">
        <v>30</v>
      </c>
    </row>
    <row r="20" spans="1:36" x14ac:dyDescent="0.2">
      <c r="A20" s="1" t="s">
        <v>18</v>
      </c>
      <c r="B20" s="1">
        <v>46</v>
      </c>
      <c r="C20" s="1">
        <v>36</v>
      </c>
      <c r="D20" s="1">
        <v>31</v>
      </c>
      <c r="E20" s="1">
        <v>13</v>
      </c>
      <c r="F20" s="1">
        <v>44</v>
      </c>
      <c r="G20" s="1">
        <v>43</v>
      </c>
      <c r="H20" s="1">
        <v>43</v>
      </c>
      <c r="I20" s="1">
        <v>32</v>
      </c>
      <c r="J20" s="1">
        <v>17</v>
      </c>
      <c r="K20" s="1">
        <v>19</v>
      </c>
      <c r="L20" s="1">
        <v>45</v>
      </c>
      <c r="M20" s="1">
        <v>21</v>
      </c>
      <c r="N20" s="1">
        <v>43</v>
      </c>
      <c r="O20" s="1">
        <v>49</v>
      </c>
      <c r="P20" s="1">
        <v>27</v>
      </c>
      <c r="Q20" s="1">
        <v>29</v>
      </c>
      <c r="R20" s="1">
        <v>13</v>
      </c>
      <c r="S20" s="1">
        <v>6</v>
      </c>
      <c r="T20" s="1">
        <v>28</v>
      </c>
      <c r="U20" s="1">
        <v>47</v>
      </c>
      <c r="V20" s="1">
        <v>30</v>
      </c>
      <c r="W20" s="1">
        <v>40</v>
      </c>
      <c r="X20" s="1">
        <v>13</v>
      </c>
      <c r="Y20" s="1">
        <v>51</v>
      </c>
      <c r="Z20" s="1">
        <v>48</v>
      </c>
      <c r="AA20" s="1">
        <v>47</v>
      </c>
      <c r="AB20" s="1">
        <v>28</v>
      </c>
      <c r="AC20" s="1">
        <v>39</v>
      </c>
      <c r="AD20" s="1">
        <v>48</v>
      </c>
      <c r="AE20" s="1">
        <v>42</v>
      </c>
      <c r="AF20" s="1">
        <v>29</v>
      </c>
      <c r="AG20" s="1">
        <v>51</v>
      </c>
      <c r="AH20" s="1">
        <v>41</v>
      </c>
      <c r="AI20" s="1">
        <v>51</v>
      </c>
      <c r="AJ20" s="1">
        <v>47</v>
      </c>
    </row>
    <row r="21" spans="1:36" x14ac:dyDescent="0.2">
      <c r="A21" s="1" t="s">
        <v>19</v>
      </c>
      <c r="B21" s="1">
        <v>49</v>
      </c>
      <c r="C21" s="1">
        <v>41</v>
      </c>
      <c r="D21" s="1">
        <v>50</v>
      </c>
      <c r="E21" s="1">
        <v>29</v>
      </c>
      <c r="F21" s="1">
        <v>40</v>
      </c>
      <c r="G21" s="1">
        <v>25</v>
      </c>
      <c r="H21" s="1">
        <v>38</v>
      </c>
      <c r="I21" s="1">
        <v>39</v>
      </c>
      <c r="J21" s="1">
        <v>35</v>
      </c>
      <c r="K21" s="1">
        <v>27</v>
      </c>
      <c r="L21" s="1">
        <v>28</v>
      </c>
      <c r="M21" s="1">
        <v>14</v>
      </c>
      <c r="N21" s="1">
        <v>49</v>
      </c>
      <c r="O21" s="1">
        <v>48</v>
      </c>
      <c r="P21" s="1">
        <v>18</v>
      </c>
      <c r="Q21" s="1">
        <v>39</v>
      </c>
      <c r="R21" s="1">
        <v>24</v>
      </c>
      <c r="S21" s="1">
        <v>17</v>
      </c>
      <c r="T21" s="1">
        <v>40</v>
      </c>
      <c r="U21" s="1">
        <v>49</v>
      </c>
      <c r="V21" s="1">
        <v>31</v>
      </c>
      <c r="W21" s="1">
        <v>26</v>
      </c>
      <c r="X21" s="1">
        <v>29</v>
      </c>
      <c r="Y21" s="1">
        <v>45</v>
      </c>
      <c r="Z21" s="1">
        <v>46</v>
      </c>
      <c r="AA21" s="1">
        <v>32</v>
      </c>
      <c r="AB21" s="1">
        <v>48</v>
      </c>
      <c r="AC21" s="1">
        <v>47</v>
      </c>
      <c r="AD21" s="1">
        <v>46</v>
      </c>
      <c r="AE21" s="1">
        <v>44</v>
      </c>
      <c r="AF21" s="1">
        <v>48</v>
      </c>
      <c r="AG21" s="1">
        <v>30</v>
      </c>
      <c r="AH21" s="1">
        <v>49</v>
      </c>
      <c r="AI21" s="1">
        <v>43</v>
      </c>
      <c r="AJ21" s="1">
        <v>40</v>
      </c>
    </row>
    <row r="22" spans="1:36" x14ac:dyDescent="0.2">
      <c r="A22" s="1" t="s">
        <v>20</v>
      </c>
      <c r="B22" s="1">
        <v>10</v>
      </c>
      <c r="C22" s="1">
        <v>12</v>
      </c>
      <c r="D22" s="1">
        <v>5</v>
      </c>
      <c r="E22" s="1">
        <v>5</v>
      </c>
      <c r="F22" s="1">
        <v>36</v>
      </c>
      <c r="G22" s="1">
        <v>33</v>
      </c>
      <c r="H22" s="1">
        <v>1</v>
      </c>
      <c r="I22" s="1">
        <v>2</v>
      </c>
      <c r="J22" s="1">
        <v>2</v>
      </c>
      <c r="K22" s="1">
        <v>5</v>
      </c>
      <c r="L22" s="1">
        <v>3</v>
      </c>
      <c r="M22" s="1">
        <v>24</v>
      </c>
      <c r="N22" s="1">
        <v>11</v>
      </c>
      <c r="O22" s="1">
        <v>3</v>
      </c>
      <c r="P22" s="1">
        <v>25</v>
      </c>
      <c r="Q22" s="1">
        <v>14</v>
      </c>
      <c r="R22" s="1">
        <v>4</v>
      </c>
      <c r="S22" s="1">
        <v>12</v>
      </c>
      <c r="T22" s="1">
        <v>23</v>
      </c>
      <c r="U22" s="1">
        <v>13</v>
      </c>
      <c r="V22" s="1">
        <v>5</v>
      </c>
      <c r="W22" s="1">
        <v>11</v>
      </c>
      <c r="X22" s="1">
        <v>3</v>
      </c>
      <c r="Y22" s="1">
        <v>12</v>
      </c>
      <c r="Z22" s="1">
        <v>37</v>
      </c>
      <c r="AA22" s="1">
        <v>16</v>
      </c>
      <c r="AB22" s="1">
        <v>9</v>
      </c>
      <c r="AC22" s="1">
        <v>14</v>
      </c>
      <c r="AD22" s="1">
        <v>36</v>
      </c>
      <c r="AE22" s="1">
        <v>11</v>
      </c>
      <c r="AF22" s="1">
        <v>19</v>
      </c>
      <c r="AG22" s="1">
        <v>37</v>
      </c>
      <c r="AH22" s="1">
        <v>36</v>
      </c>
      <c r="AI22" s="1">
        <v>47</v>
      </c>
      <c r="AJ22" s="1">
        <v>44</v>
      </c>
    </row>
    <row r="23" spans="1:36" x14ac:dyDescent="0.2">
      <c r="A23" s="1" t="s">
        <v>21</v>
      </c>
      <c r="B23" s="1">
        <v>33</v>
      </c>
      <c r="C23" s="1">
        <v>23</v>
      </c>
      <c r="D23" s="1">
        <v>26</v>
      </c>
      <c r="E23" s="1">
        <v>46</v>
      </c>
      <c r="F23" s="1">
        <v>15</v>
      </c>
      <c r="G23" s="1">
        <v>20</v>
      </c>
      <c r="H23" s="1">
        <v>17</v>
      </c>
      <c r="I23" s="1">
        <v>24</v>
      </c>
      <c r="J23" s="1">
        <v>24</v>
      </c>
      <c r="K23" s="1">
        <v>39</v>
      </c>
      <c r="L23" s="1">
        <v>5</v>
      </c>
      <c r="M23" s="1">
        <v>17</v>
      </c>
      <c r="N23" s="1">
        <v>12</v>
      </c>
      <c r="O23" s="1">
        <v>15</v>
      </c>
      <c r="P23" s="1">
        <v>3</v>
      </c>
      <c r="Q23" s="1">
        <v>40</v>
      </c>
      <c r="R23" s="1">
        <v>41</v>
      </c>
      <c r="S23" s="1">
        <v>44</v>
      </c>
      <c r="T23" s="1">
        <v>31</v>
      </c>
      <c r="U23" s="1">
        <v>44</v>
      </c>
      <c r="V23" s="1">
        <v>35</v>
      </c>
      <c r="W23" s="1">
        <v>39</v>
      </c>
      <c r="X23" s="1">
        <v>36</v>
      </c>
      <c r="Y23" s="1">
        <v>26</v>
      </c>
      <c r="Z23" s="1">
        <v>20</v>
      </c>
      <c r="AA23" s="1">
        <v>51</v>
      </c>
      <c r="AB23" s="1">
        <v>42</v>
      </c>
      <c r="AC23" s="1">
        <v>29</v>
      </c>
      <c r="AD23" s="1">
        <v>33</v>
      </c>
      <c r="AE23" s="1">
        <v>33</v>
      </c>
      <c r="AF23" s="1">
        <v>40</v>
      </c>
      <c r="AG23" s="1">
        <v>34</v>
      </c>
      <c r="AH23" s="1">
        <v>38</v>
      </c>
      <c r="AI23" s="1">
        <v>24</v>
      </c>
      <c r="AJ23" s="1">
        <v>15</v>
      </c>
    </row>
    <row r="24" spans="1:36" x14ac:dyDescent="0.2">
      <c r="A24" s="1" t="s">
        <v>22</v>
      </c>
      <c r="B24" s="1">
        <v>5</v>
      </c>
      <c r="C24" s="1">
        <v>1</v>
      </c>
      <c r="D24" s="1">
        <v>1</v>
      </c>
      <c r="E24" s="1">
        <v>4</v>
      </c>
      <c r="F24" s="1">
        <v>2</v>
      </c>
      <c r="G24" s="1">
        <v>5</v>
      </c>
      <c r="H24" s="1">
        <v>3</v>
      </c>
      <c r="I24" s="1">
        <v>3</v>
      </c>
      <c r="J24" s="1">
        <v>3</v>
      </c>
      <c r="K24" s="1">
        <v>17</v>
      </c>
      <c r="L24" s="1">
        <v>1</v>
      </c>
      <c r="M24" s="1">
        <v>3</v>
      </c>
      <c r="N24" s="1">
        <v>1</v>
      </c>
      <c r="O24" s="1">
        <v>9</v>
      </c>
      <c r="P24" s="1">
        <v>6</v>
      </c>
      <c r="Q24" s="1">
        <v>27</v>
      </c>
      <c r="R24" s="1">
        <v>18</v>
      </c>
      <c r="S24" s="1">
        <v>34</v>
      </c>
      <c r="T24" s="1">
        <v>12</v>
      </c>
      <c r="U24" s="1">
        <v>28</v>
      </c>
      <c r="V24" s="1">
        <v>32</v>
      </c>
      <c r="W24" s="1">
        <v>29</v>
      </c>
      <c r="X24" s="1">
        <v>25</v>
      </c>
      <c r="Y24" s="1">
        <v>22</v>
      </c>
      <c r="Z24" s="1">
        <v>23</v>
      </c>
      <c r="AA24" s="1">
        <v>34</v>
      </c>
      <c r="AB24" s="1">
        <v>19</v>
      </c>
      <c r="AC24" s="1">
        <v>19</v>
      </c>
      <c r="AD24" s="1">
        <v>17</v>
      </c>
      <c r="AE24" s="1">
        <v>13</v>
      </c>
      <c r="AF24" s="1">
        <v>10</v>
      </c>
      <c r="AG24" s="1">
        <v>13</v>
      </c>
      <c r="AH24" s="1">
        <v>18</v>
      </c>
      <c r="AI24" s="1">
        <v>31</v>
      </c>
      <c r="AJ24" s="1">
        <v>21</v>
      </c>
    </row>
    <row r="25" spans="1:36" x14ac:dyDescent="0.2">
      <c r="A25" s="1" t="s">
        <v>23</v>
      </c>
      <c r="B25" s="1">
        <v>28</v>
      </c>
      <c r="C25" s="1">
        <v>18</v>
      </c>
      <c r="D25" s="1">
        <v>16</v>
      </c>
      <c r="E25" s="1">
        <v>6</v>
      </c>
      <c r="F25" s="1">
        <v>29</v>
      </c>
      <c r="G25" s="1">
        <v>27</v>
      </c>
      <c r="H25" s="1">
        <v>30</v>
      </c>
      <c r="I25" s="1">
        <v>11</v>
      </c>
      <c r="J25" s="1">
        <v>9</v>
      </c>
      <c r="K25" s="1">
        <v>29</v>
      </c>
      <c r="L25" s="1">
        <v>14</v>
      </c>
      <c r="M25" s="1">
        <v>30</v>
      </c>
      <c r="N25" s="1">
        <v>29</v>
      </c>
      <c r="O25" s="1">
        <v>26</v>
      </c>
      <c r="P25" s="1">
        <v>10</v>
      </c>
      <c r="Q25" s="1">
        <v>29</v>
      </c>
      <c r="R25" s="1">
        <v>13</v>
      </c>
      <c r="S25" s="1">
        <v>20</v>
      </c>
      <c r="T25" s="1">
        <v>17</v>
      </c>
      <c r="U25" s="1">
        <v>37</v>
      </c>
      <c r="V25" s="1">
        <v>28</v>
      </c>
      <c r="W25" s="1">
        <v>20</v>
      </c>
      <c r="X25" s="1">
        <v>24</v>
      </c>
      <c r="Y25" s="1">
        <v>28</v>
      </c>
      <c r="Z25" s="1">
        <v>33</v>
      </c>
      <c r="AA25" s="1">
        <v>44</v>
      </c>
      <c r="AB25" s="1">
        <v>36</v>
      </c>
      <c r="AC25" s="1">
        <v>32</v>
      </c>
      <c r="AD25" s="1">
        <v>37</v>
      </c>
      <c r="AE25" s="1">
        <v>36</v>
      </c>
      <c r="AF25" s="1">
        <v>38</v>
      </c>
      <c r="AG25" s="1">
        <v>25</v>
      </c>
      <c r="AH25" s="1">
        <v>42</v>
      </c>
      <c r="AI25" s="1">
        <v>34</v>
      </c>
      <c r="AJ25" s="1">
        <v>21</v>
      </c>
    </row>
    <row r="26" spans="1:36" x14ac:dyDescent="0.2">
      <c r="A26" s="1" t="s">
        <v>24</v>
      </c>
      <c r="B26" s="1">
        <v>4</v>
      </c>
      <c r="C26" s="1">
        <v>9</v>
      </c>
      <c r="D26" s="1">
        <v>7</v>
      </c>
      <c r="E26" s="1">
        <v>34</v>
      </c>
      <c r="F26" s="1">
        <v>1</v>
      </c>
      <c r="G26" s="1">
        <v>4</v>
      </c>
      <c r="H26" s="1">
        <v>7</v>
      </c>
      <c r="I26" s="1">
        <v>25</v>
      </c>
      <c r="J26" s="1">
        <v>20</v>
      </c>
      <c r="K26" s="1">
        <v>32</v>
      </c>
      <c r="L26" s="1">
        <v>8</v>
      </c>
      <c r="M26" s="1">
        <v>50</v>
      </c>
      <c r="N26" s="1">
        <v>4</v>
      </c>
      <c r="O26" s="1">
        <v>4</v>
      </c>
      <c r="P26" s="1">
        <v>29</v>
      </c>
      <c r="Q26" s="1">
        <v>40</v>
      </c>
      <c r="R26" s="1">
        <v>44</v>
      </c>
      <c r="S26" s="1">
        <v>33</v>
      </c>
      <c r="T26" s="1">
        <v>8</v>
      </c>
      <c r="U26" s="1">
        <v>8</v>
      </c>
      <c r="V26" s="1">
        <v>16</v>
      </c>
      <c r="W26" s="1">
        <v>18</v>
      </c>
      <c r="X26" s="1">
        <v>10</v>
      </c>
      <c r="Y26" s="1">
        <v>6</v>
      </c>
      <c r="Z26" s="1">
        <v>3</v>
      </c>
      <c r="AA26" s="1">
        <v>25</v>
      </c>
      <c r="AB26" s="1">
        <v>11</v>
      </c>
      <c r="AC26" s="1">
        <v>1</v>
      </c>
      <c r="AD26" s="1">
        <v>5</v>
      </c>
      <c r="AE26" s="1">
        <v>1</v>
      </c>
      <c r="AF26" s="1">
        <v>12</v>
      </c>
      <c r="AG26" s="1">
        <v>16</v>
      </c>
      <c r="AH26" s="1">
        <v>17</v>
      </c>
      <c r="AI26" s="1">
        <v>4</v>
      </c>
      <c r="AJ26" s="1">
        <v>6</v>
      </c>
    </row>
    <row r="27" spans="1:36" x14ac:dyDescent="0.2">
      <c r="A27" s="1" t="s">
        <v>25</v>
      </c>
      <c r="B27" s="1">
        <v>51</v>
      </c>
      <c r="C27" s="1">
        <v>49</v>
      </c>
      <c r="D27" s="1">
        <v>38</v>
      </c>
      <c r="E27" s="1">
        <v>35</v>
      </c>
      <c r="F27" s="1">
        <v>48</v>
      </c>
      <c r="G27" s="1">
        <v>45</v>
      </c>
      <c r="H27" s="1">
        <v>49</v>
      </c>
      <c r="I27" s="1">
        <v>48</v>
      </c>
      <c r="J27" s="1">
        <v>26</v>
      </c>
      <c r="K27" s="1">
        <v>42</v>
      </c>
      <c r="L27" s="1">
        <v>44</v>
      </c>
      <c r="M27" s="1">
        <v>45</v>
      </c>
      <c r="N27" s="1">
        <v>51</v>
      </c>
      <c r="O27" s="1">
        <v>45</v>
      </c>
      <c r="P27" s="1">
        <v>33</v>
      </c>
      <c r="Q27" s="1">
        <v>34</v>
      </c>
      <c r="R27" s="1">
        <v>32</v>
      </c>
      <c r="S27" s="1">
        <v>8</v>
      </c>
      <c r="T27" s="1">
        <v>48</v>
      </c>
      <c r="U27" s="1">
        <v>51</v>
      </c>
      <c r="V27" s="1" t="s">
        <v>80</v>
      </c>
      <c r="W27" s="1" t="s">
        <v>80</v>
      </c>
      <c r="X27" s="1" t="s">
        <v>80</v>
      </c>
      <c r="Y27" s="1">
        <v>44</v>
      </c>
      <c r="Z27" s="1">
        <v>50</v>
      </c>
      <c r="AA27" s="1">
        <v>32</v>
      </c>
      <c r="AB27" s="1">
        <v>45</v>
      </c>
      <c r="AC27" s="1">
        <v>48</v>
      </c>
      <c r="AD27" s="1">
        <v>51</v>
      </c>
      <c r="AE27" s="1">
        <v>48</v>
      </c>
      <c r="AF27" s="1">
        <v>51</v>
      </c>
      <c r="AG27" s="1">
        <v>37</v>
      </c>
      <c r="AH27" s="1">
        <v>51</v>
      </c>
      <c r="AI27" s="1">
        <v>46</v>
      </c>
      <c r="AJ27" s="1">
        <v>47</v>
      </c>
    </row>
    <row r="28" spans="1:36" x14ac:dyDescent="0.2">
      <c r="A28" s="1" t="s">
        <v>26</v>
      </c>
      <c r="B28" s="1">
        <v>44</v>
      </c>
      <c r="C28" s="1">
        <v>30</v>
      </c>
      <c r="D28" s="1">
        <v>22</v>
      </c>
      <c r="E28" s="1">
        <v>42</v>
      </c>
      <c r="F28" s="1">
        <v>41</v>
      </c>
      <c r="G28" s="1">
        <v>24</v>
      </c>
      <c r="H28" s="1">
        <v>28</v>
      </c>
      <c r="I28" s="1">
        <v>42</v>
      </c>
      <c r="J28" s="1">
        <v>30</v>
      </c>
      <c r="K28" s="1">
        <v>5</v>
      </c>
      <c r="L28" s="1">
        <v>39</v>
      </c>
      <c r="M28" s="1">
        <v>41</v>
      </c>
      <c r="N28" s="1">
        <v>39</v>
      </c>
      <c r="O28" s="1">
        <v>37</v>
      </c>
      <c r="P28" s="1">
        <v>40</v>
      </c>
      <c r="Q28" s="1">
        <v>29</v>
      </c>
      <c r="R28" s="1">
        <v>34</v>
      </c>
      <c r="S28" s="1">
        <v>39</v>
      </c>
      <c r="T28" s="1">
        <v>33</v>
      </c>
      <c r="U28" s="1">
        <v>37</v>
      </c>
      <c r="V28" s="1">
        <v>29</v>
      </c>
      <c r="W28" s="1">
        <v>24</v>
      </c>
      <c r="X28" s="1">
        <v>14</v>
      </c>
      <c r="Y28" s="1">
        <v>40</v>
      </c>
      <c r="Z28" s="1">
        <v>30</v>
      </c>
      <c r="AA28" s="1">
        <v>37</v>
      </c>
      <c r="AB28" s="1">
        <v>33</v>
      </c>
      <c r="AC28" s="1">
        <v>38</v>
      </c>
      <c r="AD28" s="1">
        <v>44</v>
      </c>
      <c r="AE28" s="1">
        <v>38</v>
      </c>
      <c r="AF28" s="1">
        <v>29</v>
      </c>
      <c r="AG28" s="1">
        <v>47</v>
      </c>
      <c r="AH28" s="1">
        <v>40</v>
      </c>
      <c r="AI28" s="1">
        <v>40</v>
      </c>
      <c r="AJ28" s="1">
        <v>43</v>
      </c>
    </row>
    <row r="29" spans="1:36" x14ac:dyDescent="0.2">
      <c r="A29" s="1" t="s">
        <v>27</v>
      </c>
      <c r="B29" s="1">
        <v>27</v>
      </c>
      <c r="C29" s="1">
        <v>44</v>
      </c>
      <c r="D29" s="1">
        <v>40</v>
      </c>
      <c r="E29" s="1">
        <v>33</v>
      </c>
      <c r="F29" s="1">
        <v>44</v>
      </c>
      <c r="G29" s="1">
        <v>48</v>
      </c>
      <c r="H29" s="1">
        <v>23</v>
      </c>
      <c r="I29" s="1">
        <v>21</v>
      </c>
      <c r="J29" s="1">
        <v>38</v>
      </c>
      <c r="K29" s="1">
        <v>13</v>
      </c>
      <c r="L29" s="1">
        <v>31</v>
      </c>
      <c r="M29" s="1">
        <v>36</v>
      </c>
      <c r="N29" s="1">
        <v>30</v>
      </c>
      <c r="O29" s="1">
        <v>33</v>
      </c>
      <c r="P29" s="1">
        <v>7</v>
      </c>
      <c r="Q29" s="1">
        <v>2</v>
      </c>
      <c r="R29" s="1">
        <v>1</v>
      </c>
      <c r="S29" s="1">
        <v>41</v>
      </c>
      <c r="T29" s="1">
        <v>32</v>
      </c>
      <c r="U29" s="1">
        <v>11</v>
      </c>
      <c r="V29" s="1" t="s">
        <v>80</v>
      </c>
      <c r="W29" s="1" t="s">
        <v>80</v>
      </c>
      <c r="X29" s="1" t="s">
        <v>80</v>
      </c>
      <c r="Y29" s="1">
        <v>17</v>
      </c>
      <c r="Z29" s="1">
        <v>31</v>
      </c>
      <c r="AA29" s="1">
        <v>2</v>
      </c>
      <c r="AB29" s="1">
        <v>4</v>
      </c>
      <c r="AC29" s="1">
        <v>6</v>
      </c>
      <c r="AD29" s="1">
        <v>26</v>
      </c>
      <c r="AE29" s="1">
        <v>28</v>
      </c>
      <c r="AF29" s="1">
        <v>24</v>
      </c>
      <c r="AG29" s="1">
        <v>29</v>
      </c>
      <c r="AH29" s="1">
        <v>15</v>
      </c>
      <c r="AI29" s="1">
        <v>26</v>
      </c>
      <c r="AJ29" s="1">
        <v>32</v>
      </c>
    </row>
    <row r="30" spans="1:36" x14ac:dyDescent="0.2">
      <c r="A30" s="1" t="s">
        <v>28</v>
      </c>
      <c r="B30" s="1">
        <v>12</v>
      </c>
      <c r="C30" s="1">
        <v>24</v>
      </c>
      <c r="D30" s="1">
        <v>18</v>
      </c>
      <c r="E30" s="1">
        <v>30</v>
      </c>
      <c r="F30" s="1">
        <v>30</v>
      </c>
      <c r="G30" s="1">
        <v>36</v>
      </c>
      <c r="H30" s="1">
        <v>16</v>
      </c>
      <c r="I30" s="1">
        <v>10</v>
      </c>
      <c r="J30" s="1">
        <v>18</v>
      </c>
      <c r="K30" s="1">
        <v>16</v>
      </c>
      <c r="L30" s="1">
        <v>33</v>
      </c>
      <c r="M30" s="1">
        <v>15</v>
      </c>
      <c r="N30" s="1">
        <v>36</v>
      </c>
      <c r="O30" s="1">
        <v>34</v>
      </c>
      <c r="P30" s="1">
        <v>48</v>
      </c>
      <c r="Q30" s="1">
        <v>1</v>
      </c>
      <c r="R30" s="1">
        <v>1</v>
      </c>
      <c r="S30" s="1">
        <v>18</v>
      </c>
      <c r="T30" s="1">
        <v>3</v>
      </c>
      <c r="U30" s="1">
        <v>20</v>
      </c>
      <c r="V30" s="1">
        <v>10</v>
      </c>
      <c r="W30" s="1">
        <v>22</v>
      </c>
      <c r="X30" s="1">
        <v>4</v>
      </c>
      <c r="Y30" s="1">
        <v>35</v>
      </c>
      <c r="Z30" s="1">
        <v>26</v>
      </c>
      <c r="AA30" s="1">
        <v>14</v>
      </c>
      <c r="AB30" s="1">
        <v>10</v>
      </c>
      <c r="AC30" s="1">
        <v>21</v>
      </c>
      <c r="AD30" s="1">
        <v>14</v>
      </c>
      <c r="AE30" s="1">
        <v>15</v>
      </c>
      <c r="AF30" s="1">
        <v>17</v>
      </c>
      <c r="AG30" s="1">
        <v>18</v>
      </c>
      <c r="AH30" s="1">
        <v>24</v>
      </c>
      <c r="AI30" s="1">
        <v>9</v>
      </c>
      <c r="AJ30" s="1">
        <v>10</v>
      </c>
    </row>
    <row r="31" spans="1:36" x14ac:dyDescent="0.2">
      <c r="A31" s="1" t="s">
        <v>29</v>
      </c>
      <c r="B31" s="1">
        <v>41</v>
      </c>
      <c r="C31" s="1">
        <v>49</v>
      </c>
      <c r="D31" s="1">
        <v>48</v>
      </c>
      <c r="E31" s="1">
        <v>51</v>
      </c>
      <c r="F31" s="1">
        <v>26</v>
      </c>
      <c r="G31" s="1">
        <v>43</v>
      </c>
      <c r="H31" s="1">
        <v>47</v>
      </c>
      <c r="I31" s="1">
        <v>50</v>
      </c>
      <c r="J31" s="1">
        <v>51</v>
      </c>
      <c r="K31" s="1">
        <v>50</v>
      </c>
      <c r="L31" s="1">
        <v>42</v>
      </c>
      <c r="M31" s="1">
        <v>51</v>
      </c>
      <c r="N31" s="1">
        <v>35</v>
      </c>
      <c r="O31" s="1">
        <v>20</v>
      </c>
      <c r="P31" s="1">
        <v>42</v>
      </c>
      <c r="Q31" s="1">
        <v>19</v>
      </c>
      <c r="R31" s="1">
        <v>24</v>
      </c>
      <c r="S31" s="1">
        <v>49</v>
      </c>
      <c r="T31" s="1">
        <v>44</v>
      </c>
      <c r="U31" s="1">
        <v>25</v>
      </c>
      <c r="V31" s="1">
        <v>9</v>
      </c>
      <c r="W31" s="1">
        <v>16</v>
      </c>
      <c r="X31" s="1">
        <v>26</v>
      </c>
      <c r="Y31" s="1">
        <v>21</v>
      </c>
      <c r="Z31" s="1">
        <v>10</v>
      </c>
      <c r="AA31" s="1">
        <v>39</v>
      </c>
      <c r="AB31" s="1">
        <v>43</v>
      </c>
      <c r="AC31" s="1">
        <v>30</v>
      </c>
      <c r="AD31" s="1">
        <v>20</v>
      </c>
      <c r="AE31" s="1">
        <v>27</v>
      </c>
      <c r="AF31" s="1">
        <v>9</v>
      </c>
      <c r="AG31" s="1">
        <v>34</v>
      </c>
      <c r="AH31" s="1">
        <v>1</v>
      </c>
      <c r="AI31" s="1">
        <v>23</v>
      </c>
      <c r="AJ31" s="1">
        <v>27</v>
      </c>
    </row>
    <row r="32" spans="1:36" x14ac:dyDescent="0.2">
      <c r="A32" s="1" t="s">
        <v>30</v>
      </c>
      <c r="B32" s="1">
        <v>15</v>
      </c>
      <c r="C32" s="1">
        <v>24</v>
      </c>
      <c r="D32" s="1">
        <v>27</v>
      </c>
      <c r="E32" s="1">
        <v>26</v>
      </c>
      <c r="F32" s="1">
        <v>20</v>
      </c>
      <c r="G32" s="1">
        <v>35</v>
      </c>
      <c r="H32" s="1">
        <v>22</v>
      </c>
      <c r="I32" s="1">
        <v>6</v>
      </c>
      <c r="J32" s="1">
        <v>11</v>
      </c>
      <c r="K32" s="1">
        <v>15</v>
      </c>
      <c r="L32" s="1">
        <v>4</v>
      </c>
      <c r="M32" s="1">
        <v>5</v>
      </c>
      <c r="N32" s="1">
        <v>19</v>
      </c>
      <c r="O32" s="1">
        <v>31</v>
      </c>
      <c r="P32" s="1">
        <v>36</v>
      </c>
      <c r="Q32" s="1">
        <v>40</v>
      </c>
      <c r="R32" s="1">
        <v>8</v>
      </c>
      <c r="S32" s="1">
        <v>3</v>
      </c>
      <c r="T32" s="1">
        <v>3</v>
      </c>
      <c r="U32" s="1">
        <v>21</v>
      </c>
      <c r="V32" s="1" t="s">
        <v>80</v>
      </c>
      <c r="W32" s="1">
        <v>41</v>
      </c>
      <c r="X32" s="1" t="s">
        <v>80</v>
      </c>
      <c r="Y32" s="1">
        <v>16</v>
      </c>
      <c r="Z32" s="1">
        <v>24</v>
      </c>
      <c r="AA32" s="1">
        <v>16</v>
      </c>
      <c r="AB32" s="1">
        <v>12</v>
      </c>
      <c r="AC32" s="1">
        <v>12</v>
      </c>
      <c r="AD32" s="1">
        <v>23</v>
      </c>
      <c r="AE32" s="1">
        <v>9</v>
      </c>
      <c r="AF32" s="1">
        <v>7</v>
      </c>
      <c r="AG32" s="1">
        <v>37</v>
      </c>
      <c r="AH32" s="1">
        <v>6</v>
      </c>
      <c r="AI32" s="1">
        <v>37</v>
      </c>
      <c r="AJ32" s="1">
        <v>35</v>
      </c>
    </row>
    <row r="33" spans="1:36" x14ac:dyDescent="0.2">
      <c r="A33" s="1" t="s">
        <v>31</v>
      </c>
      <c r="B33" s="1">
        <v>26</v>
      </c>
      <c r="C33" s="1">
        <v>26</v>
      </c>
      <c r="D33" s="1">
        <v>40</v>
      </c>
      <c r="E33" s="1">
        <v>44</v>
      </c>
      <c r="F33" s="1">
        <v>11</v>
      </c>
      <c r="G33" s="1">
        <v>17</v>
      </c>
      <c r="H33" s="1">
        <v>20</v>
      </c>
      <c r="I33" s="1">
        <v>16</v>
      </c>
      <c r="J33" s="1">
        <v>20</v>
      </c>
      <c r="K33" s="1">
        <v>36</v>
      </c>
      <c r="L33" s="1">
        <v>15</v>
      </c>
      <c r="M33" s="1">
        <v>13</v>
      </c>
      <c r="N33" s="1">
        <v>16</v>
      </c>
      <c r="O33" s="1">
        <v>27</v>
      </c>
      <c r="P33" s="1">
        <v>10</v>
      </c>
      <c r="Q33" s="1">
        <v>5</v>
      </c>
      <c r="R33" s="1">
        <v>9</v>
      </c>
      <c r="S33" s="1">
        <v>48</v>
      </c>
      <c r="T33" s="1">
        <v>49</v>
      </c>
      <c r="U33" s="1">
        <v>42</v>
      </c>
      <c r="V33" s="1">
        <v>34</v>
      </c>
      <c r="W33" s="1">
        <v>25</v>
      </c>
      <c r="X33" s="1">
        <v>34</v>
      </c>
      <c r="Y33" s="1">
        <v>24</v>
      </c>
      <c r="Z33" s="1">
        <v>15</v>
      </c>
      <c r="AA33" s="1">
        <v>48</v>
      </c>
      <c r="AB33" s="1">
        <v>44</v>
      </c>
      <c r="AC33" s="1">
        <v>45</v>
      </c>
      <c r="AD33" s="1">
        <v>12</v>
      </c>
      <c r="AE33" s="1">
        <v>10</v>
      </c>
      <c r="AF33" s="1">
        <v>14</v>
      </c>
      <c r="AG33" s="1">
        <v>3</v>
      </c>
      <c r="AH33" s="1">
        <v>11</v>
      </c>
      <c r="AI33" s="1">
        <v>28</v>
      </c>
      <c r="AJ33" s="1">
        <v>26</v>
      </c>
    </row>
    <row r="34" spans="1:36" x14ac:dyDescent="0.2">
      <c r="A34" s="1" t="s">
        <v>32</v>
      </c>
      <c r="B34" s="1">
        <v>23</v>
      </c>
      <c r="C34" s="1">
        <v>41</v>
      </c>
      <c r="D34" s="1">
        <v>47</v>
      </c>
      <c r="E34" s="1">
        <v>38</v>
      </c>
      <c r="F34" s="1">
        <v>26</v>
      </c>
      <c r="G34" s="1">
        <v>37</v>
      </c>
      <c r="H34" s="1">
        <v>34</v>
      </c>
      <c r="I34" s="1">
        <v>34</v>
      </c>
      <c r="J34" s="1">
        <v>47</v>
      </c>
      <c r="K34" s="1">
        <v>44</v>
      </c>
      <c r="L34" s="1">
        <v>27</v>
      </c>
      <c r="M34" s="1">
        <v>10</v>
      </c>
      <c r="N34" s="1">
        <v>28</v>
      </c>
      <c r="O34" s="1">
        <v>19</v>
      </c>
      <c r="P34" s="1">
        <v>20</v>
      </c>
      <c r="Q34" s="1">
        <v>10</v>
      </c>
      <c r="R34" s="1">
        <v>34</v>
      </c>
      <c r="S34" s="1">
        <v>36</v>
      </c>
      <c r="T34" s="1">
        <v>26</v>
      </c>
      <c r="U34" s="1">
        <v>10</v>
      </c>
      <c r="V34" s="1" t="s">
        <v>80</v>
      </c>
      <c r="W34" s="1" t="s">
        <v>80</v>
      </c>
      <c r="X34" s="1" t="s">
        <v>80</v>
      </c>
      <c r="Y34" s="1">
        <v>7</v>
      </c>
      <c r="Z34" s="1">
        <v>8</v>
      </c>
      <c r="AA34" s="1">
        <v>11</v>
      </c>
      <c r="AB34" s="1">
        <v>17</v>
      </c>
      <c r="AC34" s="1">
        <v>16</v>
      </c>
      <c r="AD34" s="1">
        <v>10</v>
      </c>
      <c r="AE34" s="1">
        <v>34</v>
      </c>
      <c r="AF34" s="1">
        <v>3</v>
      </c>
      <c r="AG34" s="1">
        <v>15</v>
      </c>
      <c r="AH34" s="1">
        <v>19</v>
      </c>
      <c r="AI34" s="1">
        <v>8</v>
      </c>
      <c r="AJ34" s="1">
        <v>8</v>
      </c>
    </row>
    <row r="35" spans="1:36" x14ac:dyDescent="0.2">
      <c r="A35" s="1" t="s">
        <v>33</v>
      </c>
      <c r="B35" s="1">
        <v>17</v>
      </c>
      <c r="C35" s="1">
        <v>6</v>
      </c>
      <c r="D35" s="1">
        <v>11</v>
      </c>
      <c r="E35" s="1">
        <v>18</v>
      </c>
      <c r="F35" s="1">
        <v>8</v>
      </c>
      <c r="G35" s="1">
        <v>2</v>
      </c>
      <c r="H35" s="1">
        <v>11</v>
      </c>
      <c r="I35" s="1">
        <v>36</v>
      </c>
      <c r="J35" s="1">
        <v>13</v>
      </c>
      <c r="K35" s="1">
        <v>45</v>
      </c>
      <c r="L35" s="1">
        <v>8</v>
      </c>
      <c r="M35" s="1">
        <v>18</v>
      </c>
      <c r="N35" s="1">
        <v>2</v>
      </c>
      <c r="O35" s="1">
        <v>24</v>
      </c>
      <c r="P35" s="1">
        <v>10</v>
      </c>
      <c r="Q35" s="1">
        <v>48</v>
      </c>
      <c r="R35" s="1">
        <v>36</v>
      </c>
      <c r="S35" s="1">
        <v>50</v>
      </c>
      <c r="T35" s="1">
        <v>50</v>
      </c>
      <c r="U35" s="1">
        <v>30</v>
      </c>
      <c r="V35" s="1">
        <v>37</v>
      </c>
      <c r="W35" s="1">
        <v>23</v>
      </c>
      <c r="X35" s="1">
        <v>35</v>
      </c>
      <c r="Y35" s="1">
        <v>13</v>
      </c>
      <c r="Z35" s="1">
        <v>7</v>
      </c>
      <c r="AA35" s="1">
        <v>44</v>
      </c>
      <c r="AB35" s="1">
        <v>37</v>
      </c>
      <c r="AC35" s="1">
        <v>25</v>
      </c>
      <c r="AD35" s="1">
        <v>6</v>
      </c>
      <c r="AE35" s="1">
        <v>3</v>
      </c>
      <c r="AF35" s="1">
        <v>10</v>
      </c>
      <c r="AG35" s="1">
        <v>10</v>
      </c>
      <c r="AH35" s="1">
        <v>4</v>
      </c>
      <c r="AI35" s="1">
        <v>18</v>
      </c>
      <c r="AJ35" s="1">
        <v>21</v>
      </c>
    </row>
    <row r="36" spans="1:36" x14ac:dyDescent="0.2">
      <c r="A36" s="1" t="s">
        <v>34</v>
      </c>
      <c r="B36" s="1">
        <v>36</v>
      </c>
      <c r="C36" s="1">
        <v>36</v>
      </c>
      <c r="D36" s="1">
        <v>36</v>
      </c>
      <c r="E36" s="1">
        <v>22</v>
      </c>
      <c r="F36" s="1">
        <v>36</v>
      </c>
      <c r="G36" s="1">
        <v>41</v>
      </c>
      <c r="H36" s="1">
        <v>39</v>
      </c>
      <c r="I36" s="1">
        <v>30</v>
      </c>
      <c r="J36" s="1">
        <v>34</v>
      </c>
      <c r="K36" s="1">
        <v>34</v>
      </c>
      <c r="L36" s="1">
        <v>12</v>
      </c>
      <c r="M36" s="1">
        <v>31</v>
      </c>
      <c r="N36" s="1">
        <v>42</v>
      </c>
      <c r="O36" s="1">
        <v>41</v>
      </c>
      <c r="P36" s="1">
        <v>27</v>
      </c>
      <c r="Q36" s="1">
        <v>25</v>
      </c>
      <c r="R36" s="1">
        <v>13</v>
      </c>
      <c r="S36" s="1">
        <v>9</v>
      </c>
      <c r="T36" s="1">
        <v>23</v>
      </c>
      <c r="U36" s="1">
        <v>23</v>
      </c>
      <c r="V36" s="1">
        <v>12</v>
      </c>
      <c r="W36" s="1">
        <v>13</v>
      </c>
      <c r="X36" s="1">
        <v>19</v>
      </c>
      <c r="Y36" s="1">
        <v>30</v>
      </c>
      <c r="Z36" s="1">
        <v>45</v>
      </c>
      <c r="AA36" s="1">
        <v>26</v>
      </c>
      <c r="AB36" s="1">
        <v>19</v>
      </c>
      <c r="AC36" s="1">
        <v>23</v>
      </c>
      <c r="AD36" s="1">
        <v>38</v>
      </c>
      <c r="AE36" s="1">
        <v>35</v>
      </c>
      <c r="AF36" s="1">
        <v>44</v>
      </c>
      <c r="AG36" s="1">
        <v>26</v>
      </c>
      <c r="AH36" s="1">
        <v>39</v>
      </c>
      <c r="AI36" s="1">
        <v>24</v>
      </c>
      <c r="AJ36" s="1">
        <v>41</v>
      </c>
    </row>
    <row r="37" spans="1:36" x14ac:dyDescent="0.2">
      <c r="A37" s="1" t="s">
        <v>35</v>
      </c>
      <c r="B37" s="1">
        <v>19</v>
      </c>
      <c r="C37" s="1">
        <v>16</v>
      </c>
      <c r="D37" s="1">
        <v>22</v>
      </c>
      <c r="E37" s="1">
        <v>40</v>
      </c>
      <c r="F37" s="1">
        <v>17</v>
      </c>
      <c r="G37" s="1">
        <v>11</v>
      </c>
      <c r="H37" s="1">
        <v>4</v>
      </c>
      <c r="I37" s="1">
        <v>45</v>
      </c>
      <c r="J37" s="1">
        <v>12</v>
      </c>
      <c r="K37" s="1">
        <v>10</v>
      </c>
      <c r="L37" s="1">
        <v>40</v>
      </c>
      <c r="M37" s="1">
        <v>47</v>
      </c>
      <c r="N37" s="1">
        <v>13</v>
      </c>
      <c r="O37" s="1">
        <v>25</v>
      </c>
      <c r="P37" s="1">
        <v>49</v>
      </c>
      <c r="Q37" s="1">
        <v>50</v>
      </c>
      <c r="R37" s="1">
        <v>49</v>
      </c>
      <c r="S37" s="1">
        <v>44</v>
      </c>
      <c r="T37" s="1">
        <v>37</v>
      </c>
      <c r="U37" s="1">
        <v>7</v>
      </c>
      <c r="V37" s="1" t="s">
        <v>80</v>
      </c>
      <c r="W37" s="1" t="s">
        <v>80</v>
      </c>
      <c r="X37" s="1" t="s">
        <v>80</v>
      </c>
      <c r="Y37" s="1">
        <v>18</v>
      </c>
      <c r="Z37" s="1">
        <v>6</v>
      </c>
      <c r="AA37" s="1">
        <v>3</v>
      </c>
      <c r="AB37" s="1">
        <v>16</v>
      </c>
      <c r="AC37" s="1">
        <v>13</v>
      </c>
      <c r="AD37" s="1">
        <v>21</v>
      </c>
      <c r="AE37" s="1">
        <v>25</v>
      </c>
      <c r="AF37" s="1">
        <v>21</v>
      </c>
      <c r="AG37" s="1">
        <v>13</v>
      </c>
      <c r="AH37" s="1">
        <v>26</v>
      </c>
      <c r="AI37" s="1">
        <v>38</v>
      </c>
      <c r="AJ37" s="1">
        <v>5</v>
      </c>
    </row>
    <row r="38" spans="1:36" x14ac:dyDescent="0.2">
      <c r="A38" s="1" t="s">
        <v>36</v>
      </c>
      <c r="B38" s="1">
        <v>34</v>
      </c>
      <c r="C38" s="1">
        <v>15</v>
      </c>
      <c r="D38" s="1">
        <v>20</v>
      </c>
      <c r="E38" s="1">
        <v>25</v>
      </c>
      <c r="F38" s="1">
        <v>18</v>
      </c>
      <c r="G38" s="1">
        <v>16</v>
      </c>
      <c r="H38" s="1">
        <v>13</v>
      </c>
      <c r="I38" s="1">
        <v>27</v>
      </c>
      <c r="J38" s="1">
        <v>25</v>
      </c>
      <c r="K38" s="1">
        <v>21</v>
      </c>
      <c r="L38" s="1">
        <v>30</v>
      </c>
      <c r="M38" s="1">
        <v>29</v>
      </c>
      <c r="N38" s="1">
        <v>33</v>
      </c>
      <c r="O38" s="1">
        <v>35</v>
      </c>
      <c r="P38" s="1">
        <v>16</v>
      </c>
      <c r="Q38" s="1">
        <v>19</v>
      </c>
      <c r="R38" s="1">
        <v>28</v>
      </c>
      <c r="S38" s="1">
        <v>22</v>
      </c>
      <c r="T38" s="1">
        <v>19</v>
      </c>
      <c r="U38" s="1">
        <v>44</v>
      </c>
      <c r="V38" s="1">
        <v>27</v>
      </c>
      <c r="W38" s="1">
        <v>36</v>
      </c>
      <c r="X38" s="1">
        <v>33</v>
      </c>
      <c r="Y38" s="1">
        <v>46</v>
      </c>
      <c r="Z38" s="1">
        <v>47</v>
      </c>
      <c r="AA38" s="1">
        <v>41</v>
      </c>
      <c r="AB38" s="1">
        <v>28</v>
      </c>
      <c r="AC38" s="1">
        <v>20</v>
      </c>
      <c r="AD38" s="1">
        <v>40</v>
      </c>
      <c r="AE38" s="1">
        <v>30</v>
      </c>
      <c r="AF38" s="1">
        <v>38</v>
      </c>
      <c r="AG38" s="1">
        <v>43</v>
      </c>
      <c r="AH38" s="1">
        <v>30</v>
      </c>
      <c r="AI38" s="1">
        <v>29</v>
      </c>
      <c r="AJ38" s="1">
        <v>46</v>
      </c>
    </row>
    <row r="39" spans="1:36" x14ac:dyDescent="0.2">
      <c r="A39" s="1" t="s">
        <v>37</v>
      </c>
      <c r="B39" s="1">
        <v>49</v>
      </c>
      <c r="C39" s="1">
        <v>43</v>
      </c>
      <c r="D39" s="1">
        <v>42</v>
      </c>
      <c r="E39" s="1">
        <v>21</v>
      </c>
      <c r="F39" s="1">
        <v>51</v>
      </c>
      <c r="G39" s="1">
        <v>27</v>
      </c>
      <c r="H39" s="1">
        <v>46</v>
      </c>
      <c r="I39" s="1">
        <v>46</v>
      </c>
      <c r="J39" s="1">
        <v>40</v>
      </c>
      <c r="K39" s="1">
        <v>18</v>
      </c>
      <c r="L39" s="1">
        <v>50</v>
      </c>
      <c r="M39" s="1">
        <v>38</v>
      </c>
      <c r="N39" s="1">
        <v>46</v>
      </c>
      <c r="O39" s="1">
        <v>50</v>
      </c>
      <c r="P39" s="1">
        <v>29</v>
      </c>
      <c r="Q39" s="1">
        <v>40</v>
      </c>
      <c r="R39" s="1">
        <v>18</v>
      </c>
      <c r="S39" s="1">
        <v>27</v>
      </c>
      <c r="T39" s="1">
        <v>33</v>
      </c>
      <c r="U39" s="1">
        <v>39</v>
      </c>
      <c r="V39" s="1">
        <v>15</v>
      </c>
      <c r="W39" s="1">
        <v>30</v>
      </c>
      <c r="X39" s="1">
        <v>8</v>
      </c>
      <c r="Y39" s="1">
        <v>47</v>
      </c>
      <c r="Z39" s="1">
        <v>32</v>
      </c>
      <c r="AA39" s="1">
        <v>31</v>
      </c>
      <c r="AB39" s="1">
        <v>46</v>
      </c>
      <c r="AC39" s="1">
        <v>42</v>
      </c>
      <c r="AD39" s="1">
        <v>47</v>
      </c>
      <c r="AE39" s="1">
        <v>46</v>
      </c>
      <c r="AF39" s="1">
        <v>31</v>
      </c>
      <c r="AG39" s="1">
        <v>48</v>
      </c>
      <c r="AH39" s="1">
        <v>43</v>
      </c>
      <c r="AI39" s="1">
        <v>45</v>
      </c>
      <c r="AJ39" s="1">
        <v>45</v>
      </c>
    </row>
    <row r="40" spans="1:36" x14ac:dyDescent="0.2">
      <c r="A40" s="1" t="s">
        <v>38</v>
      </c>
      <c r="B40" s="1">
        <v>23</v>
      </c>
      <c r="C40" s="1">
        <v>31</v>
      </c>
      <c r="D40" s="1">
        <v>29</v>
      </c>
      <c r="E40" s="1">
        <v>20</v>
      </c>
      <c r="F40" s="1">
        <v>32</v>
      </c>
      <c r="G40" s="1">
        <v>46</v>
      </c>
      <c r="H40" s="1">
        <v>32</v>
      </c>
      <c r="I40" s="1">
        <v>37</v>
      </c>
      <c r="J40" s="1">
        <v>32</v>
      </c>
      <c r="K40" s="1">
        <v>19</v>
      </c>
      <c r="L40" s="1">
        <v>35</v>
      </c>
      <c r="M40" s="1">
        <v>43</v>
      </c>
      <c r="N40" s="1">
        <v>25</v>
      </c>
      <c r="O40" s="1">
        <v>13</v>
      </c>
      <c r="P40" s="1">
        <v>36</v>
      </c>
      <c r="Q40" s="1">
        <v>38</v>
      </c>
      <c r="R40" s="1">
        <v>37</v>
      </c>
      <c r="S40" s="1">
        <v>26</v>
      </c>
      <c r="T40" s="1">
        <v>11</v>
      </c>
      <c r="U40" s="1">
        <v>3</v>
      </c>
      <c r="V40" s="1">
        <v>1</v>
      </c>
      <c r="W40" s="1">
        <v>3</v>
      </c>
      <c r="X40" s="1">
        <v>2</v>
      </c>
      <c r="Y40" s="1">
        <v>5</v>
      </c>
      <c r="Z40" s="1">
        <v>11</v>
      </c>
      <c r="AA40" s="1">
        <v>11</v>
      </c>
      <c r="AB40" s="1">
        <v>14</v>
      </c>
      <c r="AC40" s="1">
        <v>2</v>
      </c>
      <c r="AD40" s="1">
        <v>24</v>
      </c>
      <c r="AE40" s="1">
        <v>23</v>
      </c>
      <c r="AF40" s="1">
        <v>5</v>
      </c>
      <c r="AG40" s="1">
        <v>23</v>
      </c>
      <c r="AH40" s="1">
        <v>31</v>
      </c>
      <c r="AI40" s="1">
        <v>42</v>
      </c>
      <c r="AJ40" s="1">
        <v>18</v>
      </c>
    </row>
    <row r="41" spans="1:36" x14ac:dyDescent="0.2">
      <c r="A41" s="1" t="s">
        <v>39</v>
      </c>
      <c r="B41" s="1">
        <v>18</v>
      </c>
      <c r="C41" s="1">
        <v>14</v>
      </c>
      <c r="D41" s="1">
        <v>8</v>
      </c>
      <c r="E41" s="1">
        <v>32</v>
      </c>
      <c r="F41" s="1">
        <v>24</v>
      </c>
      <c r="G41" s="1">
        <v>13</v>
      </c>
      <c r="H41" s="1">
        <v>14</v>
      </c>
      <c r="I41" s="1">
        <v>9</v>
      </c>
      <c r="J41" s="1">
        <v>4</v>
      </c>
      <c r="K41" s="1">
        <v>33</v>
      </c>
      <c r="L41" s="1">
        <v>21</v>
      </c>
      <c r="M41" s="1">
        <v>6</v>
      </c>
      <c r="N41" s="1">
        <v>17</v>
      </c>
      <c r="O41" s="1">
        <v>21</v>
      </c>
      <c r="P41" s="1">
        <v>20</v>
      </c>
      <c r="Q41" s="1">
        <v>36</v>
      </c>
      <c r="R41" s="1">
        <v>9</v>
      </c>
      <c r="S41" s="1">
        <v>32</v>
      </c>
      <c r="T41" s="1">
        <v>22</v>
      </c>
      <c r="U41" s="1">
        <v>32</v>
      </c>
      <c r="V41" s="1">
        <v>36</v>
      </c>
      <c r="W41" s="1">
        <v>32</v>
      </c>
      <c r="X41" s="1">
        <v>30</v>
      </c>
      <c r="Y41" s="1">
        <v>27</v>
      </c>
      <c r="Z41" s="1">
        <v>16</v>
      </c>
      <c r="AA41" s="1">
        <v>34</v>
      </c>
      <c r="AB41" s="1">
        <v>27</v>
      </c>
      <c r="AC41" s="1">
        <v>21</v>
      </c>
      <c r="AD41" s="1">
        <v>31</v>
      </c>
      <c r="AE41" s="1">
        <v>20</v>
      </c>
      <c r="AF41" s="1">
        <v>32</v>
      </c>
      <c r="AG41" s="1">
        <v>28</v>
      </c>
      <c r="AH41" s="1">
        <v>22</v>
      </c>
      <c r="AI41" s="1">
        <v>35</v>
      </c>
      <c r="AJ41" s="1">
        <v>41</v>
      </c>
    </row>
    <row r="42" spans="1:36" x14ac:dyDescent="0.2">
      <c r="A42" s="1" t="s">
        <v>40</v>
      </c>
      <c r="B42" s="1">
        <v>7</v>
      </c>
      <c r="C42" s="1">
        <v>11</v>
      </c>
      <c r="D42" s="1">
        <v>15</v>
      </c>
      <c r="E42" s="1">
        <v>9</v>
      </c>
      <c r="F42" s="1">
        <v>6</v>
      </c>
      <c r="G42" s="1">
        <v>14</v>
      </c>
      <c r="H42" s="1">
        <v>24</v>
      </c>
      <c r="I42" s="1">
        <v>5</v>
      </c>
      <c r="J42" s="1">
        <v>7</v>
      </c>
      <c r="K42" s="1">
        <v>23</v>
      </c>
      <c r="L42" s="1">
        <v>6</v>
      </c>
      <c r="M42" s="1">
        <v>8</v>
      </c>
      <c r="N42" s="1">
        <v>8</v>
      </c>
      <c r="O42" s="1">
        <v>6</v>
      </c>
      <c r="P42" s="1">
        <v>25</v>
      </c>
      <c r="Q42" s="1">
        <v>25</v>
      </c>
      <c r="R42" s="1">
        <v>18</v>
      </c>
      <c r="S42" s="1">
        <v>28</v>
      </c>
      <c r="T42" s="1">
        <v>17</v>
      </c>
      <c r="U42" s="1">
        <v>29</v>
      </c>
      <c r="V42" s="1">
        <v>33</v>
      </c>
      <c r="W42" s="1">
        <v>35</v>
      </c>
      <c r="X42" s="1">
        <v>16</v>
      </c>
      <c r="Y42" s="1">
        <v>23</v>
      </c>
      <c r="Z42" s="1">
        <v>22</v>
      </c>
      <c r="AA42" s="1">
        <v>43</v>
      </c>
      <c r="AB42" s="1">
        <v>30</v>
      </c>
      <c r="AC42" s="1">
        <v>3</v>
      </c>
      <c r="AD42" s="1">
        <v>8</v>
      </c>
      <c r="AE42" s="1" t="s">
        <v>80</v>
      </c>
      <c r="AF42" s="1">
        <v>7</v>
      </c>
      <c r="AG42" s="1">
        <v>12</v>
      </c>
      <c r="AH42" s="1">
        <v>6</v>
      </c>
      <c r="AI42" s="1">
        <v>27</v>
      </c>
      <c r="AJ42" s="1">
        <v>12</v>
      </c>
    </row>
    <row r="43" spans="1:36" x14ac:dyDescent="0.2">
      <c r="A43" s="1" t="s">
        <v>41</v>
      </c>
      <c r="B43" s="1">
        <v>38</v>
      </c>
      <c r="C43" s="1">
        <v>39</v>
      </c>
      <c r="D43" s="1">
        <v>44</v>
      </c>
      <c r="E43" s="1">
        <v>45</v>
      </c>
      <c r="F43" s="1">
        <v>46</v>
      </c>
      <c r="G43" s="1">
        <v>10</v>
      </c>
      <c r="H43" s="1">
        <v>36</v>
      </c>
      <c r="I43" s="1">
        <v>18</v>
      </c>
      <c r="J43" s="1">
        <v>30</v>
      </c>
      <c r="K43" s="1">
        <v>30</v>
      </c>
      <c r="L43" s="1">
        <v>18</v>
      </c>
      <c r="M43" s="1">
        <v>28</v>
      </c>
      <c r="N43" s="1">
        <v>44</v>
      </c>
      <c r="O43" s="1">
        <v>43</v>
      </c>
      <c r="P43" s="1">
        <v>13</v>
      </c>
      <c r="Q43" s="1">
        <v>12</v>
      </c>
      <c r="R43" s="1">
        <v>6</v>
      </c>
      <c r="S43" s="1">
        <v>5</v>
      </c>
      <c r="T43" s="1">
        <v>21</v>
      </c>
      <c r="U43" s="1">
        <v>31</v>
      </c>
      <c r="V43" s="1">
        <v>26</v>
      </c>
      <c r="W43" s="1">
        <v>14</v>
      </c>
      <c r="X43" s="1">
        <v>31</v>
      </c>
      <c r="Y43" s="1">
        <v>32</v>
      </c>
      <c r="Z43" s="1">
        <v>42</v>
      </c>
      <c r="AA43" s="1">
        <v>27</v>
      </c>
      <c r="AB43" s="1">
        <v>23</v>
      </c>
      <c r="AC43" s="1">
        <v>27</v>
      </c>
      <c r="AD43" s="1">
        <v>41</v>
      </c>
      <c r="AE43" s="1">
        <v>40</v>
      </c>
      <c r="AF43" s="1">
        <v>42</v>
      </c>
      <c r="AG43" s="1">
        <v>19</v>
      </c>
      <c r="AH43" s="1">
        <v>45</v>
      </c>
      <c r="AI43" s="1">
        <v>33</v>
      </c>
      <c r="AJ43" s="1">
        <v>39</v>
      </c>
    </row>
    <row r="44" spans="1:36" x14ac:dyDescent="0.2">
      <c r="A44" s="1" t="s">
        <v>42</v>
      </c>
      <c r="B44" s="1">
        <v>8</v>
      </c>
      <c r="C44" s="1">
        <v>10</v>
      </c>
      <c r="D44" s="1">
        <v>25</v>
      </c>
      <c r="E44" s="1">
        <v>16</v>
      </c>
      <c r="F44" s="1">
        <v>4</v>
      </c>
      <c r="G44" s="1">
        <v>7</v>
      </c>
      <c r="H44" s="1">
        <v>14</v>
      </c>
      <c r="I44" s="1">
        <v>15</v>
      </c>
      <c r="J44" s="1">
        <v>36</v>
      </c>
      <c r="K44" s="1">
        <v>12</v>
      </c>
      <c r="L44" s="1">
        <v>22</v>
      </c>
      <c r="M44" s="1">
        <v>44</v>
      </c>
      <c r="N44" s="1">
        <v>10</v>
      </c>
      <c r="O44" s="1">
        <v>6</v>
      </c>
      <c r="P44" s="1">
        <v>33</v>
      </c>
      <c r="Q44" s="1">
        <v>14</v>
      </c>
      <c r="R44" s="1">
        <v>41</v>
      </c>
      <c r="S44" s="1">
        <v>12</v>
      </c>
      <c r="T44" s="1">
        <v>15</v>
      </c>
      <c r="U44" s="1">
        <v>6</v>
      </c>
      <c r="V44" s="1">
        <v>3</v>
      </c>
      <c r="W44" s="1">
        <v>15</v>
      </c>
      <c r="X44" s="1">
        <v>1</v>
      </c>
      <c r="Y44" s="1">
        <v>19</v>
      </c>
      <c r="Z44" s="1">
        <v>9</v>
      </c>
      <c r="AA44" s="1">
        <v>6</v>
      </c>
      <c r="AB44" s="1">
        <v>2</v>
      </c>
      <c r="AC44" s="1">
        <v>17</v>
      </c>
      <c r="AD44" s="1">
        <v>25</v>
      </c>
      <c r="AE44" s="1">
        <v>22</v>
      </c>
      <c r="AF44" s="1">
        <v>40</v>
      </c>
      <c r="AG44" s="1">
        <v>42</v>
      </c>
      <c r="AH44" s="1">
        <v>21</v>
      </c>
      <c r="AI44" s="1">
        <v>9</v>
      </c>
      <c r="AJ44" s="1">
        <v>17</v>
      </c>
    </row>
    <row r="45" spans="1:36" x14ac:dyDescent="0.2">
      <c r="A45" s="1" t="s">
        <v>43</v>
      </c>
      <c r="B45" s="1">
        <v>40</v>
      </c>
      <c r="C45" s="1">
        <v>29</v>
      </c>
      <c r="D45" s="1">
        <v>19</v>
      </c>
      <c r="E45" s="1">
        <v>17</v>
      </c>
      <c r="F45" s="1">
        <v>31</v>
      </c>
      <c r="G45" s="1">
        <v>38</v>
      </c>
      <c r="H45" s="1">
        <v>36</v>
      </c>
      <c r="I45" s="1">
        <v>25</v>
      </c>
      <c r="J45" s="1">
        <v>14</v>
      </c>
      <c r="K45" s="1">
        <v>11</v>
      </c>
      <c r="L45" s="1">
        <v>10</v>
      </c>
      <c r="M45" s="1">
        <v>12</v>
      </c>
      <c r="N45" s="1">
        <v>48</v>
      </c>
      <c r="O45" s="1">
        <v>46</v>
      </c>
      <c r="P45" s="1">
        <v>40</v>
      </c>
      <c r="Q45" s="1">
        <v>18</v>
      </c>
      <c r="R45" s="1">
        <v>18</v>
      </c>
      <c r="S45" s="1">
        <v>18</v>
      </c>
      <c r="T45" s="1">
        <v>37</v>
      </c>
      <c r="U45" s="1">
        <v>41</v>
      </c>
      <c r="V45" s="1">
        <v>20</v>
      </c>
      <c r="W45" s="1">
        <v>34</v>
      </c>
      <c r="X45" s="1">
        <v>20</v>
      </c>
      <c r="Y45" s="1">
        <v>48</v>
      </c>
      <c r="Z45" s="1">
        <v>35</v>
      </c>
      <c r="AA45" s="1">
        <v>41</v>
      </c>
      <c r="AB45" s="1">
        <v>31</v>
      </c>
      <c r="AC45" s="1">
        <v>39</v>
      </c>
      <c r="AD45" s="1">
        <v>45</v>
      </c>
      <c r="AE45" s="1">
        <v>41</v>
      </c>
      <c r="AF45" s="1">
        <v>45</v>
      </c>
      <c r="AG45" s="1">
        <v>33</v>
      </c>
      <c r="AH45" s="1">
        <v>43</v>
      </c>
      <c r="AI45" s="1">
        <v>36</v>
      </c>
      <c r="AJ45" s="1">
        <v>50</v>
      </c>
    </row>
    <row r="46" spans="1:36" x14ac:dyDescent="0.2">
      <c r="A46" s="1" t="s">
        <v>44</v>
      </c>
      <c r="B46" s="1">
        <v>38</v>
      </c>
      <c r="C46" s="1">
        <v>51</v>
      </c>
      <c r="D46" s="1">
        <v>51</v>
      </c>
      <c r="E46" s="1">
        <v>50</v>
      </c>
      <c r="F46" s="1">
        <v>49</v>
      </c>
      <c r="G46" s="1">
        <v>23</v>
      </c>
      <c r="H46" s="1">
        <v>49</v>
      </c>
      <c r="I46" s="1">
        <v>43</v>
      </c>
      <c r="J46" s="1">
        <v>49</v>
      </c>
      <c r="K46" s="1">
        <v>43</v>
      </c>
      <c r="L46" s="1">
        <v>41</v>
      </c>
      <c r="M46" s="1">
        <v>23</v>
      </c>
      <c r="N46" s="1">
        <v>41</v>
      </c>
      <c r="O46" s="1">
        <v>40</v>
      </c>
      <c r="P46" s="1">
        <v>16</v>
      </c>
      <c r="Q46" s="1">
        <v>46</v>
      </c>
      <c r="R46" s="1">
        <v>13</v>
      </c>
      <c r="S46" s="1">
        <v>23</v>
      </c>
      <c r="T46" s="1">
        <v>35</v>
      </c>
      <c r="U46" s="1">
        <v>24</v>
      </c>
      <c r="V46" s="1">
        <v>18</v>
      </c>
      <c r="W46" s="1">
        <v>10</v>
      </c>
      <c r="X46" s="1">
        <v>22</v>
      </c>
      <c r="Y46" s="1">
        <v>25</v>
      </c>
      <c r="Z46" s="1">
        <v>18</v>
      </c>
      <c r="AA46" s="1">
        <v>19</v>
      </c>
      <c r="AB46" s="1">
        <v>39</v>
      </c>
      <c r="AC46" s="1">
        <v>41</v>
      </c>
      <c r="AD46" s="1">
        <v>11</v>
      </c>
      <c r="AE46" s="1">
        <v>18</v>
      </c>
      <c r="AF46" s="1">
        <v>12</v>
      </c>
      <c r="AG46" s="1">
        <v>7</v>
      </c>
      <c r="AH46" s="1">
        <v>35</v>
      </c>
      <c r="AI46" s="1">
        <v>5</v>
      </c>
      <c r="AJ46" s="1">
        <v>12</v>
      </c>
    </row>
    <row r="47" spans="1:36" x14ac:dyDescent="0.2">
      <c r="A47" s="1" t="s">
        <v>46</v>
      </c>
      <c r="B47" s="1">
        <v>11</v>
      </c>
      <c r="C47" s="1">
        <v>27</v>
      </c>
      <c r="D47" s="1">
        <v>13</v>
      </c>
      <c r="E47" s="1">
        <v>42</v>
      </c>
      <c r="F47" s="1">
        <v>6</v>
      </c>
      <c r="G47" s="1">
        <v>51</v>
      </c>
      <c r="H47" s="1">
        <v>25</v>
      </c>
      <c r="I47" s="1">
        <v>34</v>
      </c>
      <c r="J47" s="1">
        <v>44</v>
      </c>
      <c r="K47" s="1">
        <v>7</v>
      </c>
      <c r="L47" s="1">
        <v>37</v>
      </c>
      <c r="M47" s="1">
        <v>46</v>
      </c>
      <c r="N47" s="1">
        <v>27</v>
      </c>
      <c r="O47" s="1">
        <v>38</v>
      </c>
      <c r="P47" s="1">
        <v>45</v>
      </c>
      <c r="Q47" s="1">
        <v>19</v>
      </c>
      <c r="R47" s="1">
        <v>32</v>
      </c>
      <c r="S47" s="1">
        <v>3</v>
      </c>
      <c r="T47" s="1">
        <v>3</v>
      </c>
      <c r="U47" s="1">
        <v>2</v>
      </c>
      <c r="V47" s="1">
        <v>2</v>
      </c>
      <c r="W47" s="1">
        <v>2</v>
      </c>
      <c r="X47" s="1" t="s">
        <v>80</v>
      </c>
      <c r="Y47" s="1">
        <v>3</v>
      </c>
      <c r="Z47" s="1">
        <v>1</v>
      </c>
      <c r="AA47" s="1">
        <v>8</v>
      </c>
      <c r="AB47" s="1">
        <v>1</v>
      </c>
      <c r="AC47" s="1">
        <v>3</v>
      </c>
      <c r="AD47" s="1">
        <v>1</v>
      </c>
      <c r="AE47" s="1">
        <v>4</v>
      </c>
      <c r="AF47" s="1">
        <v>2</v>
      </c>
      <c r="AG47" s="1">
        <v>1</v>
      </c>
      <c r="AH47" s="1">
        <v>8</v>
      </c>
      <c r="AI47" s="1">
        <v>3</v>
      </c>
      <c r="AJ47" s="1">
        <v>2</v>
      </c>
    </row>
    <row r="48" spans="1:36" x14ac:dyDescent="0.2">
      <c r="A48" s="1" t="s">
        <v>47</v>
      </c>
      <c r="B48" s="1">
        <v>3</v>
      </c>
      <c r="C48" s="1">
        <v>4</v>
      </c>
      <c r="D48" s="1">
        <v>3</v>
      </c>
      <c r="E48" s="1">
        <v>1</v>
      </c>
      <c r="F48" s="1">
        <v>13</v>
      </c>
      <c r="G48" s="1">
        <v>14</v>
      </c>
      <c r="H48" s="1">
        <v>5</v>
      </c>
      <c r="I48" s="1">
        <v>1</v>
      </c>
      <c r="J48" s="1">
        <v>1</v>
      </c>
      <c r="K48" s="1">
        <v>1</v>
      </c>
      <c r="L48" s="1">
        <v>17</v>
      </c>
      <c r="M48" s="1">
        <v>1</v>
      </c>
      <c r="N48" s="1">
        <v>5</v>
      </c>
      <c r="O48" s="1">
        <v>1</v>
      </c>
      <c r="P48" s="1">
        <v>49</v>
      </c>
      <c r="Q48" s="1">
        <v>28</v>
      </c>
      <c r="R48" s="1">
        <v>3</v>
      </c>
      <c r="S48" s="1">
        <v>10</v>
      </c>
      <c r="T48" s="1">
        <v>1</v>
      </c>
      <c r="U48" s="1">
        <v>14</v>
      </c>
      <c r="V48" s="1" t="s">
        <v>80</v>
      </c>
      <c r="W48" s="1">
        <v>4</v>
      </c>
      <c r="X48" s="1" t="s">
        <v>80</v>
      </c>
      <c r="Y48" s="1">
        <v>14</v>
      </c>
      <c r="Z48" s="1">
        <v>36</v>
      </c>
      <c r="AA48" s="1">
        <v>20</v>
      </c>
      <c r="AB48" s="1">
        <v>5</v>
      </c>
      <c r="AC48" s="1">
        <v>10</v>
      </c>
      <c r="AD48" s="1">
        <v>16</v>
      </c>
      <c r="AE48" s="1">
        <v>5</v>
      </c>
      <c r="AF48" s="1">
        <v>16</v>
      </c>
      <c r="AG48" s="1">
        <v>17</v>
      </c>
      <c r="AH48" s="1">
        <v>28</v>
      </c>
      <c r="AI48" s="1">
        <v>9</v>
      </c>
      <c r="AJ48" s="1">
        <v>30</v>
      </c>
    </row>
    <row r="49" spans="1:36" x14ac:dyDescent="0.2">
      <c r="A49" s="1" t="s">
        <v>48</v>
      </c>
      <c r="B49" s="1">
        <v>30</v>
      </c>
      <c r="C49" s="1">
        <v>21</v>
      </c>
      <c r="D49" s="1">
        <v>35</v>
      </c>
      <c r="E49" s="1">
        <v>30</v>
      </c>
      <c r="F49" s="1">
        <v>5</v>
      </c>
      <c r="G49" s="1">
        <v>34</v>
      </c>
      <c r="H49" s="1">
        <v>19</v>
      </c>
      <c r="I49" s="1">
        <v>19</v>
      </c>
      <c r="J49" s="1">
        <v>32</v>
      </c>
      <c r="K49" s="1">
        <v>26</v>
      </c>
      <c r="L49" s="1">
        <v>19</v>
      </c>
      <c r="M49" s="1">
        <v>16</v>
      </c>
      <c r="N49" s="1">
        <v>31</v>
      </c>
      <c r="O49" s="1">
        <v>28</v>
      </c>
      <c r="P49" s="1">
        <v>20</v>
      </c>
      <c r="Q49" s="1">
        <v>9</v>
      </c>
      <c r="R49" s="1">
        <v>28</v>
      </c>
      <c r="S49" s="1">
        <v>23</v>
      </c>
      <c r="T49" s="1">
        <v>28</v>
      </c>
      <c r="U49" s="1">
        <v>35</v>
      </c>
      <c r="V49" s="1">
        <v>25</v>
      </c>
      <c r="W49" s="1">
        <v>19</v>
      </c>
      <c r="X49" s="1">
        <v>21</v>
      </c>
      <c r="Y49" s="1">
        <v>39</v>
      </c>
      <c r="Z49" s="1">
        <v>38</v>
      </c>
      <c r="AA49" s="1">
        <v>40</v>
      </c>
      <c r="AB49" s="1">
        <v>26</v>
      </c>
      <c r="AC49" s="1">
        <v>32</v>
      </c>
      <c r="AD49" s="1">
        <v>32</v>
      </c>
      <c r="AE49" s="1">
        <v>26</v>
      </c>
      <c r="AF49" s="1">
        <v>36</v>
      </c>
      <c r="AG49" s="1">
        <v>32</v>
      </c>
      <c r="AH49" s="1">
        <v>47</v>
      </c>
      <c r="AI49" s="1">
        <v>18</v>
      </c>
      <c r="AJ49" s="1">
        <v>24</v>
      </c>
    </row>
    <row r="50" spans="1:36" x14ac:dyDescent="0.2">
      <c r="A50" s="1" t="s">
        <v>49</v>
      </c>
      <c r="B50" s="1">
        <v>13</v>
      </c>
      <c r="C50" s="1">
        <v>31</v>
      </c>
      <c r="D50" s="1">
        <v>33</v>
      </c>
      <c r="E50" s="1">
        <v>24</v>
      </c>
      <c r="F50" s="1">
        <v>28</v>
      </c>
      <c r="G50" s="1">
        <v>30</v>
      </c>
      <c r="H50" s="1">
        <v>44</v>
      </c>
      <c r="I50" s="1">
        <v>16</v>
      </c>
      <c r="J50" s="1">
        <v>45</v>
      </c>
      <c r="K50" s="1">
        <v>8</v>
      </c>
      <c r="L50" s="1">
        <v>19</v>
      </c>
      <c r="M50" s="1">
        <v>9</v>
      </c>
      <c r="N50" s="1">
        <v>21</v>
      </c>
      <c r="O50" s="1">
        <v>11</v>
      </c>
      <c r="P50" s="1">
        <v>42</v>
      </c>
      <c r="Q50" s="1">
        <v>19</v>
      </c>
      <c r="R50" s="1">
        <v>24</v>
      </c>
      <c r="S50" s="1">
        <v>35</v>
      </c>
      <c r="T50" s="1">
        <v>14</v>
      </c>
      <c r="U50" s="1">
        <v>4</v>
      </c>
      <c r="V50" s="1">
        <v>7</v>
      </c>
      <c r="W50" s="1">
        <v>6</v>
      </c>
      <c r="X50" s="1">
        <v>5</v>
      </c>
      <c r="Y50" s="1">
        <v>8</v>
      </c>
      <c r="Z50" s="1">
        <v>5</v>
      </c>
      <c r="AA50" s="1">
        <v>14</v>
      </c>
      <c r="AB50" s="1">
        <v>13</v>
      </c>
      <c r="AC50" s="1">
        <v>11</v>
      </c>
      <c r="AD50" s="1">
        <v>18</v>
      </c>
      <c r="AE50" s="1">
        <v>16</v>
      </c>
      <c r="AF50" s="1">
        <v>4</v>
      </c>
      <c r="AG50" s="1">
        <v>21</v>
      </c>
      <c r="AH50" s="1">
        <v>20</v>
      </c>
      <c r="AI50" s="1">
        <v>40</v>
      </c>
      <c r="AJ50" s="1">
        <v>11</v>
      </c>
    </row>
    <row r="51" spans="1:36" x14ac:dyDescent="0.2">
      <c r="A51" s="1" t="s">
        <v>50</v>
      </c>
      <c r="B51" s="1">
        <v>41</v>
      </c>
      <c r="C51" s="1">
        <v>28</v>
      </c>
      <c r="D51" s="1">
        <v>14</v>
      </c>
      <c r="E51" s="1">
        <v>6</v>
      </c>
      <c r="F51" s="1">
        <v>50</v>
      </c>
      <c r="G51" s="1">
        <v>29</v>
      </c>
      <c r="H51" s="1">
        <v>40</v>
      </c>
      <c r="I51" s="1">
        <v>20</v>
      </c>
      <c r="J51" s="1">
        <v>27</v>
      </c>
      <c r="K51" s="1">
        <v>4</v>
      </c>
      <c r="L51" s="1">
        <v>35</v>
      </c>
      <c r="M51" s="1">
        <v>6</v>
      </c>
      <c r="N51" s="1">
        <v>37</v>
      </c>
      <c r="O51" s="1">
        <v>29</v>
      </c>
      <c r="P51" s="1">
        <v>46</v>
      </c>
      <c r="Q51" s="1">
        <v>8</v>
      </c>
      <c r="R51" s="1">
        <v>37</v>
      </c>
      <c r="S51" s="1">
        <v>14</v>
      </c>
      <c r="T51" s="1">
        <v>20</v>
      </c>
      <c r="U51" s="1">
        <v>46</v>
      </c>
      <c r="V51" s="1">
        <v>19</v>
      </c>
      <c r="W51" s="1">
        <v>38</v>
      </c>
      <c r="X51" s="1">
        <v>9</v>
      </c>
      <c r="Y51" s="1">
        <v>50</v>
      </c>
      <c r="Z51" s="1">
        <v>49</v>
      </c>
      <c r="AA51" s="1">
        <v>48</v>
      </c>
      <c r="AB51" s="1">
        <v>37</v>
      </c>
      <c r="AC51" s="1">
        <v>30</v>
      </c>
      <c r="AD51" s="1">
        <v>50</v>
      </c>
      <c r="AE51" s="1">
        <v>45</v>
      </c>
      <c r="AF51" s="1">
        <v>36</v>
      </c>
      <c r="AG51" s="1">
        <v>49</v>
      </c>
      <c r="AH51" s="1">
        <v>48</v>
      </c>
      <c r="AI51" s="1">
        <v>49</v>
      </c>
      <c r="AJ51" s="1">
        <v>51</v>
      </c>
    </row>
    <row r="52" spans="1:36" x14ac:dyDescent="0.2">
      <c r="A52" s="1" t="s">
        <v>51</v>
      </c>
      <c r="B52" s="1">
        <v>2</v>
      </c>
      <c r="C52" s="1">
        <v>5</v>
      </c>
      <c r="D52" s="1">
        <v>10</v>
      </c>
      <c r="E52" s="1">
        <v>8</v>
      </c>
      <c r="F52" s="1">
        <v>10</v>
      </c>
      <c r="G52" s="1">
        <v>8</v>
      </c>
      <c r="H52" s="1">
        <v>8</v>
      </c>
      <c r="I52" s="1">
        <v>4</v>
      </c>
      <c r="J52" s="1">
        <v>8</v>
      </c>
      <c r="K52" s="1">
        <v>3</v>
      </c>
      <c r="L52" s="1">
        <v>7</v>
      </c>
      <c r="M52" s="1">
        <v>39</v>
      </c>
      <c r="N52" s="1">
        <v>8</v>
      </c>
      <c r="O52" s="1">
        <v>10</v>
      </c>
      <c r="P52" s="1">
        <v>36</v>
      </c>
      <c r="Q52" s="1">
        <v>11</v>
      </c>
      <c r="R52" s="1">
        <v>9</v>
      </c>
      <c r="S52" s="1">
        <v>15</v>
      </c>
      <c r="T52" s="1">
        <v>7</v>
      </c>
      <c r="U52" s="1">
        <v>12</v>
      </c>
      <c r="V52" s="1">
        <v>22</v>
      </c>
      <c r="W52" s="1">
        <v>8</v>
      </c>
      <c r="X52" s="1">
        <v>18</v>
      </c>
      <c r="Y52" s="1">
        <v>10</v>
      </c>
      <c r="Z52" s="1">
        <v>14</v>
      </c>
      <c r="AA52" s="1">
        <v>13</v>
      </c>
      <c r="AB52" s="1">
        <v>8</v>
      </c>
      <c r="AC52" s="1">
        <v>9</v>
      </c>
      <c r="AD52" s="1">
        <v>12</v>
      </c>
      <c r="AE52" s="1">
        <v>8</v>
      </c>
      <c r="AF52" s="1">
        <v>25</v>
      </c>
      <c r="AG52" s="1">
        <v>22</v>
      </c>
      <c r="AH52" s="1">
        <v>15</v>
      </c>
      <c r="AI52" s="1">
        <v>2</v>
      </c>
      <c r="AJ52" s="1">
        <v>20</v>
      </c>
    </row>
    <row r="53" spans="1:36" x14ac:dyDescent="0.2">
      <c r="A53" s="1" t="s">
        <v>52</v>
      </c>
      <c r="B53" s="1">
        <v>31</v>
      </c>
      <c r="C53" s="1">
        <v>34</v>
      </c>
      <c r="D53" s="1">
        <v>39</v>
      </c>
      <c r="E53" s="1">
        <v>28</v>
      </c>
      <c r="F53" s="1">
        <v>22</v>
      </c>
      <c r="G53" s="1">
        <v>50</v>
      </c>
      <c r="H53" s="1">
        <v>26</v>
      </c>
      <c r="I53" s="1">
        <v>29</v>
      </c>
      <c r="J53" s="1">
        <v>46</v>
      </c>
      <c r="K53" s="1">
        <v>9</v>
      </c>
      <c r="L53" s="1">
        <v>48</v>
      </c>
      <c r="M53" s="1">
        <v>33</v>
      </c>
      <c r="N53" s="1">
        <v>26</v>
      </c>
      <c r="O53" s="1">
        <v>23</v>
      </c>
      <c r="P53" s="1">
        <v>13</v>
      </c>
      <c r="Q53" s="1">
        <v>47</v>
      </c>
      <c r="R53" s="1">
        <v>5</v>
      </c>
      <c r="S53" s="1">
        <v>30</v>
      </c>
      <c r="T53" s="1">
        <v>10</v>
      </c>
      <c r="U53" s="1">
        <v>19</v>
      </c>
      <c r="V53" s="1" t="s">
        <v>80</v>
      </c>
      <c r="W53" s="1">
        <v>31</v>
      </c>
      <c r="X53" s="1" t="s">
        <v>80</v>
      </c>
      <c r="Y53" s="1">
        <v>29</v>
      </c>
      <c r="Z53" s="1">
        <v>13</v>
      </c>
      <c r="AA53" s="1">
        <v>10</v>
      </c>
      <c r="AB53" s="1">
        <v>6</v>
      </c>
      <c r="AC53" s="1">
        <v>15</v>
      </c>
      <c r="AD53" s="1">
        <v>30</v>
      </c>
      <c r="AE53" s="1">
        <v>37</v>
      </c>
      <c r="AF53" s="1">
        <v>49</v>
      </c>
      <c r="AG53" s="1">
        <v>44</v>
      </c>
      <c r="AH53" s="1">
        <v>8</v>
      </c>
      <c r="AI53" s="1">
        <v>14</v>
      </c>
      <c r="AJ53" s="1">
        <v>25</v>
      </c>
    </row>
  </sheetData>
  <sheetProtection algorithmName="SHA-512" hashValue="8KnlLyqHhq3eOWTYWc5SgRzItjatm7x+39S7LtfAkYTuXc6ElxzxVLynnvqWjpt1D626QQmhgk1sHwgk+nlHkA==" saltValue="Zqv/AcCKPi1wyCDBUSLbJQ==" spinCount="100000" sheet="1" objects="1" scenarios="1" selectLockedCells="1" selectUnlockedCells="1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70" zoomScaleNormal="70" workbookViewId="0">
      <selection activeCell="B49" sqref="B49"/>
    </sheetView>
  </sheetViews>
  <sheetFormatPr defaultRowHeight="15" x14ac:dyDescent="0.25"/>
  <cols>
    <col min="1" max="1" width="68" style="123" customWidth="1"/>
    <col min="2" max="3" width="31.28515625" style="120" customWidth="1"/>
    <col min="4" max="4" width="31.28515625" style="121" customWidth="1"/>
    <col min="5" max="5" width="31.28515625" style="119" customWidth="1"/>
    <col min="6" max="9" width="31.28515625" style="120" customWidth="1"/>
    <col min="10" max="16384" width="9.140625" style="120"/>
  </cols>
  <sheetData>
    <row r="1" spans="1:8" x14ac:dyDescent="0.25">
      <c r="A1" s="125" t="s">
        <v>101</v>
      </c>
      <c r="B1" s="120" t="s">
        <v>100</v>
      </c>
      <c r="C1" s="137" t="s">
        <v>120</v>
      </c>
      <c r="D1" s="119" t="s">
        <v>121</v>
      </c>
      <c r="E1" s="137" t="s">
        <v>122</v>
      </c>
      <c r="F1" s="120" t="s">
        <v>173</v>
      </c>
      <c r="G1" s="120" t="s">
        <v>102</v>
      </c>
      <c r="H1" s="120" t="s">
        <v>103</v>
      </c>
    </row>
    <row r="2" spans="1:8" x14ac:dyDescent="0.25">
      <c r="A2" s="122" t="s">
        <v>54</v>
      </c>
      <c r="B2" s="120" t="s">
        <v>123</v>
      </c>
      <c r="C2" s="120" t="s">
        <v>124</v>
      </c>
      <c r="D2" s="121" t="s">
        <v>125</v>
      </c>
      <c r="E2" s="119" t="s">
        <v>126</v>
      </c>
      <c r="F2" s="120" t="s">
        <v>167</v>
      </c>
      <c r="G2" s="120" t="s">
        <v>104</v>
      </c>
      <c r="H2" s="120" t="s">
        <v>105</v>
      </c>
    </row>
    <row r="3" spans="1:8" x14ac:dyDescent="0.25">
      <c r="A3" s="122" t="s">
        <v>55</v>
      </c>
      <c r="B3" s="120" t="s">
        <v>127</v>
      </c>
      <c r="C3" s="120" t="s">
        <v>124</v>
      </c>
      <c r="D3" s="121" t="s">
        <v>125</v>
      </c>
      <c r="E3" s="119" t="s">
        <v>126</v>
      </c>
      <c r="F3" s="120" t="s">
        <v>167</v>
      </c>
      <c r="G3" s="120" t="s">
        <v>104</v>
      </c>
      <c r="H3" s="120" t="s">
        <v>105</v>
      </c>
    </row>
    <row r="4" spans="1:8" x14ac:dyDescent="0.25">
      <c r="A4" s="122" t="s">
        <v>56</v>
      </c>
      <c r="B4" s="120" t="s">
        <v>128</v>
      </c>
      <c r="C4" s="120" t="s">
        <v>129</v>
      </c>
      <c r="D4" s="121" t="s">
        <v>130</v>
      </c>
      <c r="E4" s="119">
        <v>2010</v>
      </c>
      <c r="F4" s="120" t="s">
        <v>167</v>
      </c>
      <c r="G4" s="120" t="s">
        <v>104</v>
      </c>
      <c r="H4" s="120" t="s">
        <v>105</v>
      </c>
    </row>
    <row r="5" spans="1:8" x14ac:dyDescent="0.25">
      <c r="A5" s="122" t="s">
        <v>57</v>
      </c>
      <c r="B5" s="138" t="s">
        <v>186</v>
      </c>
      <c r="C5" s="120" t="s">
        <v>124</v>
      </c>
      <c r="D5" s="121" t="s">
        <v>131</v>
      </c>
      <c r="E5" s="119" t="s">
        <v>126</v>
      </c>
      <c r="F5" s="120" t="s">
        <v>167</v>
      </c>
      <c r="G5" s="120" t="s">
        <v>104</v>
      </c>
      <c r="H5" s="120" t="s">
        <v>105</v>
      </c>
    </row>
    <row r="6" spans="1:8" x14ac:dyDescent="0.25">
      <c r="A6" s="122" t="s">
        <v>58</v>
      </c>
      <c r="B6" s="120" t="s">
        <v>132</v>
      </c>
      <c r="C6" s="120" t="s">
        <v>129</v>
      </c>
      <c r="D6" s="121" t="s">
        <v>130</v>
      </c>
      <c r="E6" s="119">
        <v>2011</v>
      </c>
      <c r="F6" s="120" t="s">
        <v>167</v>
      </c>
      <c r="G6" s="120" t="s">
        <v>104</v>
      </c>
      <c r="H6" s="120" t="s">
        <v>105</v>
      </c>
    </row>
    <row r="7" spans="1:8" x14ac:dyDescent="0.25">
      <c r="A7" s="1" t="s">
        <v>62</v>
      </c>
      <c r="B7" s="120" t="s">
        <v>133</v>
      </c>
      <c r="C7" s="120" t="s">
        <v>129</v>
      </c>
      <c r="D7" s="121" t="s">
        <v>130</v>
      </c>
      <c r="E7" s="119">
        <v>2010</v>
      </c>
      <c r="F7" s="120" t="s">
        <v>168</v>
      </c>
      <c r="G7" s="120" t="s">
        <v>104</v>
      </c>
      <c r="H7" s="120" t="s">
        <v>105</v>
      </c>
    </row>
    <row r="8" spans="1:8" x14ac:dyDescent="0.25">
      <c r="A8" s="122" t="s">
        <v>60</v>
      </c>
      <c r="B8" s="120" t="s">
        <v>134</v>
      </c>
      <c r="C8" s="120" t="s">
        <v>129</v>
      </c>
      <c r="D8" s="121" t="s">
        <v>130</v>
      </c>
      <c r="E8" s="119">
        <v>2011</v>
      </c>
      <c r="F8" s="120" t="s">
        <v>168</v>
      </c>
      <c r="G8" s="120" t="s">
        <v>104</v>
      </c>
      <c r="H8" s="120" t="s">
        <v>105</v>
      </c>
    </row>
    <row r="9" spans="1:8" x14ac:dyDescent="0.25">
      <c r="A9" s="122" t="s">
        <v>61</v>
      </c>
      <c r="B9" s="120" t="s">
        <v>135</v>
      </c>
      <c r="C9" s="120" t="s">
        <v>136</v>
      </c>
      <c r="D9" s="121" t="s">
        <v>130</v>
      </c>
      <c r="E9" s="119" t="s">
        <v>184</v>
      </c>
      <c r="F9" s="120" t="s">
        <v>168</v>
      </c>
      <c r="G9" s="120" t="s">
        <v>104</v>
      </c>
      <c r="H9" s="120" t="s">
        <v>105</v>
      </c>
    </row>
    <row r="10" spans="1:8" x14ac:dyDescent="0.25">
      <c r="A10" s="122" t="s">
        <v>63</v>
      </c>
      <c r="B10" s="120" t="s">
        <v>137</v>
      </c>
      <c r="C10" s="120" t="s">
        <v>136</v>
      </c>
      <c r="D10" s="121" t="s">
        <v>130</v>
      </c>
      <c r="E10" s="119" t="s">
        <v>184</v>
      </c>
      <c r="F10" s="120" t="s">
        <v>168</v>
      </c>
      <c r="G10" s="120" t="s">
        <v>104</v>
      </c>
      <c r="H10" s="120" t="s">
        <v>105</v>
      </c>
    </row>
    <row r="11" spans="1:8" x14ac:dyDescent="0.25">
      <c r="A11" s="122" t="s">
        <v>67</v>
      </c>
      <c r="B11" s="120" t="s">
        <v>138</v>
      </c>
      <c r="C11" s="120" t="s">
        <v>139</v>
      </c>
      <c r="D11" s="121" t="s">
        <v>140</v>
      </c>
      <c r="E11" s="119" t="s">
        <v>141</v>
      </c>
      <c r="F11" s="120" t="s">
        <v>168</v>
      </c>
      <c r="G11" s="120" t="s">
        <v>106</v>
      </c>
      <c r="H11" s="120" t="s">
        <v>107</v>
      </c>
    </row>
    <row r="12" spans="1:8" x14ac:dyDescent="0.25">
      <c r="A12" s="122" t="s">
        <v>68</v>
      </c>
      <c r="B12" s="136" t="s">
        <v>142</v>
      </c>
      <c r="C12" s="120" t="s">
        <v>139</v>
      </c>
      <c r="D12" s="121" t="s">
        <v>140</v>
      </c>
      <c r="E12" s="119" t="s">
        <v>141</v>
      </c>
      <c r="F12" s="120" t="s">
        <v>168</v>
      </c>
      <c r="G12" s="120" t="s">
        <v>106</v>
      </c>
      <c r="H12" s="120" t="s">
        <v>107</v>
      </c>
    </row>
    <row r="13" spans="1:8" x14ac:dyDescent="0.25">
      <c r="A13" s="122" t="s">
        <v>66</v>
      </c>
      <c r="B13" s="120" t="s">
        <v>143</v>
      </c>
      <c r="C13" s="120" t="s">
        <v>139</v>
      </c>
      <c r="D13" s="121" t="s">
        <v>140</v>
      </c>
      <c r="E13" s="119" t="s">
        <v>185</v>
      </c>
      <c r="F13" s="120" t="s">
        <v>167</v>
      </c>
      <c r="G13" s="120" t="s">
        <v>106</v>
      </c>
      <c r="H13" s="120" t="s">
        <v>107</v>
      </c>
    </row>
    <row r="14" spans="1:8" x14ac:dyDescent="0.25">
      <c r="A14" s="122" t="s">
        <v>70</v>
      </c>
      <c r="B14" s="120" t="s">
        <v>176</v>
      </c>
      <c r="C14" s="120" t="s">
        <v>144</v>
      </c>
      <c r="D14" s="121" t="s">
        <v>140</v>
      </c>
      <c r="E14" s="119" t="s">
        <v>141</v>
      </c>
      <c r="F14" s="120" t="s">
        <v>168</v>
      </c>
      <c r="G14" s="120" t="s">
        <v>106</v>
      </c>
      <c r="H14" s="120" t="s">
        <v>107</v>
      </c>
    </row>
    <row r="15" spans="1:8" x14ac:dyDescent="0.25">
      <c r="A15" s="122" t="s">
        <v>69</v>
      </c>
      <c r="B15" s="120" t="s">
        <v>145</v>
      </c>
      <c r="C15" s="120" t="s">
        <v>144</v>
      </c>
      <c r="D15" s="121" t="s">
        <v>140</v>
      </c>
      <c r="E15" s="119" t="s">
        <v>141</v>
      </c>
      <c r="F15" s="120" t="s">
        <v>168</v>
      </c>
      <c r="G15" s="120" t="s">
        <v>106</v>
      </c>
      <c r="H15" s="120" t="s">
        <v>107</v>
      </c>
    </row>
    <row r="16" spans="1:8" x14ac:dyDescent="0.25">
      <c r="A16" s="122" t="s">
        <v>64</v>
      </c>
      <c r="B16" s="120" t="s">
        <v>146</v>
      </c>
      <c r="C16" s="120" t="s">
        <v>147</v>
      </c>
      <c r="D16" s="121" t="s">
        <v>148</v>
      </c>
      <c r="E16" s="119">
        <v>2010</v>
      </c>
      <c r="F16" s="120" t="s">
        <v>167</v>
      </c>
      <c r="G16" s="120" t="s">
        <v>108</v>
      </c>
      <c r="H16" s="120" t="s">
        <v>109</v>
      </c>
    </row>
    <row r="17" spans="1:8" x14ac:dyDescent="0.25">
      <c r="A17" s="122" t="s">
        <v>65</v>
      </c>
      <c r="B17" s="120" t="s">
        <v>149</v>
      </c>
      <c r="C17" s="120" t="s">
        <v>147</v>
      </c>
      <c r="D17" s="121" t="s">
        <v>148</v>
      </c>
      <c r="E17" s="119">
        <v>2010</v>
      </c>
      <c r="F17" s="120" t="s">
        <v>167</v>
      </c>
      <c r="G17" s="120" t="s">
        <v>108</v>
      </c>
      <c r="H17" s="120" t="s">
        <v>109</v>
      </c>
    </row>
    <row r="18" spans="1:8" x14ac:dyDescent="0.25">
      <c r="A18" s="1" t="s">
        <v>83</v>
      </c>
      <c r="B18" s="120" t="s">
        <v>150</v>
      </c>
      <c r="C18" s="120" t="s">
        <v>180</v>
      </c>
      <c r="D18" s="121" t="s">
        <v>130</v>
      </c>
      <c r="E18" s="119">
        <v>2008</v>
      </c>
      <c r="F18" s="120" t="s">
        <v>167</v>
      </c>
      <c r="G18" s="120" t="s">
        <v>110</v>
      </c>
      <c r="H18" s="120" t="s">
        <v>111</v>
      </c>
    </row>
    <row r="19" spans="1:8" x14ac:dyDescent="0.25">
      <c r="A19" s="1" t="s">
        <v>86</v>
      </c>
      <c r="B19" s="120" t="s">
        <v>177</v>
      </c>
      <c r="C19" s="120" t="s">
        <v>181</v>
      </c>
      <c r="D19" s="121" t="s">
        <v>151</v>
      </c>
      <c r="E19" s="119">
        <v>2011</v>
      </c>
      <c r="F19" s="120" t="s">
        <v>167</v>
      </c>
      <c r="G19" s="120" t="s">
        <v>112</v>
      </c>
      <c r="H19" s="120" t="s">
        <v>113</v>
      </c>
    </row>
    <row r="20" spans="1:8" x14ac:dyDescent="0.25">
      <c r="A20" s="122" t="s">
        <v>72</v>
      </c>
      <c r="B20" s="120" t="s">
        <v>152</v>
      </c>
      <c r="C20" s="120" t="s">
        <v>182</v>
      </c>
      <c r="D20" s="121" t="s">
        <v>151</v>
      </c>
      <c r="E20" s="119">
        <v>2011</v>
      </c>
      <c r="F20" s="120" t="s">
        <v>167</v>
      </c>
      <c r="G20" s="120" t="s">
        <v>112</v>
      </c>
      <c r="H20" s="120" t="s">
        <v>113</v>
      </c>
    </row>
    <row r="21" spans="1:8" x14ac:dyDescent="0.25">
      <c r="A21" s="122" t="s">
        <v>74</v>
      </c>
      <c r="B21" s="120" t="s">
        <v>178</v>
      </c>
      <c r="C21" s="120" t="s">
        <v>153</v>
      </c>
      <c r="D21" s="121" t="s">
        <v>154</v>
      </c>
      <c r="E21" s="119">
        <v>2010</v>
      </c>
      <c r="F21" s="120" t="s">
        <v>167</v>
      </c>
      <c r="G21" s="120" t="s">
        <v>114</v>
      </c>
      <c r="H21" s="120" t="s">
        <v>114</v>
      </c>
    </row>
    <row r="22" spans="1:8" x14ac:dyDescent="0.25">
      <c r="A22" s="122" t="s">
        <v>73</v>
      </c>
      <c r="B22" s="120" t="s">
        <v>179</v>
      </c>
      <c r="C22" s="120" t="s">
        <v>153</v>
      </c>
      <c r="D22" s="121" t="s">
        <v>154</v>
      </c>
      <c r="E22" s="119">
        <v>2010</v>
      </c>
      <c r="F22" s="120" t="s">
        <v>167</v>
      </c>
      <c r="G22" s="120" t="s">
        <v>115</v>
      </c>
      <c r="H22" s="120" t="s">
        <v>115</v>
      </c>
    </row>
    <row r="23" spans="1:8" x14ac:dyDescent="0.25">
      <c r="A23" s="1" t="s">
        <v>84</v>
      </c>
      <c r="B23" s="120" t="s">
        <v>155</v>
      </c>
      <c r="C23" s="120" t="s">
        <v>180</v>
      </c>
      <c r="D23" s="121" t="s">
        <v>130</v>
      </c>
      <c r="E23" s="119">
        <v>2008</v>
      </c>
      <c r="F23" s="120" t="s">
        <v>167</v>
      </c>
      <c r="G23" s="120" t="s">
        <v>110</v>
      </c>
      <c r="H23" s="120" t="s">
        <v>111</v>
      </c>
    </row>
    <row r="24" spans="1:8" x14ac:dyDescent="0.25">
      <c r="A24" s="1" t="s">
        <v>85</v>
      </c>
      <c r="B24" s="120" t="s">
        <v>156</v>
      </c>
      <c r="C24" s="120" t="s">
        <v>180</v>
      </c>
      <c r="D24" s="121" t="s">
        <v>130</v>
      </c>
      <c r="E24" s="119">
        <v>2008</v>
      </c>
      <c r="F24" s="120" t="s">
        <v>167</v>
      </c>
      <c r="G24" s="120" t="s">
        <v>110</v>
      </c>
      <c r="H24" s="120" t="s">
        <v>111</v>
      </c>
    </row>
    <row r="25" spans="1:8" x14ac:dyDescent="0.25">
      <c r="A25" s="1" t="s">
        <v>87</v>
      </c>
      <c r="B25" s="120" t="s">
        <v>157</v>
      </c>
      <c r="C25" s="120" t="s">
        <v>183</v>
      </c>
      <c r="D25" s="121" t="s">
        <v>151</v>
      </c>
      <c r="E25" s="119">
        <v>2011</v>
      </c>
      <c r="F25" s="120" t="s">
        <v>167</v>
      </c>
      <c r="G25" s="120" t="s">
        <v>112</v>
      </c>
      <c r="H25" s="120" t="s">
        <v>113</v>
      </c>
    </row>
    <row r="26" spans="1:8" x14ac:dyDescent="0.25">
      <c r="A26" s="1" t="s">
        <v>94</v>
      </c>
      <c r="B26" s="139" t="s">
        <v>187</v>
      </c>
      <c r="C26" s="120" t="s">
        <v>158</v>
      </c>
      <c r="D26" s="121" t="s">
        <v>130</v>
      </c>
      <c r="E26" s="119" t="s">
        <v>159</v>
      </c>
      <c r="F26" s="120" t="s">
        <v>167</v>
      </c>
      <c r="G26" s="120" t="s">
        <v>116</v>
      </c>
      <c r="H26" s="120" t="s">
        <v>117</v>
      </c>
    </row>
    <row r="27" spans="1:8" x14ac:dyDescent="0.25">
      <c r="A27" s="1" t="s">
        <v>95</v>
      </c>
      <c r="B27" s="120" t="s">
        <v>160</v>
      </c>
      <c r="C27" s="120" t="s">
        <v>161</v>
      </c>
      <c r="D27" s="121" t="s">
        <v>130</v>
      </c>
      <c r="E27" s="119" t="s">
        <v>162</v>
      </c>
      <c r="F27" s="120" t="s">
        <v>167</v>
      </c>
      <c r="G27" s="120" t="s">
        <v>118</v>
      </c>
      <c r="H27" s="120" t="s">
        <v>119</v>
      </c>
    </row>
    <row r="28" spans="1:8" x14ac:dyDescent="0.25">
      <c r="A28" s="122" t="s">
        <v>76</v>
      </c>
      <c r="B28" s="120" t="s">
        <v>163</v>
      </c>
      <c r="C28" s="120" t="s">
        <v>129</v>
      </c>
      <c r="D28" s="121" t="s">
        <v>130</v>
      </c>
      <c r="E28" s="119">
        <v>2011</v>
      </c>
      <c r="F28" s="120" t="s">
        <v>167</v>
      </c>
      <c r="G28" s="120" t="s">
        <v>104</v>
      </c>
      <c r="H28" s="120" t="s">
        <v>105</v>
      </c>
    </row>
    <row r="29" spans="1:8" x14ac:dyDescent="0.25">
      <c r="A29" s="122" t="s">
        <v>77</v>
      </c>
      <c r="B29" s="120" t="s">
        <v>164</v>
      </c>
      <c r="C29" s="120" t="s">
        <v>129</v>
      </c>
      <c r="D29" s="121" t="s">
        <v>130</v>
      </c>
      <c r="E29" s="119">
        <v>2011</v>
      </c>
      <c r="F29" s="120" t="s">
        <v>167</v>
      </c>
      <c r="G29" s="120" t="s">
        <v>104</v>
      </c>
      <c r="H29" s="120" t="s">
        <v>105</v>
      </c>
    </row>
    <row r="30" spans="1:8" x14ac:dyDescent="0.25">
      <c r="A30" s="122" t="s">
        <v>78</v>
      </c>
      <c r="B30" s="120" t="s">
        <v>165</v>
      </c>
      <c r="C30" s="120" t="s">
        <v>129</v>
      </c>
      <c r="D30" s="121" t="s">
        <v>130</v>
      </c>
      <c r="E30" s="119">
        <v>2011</v>
      </c>
      <c r="F30" s="120" t="s">
        <v>167</v>
      </c>
      <c r="G30" s="120" t="s">
        <v>104</v>
      </c>
      <c r="H30" s="120" t="s">
        <v>105</v>
      </c>
    </row>
    <row r="31" spans="1:8" x14ac:dyDescent="0.25">
      <c r="A31" s="122" t="s">
        <v>192</v>
      </c>
      <c r="B31" s="120" t="s">
        <v>166</v>
      </c>
      <c r="C31" s="120" t="s">
        <v>129</v>
      </c>
      <c r="D31" s="121" t="s">
        <v>130</v>
      </c>
      <c r="E31" s="119">
        <v>2010</v>
      </c>
      <c r="F31" s="120" t="s">
        <v>167</v>
      </c>
      <c r="G31" s="120" t="s">
        <v>104</v>
      </c>
      <c r="H31" s="120" t="s">
        <v>105</v>
      </c>
    </row>
  </sheetData>
  <sheetProtection algorithmName="SHA-512" hashValue="g54nRF2ax18fTt03l4yGiUH4NfOf5yTpUb+TY1ov/xIbTMydZDcUt77dMu0tzQcBGMm5aRK7ggcSowuR2zs8Uw==" saltValue="T7WUrra+AqDlnBhsJjofNQ==" spinCount="100000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A35" sqref="A35"/>
    </sheetView>
  </sheetViews>
  <sheetFormatPr defaultRowHeight="12.75" x14ac:dyDescent="0.2"/>
  <cols>
    <col min="1" max="1" width="63.28515625" style="1" bestFit="1" customWidth="1"/>
    <col min="2" max="5" width="9.140625" style="1"/>
    <col min="6" max="6" width="54.7109375" style="1" bestFit="1" customWidth="1"/>
    <col min="7" max="16384" width="9.140625" style="1"/>
  </cols>
  <sheetData>
    <row r="1" spans="1:2" x14ac:dyDescent="0.2">
      <c r="A1" s="1" t="s">
        <v>98</v>
      </c>
      <c r="B1" s="1">
        <v>1</v>
      </c>
    </row>
    <row r="2" spans="1:2" x14ac:dyDescent="0.2">
      <c r="A2" s="1" t="str">
        <f>"-----------------------       Access and Affordability Dimension       -----------------------"</f>
        <v>-----------------------       Access and Affordability Dimension       -----------------------</v>
      </c>
      <c r="B2" s="1">
        <v>2</v>
      </c>
    </row>
    <row r="3" spans="1:2" x14ac:dyDescent="0.2">
      <c r="A3" s="1" t="s">
        <v>54</v>
      </c>
      <c r="B3" s="1">
        <v>3</v>
      </c>
    </row>
    <row r="4" spans="1:2" x14ac:dyDescent="0.2">
      <c r="A4" s="1" t="s">
        <v>55</v>
      </c>
      <c r="B4" s="1">
        <v>4</v>
      </c>
    </row>
    <row r="5" spans="1:2" x14ac:dyDescent="0.2">
      <c r="A5" s="1" t="s">
        <v>58</v>
      </c>
      <c r="B5" s="1">
        <v>5</v>
      </c>
    </row>
    <row r="6" spans="1:2" x14ac:dyDescent="0.2">
      <c r="A6" s="1" t="s">
        <v>57</v>
      </c>
      <c r="B6" s="1">
        <v>6</v>
      </c>
    </row>
    <row r="7" spans="1:2" x14ac:dyDescent="0.2">
      <c r="A7" s="1" t="s">
        <v>56</v>
      </c>
      <c r="B7" s="1">
        <v>7</v>
      </c>
    </row>
    <row r="8" spans="1:2" x14ac:dyDescent="0.2">
      <c r="A8" s="1" t="str">
        <f>"----------------------       Prevention and Treatment  Dimension       ---------------------"</f>
        <v>----------------------       Prevention and Treatment  Dimension       ---------------------</v>
      </c>
      <c r="B8" s="1">
        <v>8</v>
      </c>
    </row>
    <row r="9" spans="1:2" x14ac:dyDescent="0.2">
      <c r="A9" s="1" t="s">
        <v>62</v>
      </c>
      <c r="B9" s="1">
        <v>9</v>
      </c>
    </row>
    <row r="10" spans="1:2" x14ac:dyDescent="0.2">
      <c r="A10" s="1" t="s">
        <v>60</v>
      </c>
      <c r="B10" s="1">
        <v>10</v>
      </c>
    </row>
    <row r="11" spans="1:2" x14ac:dyDescent="0.2">
      <c r="A11" s="1" t="s">
        <v>61</v>
      </c>
      <c r="B11" s="1">
        <v>11</v>
      </c>
    </row>
    <row r="12" spans="1:2" x14ac:dyDescent="0.2">
      <c r="A12" s="1" t="s">
        <v>63</v>
      </c>
      <c r="B12" s="1">
        <v>12</v>
      </c>
    </row>
    <row r="13" spans="1:2" x14ac:dyDescent="0.2">
      <c r="A13" s="1" t="s">
        <v>64</v>
      </c>
      <c r="B13" s="1">
        <v>13</v>
      </c>
    </row>
    <row r="14" spans="1:2" x14ac:dyDescent="0.2">
      <c r="A14" s="1" t="s">
        <v>65</v>
      </c>
      <c r="B14" s="1">
        <v>14</v>
      </c>
    </row>
    <row r="15" spans="1:2" x14ac:dyDescent="0.2">
      <c r="A15" s="1" t="s">
        <v>67</v>
      </c>
      <c r="B15" s="1">
        <v>15</v>
      </c>
    </row>
    <row r="16" spans="1:2" x14ac:dyDescent="0.2">
      <c r="A16" s="1" t="s">
        <v>68</v>
      </c>
      <c r="B16" s="1">
        <v>16</v>
      </c>
    </row>
    <row r="17" spans="1:2" x14ac:dyDescent="0.2">
      <c r="A17" s="1" t="s">
        <v>66</v>
      </c>
      <c r="B17" s="1">
        <v>17</v>
      </c>
    </row>
    <row r="18" spans="1:2" x14ac:dyDescent="0.2">
      <c r="A18" s="1" t="s">
        <v>70</v>
      </c>
      <c r="B18" s="1">
        <v>18</v>
      </c>
    </row>
    <row r="19" spans="1:2" x14ac:dyDescent="0.2">
      <c r="A19" s="1" t="s">
        <v>69</v>
      </c>
      <c r="B19" s="1">
        <v>19</v>
      </c>
    </row>
    <row r="20" spans="1:2" x14ac:dyDescent="0.2">
      <c r="A20" s="1" t="str">
        <f>"-----------------       Potentiall Avoidable Hospital Use Dimension       ----------------"</f>
        <v>-----------------       Potentiall Avoidable Hospital Use Dimension       ----------------</v>
      </c>
      <c r="B20" s="1">
        <v>20</v>
      </c>
    </row>
    <row r="21" spans="1:2" x14ac:dyDescent="0.2">
      <c r="A21" s="1" t="s">
        <v>83</v>
      </c>
      <c r="B21" s="1">
        <v>21</v>
      </c>
    </row>
    <row r="22" spans="1:2" x14ac:dyDescent="0.2">
      <c r="A22" s="1" t="s">
        <v>84</v>
      </c>
      <c r="B22" s="1">
        <v>22</v>
      </c>
    </row>
    <row r="23" spans="1:2" x14ac:dyDescent="0.2">
      <c r="A23" s="1" t="s">
        <v>85</v>
      </c>
      <c r="B23" s="1">
        <v>23</v>
      </c>
    </row>
    <row r="24" spans="1:2" x14ac:dyDescent="0.2">
      <c r="A24" s="1" t="s">
        <v>86</v>
      </c>
      <c r="B24" s="1">
        <v>24</v>
      </c>
    </row>
    <row r="25" spans="1:2" x14ac:dyDescent="0.2">
      <c r="A25" s="1" t="s">
        <v>87</v>
      </c>
      <c r="B25" s="1">
        <v>25</v>
      </c>
    </row>
    <row r="26" spans="1:2" x14ac:dyDescent="0.2">
      <c r="A26" s="1" t="s">
        <v>72</v>
      </c>
      <c r="B26" s="1">
        <v>26</v>
      </c>
    </row>
    <row r="27" spans="1:2" x14ac:dyDescent="0.2">
      <c r="A27" s="1" t="s">
        <v>74</v>
      </c>
      <c r="B27" s="1">
        <v>27</v>
      </c>
    </row>
    <row r="28" spans="1:2" x14ac:dyDescent="0.2">
      <c r="A28" s="1" t="s">
        <v>73</v>
      </c>
      <c r="B28" s="1">
        <v>28</v>
      </c>
    </row>
    <row r="29" spans="1:2" x14ac:dyDescent="0.2">
      <c r="A29" s="1" t="str">
        <f>"-------------------------------       Healthy Lives Dimension       ------------------------------"</f>
        <v>-------------------------------       Healthy Lives Dimension       ------------------------------</v>
      </c>
      <c r="B29" s="1">
        <v>29</v>
      </c>
    </row>
    <row r="30" spans="1:2" x14ac:dyDescent="0.2">
      <c r="A30" s="1" t="s">
        <v>94</v>
      </c>
      <c r="B30" s="1">
        <v>30</v>
      </c>
    </row>
    <row r="31" spans="1:2" x14ac:dyDescent="0.2">
      <c r="A31" s="1" t="s">
        <v>95</v>
      </c>
      <c r="B31" s="1">
        <v>31</v>
      </c>
    </row>
    <row r="32" spans="1:2" x14ac:dyDescent="0.2">
      <c r="A32" s="1" t="s">
        <v>76</v>
      </c>
      <c r="B32" s="1">
        <v>32</v>
      </c>
    </row>
    <row r="33" spans="1:2" x14ac:dyDescent="0.2">
      <c r="A33" s="1" t="s">
        <v>77</v>
      </c>
      <c r="B33" s="1">
        <v>33</v>
      </c>
    </row>
    <row r="34" spans="1:2" x14ac:dyDescent="0.2">
      <c r="A34" s="1" t="s">
        <v>78</v>
      </c>
      <c r="B34" s="1">
        <v>34</v>
      </c>
    </row>
    <row r="35" spans="1:2" x14ac:dyDescent="0.2">
      <c r="A35" s="1" t="s">
        <v>192</v>
      </c>
      <c r="B35" s="1">
        <v>35</v>
      </c>
    </row>
    <row r="38" spans="1:2" x14ac:dyDescent="0.2">
      <c r="A38" s="1" t="s">
        <v>193</v>
      </c>
    </row>
    <row r="39" spans="1:2" x14ac:dyDescent="0.2">
      <c r="A39" s="1" t="s">
        <v>92</v>
      </c>
    </row>
    <row r="40" spans="1:2" x14ac:dyDescent="0.2">
      <c r="A40" s="1" t="s">
        <v>194</v>
      </c>
    </row>
    <row r="42" spans="1:2" x14ac:dyDescent="0.2">
      <c r="A42" s="1" t="s">
        <v>193</v>
      </c>
    </row>
    <row r="43" spans="1:2" x14ac:dyDescent="0.2">
      <c r="A43" s="1" t="s">
        <v>89</v>
      </c>
    </row>
    <row r="44" spans="1:2" x14ac:dyDescent="0.2">
      <c r="A44" s="1" t="s">
        <v>194</v>
      </c>
    </row>
  </sheetData>
  <sheetProtection algorithmName="SHA-512" hashValue="26Yp7nM7qxJGOCDnX6ADqCXQzdZs+Fw7v62erRmmXY5BEgoMft+zDrPuQ4UwFWTBqAezjjbIqXLUbXLPRbfWoA==" saltValue="SxMLDVTx0Vcog7n2v16Riw==" spinCount="100000" sheet="1" objects="1" scenarios="1"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showGridLines="0" zoomScale="85" zoomScaleNormal="85" workbookViewId="0">
      <selection activeCell="D22" sqref="D22"/>
    </sheetView>
  </sheetViews>
  <sheetFormatPr defaultRowHeight="15" customHeight="1" x14ac:dyDescent="0.2"/>
  <cols>
    <col min="1" max="1" width="16.28515625" style="124" customWidth="1"/>
    <col min="2" max="2" width="9.140625" style="124"/>
    <col min="3" max="3" width="10.7109375" style="124" customWidth="1"/>
    <col min="4" max="7" width="9.140625" style="124"/>
    <col min="8" max="8" width="15.7109375" style="124" customWidth="1"/>
    <col min="9" max="9" width="1.7109375" style="124" customWidth="1"/>
    <col min="10" max="10" width="16.28515625" style="124" customWidth="1"/>
    <col min="11" max="16384" width="9.140625" style="124"/>
  </cols>
  <sheetData>
    <row r="1" spans="1:10" s="5" customFormat="1" ht="25.5" customHeight="1" x14ac:dyDescent="0.2">
      <c r="A1" s="165" t="s">
        <v>196</v>
      </c>
      <c r="B1" s="165"/>
      <c r="C1" s="165"/>
      <c r="D1" s="165"/>
      <c r="E1" s="165"/>
      <c r="F1" s="165"/>
      <c r="G1" s="165"/>
      <c r="H1" s="165"/>
      <c r="I1" s="165"/>
      <c r="J1" s="165"/>
    </row>
    <row r="3" spans="1:10" ht="15" customHeight="1" x14ac:dyDescent="0.2">
      <c r="B3" s="166" t="s">
        <v>174</v>
      </c>
      <c r="C3" s="166"/>
      <c r="D3" s="166"/>
      <c r="E3" s="166"/>
      <c r="F3" s="166"/>
      <c r="G3" s="166"/>
      <c r="H3" s="166"/>
      <c r="I3" s="166"/>
    </row>
    <row r="5" spans="1:10" ht="15" customHeight="1" x14ac:dyDescent="0.2">
      <c r="B5" s="124">
        <v>1</v>
      </c>
      <c r="C5" s="124" t="str">
        <f>INDEX(Variables!$A$1:$A$35,B5)</f>
        <v>Select Indicator</v>
      </c>
    </row>
    <row r="7" spans="1:10" ht="45" customHeight="1" x14ac:dyDescent="0.2">
      <c r="B7" s="167" t="s">
        <v>99</v>
      </c>
      <c r="C7" s="168"/>
      <c r="D7" s="169" t="str">
        <f>IF($B$5&lt;3,"",IF($B$5=8,"",IF($B$5=20,"",IF($B$5=29,"",VLOOKUP($C$5,'Mx Detail'!$A$1:$H$31,MATCH("title",'Mx Detail'!$1:$1,0),FALSE)))))</f>
        <v/>
      </c>
      <c r="E7" s="170" t="str">
        <f>IF($B$5&lt;3,"",IF($B$5=8,"",IF($B$5=20,"",IF($B$5=29,"",VLOOKUP($C$5,'Mx Detail'!$A$1:$H$31,MATCH("title",'Mx Detail'!$1:$1,0),FALSE)))))</f>
        <v/>
      </c>
      <c r="F7" s="170" t="str">
        <f>IF($B$5&lt;3,"",IF($B$5=8,"",IF($B$5=20,"",IF($B$5=29,"",VLOOKUP($C$5,'Mx Detail'!$A$1:$H$31,MATCH("title",'Mx Detail'!$1:$1,0),FALSE)))))</f>
        <v/>
      </c>
      <c r="G7" s="170" t="str">
        <f>IF($B$5&lt;3,"",IF($B$5=8,"",IF($B$5=20,"",IF($B$5=29,"",VLOOKUP($C$5,'Mx Detail'!$A$1:$H$31,MATCH("title",'Mx Detail'!$1:$1,0),FALSE)))))</f>
        <v/>
      </c>
      <c r="H7" s="170" t="str">
        <f>IF($B$5&lt;3,"",IF($B$5=8,"",IF($B$5=20,"",IF($B$5=29,"",VLOOKUP($C$5,'Mx Detail'!$A$1:$H$31,MATCH("title",'Mx Detail'!$1:$1,0),FALSE)))))</f>
        <v/>
      </c>
      <c r="I7" s="128"/>
    </row>
    <row r="8" spans="1:10" s="127" customFormat="1" ht="15" customHeight="1" x14ac:dyDescent="0.2">
      <c r="B8" s="167" t="s">
        <v>169</v>
      </c>
      <c r="C8" s="168"/>
      <c r="D8" s="169" t="str">
        <f>IF($B$5&lt;3,"",IF($B$5=8,"",IF($B$5=20,"",IF($B$5=29,"",VLOOKUP($C$5,'Mx Detail'!$A$1:$H$31,MATCH("data",'Mx Detail'!$1:$1,0),FALSE)))))</f>
        <v/>
      </c>
      <c r="E8" s="170"/>
      <c r="F8" s="170"/>
      <c r="G8" s="170"/>
      <c r="H8" s="170"/>
      <c r="I8" s="128"/>
    </row>
    <row r="9" spans="1:10" s="127" customFormat="1" ht="30" customHeight="1" x14ac:dyDescent="0.2">
      <c r="B9" s="167" t="s">
        <v>170</v>
      </c>
      <c r="C9" s="168"/>
      <c r="D9" s="169" t="str">
        <f>IF($B$5&lt;3,"",IF($B$5=8,"",IF($B$5=20,"",IF($B$5=29,"",VLOOKUP($C$5,'Mx Detail'!$A$1:$H$31,MATCH("source",'Mx Detail'!$1:$1,0),FALSE)))))</f>
        <v/>
      </c>
      <c r="E9" s="170"/>
      <c r="F9" s="170"/>
      <c r="G9" s="170"/>
      <c r="H9" s="170"/>
      <c r="I9" s="128"/>
    </row>
    <row r="10" spans="1:10" s="127" customFormat="1" ht="15" customHeight="1" x14ac:dyDescent="0.2">
      <c r="B10" s="167" t="s">
        <v>171</v>
      </c>
      <c r="C10" s="168"/>
      <c r="D10" s="169" t="str">
        <f>IF($B$5&lt;3,"",IF($B$5=8,"",IF($B$5=20,"",IF($B$5=29,"",VLOOKUP($C$5,'Mx Detail'!$A$1:$H$31,MATCH("data year",'Mx Detail'!$1:$1,0),FALSE)))))</f>
        <v/>
      </c>
      <c r="E10" s="170"/>
      <c r="F10" s="170"/>
      <c r="G10" s="170"/>
      <c r="H10" s="170"/>
      <c r="I10" s="128"/>
    </row>
    <row r="11" spans="1:10" s="127" customFormat="1" ht="15" customHeight="1" x14ac:dyDescent="0.2">
      <c r="B11" s="167" t="s">
        <v>172</v>
      </c>
      <c r="C11" s="168"/>
      <c r="D11" s="169" t="str">
        <f>IF($B$5&lt;3,"",IF($B$5=8,"",IF($B$5=20,"",IF($B$5=29,"",VLOOKUP($C$5,'Mx Detail'!$A$1:$H$31,MATCH("direction",'Mx Detail'!$1:$1,0),FALSE)))))</f>
        <v/>
      </c>
      <c r="E11" s="170"/>
      <c r="F11" s="170"/>
      <c r="G11" s="170"/>
      <c r="H11" s="170"/>
      <c r="I11" s="128"/>
    </row>
    <row r="12" spans="1:10" s="126" customFormat="1" ht="45" customHeight="1" x14ac:dyDescent="0.2">
      <c r="B12" s="167" t="s">
        <v>197</v>
      </c>
      <c r="C12" s="168"/>
      <c r="D12" s="169" t="str">
        <f>IF($B$5&lt;3,"",IF($B$5=8,"",IF($B$5=20,"",IF($B$5=29,"",VLOOKUP($C$5,'Mx Detail'!$A$1:$H$31,MATCH("vuln_def",'Mx Detail'!$1:$1,0),FALSE)))))</f>
        <v/>
      </c>
      <c r="E12" s="170"/>
      <c r="F12" s="170"/>
      <c r="G12" s="170"/>
      <c r="H12" s="170"/>
      <c r="I12" s="128"/>
    </row>
    <row r="13" spans="1:10" s="126" customFormat="1" ht="45" customHeight="1" x14ac:dyDescent="0.2">
      <c r="B13" s="167" t="s">
        <v>198</v>
      </c>
      <c r="C13" s="168"/>
      <c r="D13" s="169" t="str">
        <f>IF($B$5&lt;3,"",IF($B$5=8,"",IF($B$5=20,"",IF($B$5=29,"",VLOOKUP($C$5,'Mx Detail'!$A$1:$H$31,MATCH("nv_def",'Mx Detail'!$1:$1,0),FALSE)))))</f>
        <v/>
      </c>
      <c r="E13" s="170"/>
      <c r="F13" s="170"/>
      <c r="G13" s="170"/>
      <c r="H13" s="170"/>
      <c r="I13" s="128"/>
    </row>
  </sheetData>
  <mergeCells count="16">
    <mergeCell ref="B13:C13"/>
    <mergeCell ref="D12:H12"/>
    <mergeCell ref="D13:H13"/>
    <mergeCell ref="B11:C11"/>
    <mergeCell ref="D8:H8"/>
    <mergeCell ref="D9:H9"/>
    <mergeCell ref="D10:H10"/>
    <mergeCell ref="D11:H11"/>
    <mergeCell ref="B8:C8"/>
    <mergeCell ref="B9:C9"/>
    <mergeCell ref="B10:C10"/>
    <mergeCell ref="A1:J1"/>
    <mergeCell ref="B3:I3"/>
    <mergeCell ref="B7:C7"/>
    <mergeCell ref="D7:H7"/>
    <mergeCell ref="B12:C12"/>
  </mergeCells>
  <printOptions horizontalCentered="1"/>
  <pageMargins left="0.7" right="0.7" top="0.75" bottom="0.75" header="0.3" footer="0.3"/>
  <pageSetup orientation="portrait" r:id="rId1"/>
  <headerFooter>
    <oddHeader>&amp;C&amp;"Arial,Bold"Commonwealth Fund Scorecard on State Health System Performance for Low-Income Populations, 2013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4</xdr:row>
                    <xdr:rowOff>9525</xdr:rowOff>
                  </from>
                  <to>
                    <xdr:col>9</xdr:col>
                    <xdr:colOff>0</xdr:colOff>
                    <xdr:row>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showGridLines="0" tabSelected="1" zoomScale="85" zoomScaleNormal="85" workbookViewId="0">
      <pane ySplit="12" topLeftCell="A13" activePane="bottomLeft" state="frozen"/>
      <selection activeCell="F24" sqref="F24"/>
      <selection pane="bottomLeft" activeCell="P32" sqref="P32"/>
    </sheetView>
  </sheetViews>
  <sheetFormatPr defaultRowHeight="15" customHeight="1" x14ac:dyDescent="0.2"/>
  <cols>
    <col min="1" max="1" width="40.7109375" style="4" customWidth="1"/>
    <col min="2" max="3" width="9.7109375" style="4" customWidth="1"/>
    <col min="4" max="9" width="9.7109375" style="3" customWidth="1"/>
    <col min="10" max="16384" width="9.140625" style="3"/>
  </cols>
  <sheetData>
    <row r="1" spans="1:9" s="5" customFormat="1" ht="25.5" customHeight="1" x14ac:dyDescent="0.2">
      <c r="A1" s="129" t="s">
        <v>196</v>
      </c>
      <c r="B1" s="130"/>
      <c r="C1" s="130"/>
      <c r="D1" s="131"/>
      <c r="E1" s="131"/>
      <c r="F1" s="131"/>
      <c r="G1" s="131"/>
      <c r="H1" s="131"/>
      <c r="I1" s="131"/>
    </row>
    <row r="2" spans="1:9" s="6" customFormat="1" ht="15" customHeight="1" x14ac:dyDescent="0.2">
      <c r="A2" s="43"/>
      <c r="B2" s="44"/>
      <c r="C2" s="44"/>
      <c r="D2" s="44"/>
      <c r="E2" s="44"/>
      <c r="F2" s="44"/>
      <c r="G2" s="44"/>
      <c r="H2" s="44"/>
      <c r="I2" s="44"/>
    </row>
    <row r="3" spans="1:9" ht="15" hidden="1" customHeight="1" x14ac:dyDescent="0.2">
      <c r="B3" s="7"/>
      <c r="C3" s="8" t="s">
        <v>0</v>
      </c>
      <c r="D3" s="9">
        <v>1</v>
      </c>
      <c r="E3" s="9" t="str">
        <f>INDEX(VULN!$A$3:$A$54,Report!$D$3)</f>
        <v>Select State</v>
      </c>
      <c r="F3" s="9">
        <v>1</v>
      </c>
      <c r="G3" s="9" t="str">
        <f>INDEX(VULN!$A$3:$A$54,Report!$F$3)</f>
        <v>Select State</v>
      </c>
      <c r="H3" s="9">
        <v>1</v>
      </c>
      <c r="I3" s="9" t="str">
        <f>INDEX(VULN!$A$3:$A$54,Report!$H$3)</f>
        <v>Select State</v>
      </c>
    </row>
    <row r="4" spans="1:9" ht="15" hidden="1" customHeight="1" x14ac:dyDescent="0.2">
      <c r="A4" s="8"/>
      <c r="B4" s="7">
        <v>1</v>
      </c>
      <c r="C4" s="9" t="str">
        <f>INDEX(Variables!$A$42:$A$44,Report!$B$4)</f>
        <v>Low-Income*</v>
      </c>
      <c r="D4" s="9">
        <v>1</v>
      </c>
      <c r="E4" s="9" t="str">
        <f>INDEX(Variables!$A$38:$A$40,Report!$D$4)</f>
        <v>Low-Income*</v>
      </c>
      <c r="F4" s="9">
        <v>1</v>
      </c>
      <c r="G4" s="9" t="str">
        <f>INDEX(Variables!$A$38:$A$40,Report!$F$4)</f>
        <v>Low-Income*</v>
      </c>
      <c r="H4" s="9">
        <v>1</v>
      </c>
      <c r="I4" s="9" t="str">
        <f>INDEX(Variables!$A$38:$A$40,Report!$H$4)</f>
        <v>Low-Income*</v>
      </c>
    </row>
    <row r="5" spans="1:9" ht="15" customHeight="1" x14ac:dyDescent="0.2">
      <c r="A5" s="8"/>
      <c r="B5" s="7"/>
      <c r="C5" s="9"/>
      <c r="D5" s="9"/>
      <c r="E5" s="9"/>
      <c r="F5" s="9"/>
      <c r="G5" s="9"/>
      <c r="H5" s="9"/>
      <c r="I5" s="9"/>
    </row>
    <row r="6" spans="1:9" ht="16.5" customHeight="1" x14ac:dyDescent="0.2">
      <c r="A6" s="37" t="s">
        <v>90</v>
      </c>
      <c r="B6" s="192" t="s">
        <v>45</v>
      </c>
      <c r="C6" s="193"/>
      <c r="D6" s="10"/>
      <c r="E6" s="11"/>
      <c r="F6" s="10"/>
      <c r="G6" s="11"/>
      <c r="H6" s="12"/>
      <c r="I6" s="11"/>
    </row>
    <row r="7" spans="1:9" s="9" customFormat="1" ht="16.5" customHeight="1" x14ac:dyDescent="0.2">
      <c r="A7" s="38" t="s">
        <v>91</v>
      </c>
      <c r="B7" s="13"/>
      <c r="C7" s="14"/>
      <c r="D7" s="15"/>
      <c r="E7" s="16"/>
      <c r="F7" s="15"/>
      <c r="G7" s="16"/>
      <c r="H7" s="17"/>
      <c r="I7" s="16"/>
    </row>
    <row r="8" spans="1:9" s="9" customFormat="1" ht="16.5" customHeight="1" x14ac:dyDescent="0.2">
      <c r="A8" s="42"/>
      <c r="B8" s="196" t="s">
        <v>195</v>
      </c>
      <c r="C8" s="196"/>
      <c r="D8" s="196"/>
      <c r="E8" s="196"/>
      <c r="F8" s="196"/>
      <c r="G8" s="196"/>
      <c r="H8" s="196"/>
      <c r="I8" s="196"/>
    </row>
    <row r="9" spans="1:9" s="6" customFormat="1" ht="15" customHeight="1" x14ac:dyDescent="0.2">
      <c r="A9" s="18"/>
      <c r="B9" s="19"/>
      <c r="C9" s="19"/>
      <c r="D9" s="20"/>
      <c r="E9" s="20"/>
      <c r="F9" s="20"/>
      <c r="G9" s="20"/>
      <c r="H9" s="20"/>
      <c r="I9" s="20"/>
    </row>
    <row r="10" spans="1:9" s="21" customFormat="1" ht="15" customHeight="1" x14ac:dyDescent="0.2">
      <c r="A10" s="41"/>
      <c r="B10" s="194" t="s">
        <v>45</v>
      </c>
      <c r="C10" s="195"/>
      <c r="D10" s="194" t="str">
        <f>IF($D$3=1,"",$E$3)</f>
        <v/>
      </c>
      <c r="E10" s="195"/>
      <c r="F10" s="194" t="str">
        <f>IF($F$3=1,"",$G$3)</f>
        <v/>
      </c>
      <c r="G10" s="195"/>
      <c r="H10" s="194" t="str">
        <f>IF($H$3=1,"",$I$3)</f>
        <v/>
      </c>
      <c r="I10" s="195"/>
    </row>
    <row r="11" spans="1:9" s="22" customFormat="1" ht="15" customHeight="1" x14ac:dyDescent="0.2">
      <c r="A11" s="45" t="s">
        <v>93</v>
      </c>
      <c r="B11" s="171" t="str">
        <f>"("&amp;$C$4&amp;")"</f>
        <v>(Low-Income*)</v>
      </c>
      <c r="C11" s="172"/>
      <c r="D11" s="171" t="str">
        <f>IF($D$3=1,"","("&amp;$E$4&amp;")")</f>
        <v/>
      </c>
      <c r="E11" s="172"/>
      <c r="F11" s="171" t="str">
        <f>IF($F$3=1,"","("&amp;$G$4&amp;")")</f>
        <v/>
      </c>
      <c r="G11" s="172"/>
      <c r="H11" s="171" t="str">
        <f>IF($H$3=1,"","("&amp;$I$4&amp;")")</f>
        <v/>
      </c>
      <c r="I11" s="172"/>
    </row>
    <row r="12" spans="1:9" ht="15" customHeight="1" x14ac:dyDescent="0.2">
      <c r="A12" s="36"/>
      <c r="B12" s="186" t="s">
        <v>79</v>
      </c>
      <c r="C12" s="187"/>
      <c r="D12" s="26" t="str">
        <f>IF($D$3=1,"","Rate")</f>
        <v/>
      </c>
      <c r="E12" s="27" t="str">
        <f>IF($D$3=1,"",IF($D$4=1,"Rank",""))</f>
        <v/>
      </c>
      <c r="F12" s="26" t="str">
        <f>IF($F$3=1,"","Rate")</f>
        <v/>
      </c>
      <c r="G12" s="27" t="str">
        <f>IF($F$3=1,"",IF($F$4=1,"Rank",""))</f>
        <v/>
      </c>
      <c r="H12" s="26" t="str">
        <f>IF($H$3=1,"","Rate")</f>
        <v/>
      </c>
      <c r="I12" s="28" t="str">
        <f>IF($H$3=1,"",IF($H$4=1,"Rank",""))</f>
        <v/>
      </c>
    </row>
    <row r="13" spans="1:9" s="6" customFormat="1" ht="15" customHeight="1" x14ac:dyDescent="0.2">
      <c r="A13" s="114" t="s">
        <v>88</v>
      </c>
      <c r="B13" s="115"/>
      <c r="C13" s="115"/>
      <c r="D13" s="116"/>
      <c r="E13" s="117" t="str">
        <f>IF($D$4=1,IF($D$3=1,"",VLOOKUP(Report!$E$3,VR,MATCH(Report!$C3,VR!$1:$1,0),FALSE)),"")</f>
        <v/>
      </c>
      <c r="F13" s="116"/>
      <c r="G13" s="118" t="str">
        <f>IF($F$4=1,IF($F$3=1,"",VLOOKUP(Report!$G$3,VR,MATCH(Report!$C3,VR!$1:$1,0),FALSE)),"")</f>
        <v/>
      </c>
      <c r="H13" s="116"/>
      <c r="I13" s="118" t="str">
        <f>IF($H$4=1,IF($H$3=1,"",VLOOKUP(Report!$I$3,VR,MATCH(Report!$C3,VR!$1:$1,0),FALSE)),"")</f>
        <v/>
      </c>
    </row>
    <row r="14" spans="1:9" ht="15" customHeight="1" x14ac:dyDescent="0.2">
      <c r="A14" s="132" t="s">
        <v>53</v>
      </c>
      <c r="B14" s="188" t="s">
        <v>80</v>
      </c>
      <c r="C14" s="189"/>
      <c r="D14" s="133" t="s">
        <v>80</v>
      </c>
      <c r="E14" s="134" t="str">
        <f>IF($D$4=1,IF($D$3=1,"",VLOOKUP(Report!$E$3,VR,MATCH(Report!$A14,VR!$1:$1,0),FALSE)),"")</f>
        <v/>
      </c>
      <c r="F14" s="133" t="s">
        <v>80</v>
      </c>
      <c r="G14" s="134" t="str">
        <f>IF($F$4=1,IF($F$3=1,"",VLOOKUP(Report!$G$3,VR,MATCH(Report!$A14,VR!$1:$1,0),FALSE)),"")</f>
        <v/>
      </c>
      <c r="H14" s="133" t="s">
        <v>80</v>
      </c>
      <c r="I14" s="135" t="str">
        <f>IF($H$4=1,IF($H$3=1,"",VLOOKUP(Report!$I$3,VR,MATCH(Report!$A14,VR!$1:$1,0),FALSE)),"")</f>
        <v/>
      </c>
    </row>
    <row r="15" spans="1:9" ht="15" customHeight="1" x14ac:dyDescent="0.2">
      <c r="A15" s="39" t="s">
        <v>54</v>
      </c>
      <c r="B15" s="190">
        <f>IF($B$4=1,VLOOKUP("United States",VULN,MATCH($A15,VULN!$1:$1,0),FALSE),IF($B$4=2,VLOOKUP("United States",ST,MATCH($A15,VULN!$1:$1,0),FALSE),IF($B$4=3,VLOOKUP("United States",NV,MATCH($A15,VULN!$1:$1,0),FALSE))))</f>
        <v>40.599346491294455</v>
      </c>
      <c r="C15" s="191"/>
      <c r="D15" s="29" t="str">
        <f>IF($D$4=1,IF($D$3=1,"",VLOOKUP(Report!$E$3,VULN,MATCH(Report!$A15,VULN!$1:$1,0),FALSE)),IF($D$4=2,IF($D$3=1,"",VLOOKUP(Report!$E$3,ST,MATCH(Report!$A15,VULN!$1:$1,0),FALSE)),IF($D$4=3,IF($D$3=1,"",VLOOKUP(Report!$E$3,NV,MATCH(Report!$A15,VULN!$1:$1,0),FALSE)))))</f>
        <v/>
      </c>
      <c r="E15" s="30" t="str">
        <f>IF($D$4=1,IF($D$3=1,"",VLOOKUP(Report!$E$3,VR,MATCH(Report!$A15,VR!$1:$1,0),FALSE)),"")</f>
        <v/>
      </c>
      <c r="F15" s="29" t="str">
        <f>IF($F$4=1,IF($F$3=1,"",VLOOKUP(Report!$G$3,VULN,MATCH(Report!$A15,VULN!$1:$1,0),FALSE)),IF($F$4=2,IF($F$3=1,"",VLOOKUP(Report!$G$3,ST,MATCH(Report!$A15,VULN!$1:$1,0),FALSE)),IF($F$4=3,IF($F$3=1,"",VLOOKUP(Report!$G$3,NV,MATCH(Report!$A15,VULN!$1:$1,0),FALSE)))))</f>
        <v/>
      </c>
      <c r="G15" s="30" t="str">
        <f>IF($F$4=1,IF($F$3=1,"",VLOOKUP(Report!$G$3,VR,MATCH(Report!$A15,VR!$1:$1,0),FALSE)),"")</f>
        <v/>
      </c>
      <c r="H15" s="29" t="str">
        <f>IF($H$4=1,IF($H$3=1,"",VLOOKUP(Report!$I$3,VULN,MATCH(Report!$A15,VULN!$1:$1,0),FALSE)),IF($H$4=2,IF($H$3=1,"",VLOOKUP(Report!$I$3,ST,MATCH(Report!$A15,VULN!$1:$1,0),FALSE)),IF($H$4=3,IF($H$3=1,"",VLOOKUP(Report!$I$3,NV,MATCH(Report!$A15,VULN!$1:$1,0),FALSE)))))</f>
        <v/>
      </c>
      <c r="I15" s="31" t="str">
        <f>IF($H$4=1,IF($H$3=1,"",VLOOKUP(Report!$I$3,VR,MATCH(Report!$A15,VR!$1:$1,0),FALSE)),"")</f>
        <v/>
      </c>
    </row>
    <row r="16" spans="1:9" ht="15" customHeight="1" x14ac:dyDescent="0.2">
      <c r="A16" s="39" t="s">
        <v>55</v>
      </c>
      <c r="B16" s="179">
        <f>IF($B$4=1,VLOOKUP("United States",VULN,MATCH($A16,VULN!$1:$1,0),FALSE),IF($B$4=2,VLOOKUP("United States",ST,MATCH($A16,VULN!$1:$1,0),FALSE),IF($B$4=3,VLOOKUP("United States",NV,MATCH($A16,VULN!$1:$1,0),FALSE))))</f>
        <v>14.57119138991137</v>
      </c>
      <c r="C16" s="180"/>
      <c r="D16" s="29" t="str">
        <f>IF($D$4=1,IF($D$3=1,"",VLOOKUP(Report!$E$3,VULN,MATCH(Report!$A16,VULN!$1:$1,0),FALSE)),IF($D$4=2,IF($D$3=1,"",VLOOKUP(Report!$E$3,ST,MATCH(Report!$A16,VULN!$1:$1,0),FALSE)),IF($D$4=3,IF($D$3=1,"",VLOOKUP(Report!$E$3,NV,MATCH(Report!$A16,VULN!$1:$1,0),FALSE)))))</f>
        <v/>
      </c>
      <c r="E16" s="30" t="str">
        <f>IF($D$4=1,IF($D$3=1,"",VLOOKUP(Report!$E$3,VR,MATCH(Report!$A16,VR!$1:$1,0),FALSE)),"")</f>
        <v/>
      </c>
      <c r="F16" s="29" t="str">
        <f>IF($F$4=1,IF($F$3=1,"",VLOOKUP(Report!$G$3,VULN,MATCH(Report!$A16,VULN!$1:$1,0),FALSE)),IF($F$4=2,IF($F$3=1,"",VLOOKUP(Report!$G$3,ST,MATCH(Report!$A16,VULN!$1:$1,0),FALSE)),IF($F$4=3,IF($F$3=1,"",VLOOKUP(Report!$G$3,NV,MATCH(Report!$A16,VULN!$1:$1,0),FALSE)))))</f>
        <v/>
      </c>
      <c r="G16" s="30" t="str">
        <f>IF($F$4=1,IF($F$3=1,"",VLOOKUP(Report!$G$3,VR,MATCH(Report!$A16,VR!$1:$1,0),FALSE)),"")</f>
        <v/>
      </c>
      <c r="H16" s="29" t="str">
        <f>IF($H$4=1,IF($H$3=1,"",VLOOKUP(Report!$I$3,VULN,MATCH(Report!$A16,VULN!$1:$1,0),FALSE)),IF($H$4=2,IF($H$3=1,"",VLOOKUP(Report!$I$3,ST,MATCH(Report!$A16,VULN!$1:$1,0),FALSE)),IF($H$4=3,IF($H$3=1,"",VLOOKUP(Report!$I$3,NV,MATCH(Report!$A16,VULN!$1:$1,0),FALSE)))))</f>
        <v/>
      </c>
      <c r="I16" s="31" t="str">
        <f>IF($H$4=1,IF($H$3=1,"",VLOOKUP(Report!$I$3,VR,MATCH(Report!$A16,VR!$1:$1,0),FALSE)),"")</f>
        <v/>
      </c>
    </row>
    <row r="17" spans="1:11" ht="15" customHeight="1" x14ac:dyDescent="0.2">
      <c r="A17" s="39" t="s">
        <v>58</v>
      </c>
      <c r="B17" s="179">
        <f>IF($B$4=1,VLOOKUP("United States",VULN,MATCH($A17,VULN!$1:$1,0),FALSE),IF($B$4=2,VLOOKUP("United States",ST,MATCH($A17,VULN!$1:$1,0),FALSE),IF($B$4=3,VLOOKUP("United States",NV,MATCH($A17,VULN!$1:$1,0),FALSE))))</f>
        <v>29.053080966747412</v>
      </c>
      <c r="C17" s="180"/>
      <c r="D17" s="29" t="str">
        <f>IF($D$4=1,IF($D$3=1,"",VLOOKUP(Report!$E$3,VULN,MATCH(Report!$A17,VULN!$1:$1,0),FALSE)),IF($D$4=2,IF($D$3=1,"",VLOOKUP(Report!$E$3,ST,MATCH(Report!$A17,VULN!$1:$1,0),FALSE)),IF($D$4=3,IF($D$3=1,"",VLOOKUP(Report!$E$3,NV,MATCH(Report!$A17,VULN!$1:$1,0),FALSE)))))</f>
        <v/>
      </c>
      <c r="E17" s="30" t="str">
        <f>IF($D$4=1,IF($D$3=1,"",VLOOKUP(Report!$E$3,VR,MATCH(Report!$A17,VR!$1:$1,0),FALSE)),"")</f>
        <v/>
      </c>
      <c r="F17" s="29" t="str">
        <f>IF($F$4=1,IF($F$3=1,"",VLOOKUP(Report!$G$3,VULN,MATCH(Report!$A17,VULN!$1:$1,0),FALSE)),IF($F$4=2,IF($F$3=1,"",VLOOKUP(Report!$G$3,ST,MATCH(Report!$A17,VULN!$1:$1,0),FALSE)),IF($F$4=3,IF($F$3=1,"",VLOOKUP(Report!$G$3,NV,MATCH(Report!$A17,VULN!$1:$1,0),FALSE)))))</f>
        <v/>
      </c>
      <c r="G17" s="30" t="str">
        <f>IF($F$4=1,IF($F$3=1,"",VLOOKUP(Report!$G$3,VR,MATCH(Report!$A17,VR!$1:$1,0),FALSE)),"")</f>
        <v/>
      </c>
      <c r="H17" s="29" t="str">
        <f>IF($H$4=1,IF($H$3=1,"",VLOOKUP(Report!$I$3,VULN,MATCH(Report!$A17,VULN!$1:$1,0),FALSE)),IF($H$4=2,IF($H$3=1,"",VLOOKUP(Report!$I$3,ST,MATCH(Report!$A17,VULN!$1:$1,0),FALSE)),IF($H$4=3,IF($H$3=1,"",VLOOKUP(Report!$I$3,NV,MATCH(Report!$A17,VULN!$1:$1,0),FALSE)))))</f>
        <v/>
      </c>
      <c r="I17" s="31" t="str">
        <f>IF($H$4=1,IF($H$3=1,"",VLOOKUP(Report!$I$3,VR,MATCH(Report!$A17,VR!$1:$1,0),FALSE)),"")</f>
        <v/>
      </c>
      <c r="K17" s="3" t="s">
        <v>82</v>
      </c>
    </row>
    <row r="18" spans="1:11" ht="15" customHeight="1" x14ac:dyDescent="0.2">
      <c r="A18" s="39" t="s">
        <v>57</v>
      </c>
      <c r="B18" s="179">
        <f>IF($B$4=1,VLOOKUP("United States",VULN,MATCH($A18,VULN!$1:$1,0),FALSE),IF($B$4=2,VLOOKUP("United States",ST,MATCH($A18,VULN!$1:$1,0),FALSE),IF($B$4=3,VLOOKUP("United States",NV,MATCH($A18,VULN!$1:$1,0),FALSE))))</f>
        <v>33.960096794127743</v>
      </c>
      <c r="C18" s="180"/>
      <c r="D18" s="29" t="str">
        <f>IF($D$4=1,IF($D$3=1,"",VLOOKUP(Report!$E$3,VULN,MATCH(Report!$A18,VULN!$1:$1,0),FALSE)),IF($D$4=2,IF($D$3=1,"",VLOOKUP(Report!$E$3,ST,MATCH(Report!$A18,VULN!$1:$1,0),FALSE)),IF($D$4=3,IF($D$3=1,"",VLOOKUP(Report!$E$3,NV,MATCH(Report!$A18,VULN!$1:$1,0),FALSE)))))</f>
        <v/>
      </c>
      <c r="E18" s="30" t="str">
        <f>IF($D$4=1,IF($D$3=1,"",VLOOKUP(Report!$E$3,VR,MATCH(Report!$A18,VR!$1:$1,0),FALSE)),"")</f>
        <v/>
      </c>
      <c r="F18" s="29" t="str">
        <f>IF($F$4=1,IF($F$3=1,"",VLOOKUP(Report!$G$3,VULN,MATCH(Report!$A18,VULN!$1:$1,0),FALSE)),IF($F$4=2,IF($F$3=1,"",VLOOKUP(Report!$G$3,ST,MATCH(Report!$A18,VULN!$1:$1,0),FALSE)),IF($F$4=3,IF($F$3=1,"",VLOOKUP(Report!$G$3,NV,MATCH(Report!$A18,VULN!$1:$1,0),FALSE)))))</f>
        <v/>
      </c>
      <c r="G18" s="30" t="str">
        <f>IF($F$4=1,IF($F$3=1,"",VLOOKUP(Report!$G$3,VR,MATCH(Report!$A18,VR!$1:$1,0),FALSE)),"")</f>
        <v/>
      </c>
      <c r="H18" s="29" t="str">
        <f>IF($H$4=1,IF($H$3=1,"",VLOOKUP(Report!$I$3,VULN,MATCH(Report!$A18,VULN!$1:$1,0),FALSE)),IF($H$4=2,IF($H$3=1,"",VLOOKUP(Report!$I$3,ST,MATCH(Report!$A18,VULN!$1:$1,0),FALSE)),IF($H$4=3,IF($H$3=1,"",VLOOKUP(Report!$I$3,NV,MATCH(Report!$A18,VULN!$1:$1,0),FALSE)))))</f>
        <v/>
      </c>
      <c r="I18" s="31" t="str">
        <f>IF($H$4=1,IF($H$3=1,"",VLOOKUP(Report!$I$3,VR,MATCH(Report!$A18,VR!$1:$1,0),FALSE)),"")</f>
        <v/>
      </c>
    </row>
    <row r="19" spans="1:11" ht="15" customHeight="1" x14ac:dyDescent="0.2">
      <c r="A19" s="39" t="s">
        <v>56</v>
      </c>
      <c r="B19" s="179">
        <f>IF($B$4=1,VLOOKUP("United States",VULN,MATCH($A19,VULN!$1:$1,0),FALSE),IF($B$4=2,VLOOKUP("United States",ST,MATCH($A19,VULN!$1:$1,0),FALSE),IF($B$4=3,VLOOKUP("United States",NV,MATCH($A19,VULN!$1:$1,0),FALSE))))</f>
        <v>47.387554555968322</v>
      </c>
      <c r="C19" s="180"/>
      <c r="D19" s="29" t="str">
        <f>IF($D$4=1,IF($D$3=1,"",VLOOKUP(Report!$E$3,VULN,MATCH(Report!$A19,VULN!$1:$1,0),FALSE)),IF($D$4=2,IF($D$3=1,"",VLOOKUP(Report!$E$3,ST,MATCH(Report!$A19,VULN!$1:$1,0),FALSE)),IF($D$4=3,IF($D$3=1,"",VLOOKUP(Report!$E$3,NV,MATCH(Report!$A19,VULN!$1:$1,0),FALSE)))))</f>
        <v/>
      </c>
      <c r="E19" s="30" t="str">
        <f>IF($D$4=1,IF($D$3=1,"",VLOOKUP(Report!$E$3,VR,MATCH(Report!$A19,VR!$1:$1,0),FALSE)),"")</f>
        <v/>
      </c>
      <c r="F19" s="29" t="str">
        <f>IF($F$4=1,IF($F$3=1,"",VLOOKUP(Report!$G$3,VULN,MATCH(Report!$A19,VULN!$1:$1,0),FALSE)),IF($F$4=2,IF($F$3=1,"",VLOOKUP(Report!$G$3,ST,MATCH(Report!$A19,VULN!$1:$1,0),FALSE)),IF($F$4=3,IF($F$3=1,"",VLOOKUP(Report!$G$3,NV,MATCH(Report!$A19,VULN!$1:$1,0),FALSE)))))</f>
        <v/>
      </c>
      <c r="G19" s="30" t="str">
        <f>IF($F$4=1,IF($F$3=1,"",VLOOKUP(Report!$G$3,VR,MATCH(Report!$A19,VR!$1:$1,0),FALSE)),"")</f>
        <v/>
      </c>
      <c r="H19" s="29" t="str">
        <f>IF($H$4=1,IF($H$3=1,"",VLOOKUP(Report!$I$3,VULN,MATCH(Report!$A19,VULN!$1:$1,0),FALSE)),IF($H$4=2,IF($H$3=1,"",VLOOKUP(Report!$I$3,ST,MATCH(Report!$A19,VULN!$1:$1,0),FALSE)),IF($H$4=3,IF($H$3=1,"",VLOOKUP(Report!$I$3,NV,MATCH(Report!$A19,VULN!$1:$1,0),FALSE)))))</f>
        <v/>
      </c>
      <c r="I19" s="31" t="str">
        <f>IF($H$4=1,IF($H$3=1,"",VLOOKUP(Report!$I$3,VR,MATCH(Report!$A19,VR!$1:$1,0),FALSE)),"")</f>
        <v/>
      </c>
    </row>
    <row r="20" spans="1:11" ht="15" customHeight="1" x14ac:dyDescent="0.2">
      <c r="A20" s="132" t="s">
        <v>59</v>
      </c>
      <c r="B20" s="173" t="s">
        <v>80</v>
      </c>
      <c r="C20" s="174"/>
      <c r="D20" s="133" t="s">
        <v>80</v>
      </c>
      <c r="E20" s="134" t="str">
        <f>IF($D$4=1,IF($D$3=1,"",VLOOKUP(Report!$E$3,VR,MATCH(Report!$A20,VR!$1:$1,0),FALSE)),"")</f>
        <v/>
      </c>
      <c r="F20" s="133" t="s">
        <v>80</v>
      </c>
      <c r="G20" s="134" t="str">
        <f>IF($F$4=1,IF($F$3=1,"",VLOOKUP(Report!$G$3,VR,MATCH(Report!$A20,VR!$1:$1,0),FALSE)),"")</f>
        <v/>
      </c>
      <c r="H20" s="133" t="s">
        <v>80</v>
      </c>
      <c r="I20" s="135" t="str">
        <f>IF($H$4=1,IF($H$3=1,"",VLOOKUP(Report!$I$3,VR,MATCH(Report!$A20,VR!$1:$1,0),FALSE)),"")</f>
        <v/>
      </c>
    </row>
    <row r="21" spans="1:11" ht="15" customHeight="1" x14ac:dyDescent="0.2">
      <c r="A21" s="39" t="s">
        <v>62</v>
      </c>
      <c r="B21" s="179">
        <f>IF($B$4=1,VLOOKUP("United States",VULN,MATCH($A21,VULN!$1:$1,0),FALSE),IF($B$4=2,VLOOKUP("United States",ST,MATCH($A21,VULN!$1:$1,0),FALSE),IF($B$4=3,VLOOKUP("United States",NV,MATCH($A21,VULN!$1:$1,0),FALSE))))</f>
        <v>31.712833423473967</v>
      </c>
      <c r="C21" s="180"/>
      <c r="D21" s="29" t="str">
        <f>IF($D$4=1,IF($D$3=1,"",VLOOKUP(Report!$E$3,VULN,MATCH(Report!$A21,VULN!$1:$1,0),FALSE)),IF($D$4=2,IF($D$3=1,"",VLOOKUP(Report!$E$3,ST,MATCH(Report!$A21,VULN!$1:$1,0),FALSE)),IF($D$4=3,IF($D$3=1,"",VLOOKUP(Report!$E$3,NV,MATCH(Report!$A21,VULN!$1:$1,0),FALSE)))))</f>
        <v/>
      </c>
      <c r="E21" s="30" t="str">
        <f>IF($D$4=1,IF($D$3=1,"",VLOOKUP(Report!$E$3,VR,MATCH(Report!$A21,VR!$1:$1,0),FALSE)),"")</f>
        <v/>
      </c>
      <c r="F21" s="29" t="str">
        <f>IF($F$4=1,IF($F$3=1,"",VLOOKUP(Report!$G$3,VULN,MATCH(Report!$A21,VULN!$1:$1,0),FALSE)),IF($F$4=2,IF($F$3=1,"",VLOOKUP(Report!$G$3,ST,MATCH(Report!$A21,VULN!$1:$1,0),FALSE)),IF($F$4=3,IF($F$3=1,"",VLOOKUP(Report!$G$3,NV,MATCH(Report!$A21,VULN!$1:$1,0),FALSE)))))</f>
        <v/>
      </c>
      <c r="G21" s="30" t="str">
        <f>IF($F$4=1,IF($F$3=1,"",VLOOKUP(Report!$G$3,VR,MATCH(Report!$A21,VR!$1:$1,0),FALSE)),"")</f>
        <v/>
      </c>
      <c r="H21" s="29" t="str">
        <f>IF($H$4=1,IF($H$3=1,"",VLOOKUP(Report!$I$3,VULN,MATCH(Report!$A21,VULN!$1:$1,0),FALSE)),IF($H$4=2,IF($H$3=1,"",VLOOKUP(Report!$I$3,ST,MATCH(Report!$A21,VULN!$1:$1,0),FALSE)),IF($H$4=3,IF($H$3=1,"",VLOOKUP(Report!$I$3,NV,MATCH(Report!$A21,VULN!$1:$1,0),FALSE)))))</f>
        <v/>
      </c>
      <c r="I21" s="31" t="str">
        <f>IF($H$4=1,IF($H$3=1,"",VLOOKUP(Report!$I$3,VR,MATCH(Report!$A21,VR!$1:$1,0),FALSE)),"")</f>
        <v/>
      </c>
    </row>
    <row r="22" spans="1:11" ht="15" customHeight="1" x14ac:dyDescent="0.2">
      <c r="A22" s="39" t="s">
        <v>60</v>
      </c>
      <c r="B22" s="179">
        <f>IF($B$4=1,VLOOKUP("United States",VULN,MATCH($A22,VULN!$1:$1,0),FALSE),IF($B$4=2,VLOOKUP("United States",ST,MATCH($A22,VULN!$1:$1,0),FALSE),IF($B$4=3,VLOOKUP("United States",NV,MATCH($A22,VULN!$1:$1,0),FALSE))))</f>
        <v>70.863264146347234</v>
      </c>
      <c r="C22" s="180"/>
      <c r="D22" s="29" t="str">
        <f>IF($D$4=1,IF($D$3=1,"",VLOOKUP(Report!$E$3,VULN,MATCH(Report!$A22,VULN!$1:$1,0),FALSE)),IF($D$4=2,IF($D$3=1,"",VLOOKUP(Report!$E$3,ST,MATCH(Report!$A22,VULN!$1:$1,0),FALSE)),IF($D$4=3,IF($D$3=1,"",VLOOKUP(Report!$E$3,NV,MATCH(Report!$A22,VULN!$1:$1,0),FALSE)))))</f>
        <v/>
      </c>
      <c r="E22" s="30" t="str">
        <f>IF($D$4=1,IF($D$3=1,"",VLOOKUP(Report!$E$3,VR,MATCH(Report!$A22,VR!$1:$1,0),FALSE)),"")</f>
        <v/>
      </c>
      <c r="F22" s="29" t="str">
        <f>IF($F$4=1,IF($F$3=1,"",VLOOKUP(Report!$G$3,VULN,MATCH(Report!$A22,VULN!$1:$1,0),FALSE)),IF($F$4=2,IF($F$3=1,"",VLOOKUP(Report!$G$3,ST,MATCH(Report!$A22,VULN!$1:$1,0),FALSE)),IF($F$4=3,IF($F$3=1,"",VLOOKUP(Report!$G$3,NV,MATCH(Report!$A22,VULN!$1:$1,0),FALSE)))))</f>
        <v/>
      </c>
      <c r="G22" s="30" t="str">
        <f>IF($F$4=1,IF($F$3=1,"",VLOOKUP(Report!$G$3,VR,MATCH(Report!$A22,VR!$1:$1,0),FALSE)),"")</f>
        <v/>
      </c>
      <c r="H22" s="29" t="str">
        <f>IF($H$4=1,IF($H$3=1,"",VLOOKUP(Report!$I$3,VULN,MATCH(Report!$A22,VULN!$1:$1,0),FALSE)),IF($H$4=2,IF($H$3=1,"",VLOOKUP(Report!$I$3,ST,MATCH(Report!$A22,VULN!$1:$1,0),FALSE)),IF($H$4=3,IF($H$3=1,"",VLOOKUP(Report!$I$3,NV,MATCH(Report!$A22,VULN!$1:$1,0),FALSE)))))</f>
        <v/>
      </c>
      <c r="I22" s="31" t="str">
        <f>IF($H$4=1,IF($H$3=1,"",VLOOKUP(Report!$I$3,VR,MATCH(Report!$A22,VR!$1:$1,0),FALSE)),"")</f>
        <v/>
      </c>
    </row>
    <row r="23" spans="1:11" ht="15" customHeight="1" x14ac:dyDescent="0.2">
      <c r="A23" s="39" t="s">
        <v>61</v>
      </c>
      <c r="B23" s="179">
        <f>IF($B$4=1,VLOOKUP("United States",VULN,MATCH($A23,VULN!$1:$1,0),FALSE),IF($B$4=2,VLOOKUP("United States",ST,MATCH($A23,VULN!$1:$1,0),FALSE),IF($B$4=3,VLOOKUP("United States",NV,MATCH($A23,VULN!$1:$1,0),FALSE))))</f>
        <v>42.087878487489682</v>
      </c>
      <c r="C23" s="180"/>
      <c r="D23" s="29" t="str">
        <f>IF($D$4=1,IF($D$3=1,"",VLOOKUP(Report!$E$3,VULN,MATCH(Report!$A23,VULN!$1:$1,0),FALSE)),IF($D$4=2,IF($D$3=1,"",VLOOKUP(Report!$E$3,ST,MATCH(Report!$A23,VULN!$1:$1,0),FALSE)),IF($D$4=3,IF($D$3=1,"",VLOOKUP(Report!$E$3,NV,MATCH(Report!$A23,VULN!$1:$1,0),FALSE)))))</f>
        <v/>
      </c>
      <c r="E23" s="30" t="str">
        <f>IF($D$4=1,IF($D$3=1,"",VLOOKUP(Report!$E$3,VR,MATCH(Report!$A23,VR!$1:$1,0),FALSE)),"")</f>
        <v/>
      </c>
      <c r="F23" s="29" t="str">
        <f>IF($F$4=1,IF($F$3=1,"",VLOOKUP(Report!$G$3,VULN,MATCH(Report!$A23,VULN!$1:$1,0),FALSE)),IF($F$4=2,IF($F$3=1,"",VLOOKUP(Report!$G$3,ST,MATCH(Report!$A23,VULN!$1:$1,0),FALSE)),IF($F$4=3,IF($F$3=1,"",VLOOKUP(Report!$G$3,NV,MATCH(Report!$A23,VULN!$1:$1,0),FALSE)))))</f>
        <v/>
      </c>
      <c r="G23" s="30" t="str">
        <f>IF($F$4=1,IF($F$3=1,"",VLOOKUP(Report!$G$3,VR,MATCH(Report!$A23,VR!$1:$1,0),FALSE)),"")</f>
        <v/>
      </c>
      <c r="H23" s="29" t="str">
        <f>IF($H$4=1,IF($H$3=1,"",VLOOKUP(Report!$I$3,VULN,MATCH(Report!$A23,VULN!$1:$1,0),FALSE)),IF($H$4=2,IF($H$3=1,"",VLOOKUP(Report!$I$3,ST,MATCH(Report!$A23,VULN!$1:$1,0),FALSE)),IF($H$4=3,IF($H$3=1,"",VLOOKUP(Report!$I$3,NV,MATCH(Report!$A23,VULN!$1:$1,0),FALSE)))))</f>
        <v/>
      </c>
      <c r="I23" s="31" t="str">
        <f>IF($H$4=1,IF($H$3=1,"",VLOOKUP(Report!$I$3,VR,MATCH(Report!$A23,VR!$1:$1,0),FALSE)),"")</f>
        <v/>
      </c>
    </row>
    <row r="24" spans="1:11" ht="15" customHeight="1" x14ac:dyDescent="0.2">
      <c r="A24" s="39" t="s">
        <v>63</v>
      </c>
      <c r="B24" s="179">
        <f>IF($B$4=1,VLOOKUP("United States",VULN,MATCH($A24,VULN!$1:$1,0),FALSE),IF($B$4=2,VLOOKUP("United States",ST,MATCH($A24,VULN!$1:$1,0),FALSE),IF($B$4=3,VLOOKUP("United States",NV,MATCH($A24,VULN!$1:$1,0),FALSE))))</f>
        <v>60.308899420097049</v>
      </c>
      <c r="C24" s="180"/>
      <c r="D24" s="29" t="str">
        <f>IF($D$4=1,IF($D$3=1,"",VLOOKUP(Report!$E$3,VULN,MATCH(Report!$A24,VULN!$1:$1,0),FALSE)),IF($D$4=2,IF($D$3=1,"",VLOOKUP(Report!$E$3,ST,MATCH(Report!$A24,VULN!$1:$1,0),FALSE)),IF($D$4=3,IF($D$3=1,"",VLOOKUP(Report!$E$3,NV,MATCH(Report!$A24,VULN!$1:$1,0),FALSE)))))</f>
        <v/>
      </c>
      <c r="E24" s="30" t="str">
        <f>IF($D$4=1,IF($D$3=1,"",VLOOKUP(Report!$E$3,VR,MATCH(Report!$A24,VR!$1:$1,0),FALSE)),"")</f>
        <v/>
      </c>
      <c r="F24" s="29" t="str">
        <f>IF($F$4=1,IF($F$3=1,"",VLOOKUP(Report!$G$3,VULN,MATCH(Report!$A24,VULN!$1:$1,0),FALSE)),IF($F$4=2,IF($F$3=1,"",VLOOKUP(Report!$G$3,ST,MATCH(Report!$A24,VULN!$1:$1,0),FALSE)),IF($F$4=3,IF($F$3=1,"",VLOOKUP(Report!$G$3,NV,MATCH(Report!$A24,VULN!$1:$1,0),FALSE)))))</f>
        <v/>
      </c>
      <c r="G24" s="30" t="str">
        <f>IF($F$4=1,IF($F$3=1,"",VLOOKUP(Report!$G$3,VR,MATCH(Report!$A24,VR!$1:$1,0),FALSE)),"")</f>
        <v/>
      </c>
      <c r="H24" s="29" t="str">
        <f>IF($H$4=1,IF($H$3=1,"",VLOOKUP(Report!$I$3,VULN,MATCH(Report!$A24,VULN!$1:$1,0),FALSE)),IF($H$4=2,IF($H$3=1,"",VLOOKUP(Report!$I$3,ST,MATCH(Report!$A24,VULN!$1:$1,0),FALSE)),IF($H$4=3,IF($H$3=1,"",VLOOKUP(Report!$I$3,NV,MATCH(Report!$A24,VULN!$1:$1,0),FALSE)))))</f>
        <v/>
      </c>
      <c r="I24" s="31" t="str">
        <f>IF($H$4=1,IF($H$3=1,"",VLOOKUP(Report!$I$3,VR,MATCH(Report!$A24,VR!$1:$1,0),FALSE)),"")</f>
        <v/>
      </c>
    </row>
    <row r="25" spans="1:11" ht="15" customHeight="1" x14ac:dyDescent="0.2">
      <c r="A25" s="39" t="s">
        <v>64</v>
      </c>
      <c r="B25" s="179">
        <f>IF($B$4=1,VLOOKUP("United States",VULN,MATCH($A25,VULN!$1:$1,0),FALSE),IF($B$4=2,VLOOKUP("United States",ST,MATCH($A25,VULN!$1:$1,0),FALSE),IF($B$4=3,VLOOKUP("United States",NV,MATCH($A25,VULN!$1:$1,0),FALSE))))</f>
        <v>30.048896520412953</v>
      </c>
      <c r="C25" s="180"/>
      <c r="D25" s="29" t="str">
        <f>IF($D$4=1,IF($D$3=1,"",VLOOKUP(Report!$E$3,VULN,MATCH(Report!$A25,VULN!$1:$1,0),FALSE)),IF($D$4=2,IF($D$3=1,"",VLOOKUP(Report!$E$3,ST,MATCH(Report!$A25,VULN!$1:$1,0),FALSE)),IF($D$4=3,IF($D$3=1,"",VLOOKUP(Report!$E$3,NV,MATCH(Report!$A25,VULN!$1:$1,0),FALSE)))))</f>
        <v/>
      </c>
      <c r="E25" s="30" t="str">
        <f>IF($D$4=1,IF($D$3=1,"",VLOOKUP(Report!$E$3,VR,MATCH(Report!$A25,VR!$1:$1,0),FALSE)),"")</f>
        <v/>
      </c>
      <c r="F25" s="29" t="str">
        <f>IF($F$4=1,IF($F$3=1,"",VLOOKUP(Report!$G$3,VULN,MATCH(Report!$A25,VULN!$1:$1,0),FALSE)),IF($F$4=2,IF($F$3=1,"",VLOOKUP(Report!$G$3,ST,MATCH(Report!$A25,VULN!$1:$1,0),FALSE)),IF($F$4=3,IF($F$3=1,"",VLOOKUP(Report!$G$3,NV,MATCH(Report!$A25,VULN!$1:$1,0),FALSE)))))</f>
        <v/>
      </c>
      <c r="G25" s="30" t="str">
        <f>IF($F$4=1,IF($F$3=1,"",VLOOKUP(Report!$G$3,VR,MATCH(Report!$A25,VR!$1:$1,0),FALSE)),"")</f>
        <v/>
      </c>
      <c r="H25" s="29" t="str">
        <f>IF($H$4=1,IF($H$3=1,"",VLOOKUP(Report!$I$3,VULN,MATCH(Report!$A25,VULN!$1:$1,0),FALSE)),IF($H$4=2,IF($H$3=1,"",VLOOKUP(Report!$I$3,ST,MATCH(Report!$A25,VULN!$1:$1,0),FALSE)),IF($H$4=3,IF($H$3=1,"",VLOOKUP(Report!$I$3,NV,MATCH(Report!$A25,VULN!$1:$1,0),FALSE)))))</f>
        <v/>
      </c>
      <c r="I25" s="31" t="str">
        <f>IF($H$4=1,IF($H$3=1,"",VLOOKUP(Report!$I$3,VR,MATCH(Report!$A25,VR!$1:$1,0),FALSE)),"")</f>
        <v/>
      </c>
    </row>
    <row r="26" spans="1:11" ht="15" customHeight="1" x14ac:dyDescent="0.2">
      <c r="A26" s="39" t="s">
        <v>65</v>
      </c>
      <c r="B26" s="179">
        <f>IF($B$4=1,VLOOKUP("United States",VULN,MATCH($A26,VULN!$1:$1,0),FALSE),IF($B$4=2,VLOOKUP("United States",ST,MATCH($A26,VULN!$1:$1,0),FALSE),IF($B$4=3,VLOOKUP("United States",NV,MATCH($A26,VULN!$1:$1,0),FALSE))))</f>
        <v>27.483305736122688</v>
      </c>
      <c r="C26" s="180"/>
      <c r="D26" s="29" t="str">
        <f>IF($D$4=1,IF($D$3=1,"",VLOOKUP(Report!$E$3,VULN,MATCH(Report!$A26,VULN!$1:$1,0),FALSE)),IF($D$4=2,IF($D$3=1,"",VLOOKUP(Report!$E$3,ST,MATCH(Report!$A26,VULN!$1:$1,0),FALSE)),IF($D$4=3,IF($D$3=1,"",VLOOKUP(Report!$E$3,NV,MATCH(Report!$A26,VULN!$1:$1,0),FALSE)))))</f>
        <v/>
      </c>
      <c r="E26" s="30" t="str">
        <f>IF($D$4=1,IF($D$3=1,"",VLOOKUP(Report!$E$3,VR,MATCH(Report!$A26,VR!$1:$1,0),FALSE)),"")</f>
        <v/>
      </c>
      <c r="F26" s="29" t="str">
        <f>IF($F$4=1,IF($F$3=1,"",VLOOKUP(Report!$G$3,VULN,MATCH(Report!$A26,VULN!$1:$1,0),FALSE)),IF($F$4=2,IF($F$3=1,"",VLOOKUP(Report!$G$3,ST,MATCH(Report!$A26,VULN!$1:$1,0),FALSE)),IF($F$4=3,IF($F$3=1,"",VLOOKUP(Report!$G$3,NV,MATCH(Report!$A26,VULN!$1:$1,0),FALSE)))))</f>
        <v/>
      </c>
      <c r="G26" s="30" t="str">
        <f>IF($F$4=1,IF($F$3=1,"",VLOOKUP(Report!$G$3,VR,MATCH(Report!$A26,VR!$1:$1,0),FALSE)),"")</f>
        <v/>
      </c>
      <c r="H26" s="29" t="str">
        <f>IF($H$4=1,IF($H$3=1,"",VLOOKUP(Report!$I$3,VULN,MATCH(Report!$A26,VULN!$1:$1,0),FALSE)),IF($H$4=2,IF($H$3=1,"",VLOOKUP(Report!$I$3,ST,MATCH(Report!$A26,VULN!$1:$1,0),FALSE)),IF($H$4=3,IF($H$3=1,"",VLOOKUP(Report!$I$3,NV,MATCH(Report!$A26,VULN!$1:$1,0),FALSE)))))</f>
        <v/>
      </c>
      <c r="I26" s="31" t="str">
        <f>IF($H$4=1,IF($H$3=1,"",VLOOKUP(Report!$I$3,VR,MATCH(Report!$A26,VR!$1:$1,0),FALSE)),"")</f>
        <v/>
      </c>
    </row>
    <row r="27" spans="1:11" ht="15" customHeight="1" x14ac:dyDescent="0.2">
      <c r="A27" s="39" t="s">
        <v>67</v>
      </c>
      <c r="B27" s="179">
        <f>IF($B$4=1,VLOOKUP("United States",VULN,MATCH($A29,VULN!$1:$1,0),FALSE),IF($B$4=2,VLOOKUP("United States",ST,MATCH($A29,VULN!$1:$1,0),FALSE),IF($B$4=3,VLOOKUP("United States",NV,MATCH($A29,VULN!$1:$1,0),FALSE))))</f>
        <v>12.232887806788503</v>
      </c>
      <c r="C27" s="180"/>
      <c r="D27" s="29" t="str">
        <f>IF($D$4=1,IF($D$3=1,"",VLOOKUP(Report!$E$3,VULN,MATCH(Report!$A29,VULN!$1:$1,0),FALSE)),IF($D$4=2,IF($D$3=1,"",VLOOKUP(Report!$E$3,ST,MATCH(Report!$A29,VULN!$1:$1,0),FALSE)),IF($D$4=3,IF($D$3=1,"",VLOOKUP(Report!$E$3,NV,MATCH(Report!$A29,VULN!$1:$1,0),FALSE)))))</f>
        <v/>
      </c>
      <c r="E27" s="30" t="str">
        <f>IF($D$4=1,IF($D$3=1,"",VLOOKUP(Report!$E$3,VR,MATCH(Report!$A29,VR!$1:$1,0),FALSE)),"")</f>
        <v/>
      </c>
      <c r="F27" s="29" t="str">
        <f>IF($F$4=1,IF($F$3=1,"",VLOOKUP(Report!$G$3,VULN,MATCH(Report!$A29,VULN!$1:$1,0),FALSE)),IF($F$4=2,IF($F$3=1,"",VLOOKUP(Report!$G$3,ST,MATCH(Report!$A29,VULN!$1:$1,0),FALSE)),IF($F$4=3,IF($F$3=1,"",VLOOKUP(Report!$G$3,NV,MATCH(Report!$A29,VULN!$1:$1,0),FALSE)))))</f>
        <v/>
      </c>
      <c r="G27" s="30" t="str">
        <f>IF($F$4=1,IF($F$3=1,"",VLOOKUP(Report!$G$3,VR,MATCH(Report!$A29,VR!$1:$1,0),FALSE)),"")</f>
        <v/>
      </c>
      <c r="H27" s="29" t="str">
        <f>IF($H$4=1,IF($H$3=1,"",VLOOKUP(Report!$I$3,VULN,MATCH(Report!$A29,VULN!$1:$1,0),FALSE)),IF($H$4=2,IF($H$3=1,"",VLOOKUP(Report!$I$3,ST,MATCH(Report!$A29,VULN!$1:$1,0),FALSE)),IF($H$4=3,IF($H$3=1,"",VLOOKUP(Report!$I$3,NV,MATCH(Report!$A29,VULN!$1:$1,0),FALSE)))))</f>
        <v/>
      </c>
      <c r="I27" s="31" t="str">
        <f>IF($H$4=1,IF($H$3=1,"",VLOOKUP(Report!$I$3,VR,MATCH(Report!$A29,VR!$1:$1,0),FALSE)),"")</f>
        <v/>
      </c>
    </row>
    <row r="28" spans="1:11" ht="15" customHeight="1" x14ac:dyDescent="0.2">
      <c r="A28" s="39" t="s">
        <v>68</v>
      </c>
      <c r="B28" s="179">
        <f>IF($B$4=1,VLOOKUP("United States",VULN,MATCH($A27,VULN!$1:$1,0),FALSE),IF($B$4=2,VLOOKUP("United States",ST,MATCH($A27,VULN!$1:$1,0),FALSE),IF($B$4=3,VLOOKUP("United States",NV,MATCH($A27,VULN!$1:$1,0),FALSE))))</f>
        <v>95.630566161583573</v>
      </c>
      <c r="C28" s="180"/>
      <c r="D28" s="29" t="str">
        <f>IF($D$4=1,IF($D$3=1,"",VLOOKUP(Report!$E$3,VULN,MATCH(Report!$A27,VULN!$1:$1,0),FALSE)),IF($D$4=2,IF($D$3=1,"",VLOOKUP(Report!$E$3,ST,MATCH(Report!$A27,VULN!$1:$1,0),FALSE)),IF($D$4=3,IF($D$3=1,"",VLOOKUP(Report!$E$3,NV,MATCH(Report!$A27,VULN!$1:$1,0),FALSE)))))</f>
        <v/>
      </c>
      <c r="E28" s="30" t="str">
        <f>IF($D$4=1,IF($D$3=1,"",VLOOKUP(Report!$E$3,VR,MATCH(Report!$A27,VR!$1:$1,0),FALSE)),"")</f>
        <v/>
      </c>
      <c r="F28" s="29" t="str">
        <f>IF($F$4=1,IF($F$3=1,"",VLOOKUP(Report!$G$3,VULN,MATCH(Report!$A27,VULN!$1:$1,0),FALSE)),IF($F$4=2,IF($F$3=1,"",VLOOKUP(Report!$G$3,ST,MATCH(Report!$A27,VULN!$1:$1,0),FALSE)),IF($F$4=3,IF($F$3=1,"",VLOOKUP(Report!$G$3,NV,MATCH(Report!$A27,VULN!$1:$1,0),FALSE)))))</f>
        <v/>
      </c>
      <c r="G28" s="30" t="str">
        <f>IF($F$4=1,IF($F$3=1,"",VLOOKUP(Report!$G$3,VR,MATCH(Report!$A27,VR!$1:$1,0),FALSE)),"")</f>
        <v/>
      </c>
      <c r="H28" s="29" t="str">
        <f>IF($H$4=1,IF($H$3=1,"",VLOOKUP(Report!$I$3,VULN,MATCH(Report!$A27,VULN!$1:$1,0),FALSE)),IF($H$4=2,IF($H$3=1,"",VLOOKUP(Report!$I$3,ST,MATCH(Report!$A27,VULN!$1:$1,0),FALSE)),IF($H$4=3,IF($H$3=1,"",VLOOKUP(Report!$I$3,NV,MATCH(Report!$A27,VULN!$1:$1,0),FALSE)))))</f>
        <v/>
      </c>
      <c r="I28" s="31" t="str">
        <f>IF($H$4=1,IF($H$3=1,"",VLOOKUP(Report!$I$3,VR,MATCH(Report!$A27,VR!$1:$1,0),FALSE)),"")</f>
        <v/>
      </c>
    </row>
    <row r="29" spans="1:11" ht="15" customHeight="1" x14ac:dyDescent="0.2">
      <c r="A29" s="39" t="s">
        <v>66</v>
      </c>
      <c r="B29" s="179">
        <f>IF($B$4=1,VLOOKUP("United States",VULN,MATCH($A28,VULN!$1:$1,0),FALSE),IF($B$4=2,VLOOKUP("United States",ST,MATCH($A28,VULN!$1:$1,0),FALSE),IF($B$4=3,VLOOKUP("United States",NV,MATCH($A28,VULN!$1:$1,0),FALSE))))</f>
        <v>97.204617342342317</v>
      </c>
      <c r="C29" s="180"/>
      <c r="D29" s="29" t="str">
        <f>IF($D$4=1,IF($D$3=1,"",VLOOKUP(Report!$E$3,VULN,MATCH(Report!$A28,VULN!$1:$1,0),FALSE)),IF($D$4=2,IF($D$3=1,"",VLOOKUP(Report!$E$3,ST,MATCH(Report!$A28,VULN!$1:$1,0),FALSE)),IF($D$4=3,IF($D$3=1,"",VLOOKUP(Report!$E$3,NV,MATCH(Report!$A28,VULN!$1:$1,0),FALSE)))))</f>
        <v/>
      </c>
      <c r="E29" s="30" t="str">
        <f>IF($D$4=1,IF($D$3=1,"",VLOOKUP(Report!$E$3,VR,MATCH(Report!$A28,VR!$1:$1,0),FALSE)),"")</f>
        <v/>
      </c>
      <c r="F29" s="29" t="str">
        <f>IF($F$4=1,IF($F$3=1,"",VLOOKUP(Report!$G$3,VULN,MATCH(Report!$A28,VULN!$1:$1,0),FALSE)),IF($F$4=2,IF($F$3=1,"",VLOOKUP(Report!$G$3,ST,MATCH(Report!$A28,VULN!$1:$1,0),FALSE)),IF($F$4=3,IF($F$3=1,"",VLOOKUP(Report!$G$3,NV,MATCH(Report!$A28,VULN!$1:$1,0),FALSE)))))</f>
        <v/>
      </c>
      <c r="G29" s="30" t="str">
        <f>IF($F$4=1,IF($F$3=1,"",VLOOKUP(Report!$G$3,VR,MATCH(Report!$A28,VR!$1:$1,0),FALSE)),"")</f>
        <v/>
      </c>
      <c r="H29" s="29" t="str">
        <f>IF($H$4=1,IF($H$3=1,"",VLOOKUP(Report!$I$3,VULN,MATCH(Report!$A28,VULN!$1:$1,0),FALSE)),IF($H$4=2,IF($H$3=1,"",VLOOKUP(Report!$I$3,ST,MATCH(Report!$A28,VULN!$1:$1,0),FALSE)),IF($H$4=3,IF($H$3=1,"",VLOOKUP(Report!$I$3,NV,MATCH(Report!$A28,VULN!$1:$1,0),FALSE)))))</f>
        <v/>
      </c>
      <c r="I29" s="31" t="str">
        <f>IF($H$4=1,IF($H$3=1,"",VLOOKUP(Report!$I$3,VR,MATCH(Report!$A28,VR!$1:$1,0),FALSE)),"")</f>
        <v/>
      </c>
    </row>
    <row r="30" spans="1:11" ht="30" customHeight="1" x14ac:dyDescent="0.2">
      <c r="A30" s="39" t="s">
        <v>70</v>
      </c>
      <c r="B30" s="179">
        <f>IF($B$4=1,VLOOKUP("United States",VULN,MATCH($A30,VULN!$1:$1,0),FALSE),IF($B$4=2,VLOOKUP("United States",ST,MATCH($A30,VULN!$1:$1,0),FALSE),IF($B$4=3,VLOOKUP("United States",NV,MATCH($A30,VULN!$1:$1,0),FALSE))))</f>
        <v>81.576485461441209</v>
      </c>
      <c r="C30" s="180"/>
      <c r="D30" s="29" t="str">
        <f>IF($D$4=1,IF($D$3=1,"",VLOOKUP(Report!$E$3,VULN,MATCH(Report!$A30,VULN!$1:$1,0),FALSE)),IF($D$4=2,IF($D$3=1,"",VLOOKUP(Report!$E$3,ST,MATCH(Report!$A30,VULN!$1:$1,0),FALSE)),IF($D$4=3,IF($D$3=1,"",VLOOKUP(Report!$E$3,NV,MATCH(Report!$A30,VULN!$1:$1,0),FALSE)))))</f>
        <v/>
      </c>
      <c r="E30" s="30" t="str">
        <f>IF($D$4=1,IF($D$3=1,"",VLOOKUP(Report!$E$3,VR,MATCH(Report!$A30,VR!$1:$1,0),FALSE)),"")</f>
        <v/>
      </c>
      <c r="F30" s="29" t="str">
        <f>IF($F$4=1,IF($F$3=1,"",VLOOKUP(Report!$G$3,VULN,MATCH(Report!$A30,VULN!$1:$1,0),FALSE)),IF($F$4=2,IF($F$3=1,"",VLOOKUP(Report!$G$3,ST,MATCH(Report!$A30,VULN!$1:$1,0),FALSE)),IF($F$4=3,IF($F$3=1,"",VLOOKUP(Report!$G$3,NV,MATCH(Report!$A30,VULN!$1:$1,0),FALSE)))))</f>
        <v/>
      </c>
      <c r="G30" s="30" t="str">
        <f>IF($F$4=1,IF($F$3=1,"",VLOOKUP(Report!$G$3,VR,MATCH(Report!$A30,VR!$1:$1,0),FALSE)),"")</f>
        <v/>
      </c>
      <c r="H30" s="29" t="str">
        <f>IF($H$4=1,IF($H$3=1,"",VLOOKUP(Report!$I$3,VULN,MATCH(Report!$A30,VULN!$1:$1,0),FALSE)),IF($H$4=2,IF($H$3=1,"",VLOOKUP(Report!$I$3,ST,MATCH(Report!$A30,VULN!$1:$1,0),FALSE)),IF($H$4=3,IF($H$3=1,"",VLOOKUP(Report!$I$3,NV,MATCH(Report!$A30,VULN!$1:$1,0),FALSE)))))</f>
        <v/>
      </c>
      <c r="I30" s="31" t="str">
        <f>IF($H$4=1,IF($H$3=1,"",VLOOKUP(Report!$I$3,VR,MATCH(Report!$A30,VR!$1:$1,0),FALSE)),"")</f>
        <v/>
      </c>
    </row>
    <row r="31" spans="1:11" ht="15" customHeight="1" x14ac:dyDescent="0.2">
      <c r="A31" s="39" t="s">
        <v>69</v>
      </c>
      <c r="B31" s="179">
        <f>IF($B$4=1,VLOOKUP("United States",VULN,MATCH($A31,VULN!$1:$1,0),FALSE),IF($B$4=2,VLOOKUP("United States",ST,MATCH($A31,VULN!$1:$1,0),FALSE),IF($B$4=3,VLOOKUP("United States",NV,MATCH($A31,VULN!$1:$1,0),FALSE))))</f>
        <v>62.987357699115066</v>
      </c>
      <c r="C31" s="180"/>
      <c r="D31" s="29" t="str">
        <f>IF($D$4=1,IF($D$3=1,"",VLOOKUP(Report!$E$3,VULN,MATCH(Report!$A31,VULN!$1:$1,0),FALSE)),IF($D$4=2,IF($D$3=1,"",VLOOKUP(Report!$E$3,ST,MATCH(Report!$A31,VULN!$1:$1,0),FALSE)),IF($D$4=3,IF($D$3=1,"",VLOOKUP(Report!$E$3,NV,MATCH(Report!$A31,VULN!$1:$1,0),FALSE)))))</f>
        <v/>
      </c>
      <c r="E31" s="30" t="str">
        <f>IF($D$4=1,IF($D$3=1,"",VLOOKUP(Report!$E$3,VR,MATCH(Report!$A31,VR!$1:$1,0),FALSE)),"")</f>
        <v/>
      </c>
      <c r="F31" s="29" t="str">
        <f>IF($F$4=1,IF($F$3=1,"",VLOOKUP(Report!$G$3,VULN,MATCH(Report!$A31,VULN!$1:$1,0),FALSE)),IF($F$4=2,IF($F$3=1,"",VLOOKUP(Report!$G$3,ST,MATCH(Report!$A31,VULN!$1:$1,0),FALSE)),IF($F$4=3,IF($F$3=1,"",VLOOKUP(Report!$G$3,NV,MATCH(Report!$A31,VULN!$1:$1,0),FALSE)))))</f>
        <v/>
      </c>
      <c r="G31" s="30" t="str">
        <f>IF($F$4=1,IF($F$3=1,"",VLOOKUP(Report!$G$3,VR,MATCH(Report!$A31,VR!$1:$1,0),FALSE)),"")</f>
        <v/>
      </c>
      <c r="H31" s="29" t="str">
        <f>IF($H$4=1,IF($H$3=1,"",VLOOKUP(Report!$I$3,VULN,MATCH(Report!$A31,VULN!$1:$1,0),FALSE)),IF($H$4=2,IF($H$3=1,"",VLOOKUP(Report!$I$3,ST,MATCH(Report!$A31,VULN!$1:$1,0),FALSE)),IF($H$4=3,IF($H$3=1,"",VLOOKUP(Report!$I$3,NV,MATCH(Report!$A31,VULN!$1:$1,0),FALSE)))))</f>
        <v/>
      </c>
      <c r="I31" s="31" t="str">
        <f>IF($H$4=1,IF($H$3=1,"",VLOOKUP(Report!$I$3,VR,MATCH(Report!$A31,VR!$1:$1,0),FALSE)),"")</f>
        <v/>
      </c>
    </row>
    <row r="32" spans="1:11" ht="15" customHeight="1" x14ac:dyDescent="0.2">
      <c r="A32" s="132" t="s">
        <v>71</v>
      </c>
      <c r="B32" s="173" t="s">
        <v>80</v>
      </c>
      <c r="C32" s="174"/>
      <c r="D32" s="133" t="s">
        <v>80</v>
      </c>
      <c r="E32" s="134" t="str">
        <f>IF($D$4=1,IF($D$3=1,"",VLOOKUP(Report!$E$3,VR,MATCH(Report!$A32,VR!$1:$1,0),FALSE)),"")</f>
        <v/>
      </c>
      <c r="F32" s="133" t="s">
        <v>80</v>
      </c>
      <c r="G32" s="134" t="str">
        <f>IF($F$4=1,IF($F$3=1,"",VLOOKUP(Report!$G$3,VR,MATCH(Report!$A32,VR!$1:$1,0),FALSE)),"")</f>
        <v/>
      </c>
      <c r="H32" s="133" t="s">
        <v>80</v>
      </c>
      <c r="I32" s="135" t="str">
        <f>IF($H$4=1,IF($H$3=1,"",VLOOKUP(Report!$I$3,VR,MATCH(Report!$A32,VR!$1:$1,0),FALSE)),"")</f>
        <v/>
      </c>
    </row>
    <row r="33" spans="1:9" ht="30" customHeight="1" x14ac:dyDescent="0.2">
      <c r="A33" s="39" t="s">
        <v>83</v>
      </c>
      <c r="B33" s="175" t="str">
        <f>IF($B$4=1,VLOOKUP("United States",VULN,MATCH($A33,VULN!$1:$1,0),FALSE),IF($B$4=2,VLOOKUP("United States",ST,MATCH($A33,VULN!$1:$1,0),FALSE),IF($B$4=3,VLOOKUP("United States",NV,MATCH($A33,VULN!$1:$1,0),FALSE))))</f>
        <v>-</v>
      </c>
      <c r="C33" s="176"/>
      <c r="D33" s="32" t="str">
        <f>IF($D$4=1,IF($D$3=1,"",VLOOKUP(Report!$E$3,VULN,MATCH(Report!$A33,VULN!$1:$1,0),FALSE)),IF($D$4=2,IF($D$3=1,"",VLOOKUP(Report!$E$3,ST,MATCH(Report!$A33,VULN!$1:$1,0),FALSE)),IF($D$4=3,IF($D$3=1,"",VLOOKUP(Report!$E$3,NV,MATCH(Report!$A33,VULN!$1:$1,0),FALSE)))))</f>
        <v/>
      </c>
      <c r="E33" s="30" t="str">
        <f>IF($D$4=1,IF($D$3=1,"",VLOOKUP(Report!$E$3,VR,MATCH(Report!$A33,VR!$1:$1,0),FALSE)),"")</f>
        <v/>
      </c>
      <c r="F33" s="32" t="str">
        <f>IF($F$4=1,IF($F$3=1,"",VLOOKUP(Report!$G$3,VULN,MATCH(Report!$A33,VULN!$1:$1,0),FALSE)),IF($F$4=2,IF($F$3=1,"",VLOOKUP(Report!$G$3,ST,MATCH(Report!$A33,VULN!$1:$1,0),FALSE)),IF($F$4=3,IF($F$3=1,"",VLOOKUP(Report!$G$3,NV,MATCH(Report!$A33,VULN!$1:$1,0),FALSE)))))</f>
        <v/>
      </c>
      <c r="G33" s="30" t="str">
        <f>IF($F$4=1,IF($F$3=1,"",VLOOKUP(Report!$G$3,VR,MATCH(Report!$A33,VR!$1:$1,0),FALSE)),"")</f>
        <v/>
      </c>
      <c r="H33" s="32" t="str">
        <f>IF($H$4=1,IF($H$3=1,"",VLOOKUP(Report!$I$3,VULN,MATCH(Report!$A33,VULN!$1:$1,0),FALSE)),IF($H$4=2,IF($H$3=1,"",VLOOKUP(Report!$I$3,ST,MATCH(Report!$A33,VULN!$1:$1,0),FALSE)),IF($H$4=3,IF($H$3=1,"",VLOOKUP(Report!$I$3,NV,MATCH(Report!$A33,VULN!$1:$1,0),FALSE)))))</f>
        <v/>
      </c>
      <c r="I33" s="31" t="str">
        <f>IF($H$4=1,IF($H$3=1,"",VLOOKUP(Report!$I$3,VR,MATCH(Report!$A33,VR!$1:$1,0),FALSE)),"")</f>
        <v/>
      </c>
    </row>
    <row r="34" spans="1:9" ht="30" customHeight="1" x14ac:dyDescent="0.2">
      <c r="A34" s="39" t="s">
        <v>84</v>
      </c>
      <c r="B34" s="177" t="str">
        <f>IF($B$4=1,VLOOKUP("United States",VULN,MATCH($A34,VULN!$1:$1,0),FALSE),IF($B$4=2,VLOOKUP("United States",ST,MATCH($A34,VULN!$1:$1,0),FALSE),IF($B$4=3,VLOOKUP("United States",NV,MATCH($A34,VULN!$1:$1,0),FALSE))))</f>
        <v>-</v>
      </c>
      <c r="C34" s="178"/>
      <c r="D34" s="32" t="str">
        <f>IF($D$4=1,IF($D$3=1,"",VLOOKUP(Report!$E$3,VULN,MATCH(Report!$A34,VULN!$1:$1,0),FALSE)),IF($D$4=2,IF($D$3=1,"",VLOOKUP(Report!$E$3,ST,MATCH(Report!$A34,VULN!$1:$1,0),FALSE)),IF($D$4=3,IF($D$3=1,"",VLOOKUP(Report!$E$3,NV,MATCH(Report!$A34,VULN!$1:$1,0),FALSE)))))</f>
        <v/>
      </c>
      <c r="E34" s="30" t="str">
        <f>IF($D$4=1,IF($D$3=1,"",VLOOKUP(Report!$E$3,VR,MATCH(Report!$A34,VR!$1:$1,0),FALSE)),"")</f>
        <v/>
      </c>
      <c r="F34" s="32" t="str">
        <f>IF($F$4=1,IF($F$3=1,"",VLOOKUP(Report!$G$3,VULN,MATCH(Report!$A34,VULN!$1:$1,0),FALSE)),IF($F$4=2,IF($F$3=1,"",VLOOKUP(Report!$G$3,ST,MATCH(Report!$A34,VULN!$1:$1,0),FALSE)),IF($F$4=3,IF($F$3=1,"",VLOOKUP(Report!$G$3,NV,MATCH(Report!$A34,VULN!$1:$1,0),FALSE)))))</f>
        <v/>
      </c>
      <c r="G34" s="30" t="str">
        <f>IF($F$4=1,IF($F$3=1,"",VLOOKUP(Report!$G$3,VR,MATCH(Report!$A34,VR!$1:$1,0),FALSE)),"")</f>
        <v/>
      </c>
      <c r="H34" s="32" t="str">
        <f>IF($H$4=1,IF($H$3=1,"",VLOOKUP(Report!$I$3,VULN,MATCH(Report!$A34,VULN!$1:$1,0),FALSE)),IF($H$4=2,IF($H$3=1,"",VLOOKUP(Report!$I$3,ST,MATCH(Report!$A34,VULN!$1:$1,0),FALSE)),IF($H$4=3,IF($H$3=1,"",VLOOKUP(Report!$I$3,NV,MATCH(Report!$A34,VULN!$1:$1,0),FALSE)))))</f>
        <v/>
      </c>
      <c r="I34" s="31" t="str">
        <f>IF($H$4=1,IF($H$3=1,"",VLOOKUP(Report!$I$3,VR,MATCH(Report!$A34,VR!$1:$1,0),FALSE)),"")</f>
        <v/>
      </c>
    </row>
    <row r="35" spans="1:9" ht="30" customHeight="1" x14ac:dyDescent="0.2">
      <c r="A35" s="39" t="s">
        <v>85</v>
      </c>
      <c r="B35" s="177" t="str">
        <f>IF($B$4=1,VLOOKUP("United States",VULN,MATCH($A35,VULN!$1:$1,0),FALSE),IF($B$4=2,VLOOKUP("United States",ST,MATCH($A35,VULN!$1:$1,0),FALSE),IF($B$4=3,VLOOKUP("United States",NV,MATCH($A35,VULN!$1:$1,0),FALSE))))</f>
        <v>-</v>
      </c>
      <c r="C35" s="178"/>
      <c r="D35" s="32" t="str">
        <f>IF($D$4=1,IF($D$3=1,"",VLOOKUP(Report!$E$3,VULN,MATCH(Report!$A35,VULN!$1:$1,0),FALSE)),IF($D$4=2,IF($D$3=1,"",VLOOKUP(Report!$E$3,ST,MATCH(Report!$A35,VULN!$1:$1,0),FALSE)),IF($D$4=3,IF($D$3=1,"",VLOOKUP(Report!$E$3,NV,MATCH(Report!$A35,VULN!$1:$1,0),FALSE)))))</f>
        <v/>
      </c>
      <c r="E35" s="30" t="str">
        <f>IF($D$4=1,IF($D$3=1,"",VLOOKUP(Report!$E$3,VR,MATCH(Report!$A35,VR!$1:$1,0),FALSE)),"")</f>
        <v/>
      </c>
      <c r="F35" s="32" t="str">
        <f>IF($F$4=1,IF($F$3=1,"",VLOOKUP(Report!$G$3,VULN,MATCH(Report!$A35,VULN!$1:$1,0),FALSE)),IF($F$4=2,IF($F$3=1,"",VLOOKUP(Report!$G$3,ST,MATCH(Report!$A35,VULN!$1:$1,0),FALSE)),IF($F$4=3,IF($F$3=1,"",VLOOKUP(Report!$G$3,NV,MATCH(Report!$A35,VULN!$1:$1,0),FALSE)))))</f>
        <v/>
      </c>
      <c r="G35" s="30" t="str">
        <f>IF($F$4=1,IF($F$3=1,"",VLOOKUP(Report!$G$3,VR,MATCH(Report!$A35,VR!$1:$1,0),FALSE)),"")</f>
        <v/>
      </c>
      <c r="H35" s="32" t="str">
        <f>IF($H$4=1,IF($H$3=1,"",VLOOKUP(Report!$I$3,VULN,MATCH(Report!$A35,VULN!$1:$1,0),FALSE)),IF($H$4=2,IF($H$3=1,"",VLOOKUP(Report!$I$3,ST,MATCH(Report!$A35,VULN!$1:$1,0),FALSE)),IF($H$4=3,IF($H$3=1,"",VLOOKUP(Report!$I$3,NV,MATCH(Report!$A35,VULN!$1:$1,0),FALSE)))))</f>
        <v/>
      </c>
      <c r="I35" s="31" t="str">
        <f>IF($H$4=1,IF($H$3=1,"",VLOOKUP(Report!$I$3,VR,MATCH(Report!$A35,VR!$1:$1,0),FALSE)),"")</f>
        <v/>
      </c>
    </row>
    <row r="36" spans="1:9" ht="30" customHeight="1" x14ac:dyDescent="0.2">
      <c r="A36" s="39" t="s">
        <v>86</v>
      </c>
      <c r="B36" s="177">
        <f>IF($B$4=1,VLOOKUP("United States",VULN,MATCH($A36,VULN!$1:$1,0),FALSE),IF($B$4=2,VLOOKUP("United States",ST,MATCH($A36,VULN!$1:$1,0),FALSE),IF($B$4=3,VLOOKUP("United States",NV,MATCH($A36,VULN!$1:$1,0),FALSE))))</f>
        <v>10989.72</v>
      </c>
      <c r="C36" s="178"/>
      <c r="D36" s="32" t="str">
        <f>IF($D$4=1,IF($D$3=1,"",VLOOKUP(Report!$E$3,VULN,MATCH(Report!$A36,VULN!$1:$1,0),FALSE)),IF($D$4=2,IF($D$3=1,"",VLOOKUP(Report!$E$3,ST,MATCH(Report!$A36,VULN!$1:$1,0),FALSE)),IF($D$4=3,IF($D$3=1,"",VLOOKUP(Report!$E$3,NV,MATCH(Report!$A36,VULN!$1:$1,0),FALSE)))))</f>
        <v/>
      </c>
      <c r="E36" s="30" t="str">
        <f>IF($D$4=1,IF($D$3=1,"",VLOOKUP(Report!$E$3,VR,MATCH(Report!$A36,VR!$1:$1,0),FALSE)),"")</f>
        <v/>
      </c>
      <c r="F36" s="32" t="str">
        <f>IF($F$4=1,IF($F$3=1,"",VLOOKUP(Report!$G$3,VULN,MATCH(Report!$A36,VULN!$1:$1,0),FALSE)),IF($F$4=2,IF($F$3=1,"",VLOOKUP(Report!$G$3,ST,MATCH(Report!$A36,VULN!$1:$1,0),FALSE)),IF($F$4=3,IF($F$3=1,"",VLOOKUP(Report!$G$3,NV,MATCH(Report!$A36,VULN!$1:$1,0),FALSE)))))</f>
        <v/>
      </c>
      <c r="G36" s="30" t="str">
        <f>IF($F$4=1,IF($F$3=1,"",VLOOKUP(Report!$G$3,VR,MATCH(Report!$A36,VR!$1:$1,0),FALSE)),"")</f>
        <v/>
      </c>
      <c r="H36" s="32" t="str">
        <f>IF($H$4=1,IF($H$3=1,"",VLOOKUP(Report!$I$3,VULN,MATCH(Report!$A36,VULN!$1:$1,0),FALSE)),IF($H$4=2,IF($H$3=1,"",VLOOKUP(Report!$I$3,ST,MATCH(Report!$A36,VULN!$1:$1,0),FALSE)),IF($H$4=3,IF($H$3=1,"",VLOOKUP(Report!$I$3,NV,MATCH(Report!$A36,VULN!$1:$1,0),FALSE)))))</f>
        <v/>
      </c>
      <c r="I36" s="31" t="str">
        <f>IF($H$4=1,IF($H$3=1,"",VLOOKUP(Report!$I$3,VR,MATCH(Report!$A36,VR!$1:$1,0),FALSE)),"")</f>
        <v/>
      </c>
    </row>
    <row r="37" spans="1:9" ht="30" customHeight="1" x14ac:dyDescent="0.2">
      <c r="A37" s="39" t="s">
        <v>87</v>
      </c>
      <c r="B37" s="177">
        <f>IF($B$4=1,VLOOKUP("United States",VULN,MATCH($A37,VULN!$1:$1,0),FALSE),IF($B$4=2,VLOOKUP("United States",ST,MATCH($A37,VULN!$1:$1,0),FALSE),IF($B$4=3,VLOOKUP("United States",NV,MATCH($A37,VULN!$1:$1,0),FALSE))))</f>
        <v>332.22401541664345</v>
      </c>
      <c r="C37" s="178"/>
      <c r="D37" s="32" t="str">
        <f>IF($D$4=1,IF($D$3=1,"",VLOOKUP(Report!$E$3,VULN,MATCH(Report!$A37,VULN!$1:$1,0),FALSE)),IF($D$4=2,IF($D$3=1,"",VLOOKUP(Report!$E$3,ST,MATCH(Report!$A37,VULN!$1:$1,0),FALSE)),IF($D$4=3,IF($D$3=1,"",VLOOKUP(Report!$E$3,NV,MATCH(Report!$A37,VULN!$1:$1,0),FALSE)))))</f>
        <v/>
      </c>
      <c r="E37" s="30" t="str">
        <f>IF($D$4=1,IF($D$3=1,"",VLOOKUP(Report!$E$3,VR,MATCH(Report!$A37,VR!$1:$1,0),FALSE)),"")</f>
        <v/>
      </c>
      <c r="F37" s="32" t="str">
        <f>IF($F$4=1,IF($F$3=1,"",VLOOKUP(Report!$G$3,VULN,MATCH(Report!$A37,VULN!$1:$1,0),FALSE)),IF($F$4=2,IF($F$3=1,"",VLOOKUP(Report!$G$3,ST,MATCH(Report!$A37,VULN!$1:$1,0),FALSE)),IF($F$4=3,IF($F$3=1,"",VLOOKUP(Report!$G$3,NV,MATCH(Report!$A37,VULN!$1:$1,0),FALSE)))))</f>
        <v/>
      </c>
      <c r="G37" s="30" t="str">
        <f>IF($F$4=1,IF($F$3=1,"",VLOOKUP(Report!$G$3,VR,MATCH(Report!$A37,VR!$1:$1,0),FALSE)),"")</f>
        <v/>
      </c>
      <c r="H37" s="32" t="str">
        <f>IF($H$4=1,IF($H$3=1,"",VLOOKUP(Report!$I$3,VULN,MATCH(Report!$A37,VULN!$1:$1,0),FALSE)),IF($H$4=2,IF($H$3=1,"",VLOOKUP(Report!$I$3,ST,MATCH(Report!$A37,VULN!$1:$1,0),FALSE)),IF($H$4=3,IF($H$3=1,"",VLOOKUP(Report!$I$3,NV,MATCH(Report!$A37,VULN!$1:$1,0),FALSE)))))</f>
        <v/>
      </c>
      <c r="I37" s="31" t="str">
        <f>IF($H$4=1,IF($H$3=1,"",VLOOKUP(Report!$I$3,VR,MATCH(Report!$A37,VR!$1:$1,0),FALSE)),"")</f>
        <v/>
      </c>
    </row>
    <row r="38" spans="1:9" ht="15" customHeight="1" x14ac:dyDescent="0.2">
      <c r="A38" s="39" t="s">
        <v>72</v>
      </c>
      <c r="B38" s="179">
        <f>IF($B$4=1,VLOOKUP("United States",VULN,MATCH($A38,VULN!$1:$1,0),FALSE),IF($B$4=2,VLOOKUP("United States",ST,MATCH($A38,VULN!$1:$1,0),FALSE),IF($B$4=3,VLOOKUP("United States",NV,MATCH($A38,VULN!$1:$1,0),FALSE))))</f>
        <v>21.623100000000001</v>
      </c>
      <c r="C38" s="180"/>
      <c r="D38" s="29" t="str">
        <f>IF($D$4=1,IF($D$3=1,"",VLOOKUP(Report!$E$3,VULN,MATCH(Report!$A38,VULN!$1:$1,0),FALSE)),IF($D$4=2,IF($D$3=1,"",VLOOKUP(Report!$E$3,ST,MATCH(Report!$A38,VULN!$1:$1,0),FALSE)),IF($D$4=3,IF($D$3=1,"",VLOOKUP(Report!$E$3,NV,MATCH(Report!$A38,VULN!$1:$1,0),FALSE)))))</f>
        <v/>
      </c>
      <c r="E38" s="30" t="str">
        <f>IF($D$4=1,IF($D$3=1,"",VLOOKUP(Report!$E$3,VR,MATCH(Report!$A38,VR!$1:$1,0),FALSE)),"")</f>
        <v/>
      </c>
      <c r="F38" s="29" t="str">
        <f>IF($F$4=1,IF($F$3=1,"",VLOOKUP(Report!$G$3,VULN,MATCH(Report!$A38,VULN!$1:$1,0),FALSE)),IF($F$4=2,IF($F$3=1,"",VLOOKUP(Report!$G$3,ST,MATCH(Report!$A38,VULN!$1:$1,0),FALSE)),IF($F$4=3,IF($F$3=1,"",VLOOKUP(Report!$G$3,NV,MATCH(Report!$A38,VULN!$1:$1,0),FALSE)))))</f>
        <v/>
      </c>
      <c r="G38" s="30" t="str">
        <f>IF($F$4=1,IF($F$3=1,"",VLOOKUP(Report!$G$3,VR,MATCH(Report!$A38,VR!$1:$1,0),FALSE)),"")</f>
        <v/>
      </c>
      <c r="H38" s="29" t="str">
        <f>IF($H$4=1,IF($H$3=1,"",VLOOKUP(Report!$I$3,VULN,MATCH(Report!$A38,VULN!$1:$1,0),FALSE)),IF($H$4=2,IF($H$3=1,"",VLOOKUP(Report!$I$3,ST,MATCH(Report!$A38,VULN!$1:$1,0),FALSE)),IF($H$4=3,IF($H$3=1,"",VLOOKUP(Report!$I$3,NV,MATCH(Report!$A38,VULN!$1:$1,0),FALSE)))))</f>
        <v/>
      </c>
      <c r="I38" s="31" t="str">
        <f>IF($H$4=1,IF($H$3=1,"",VLOOKUP(Report!$I$3,VR,MATCH(Report!$A38,VR!$1:$1,0),FALSE)),"")</f>
        <v/>
      </c>
    </row>
    <row r="39" spans="1:9" ht="30" customHeight="1" x14ac:dyDescent="0.2">
      <c r="A39" s="39" t="s">
        <v>74</v>
      </c>
      <c r="B39" s="179">
        <f>IF($B$4=1,VLOOKUP("United States",VULN,MATCH($A39,VULN!$1:$1,0),FALSE),IF($B$4=2,VLOOKUP("United States",ST,MATCH($A39,VULN!$1:$1,0),FALSE),IF($B$4=3,VLOOKUP("United States",NV,MATCH($A39,VULN!$1:$1,0),FALSE))))</f>
        <v>18.857333367629607</v>
      </c>
      <c r="C39" s="180"/>
      <c r="D39" s="29" t="str">
        <f>IF($D$4=1,IF($D$3=1,"",VLOOKUP(Report!$E$3,VULN,MATCH(Report!$A39,VULN!$1:$1,0),FALSE)),IF($D$4=2,IF($D$3=1,"",VLOOKUP(Report!$E$3,ST,MATCH(Report!$A39,VULN!$1:$1,0),FALSE)),IF($D$4=3,IF($D$3=1,"",VLOOKUP(Report!$E$3,NV,MATCH(Report!$A39,VULN!$1:$1,0),FALSE)))))</f>
        <v/>
      </c>
      <c r="E39" s="30" t="str">
        <f>IF($D$4=1,IF($D$3=1,"",VLOOKUP(Report!$E$3,VR,MATCH(Report!$A39,VR!$1:$1,0),FALSE)),"")</f>
        <v/>
      </c>
      <c r="F39" s="29" t="str">
        <f>IF($F$4=1,IF($F$3=1,"",VLOOKUP(Report!$G$3,VULN,MATCH(Report!$A39,VULN!$1:$1,0),FALSE)),IF($F$4=2,IF($F$3=1,"",VLOOKUP(Report!$G$3,ST,MATCH(Report!$A39,VULN!$1:$1,0),FALSE)),IF($F$4=3,IF($F$3=1,"",VLOOKUP(Report!$G$3,NV,MATCH(Report!$A39,VULN!$1:$1,0),FALSE)))))</f>
        <v/>
      </c>
      <c r="G39" s="30" t="str">
        <f>IF($F$4=1,IF($F$3=1,"",VLOOKUP(Report!$G$3,VR,MATCH(Report!$A39,VR!$1:$1,0),FALSE)),"")</f>
        <v/>
      </c>
      <c r="H39" s="29" t="str">
        <f>IF($H$4=1,IF($H$3=1,"",VLOOKUP(Report!$I$3,VULN,MATCH(Report!$A39,VULN!$1:$1,0),FALSE)),IF($H$4=2,IF($H$3=1,"",VLOOKUP(Report!$I$3,ST,MATCH(Report!$A39,VULN!$1:$1,0),FALSE)),IF($H$4=3,IF($H$3=1,"",VLOOKUP(Report!$I$3,NV,MATCH(Report!$A39,VULN!$1:$1,0),FALSE)))))</f>
        <v/>
      </c>
      <c r="I39" s="31" t="str">
        <f>IF($H$4=1,IF($H$3=1,"",VLOOKUP(Report!$I$3,VR,MATCH(Report!$A39,VR!$1:$1,0),FALSE)),"")</f>
        <v/>
      </c>
    </row>
    <row r="40" spans="1:9" ht="30" customHeight="1" x14ac:dyDescent="0.2">
      <c r="A40" s="39" t="s">
        <v>73</v>
      </c>
      <c r="B40" s="181">
        <f>IF($B$4=1,VLOOKUP("United States",VULN,MATCH($A40,VULN!$1:$1,0),FALSE),IF($B$4=2,VLOOKUP("United States",ST,MATCH($A40,VULN!$1:$1,0),FALSE),IF($B$4=3,VLOOKUP("United States",NV,MATCH($A40,VULN!$1:$1,0),FALSE))))</f>
        <v>19.912644206370643</v>
      </c>
      <c r="C40" s="182"/>
      <c r="D40" s="29" t="str">
        <f>IF($D$4=1,IF($D$3=1,"",VLOOKUP(Report!$E$3,VULN,MATCH(Report!$A40,VULN!$1:$1,0),FALSE)),IF($D$4=2,IF($D$3=1,"",VLOOKUP(Report!$E$3,ST,MATCH(Report!$A40,VULN!$1:$1,0),FALSE)),IF($D$4=3,IF($D$3=1,"",VLOOKUP(Report!$E$3,NV,MATCH(Report!$A40,VULN!$1:$1,0),FALSE)))))</f>
        <v/>
      </c>
      <c r="E40" s="30" t="str">
        <f>IF($D$4=1,IF($D$3=1,"",VLOOKUP(Report!$E$3,VR,MATCH(Report!$A40,VR!$1:$1,0),FALSE)),"")</f>
        <v/>
      </c>
      <c r="F40" s="29" t="str">
        <f>IF($F$4=1,IF($F$3=1,"",VLOOKUP(Report!$G$3,VULN,MATCH(Report!$A40,VULN!$1:$1,0),FALSE)),IF($F$4=2,IF($F$3=1,"",VLOOKUP(Report!$G$3,ST,MATCH(Report!$A40,VULN!$1:$1,0),FALSE)),IF($F$4=3,IF($F$3=1,"",VLOOKUP(Report!$G$3,NV,MATCH(Report!$A40,VULN!$1:$1,0),FALSE)))))</f>
        <v/>
      </c>
      <c r="G40" s="30" t="str">
        <f>IF($F$4=1,IF($F$3=1,"",VLOOKUP(Report!$G$3,VR,MATCH(Report!$A40,VR!$1:$1,0),FALSE)),"")</f>
        <v/>
      </c>
      <c r="H40" s="29" t="str">
        <f>IF($H$4=1,IF($H$3=1,"",VLOOKUP(Report!$I$3,VULN,MATCH(Report!$A40,VULN!$1:$1,0),FALSE)),IF($H$4=2,IF($H$3=1,"",VLOOKUP(Report!$I$3,ST,MATCH(Report!$A40,VULN!$1:$1,0),FALSE)),IF($H$4=3,IF($H$3=1,"",VLOOKUP(Report!$I$3,NV,MATCH(Report!$A40,VULN!$1:$1,0),FALSE)))))</f>
        <v/>
      </c>
      <c r="I40" s="31" t="str">
        <f>IF($H$4=1,IF($H$3=1,"",VLOOKUP(Report!$I$3,VR,MATCH(Report!$A40,VR!$1:$1,0),FALSE)),"")</f>
        <v/>
      </c>
    </row>
    <row r="41" spans="1:9" ht="15" customHeight="1" x14ac:dyDescent="0.2">
      <c r="A41" s="132" t="s">
        <v>75</v>
      </c>
      <c r="B41" s="173" t="s">
        <v>80</v>
      </c>
      <c r="C41" s="174"/>
      <c r="D41" s="133" t="s">
        <v>80</v>
      </c>
      <c r="E41" s="134" t="str">
        <f>IF($D$4=1,IF($D$3=1,"",VLOOKUP(Report!$E$3,VR,MATCH(Report!$A41,VR!$1:$1,0),FALSE)),"")</f>
        <v/>
      </c>
      <c r="F41" s="133" t="s">
        <v>80</v>
      </c>
      <c r="G41" s="134" t="str">
        <f>IF($F$4=1,IF($F$3=1,"",VLOOKUP(Report!$G$3,VR,MATCH(Report!$A41,VR!$1:$1,0),FALSE)),"")</f>
        <v/>
      </c>
      <c r="H41" s="133" t="s">
        <v>80</v>
      </c>
      <c r="I41" s="135" t="str">
        <f>IF($H$4=1,IF($H$3=1,"",VLOOKUP(Report!$I$3,VR,MATCH(Report!$A41,VR!$1:$1,0),FALSE)),"")</f>
        <v/>
      </c>
    </row>
    <row r="42" spans="1:9" ht="15" customHeight="1" x14ac:dyDescent="0.2">
      <c r="A42" s="39" t="s">
        <v>94</v>
      </c>
      <c r="B42" s="175">
        <f>IF($B$4=1,VLOOKUP("United States",VULN,MATCH($A42,VULN!$1:$1,0),FALSE),IF($B$4=2,VLOOKUP("United States",ST,MATCH($A42,VULN!$1:$1,0),FALSE),IF($B$4=3,VLOOKUP("United States",NV,MATCH($A42,VULN!$1:$1,0),FALSE))))</f>
        <v>11999.625682135014</v>
      </c>
      <c r="C42" s="176"/>
      <c r="D42" s="32" t="str">
        <f>IF($D$4=1,IF($D$3=1,"",VLOOKUP(Report!$E$3,VULN,MATCH(Report!$A42,VULN!$1:$1,0),FALSE)),IF($D$4=2,IF($D$3=1,"",VLOOKUP(Report!$E$3,ST,MATCH(Report!$A42,VULN!$1:$1,0),FALSE)),IF($D$4=3,IF($D$3=1,"",VLOOKUP(Report!$E$3,NV,MATCH(Report!$A42,VULN!$1:$1,0),FALSE)))))</f>
        <v/>
      </c>
      <c r="E42" s="30" t="str">
        <f>IF($D$4=1,IF($D$3=1,"",VLOOKUP(Report!$E$3,VR,MATCH(Report!$A42,VR!$1:$1,0),FALSE)),"")</f>
        <v/>
      </c>
      <c r="F42" s="32" t="str">
        <f>IF($F$4=1,IF($F$3=1,"",VLOOKUP(Report!$G$3,VULN,MATCH(Report!$A42,VULN!$1:$1,0),FALSE)),IF($F$4=2,IF($F$3=1,"",VLOOKUP(Report!$G$3,ST,MATCH(Report!$A42,VULN!$1:$1,0),FALSE)),IF($F$4=3,IF($F$3=1,"",VLOOKUP(Report!$G$3,NV,MATCH(Report!$A42,VULN!$1:$1,0),FALSE)))))</f>
        <v/>
      </c>
      <c r="G42" s="30" t="str">
        <f>IF($F$4=1,IF($F$3=1,"",VLOOKUP(Report!$G$3,VR,MATCH(Report!$A42,VR!$1:$1,0),FALSE)),"")</f>
        <v/>
      </c>
      <c r="H42" s="32" t="str">
        <f>IF($H$4=1,IF($H$3=1,"",VLOOKUP(Report!$I$3,VULN,MATCH(Report!$A42,VULN!$1:$1,0),FALSE)),IF($H$4=2,IF($H$3=1,"",VLOOKUP(Report!$I$3,ST,MATCH(Report!$A42,VULN!$1:$1,0),FALSE)),IF($H$4=3,IF($H$3=1,"",VLOOKUP(Report!$I$3,NV,MATCH(Report!$A42,VULN!$1:$1,0),FALSE)))))</f>
        <v/>
      </c>
      <c r="I42" s="31" t="str">
        <f>IF($H$4=1,IF($H$3=1,"",VLOOKUP(Report!$I$3,VR,MATCH(Report!$A42,VR!$1:$1,0),FALSE)),"")</f>
        <v/>
      </c>
    </row>
    <row r="43" spans="1:9" ht="15" customHeight="1" x14ac:dyDescent="0.2">
      <c r="A43" s="39" t="s">
        <v>95</v>
      </c>
      <c r="B43" s="184">
        <f>IF($B$4=1,VLOOKUP("United States",VULN,MATCH($A43,VULN!$1:$1,0),FALSE),IF($B$4=2,VLOOKUP("United States",ST,MATCH($A43,VULN!$1:$1,0),FALSE),IF($B$4=3,VLOOKUP("United States",NV,MATCH($A43,VULN!$1:$1,0),FALSE))))</f>
        <v>7.9785575549409478</v>
      </c>
      <c r="C43" s="185"/>
      <c r="D43" s="148" t="str">
        <f>IF($D$4=1,IF($D$3=1,"",VLOOKUP(Report!$E$3,VULN,MATCH(Report!$A43,VULN!$1:$1,0),FALSE)),IF($D$4=2,IF($D$3=1,"",VLOOKUP(Report!$E$3,ST,MATCH(Report!$A43,VULN!$1:$1,0),FALSE)),IF($D$4=3,IF($D$3=1,"",VLOOKUP(Report!$E$3,NV,MATCH(Report!$A43,VULN!$1:$1,0),FALSE)))))</f>
        <v/>
      </c>
      <c r="E43" s="30" t="str">
        <f>IF($D$4=1,IF($D$3=1,"",VLOOKUP(Report!$E$3,VR,MATCH(Report!$A43,VR!$1:$1,0),FALSE)),"")</f>
        <v/>
      </c>
      <c r="F43" s="148" t="str">
        <f>IF($F$4=1,IF($F$3=1,"",VLOOKUP(Report!$G$3,VULN,MATCH(Report!$A43,VULN!$1:$1,0),FALSE)),IF($F$4=2,IF($F$3=1,"",VLOOKUP(Report!$G$3,ST,MATCH(Report!$A43,VULN!$1:$1,0),FALSE)),IF($F$4=3,IF($F$3=1,"",VLOOKUP(Report!$G$3,NV,MATCH(Report!$A43,VULN!$1:$1,0),FALSE)))))</f>
        <v/>
      </c>
      <c r="G43" s="30" t="str">
        <f>IF($F$4=1,IF($F$3=1,"",VLOOKUP(Report!$G$3,VR,MATCH(Report!$A43,VR!$1:$1,0),FALSE)),"")</f>
        <v/>
      </c>
      <c r="H43" s="148" t="str">
        <f>IF($H$4=1,IF($H$3=1,"",VLOOKUP(Report!$I$3,VULN,MATCH(Report!$A43,VULN!$1:$1,0),FALSE)),IF($H$4=2,IF($H$3=1,"",VLOOKUP(Report!$I$3,ST,MATCH(Report!$A43,VULN!$1:$1,0),FALSE)),IF($H$4=3,IF($H$3=1,"",VLOOKUP(Report!$I$3,NV,MATCH(Report!$A43,VULN!$1:$1,0),FALSE)))))</f>
        <v/>
      </c>
      <c r="I43" s="31" t="str">
        <f>IF($H$4=1,IF($H$3=1,"",VLOOKUP(Report!$I$3,VR,MATCH(Report!$A43,VR!$1:$1,0),FALSE)),"")</f>
        <v/>
      </c>
    </row>
    <row r="44" spans="1:9" ht="15" customHeight="1" x14ac:dyDescent="0.2">
      <c r="A44" s="39" t="s">
        <v>76</v>
      </c>
      <c r="B44" s="179">
        <f>IF($B$4=1,VLOOKUP("United States",VULN,MATCH($A44,VULN!$1:$1,0),FALSE),IF($B$4=2,VLOOKUP("United States",ST,MATCH($A44,VULN!$1:$1,0),FALSE),IF($B$4=3,VLOOKUP("United States",NV,MATCH($A44,VULN!$1:$1,0),FALSE))))</f>
        <v>26.895978302056172</v>
      </c>
      <c r="C44" s="180"/>
      <c r="D44" s="29" t="str">
        <f>IF($D$4=1,IF($D$3=1,"",VLOOKUP(Report!$E$3,VULN,MATCH(Report!$A44,VULN!$1:$1,0),FALSE)),IF($D$4=2,IF($D$3=1,"",VLOOKUP(Report!$E$3,ST,MATCH(Report!$A44,VULN!$1:$1,0),FALSE)),IF($D$4=3,IF($D$3=1,"",VLOOKUP(Report!$E$3,NV,MATCH(Report!$A44,VULN!$1:$1,0),FALSE)))))</f>
        <v/>
      </c>
      <c r="E44" s="30" t="str">
        <f>IF($D$4=1,IF($D$3=1,"",VLOOKUP(Report!$E$3,VR,MATCH(Report!$A44,VR!$1:$1,0),FALSE)),"")</f>
        <v/>
      </c>
      <c r="F44" s="29" t="str">
        <f>IF($F$4=1,IF($F$3=1,"",VLOOKUP(Report!$G$3,VULN,MATCH(Report!$A44,VULN!$1:$1,0),FALSE)),IF($F$4=2,IF($F$3=1,"",VLOOKUP(Report!$G$3,ST,MATCH(Report!$A44,VULN!$1:$1,0),FALSE)),IF($F$4=3,IF($F$3=1,"",VLOOKUP(Report!$G$3,NV,MATCH(Report!$A44,VULN!$1:$1,0),FALSE)))))</f>
        <v/>
      </c>
      <c r="G44" s="30" t="str">
        <f>IF($F$4=1,IF($F$3=1,"",VLOOKUP(Report!$G$3,VR,MATCH(Report!$A44,VR!$1:$1,0),FALSE)),"")</f>
        <v/>
      </c>
      <c r="H44" s="29" t="str">
        <f>IF($H$4=1,IF($H$3=1,"",VLOOKUP(Report!$I$3,VULN,MATCH(Report!$A44,VULN!$1:$1,0),FALSE)),IF($H$4=2,IF($H$3=1,"",VLOOKUP(Report!$I$3,ST,MATCH(Report!$A44,VULN!$1:$1,0),FALSE)),IF($H$4=3,IF($H$3=1,"",VLOOKUP(Report!$I$3,NV,MATCH(Report!$A44,VULN!$1:$1,0),FALSE)))))</f>
        <v/>
      </c>
      <c r="I44" s="31" t="str">
        <f>IF($H$4=1,IF($H$3=1,"",VLOOKUP(Report!$I$3,VR,MATCH(Report!$A44,VR!$1:$1,0),FALSE)),"")</f>
        <v/>
      </c>
    </row>
    <row r="45" spans="1:9" ht="15" customHeight="1" x14ac:dyDescent="0.2">
      <c r="A45" s="39" t="s">
        <v>77</v>
      </c>
      <c r="B45" s="179">
        <f>IF($B$4=1,VLOOKUP("United States",VULN,MATCH($A45,VULN!$1:$1,0),FALSE),IF($B$4=2,VLOOKUP("United States",ST,MATCH($A45,VULN!$1:$1,0),FALSE),IF($B$4=3,VLOOKUP("United States",NV,MATCH($A45,VULN!$1:$1,0),FALSE))))</f>
        <v>33.684502337621716</v>
      </c>
      <c r="C45" s="180"/>
      <c r="D45" s="29" t="str">
        <f>IF($D$4=1,IF($D$3=1,"",VLOOKUP(Report!$E$3,VULN,MATCH(Report!$A45,VULN!$1:$1,0),FALSE)),IF($D$4=2,IF($D$3=1,"",VLOOKUP(Report!$E$3,ST,MATCH(Report!$A45,VULN!$1:$1,0),FALSE)),IF($D$4=3,IF($D$3=1,"",VLOOKUP(Report!$E$3,NV,MATCH(Report!$A45,VULN!$1:$1,0),FALSE)))))</f>
        <v/>
      </c>
      <c r="E45" s="30" t="str">
        <f>IF($D$4=1,IF($D$3=1,"",VLOOKUP(Report!$E$3,VR,MATCH(Report!$A45,VR!$1:$1,0),FALSE)),"")</f>
        <v/>
      </c>
      <c r="F45" s="29" t="str">
        <f>IF($F$4=1,IF($F$3=1,"",VLOOKUP(Report!$G$3,VULN,MATCH(Report!$A45,VULN!$1:$1,0),FALSE)),IF($F$4=2,IF($F$3=1,"",VLOOKUP(Report!$G$3,ST,MATCH(Report!$A45,VULN!$1:$1,0),FALSE)),IF($F$4=3,IF($F$3=1,"",VLOOKUP(Report!$G$3,NV,MATCH(Report!$A45,VULN!$1:$1,0),FALSE)))))</f>
        <v/>
      </c>
      <c r="G45" s="30" t="str">
        <f>IF($F$4=1,IF($F$3=1,"",VLOOKUP(Report!$G$3,VR,MATCH(Report!$A45,VR!$1:$1,0),FALSE)),"")</f>
        <v/>
      </c>
      <c r="H45" s="29" t="str">
        <f>IF($H$4=1,IF($H$3=1,"",VLOOKUP(Report!$I$3,VULN,MATCH(Report!$A45,VULN!$1:$1,0),FALSE)),IF($H$4=2,IF($H$3=1,"",VLOOKUP(Report!$I$3,ST,MATCH(Report!$A45,VULN!$1:$1,0),FALSE)),IF($H$4=3,IF($H$3=1,"",VLOOKUP(Report!$I$3,NV,MATCH(Report!$A45,VULN!$1:$1,0),FALSE)))))</f>
        <v/>
      </c>
      <c r="I45" s="31" t="str">
        <f>IF($H$4=1,IF($H$3=1,"",VLOOKUP(Report!$I$3,VR,MATCH(Report!$A45,VR!$1:$1,0),FALSE)),"")</f>
        <v/>
      </c>
    </row>
    <row r="46" spans="1:9" ht="15" customHeight="1" x14ac:dyDescent="0.2">
      <c r="A46" s="39" t="s">
        <v>78</v>
      </c>
      <c r="B46" s="179">
        <f>IF($B$4=1,VLOOKUP("United States",VULN,MATCH($A46,VULN!$1:$1,0),FALSE),IF($B$4=2,VLOOKUP("United States",ST,MATCH($A46,VULN!$1:$1,0),FALSE),IF($B$4=3,VLOOKUP("United States",NV,MATCH($A46,VULN!$1:$1,0),FALSE))))</f>
        <v>47.670755452331363</v>
      </c>
      <c r="C46" s="180"/>
      <c r="D46" s="29" t="str">
        <f>IF($D$4=1,IF($D$3=1,"",VLOOKUP(Report!$E$3,VULN,MATCH(Report!$A46,VULN!$1:$1,0),FALSE)),IF($D$4=2,IF($D$3=1,"",VLOOKUP(Report!$E$3,ST,MATCH(Report!$A46,VULN!$1:$1,0),FALSE)),IF($D$4=3,IF($D$3=1,"",VLOOKUP(Report!$E$3,NV,MATCH(Report!$A46,VULN!$1:$1,0),FALSE)))))</f>
        <v/>
      </c>
      <c r="E46" s="30" t="str">
        <f>IF($D$4=1,IF($D$3=1,"",VLOOKUP(Report!$E$3,VR,MATCH(Report!$A46,VR!$1:$1,0),FALSE)),"")</f>
        <v/>
      </c>
      <c r="F46" s="29" t="str">
        <f>IF($F$4=1,IF($F$3=1,"",VLOOKUP(Report!$G$3,VULN,MATCH(Report!$A46,VULN!$1:$1,0),FALSE)),IF($F$4=2,IF($F$3=1,"",VLOOKUP(Report!$G$3,ST,MATCH(Report!$A46,VULN!$1:$1,0),FALSE)),IF($F$4=3,IF($F$3=1,"",VLOOKUP(Report!$G$3,NV,MATCH(Report!$A46,VULN!$1:$1,0),FALSE)))))</f>
        <v/>
      </c>
      <c r="G46" s="30" t="str">
        <f>IF($F$4=1,IF($F$3=1,"",VLOOKUP(Report!$G$3,VR,MATCH(Report!$A46,VR!$1:$1,0),FALSE)),"")</f>
        <v/>
      </c>
      <c r="H46" s="29" t="str">
        <f>IF($H$4=1,IF($H$3=1,"",VLOOKUP(Report!$I$3,VULN,MATCH(Report!$A46,VULN!$1:$1,0),FALSE)),IF($H$4=2,IF($H$3=1,"",VLOOKUP(Report!$I$3,ST,MATCH(Report!$A46,VULN!$1:$1,0),FALSE)),IF($H$4=3,IF($H$3=1,"",VLOOKUP(Report!$I$3,NV,MATCH(Report!$A46,VULN!$1:$1,0),FALSE)))))</f>
        <v/>
      </c>
      <c r="I46" s="31" t="str">
        <f>IF($H$4=1,IF($H$3=1,"",VLOOKUP(Report!$I$3,VR,MATCH(Report!$A46,VR!$1:$1,0),FALSE)),"")</f>
        <v/>
      </c>
    </row>
    <row r="47" spans="1:9" ht="15" customHeight="1" x14ac:dyDescent="0.2">
      <c r="A47" s="40" t="s">
        <v>192</v>
      </c>
      <c r="B47" s="181">
        <f>IF($B$4=1,VLOOKUP("United States",VULN,MATCH($A47,VULN!$1:$1,0),FALSE),IF($B$4=2,VLOOKUP("United States",ST,MATCH($A47,VULN!$1:$1,0),FALSE),IF($B$4=3,VLOOKUP("United States",NV,MATCH($A47,VULN!$1:$1,0),FALSE))))</f>
        <v>15.85897364482449</v>
      </c>
      <c r="C47" s="182"/>
      <c r="D47" s="33" t="str">
        <f>IF($D$4=1,IF($D$3=1,"",VLOOKUP(Report!$E$3,VULN,MATCH(Report!$A47,VULN!$1:$1,0),FALSE)),IF($D$4=2,IF($D$3=1,"",VLOOKUP(Report!$E$3,ST,MATCH(Report!$A47,VULN!$1:$1,0),FALSE)),IF($D$4=3,IF($D$3=1,"",VLOOKUP(Report!$E$3,NV,MATCH(Report!$A47,VULN!$1:$1,0),FALSE)))))</f>
        <v/>
      </c>
      <c r="E47" s="34" t="str">
        <f>IF($D$4=1,IF($D$3=1,"",VLOOKUP(Report!$E$3,VR,MATCH(Report!$A47,VR!$1:$1,0),FALSE)),"")</f>
        <v/>
      </c>
      <c r="F47" s="33" t="str">
        <f>IF($F$4=1,IF($F$3=1,"",VLOOKUP(Report!$G$3,VULN,MATCH(Report!$A47,VULN!$1:$1,0),FALSE)),IF($F$4=2,IF($F$3=1,"",VLOOKUP(Report!$G$3,ST,MATCH(Report!$A47,VULN!$1:$1,0),FALSE)),IF($F$4=3,IF($F$3=1,"",VLOOKUP(Report!$G$3,NV,MATCH(Report!$A47,VULN!$1:$1,0),FALSE)))))</f>
        <v/>
      </c>
      <c r="G47" s="34" t="str">
        <f>IF($F$4=1,IF($F$3=1,"",VLOOKUP(Report!$G$3,VR,MATCH(Report!$A47,VR!$1:$1,0),FALSE)),"")</f>
        <v/>
      </c>
      <c r="H47" s="33" t="str">
        <f>IF($H$4=1,IF($H$3=1,"",VLOOKUP(Report!$I$3,VULN,MATCH(Report!$A47,VULN!$1:$1,0),FALSE)),IF($H$4=2,IF($H$3=1,"",VLOOKUP(Report!$I$3,ST,MATCH(Report!$A47,VULN!$1:$1,0),FALSE)),IF($H$4=3,IF($H$3=1,"",VLOOKUP(Report!$I$3,NV,MATCH(Report!$A47,VULN!$1:$1,0),FALSE)))))</f>
        <v/>
      </c>
      <c r="I47" s="35" t="str">
        <f>IF($H$4=1,IF($H$3=1,"",VLOOKUP(Report!$I$3,VR,MATCH(Report!$A47,VR!$1:$1,0),FALSE)),"")</f>
        <v/>
      </c>
    </row>
    <row r="48" spans="1:9" ht="15" customHeight="1" x14ac:dyDescent="0.2">
      <c r="A48" s="25"/>
      <c r="B48" s="24"/>
      <c r="C48" s="24"/>
      <c r="D48" s="24"/>
      <c r="E48" s="23"/>
      <c r="F48" s="24"/>
      <c r="G48" s="23"/>
      <c r="H48" s="24"/>
      <c r="I48" s="23"/>
    </row>
    <row r="49" spans="1:9" ht="30" customHeight="1" x14ac:dyDescent="0.2">
      <c r="A49" s="183" t="s">
        <v>200</v>
      </c>
      <c r="B49" s="183"/>
      <c r="C49" s="183"/>
      <c r="D49" s="183"/>
      <c r="E49" s="183"/>
      <c r="F49" s="183"/>
      <c r="G49" s="183"/>
      <c r="H49" s="183"/>
      <c r="I49" s="183"/>
    </row>
  </sheetData>
  <mergeCells count="46">
    <mergeCell ref="B6:C6"/>
    <mergeCell ref="D10:E10"/>
    <mergeCell ref="H10:I10"/>
    <mergeCell ref="F10:G10"/>
    <mergeCell ref="B10:C10"/>
    <mergeCell ref="B8:I8"/>
    <mergeCell ref="B11:C11"/>
    <mergeCell ref="B12:C12"/>
    <mergeCell ref="B14:C14"/>
    <mergeCell ref="B15:C15"/>
    <mergeCell ref="B16:C16"/>
    <mergeCell ref="B19:C19"/>
    <mergeCell ref="B18:C18"/>
    <mergeCell ref="B17:C17"/>
    <mergeCell ref="B20:C20"/>
    <mergeCell ref="B22:C22"/>
    <mergeCell ref="B21:C21"/>
    <mergeCell ref="B32:C32"/>
    <mergeCell ref="B26:C26"/>
    <mergeCell ref="B27:C27"/>
    <mergeCell ref="B28:C28"/>
    <mergeCell ref="B29:C29"/>
    <mergeCell ref="B31:C31"/>
    <mergeCell ref="B30:C30"/>
    <mergeCell ref="A49:I49"/>
    <mergeCell ref="B46:C46"/>
    <mergeCell ref="B47:C47"/>
    <mergeCell ref="B43:C43"/>
    <mergeCell ref="B44:C44"/>
    <mergeCell ref="B45:C45"/>
    <mergeCell ref="D11:E11"/>
    <mergeCell ref="F11:G11"/>
    <mergeCell ref="H11:I11"/>
    <mergeCell ref="B41:C41"/>
    <mergeCell ref="B42:C42"/>
    <mergeCell ref="B36:C36"/>
    <mergeCell ref="B37:C37"/>
    <mergeCell ref="B38:C38"/>
    <mergeCell ref="B40:C40"/>
    <mergeCell ref="B39:C39"/>
    <mergeCell ref="B33:C33"/>
    <mergeCell ref="B34:C34"/>
    <mergeCell ref="B35:C35"/>
    <mergeCell ref="B23:C23"/>
    <mergeCell ref="B24:C24"/>
    <mergeCell ref="B25:C25"/>
  </mergeCells>
  <dataValidations xWindow="218" yWindow="537" count="17">
    <dataValidation allowBlank="1" showInputMessage="1" showErrorMessage="1" promptTitle="Details:" prompt="_x000a_Low-Income: Safety-Net Hospitals_x000a__x000a_Advantaged: Non-Safety-Net Hosptials" sqref="A31"/>
    <dataValidation allowBlank="1" showInputMessage="1" showErrorMessage="1" promptTitle="Details:" prompt="_x000a_Low-Income: residence in a low-income zip code, where median household income in the zip code is less than $39,000_x000a__x000a_Advantaged: Residence in a high-income zip code, where median household income in the zip code is $64,000 or more " sqref="A33"/>
    <dataValidation allowBlank="1" showInputMessage="1" showErrorMessage="1" promptTitle="Details:" prompt="_x000a_Low-Income: Medicare beneficiaries who also receive Medicaid_x000a__x000a_Advantaged: Medicare beneficiaries who do not receive Medicaid " sqref="A36"/>
    <dataValidation allowBlank="1" showInputMessage="1" showErrorMessage="1" promptTitle="Details:" prompt="_x000a_Low-Income: all short- and long-stay nursing home patients_x000a__x000a_Advantaged: n/a" sqref="A39"/>
    <dataValidation allowBlank="1" showInputMessage="1" showErrorMessage="1" promptTitle="Details:" prompt="_x000a_Low-Income: high school diploma or less_x000a__x000a_Advantaged: at least a 4-year college degree" sqref="A42"/>
    <dataValidation allowBlank="1" showInputMessage="1" showErrorMessage="1" promptTitle="Details:" prompt="_x000a_Low-Income: under 200% of federal poverty level (FPL)_x000a__x000a_Advantaged: at or above 400% of FPL_x000a_" sqref="A24"/>
    <dataValidation allowBlank="1" showInputMessage="1" showErrorMessage="1" promptTitle="Details:" prompt="_x000a_Low-Income: low-income Medicare beneficiaries who receive a subsidy to help pay for their prescription drug benefit_x000a__x000a_Advantaged: higher-income Medicare beneficiaries who do not receive a subsidy to help pay for their prescription drug benefit" sqref="A26"/>
    <dataValidation allowBlank="1" showInputMessage="1" showErrorMessage="1" promptTitle="Details:" prompt="_x000a_Low-Income: under 200% of federal poverty level (FPL)_x000a__x000a_Advantaged: at or above 400% of FPL_x000a_" sqref="A17 A18 A44 A45 A47 A21 A22 A23"/>
    <dataValidation allowBlank="1" showInputMessage="1" showErrorMessage="1" promptTitle="Details:" prompt="_x000a_Low-Income: under 200% of federal poverty level (FPL)_x000a__x000a_Advantaged: at or above 400% of FPL_x000a_" sqref="A15"/>
    <dataValidation allowBlank="1" showInputMessage="1" showErrorMessage="1" promptTitle="Details:" prompt="_x000a_Low-Income: under 200% of federal poverty level (FPL)_x000a__x000a_advantaged: At or above 400% of FPL_x000a_" sqref="A16"/>
    <dataValidation allowBlank="1" showInputMessage="1" showErrorMessage="1" promptTitle="Details:" prompt="_x000a_Low-Income: under 200% of federal poverty level (FPL)_x000a__x000a_Advantaged: at or above 400% of FPL" sqref="A19 A46"/>
    <dataValidation allowBlank="1" showInputMessage="1" showErrorMessage="1" promptTitle="Details:" prompt="_x000a_Low-Income: high school diploma or less_x000a__x000a_Advantaged: at least a 4-year college degree" sqref="A43"/>
    <dataValidation allowBlank="1" showInputMessage="1" showErrorMessage="1" promptTitle="Details:" prompt="_x000a_Low-Income: all short- and long-stay nursing home patients_x000a__x000a_Advantaged: n/a" sqref="A40"/>
    <dataValidation allowBlank="1" showInputMessage="1" showErrorMessage="1" promptTitle="Details:" prompt="_x000a_Low-Income: Medicare beneficiaries who also receive Medicaid_x000a__x000a_Advantaged: Medicare beneficiaries who do not receive Medicaid " sqref="A38 A37"/>
    <dataValidation allowBlank="1" showInputMessage="1" showErrorMessage="1" promptTitle="Details:" prompt="_x000a_Low-Income: residence in a low-income zip code, where median household income in the zip code is less than $39,000_x000a__x000a_Advantaged: Residence in a high-income zip code, where median household income in the zip code is $64,000 or more " sqref="A35 A34"/>
    <dataValidation allowBlank="1" showInputMessage="1" showErrorMessage="1" promptTitle="Details:" prompt="Low-Income: low-income Medicare beneficiaries who receive a subsidy to help pay for their prescription drug benefit_x000a__x000a_Advantaged: higher-income Medicare beneficiaries who do not receive a subsidy to help pay for their prescription drug benefit" sqref="A25"/>
    <dataValidation allowBlank="1" showInputMessage="1" showErrorMessage="1" promptTitle="Details:" prompt="_x000a_Low-Income: Safety-Net Hospitals_x000a__x000a_Advantaged: Non-Safety-Net Hosptials" sqref="A27 A28 A29 A30"/>
  </dataValidations>
  <printOptions horizontalCentered="1"/>
  <pageMargins left="0.7" right="0.7" top="0.75" bottom="0.75" header="0.3" footer="0.3"/>
  <pageSetup scale="77" orientation="portrait" r:id="rId1"/>
  <headerFooter>
    <oddHeader>&amp;C&amp;"Arial,Bold"Commonwealth Fund Scorecard on State Health System Performance for Low-Income Populations, 2013</oddHeader>
  </headerFooter>
  <colBreaks count="1" manualBreakCount="1">
    <brk id="9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3</xdr:col>
                    <xdr:colOff>38100</xdr:colOff>
                    <xdr:row>5</xdr:row>
                    <xdr:rowOff>19050</xdr:rowOff>
                  </from>
                  <to>
                    <xdr:col>4</xdr:col>
                    <xdr:colOff>628650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5</xdr:col>
                    <xdr:colOff>38100</xdr:colOff>
                    <xdr:row>5</xdr:row>
                    <xdr:rowOff>19050</xdr:rowOff>
                  </from>
                  <to>
                    <xdr:col>6</xdr:col>
                    <xdr:colOff>619125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Drop Down 3">
              <controlPr defaultSize="0" autoLine="0" autoPict="0">
                <anchor moveWithCells="1">
                  <from>
                    <xdr:col>7</xdr:col>
                    <xdr:colOff>38100</xdr:colOff>
                    <xdr:row>5</xdr:row>
                    <xdr:rowOff>19050</xdr:rowOff>
                  </from>
                  <to>
                    <xdr:col>8</xdr:col>
                    <xdr:colOff>628650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Drop Down 4">
              <controlPr defaultSize="0" autoLine="0" autoPict="0">
                <anchor moveWithCells="1">
                  <from>
                    <xdr:col>3</xdr:col>
                    <xdr:colOff>38100</xdr:colOff>
                    <xdr:row>6</xdr:row>
                    <xdr:rowOff>9525</xdr:rowOff>
                  </from>
                  <to>
                    <xdr:col>4</xdr:col>
                    <xdr:colOff>628650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Drop Down 5">
              <controlPr defaultSize="0" autoLine="0" autoPict="0">
                <anchor moveWithCells="1">
                  <from>
                    <xdr:col>5</xdr:col>
                    <xdr:colOff>38100</xdr:colOff>
                    <xdr:row>6</xdr:row>
                    <xdr:rowOff>9525</xdr:rowOff>
                  </from>
                  <to>
                    <xdr:col>6</xdr:col>
                    <xdr:colOff>619125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Drop Down 6">
              <controlPr defaultSize="0" autoLine="0" autoPict="0">
                <anchor moveWithCells="1">
                  <from>
                    <xdr:col>7</xdr:col>
                    <xdr:colOff>38100</xdr:colOff>
                    <xdr:row>6</xdr:row>
                    <xdr:rowOff>9525</xdr:rowOff>
                  </from>
                  <to>
                    <xdr:col>8</xdr:col>
                    <xdr:colOff>628650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0" name="Drop Down 12">
              <controlPr defaultSize="0" autoLine="0" autoPict="0">
                <anchor moveWithCells="1">
                  <from>
                    <xdr:col>1</xdr:col>
                    <xdr:colOff>38100</xdr:colOff>
                    <xdr:row>6</xdr:row>
                    <xdr:rowOff>9525</xdr:rowOff>
                  </from>
                  <to>
                    <xdr:col>2</xdr:col>
                    <xdr:colOff>628650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57"/>
  <sheetViews>
    <sheetView showGridLines="0" zoomScale="85" zoomScaleNormal="85"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G15" sqref="G15"/>
    </sheetView>
  </sheetViews>
  <sheetFormatPr defaultRowHeight="12.75" x14ac:dyDescent="0.2"/>
  <cols>
    <col min="1" max="1" width="21.5703125" style="1" customWidth="1"/>
    <col min="2" max="6" width="15.7109375" style="1" customWidth="1"/>
    <col min="7" max="126" width="11.7109375" style="1" customWidth="1"/>
    <col min="127" max="16384" width="9.140625" style="1"/>
  </cols>
  <sheetData>
    <row r="1" spans="1:126" hidden="1" x14ac:dyDescent="0.2"/>
    <row r="2" spans="1:126" ht="15.75" customHeight="1" x14ac:dyDescent="0.2">
      <c r="A2" s="158"/>
      <c r="B2" s="230" t="s">
        <v>201</v>
      </c>
      <c r="C2" s="231"/>
      <c r="D2" s="231"/>
      <c r="E2" s="231"/>
      <c r="F2" s="232"/>
      <c r="G2" s="237" t="s">
        <v>189</v>
      </c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3" t="s">
        <v>188</v>
      </c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  <c r="AU2" s="233"/>
      <c r="AV2" s="233"/>
      <c r="AW2" s="233"/>
      <c r="AX2" s="233"/>
      <c r="AY2" s="233"/>
      <c r="AZ2" s="233"/>
      <c r="BA2" s="233"/>
      <c r="BB2" s="233"/>
      <c r="BC2" s="233"/>
      <c r="BD2" s="233"/>
      <c r="BE2" s="233"/>
      <c r="BF2" s="233"/>
      <c r="BG2" s="233"/>
      <c r="BH2" s="233"/>
      <c r="BI2" s="233"/>
      <c r="BJ2" s="233"/>
      <c r="BK2" s="233"/>
      <c r="BL2" s="233"/>
      <c r="BM2" s="233"/>
      <c r="BN2" s="233"/>
      <c r="BO2" s="233"/>
      <c r="BP2" s="233"/>
      <c r="BQ2" s="233"/>
      <c r="BR2" s="233"/>
      <c r="BS2" s="234" t="s">
        <v>190</v>
      </c>
      <c r="BT2" s="234"/>
      <c r="BU2" s="234"/>
      <c r="BV2" s="234"/>
      <c r="BW2" s="234"/>
      <c r="BX2" s="234"/>
      <c r="BY2" s="234"/>
      <c r="BZ2" s="234"/>
      <c r="CA2" s="234"/>
      <c r="CB2" s="234"/>
      <c r="CC2" s="234"/>
      <c r="CD2" s="234"/>
      <c r="CE2" s="234"/>
      <c r="CF2" s="234"/>
      <c r="CG2" s="234"/>
      <c r="CH2" s="234"/>
      <c r="CI2" s="234"/>
      <c r="CJ2" s="234"/>
      <c r="CK2" s="234"/>
      <c r="CL2" s="234"/>
      <c r="CM2" s="234"/>
      <c r="CN2" s="234"/>
      <c r="CO2" s="234"/>
      <c r="CP2" s="234"/>
      <c r="CQ2" s="234"/>
      <c r="CR2" s="234"/>
      <c r="CS2" s="234"/>
      <c r="CT2" s="234"/>
      <c r="CU2" s="234"/>
      <c r="CV2" s="234"/>
      <c r="CW2" s="234"/>
      <c r="CX2" s="234"/>
      <c r="CY2" s="235" t="s">
        <v>191</v>
      </c>
      <c r="CZ2" s="235"/>
      <c r="DA2" s="235"/>
      <c r="DB2" s="235"/>
      <c r="DC2" s="235"/>
      <c r="DD2" s="235"/>
      <c r="DE2" s="235"/>
      <c r="DF2" s="235"/>
      <c r="DG2" s="235"/>
      <c r="DH2" s="235"/>
      <c r="DI2" s="235"/>
      <c r="DJ2" s="235"/>
      <c r="DK2" s="235"/>
      <c r="DL2" s="235"/>
      <c r="DM2" s="235"/>
      <c r="DN2" s="235"/>
      <c r="DO2" s="235"/>
      <c r="DP2" s="235"/>
      <c r="DQ2" s="235"/>
      <c r="DR2" s="235"/>
      <c r="DS2" s="235"/>
      <c r="DT2" s="235"/>
      <c r="DU2" s="235"/>
      <c r="DV2" s="236"/>
    </row>
    <row r="3" spans="1:126" s="46" customFormat="1" ht="24.75" customHeight="1" x14ac:dyDescent="0.2">
      <c r="A3" s="159"/>
      <c r="B3" s="239" t="s">
        <v>0</v>
      </c>
      <c r="C3" s="144" t="s">
        <v>53</v>
      </c>
      <c r="D3" s="145" t="s">
        <v>59</v>
      </c>
      <c r="E3" s="146" t="s">
        <v>71</v>
      </c>
      <c r="F3" s="147" t="s">
        <v>75</v>
      </c>
      <c r="G3" s="225" t="s">
        <v>54</v>
      </c>
      <c r="H3" s="226"/>
      <c r="I3" s="226"/>
      <c r="J3" s="227"/>
      <c r="K3" s="228" t="s">
        <v>55</v>
      </c>
      <c r="L3" s="226"/>
      <c r="M3" s="226"/>
      <c r="N3" s="229"/>
      <c r="O3" s="225" t="s">
        <v>56</v>
      </c>
      <c r="P3" s="226"/>
      <c r="Q3" s="226"/>
      <c r="R3" s="227"/>
      <c r="S3" s="228" t="s">
        <v>57</v>
      </c>
      <c r="T3" s="226"/>
      <c r="U3" s="226"/>
      <c r="V3" s="229"/>
      <c r="W3" s="225" t="s">
        <v>58</v>
      </c>
      <c r="X3" s="226"/>
      <c r="Y3" s="226"/>
      <c r="Z3" s="227"/>
      <c r="AA3" s="209" t="s">
        <v>60</v>
      </c>
      <c r="AB3" s="210"/>
      <c r="AC3" s="210"/>
      <c r="AD3" s="211"/>
      <c r="AE3" s="212" t="s">
        <v>61</v>
      </c>
      <c r="AF3" s="210"/>
      <c r="AG3" s="210"/>
      <c r="AH3" s="213"/>
      <c r="AI3" s="209" t="s">
        <v>62</v>
      </c>
      <c r="AJ3" s="210"/>
      <c r="AK3" s="210"/>
      <c r="AL3" s="211"/>
      <c r="AM3" s="212" t="s">
        <v>63</v>
      </c>
      <c r="AN3" s="210"/>
      <c r="AO3" s="210"/>
      <c r="AP3" s="213"/>
      <c r="AQ3" s="209" t="s">
        <v>64</v>
      </c>
      <c r="AR3" s="210"/>
      <c r="AS3" s="210"/>
      <c r="AT3" s="211"/>
      <c r="AU3" s="212" t="s">
        <v>65</v>
      </c>
      <c r="AV3" s="210"/>
      <c r="AW3" s="210"/>
      <c r="AX3" s="213"/>
      <c r="AY3" s="209" t="s">
        <v>66</v>
      </c>
      <c r="AZ3" s="210"/>
      <c r="BA3" s="210"/>
      <c r="BB3" s="211"/>
      <c r="BC3" s="212" t="s">
        <v>67</v>
      </c>
      <c r="BD3" s="210"/>
      <c r="BE3" s="210"/>
      <c r="BF3" s="213"/>
      <c r="BG3" s="209" t="s">
        <v>68</v>
      </c>
      <c r="BH3" s="210"/>
      <c r="BI3" s="210"/>
      <c r="BJ3" s="211"/>
      <c r="BK3" s="212" t="s">
        <v>69</v>
      </c>
      <c r="BL3" s="210"/>
      <c r="BM3" s="210"/>
      <c r="BN3" s="213"/>
      <c r="BO3" s="209" t="s">
        <v>70</v>
      </c>
      <c r="BP3" s="210"/>
      <c r="BQ3" s="210"/>
      <c r="BR3" s="211"/>
      <c r="BS3" s="214" t="s">
        <v>83</v>
      </c>
      <c r="BT3" s="215"/>
      <c r="BU3" s="215"/>
      <c r="BV3" s="216"/>
      <c r="BW3" s="220" t="s">
        <v>84</v>
      </c>
      <c r="BX3" s="215"/>
      <c r="BY3" s="215"/>
      <c r="BZ3" s="221"/>
      <c r="CA3" s="214" t="s">
        <v>85</v>
      </c>
      <c r="CB3" s="215"/>
      <c r="CC3" s="215"/>
      <c r="CD3" s="216"/>
      <c r="CE3" s="220" t="s">
        <v>86</v>
      </c>
      <c r="CF3" s="215"/>
      <c r="CG3" s="215"/>
      <c r="CH3" s="221"/>
      <c r="CI3" s="214" t="s">
        <v>87</v>
      </c>
      <c r="CJ3" s="215"/>
      <c r="CK3" s="215"/>
      <c r="CL3" s="216"/>
      <c r="CM3" s="220" t="s">
        <v>72</v>
      </c>
      <c r="CN3" s="215"/>
      <c r="CO3" s="215"/>
      <c r="CP3" s="221"/>
      <c r="CQ3" s="214" t="s">
        <v>73</v>
      </c>
      <c r="CR3" s="215"/>
      <c r="CS3" s="215"/>
      <c r="CT3" s="216"/>
      <c r="CU3" s="220" t="s">
        <v>74</v>
      </c>
      <c r="CV3" s="215"/>
      <c r="CW3" s="215"/>
      <c r="CX3" s="221"/>
      <c r="CY3" s="217" t="s">
        <v>94</v>
      </c>
      <c r="CZ3" s="218"/>
      <c r="DA3" s="218"/>
      <c r="DB3" s="222"/>
      <c r="DC3" s="223" t="s">
        <v>95</v>
      </c>
      <c r="DD3" s="218"/>
      <c r="DE3" s="218"/>
      <c r="DF3" s="224"/>
      <c r="DG3" s="217" t="s">
        <v>76</v>
      </c>
      <c r="DH3" s="218"/>
      <c r="DI3" s="218"/>
      <c r="DJ3" s="222"/>
      <c r="DK3" s="223" t="s">
        <v>77</v>
      </c>
      <c r="DL3" s="218"/>
      <c r="DM3" s="218"/>
      <c r="DN3" s="224"/>
      <c r="DO3" s="223" t="s">
        <v>78</v>
      </c>
      <c r="DP3" s="218"/>
      <c r="DQ3" s="218"/>
      <c r="DR3" s="224"/>
      <c r="DS3" s="217" t="s">
        <v>192</v>
      </c>
      <c r="DT3" s="218"/>
      <c r="DU3" s="218"/>
      <c r="DV3" s="219"/>
    </row>
    <row r="4" spans="1:126" s="46" customFormat="1" x14ac:dyDescent="0.2">
      <c r="A4" s="160"/>
      <c r="B4" s="240" t="s">
        <v>199</v>
      </c>
      <c r="C4" s="48" t="s">
        <v>199</v>
      </c>
      <c r="D4" s="49" t="s">
        <v>199</v>
      </c>
      <c r="E4" s="50" t="s">
        <v>199</v>
      </c>
      <c r="F4" s="51" t="s">
        <v>199</v>
      </c>
      <c r="G4" s="206" t="s">
        <v>199</v>
      </c>
      <c r="H4" s="207"/>
      <c r="I4" s="141" t="s">
        <v>92</v>
      </c>
      <c r="J4" s="52" t="s">
        <v>175</v>
      </c>
      <c r="K4" s="208" t="s">
        <v>199</v>
      </c>
      <c r="L4" s="207"/>
      <c r="M4" s="141" t="s">
        <v>92</v>
      </c>
      <c r="N4" s="53" t="s">
        <v>175</v>
      </c>
      <c r="O4" s="206" t="s">
        <v>199</v>
      </c>
      <c r="P4" s="207"/>
      <c r="Q4" s="141" t="s">
        <v>92</v>
      </c>
      <c r="R4" s="52" t="s">
        <v>175</v>
      </c>
      <c r="S4" s="208" t="s">
        <v>199</v>
      </c>
      <c r="T4" s="207"/>
      <c r="U4" s="141" t="s">
        <v>92</v>
      </c>
      <c r="V4" s="53" t="s">
        <v>175</v>
      </c>
      <c r="W4" s="206" t="s">
        <v>199</v>
      </c>
      <c r="X4" s="207"/>
      <c r="Y4" s="141" t="s">
        <v>92</v>
      </c>
      <c r="Z4" s="52" t="s">
        <v>175</v>
      </c>
      <c r="AA4" s="203" t="s">
        <v>199</v>
      </c>
      <c r="AB4" s="204"/>
      <c r="AC4" s="140" t="s">
        <v>92</v>
      </c>
      <c r="AD4" s="54" t="s">
        <v>175</v>
      </c>
      <c r="AE4" s="205" t="s">
        <v>199</v>
      </c>
      <c r="AF4" s="204"/>
      <c r="AG4" s="140" t="s">
        <v>92</v>
      </c>
      <c r="AH4" s="55" t="s">
        <v>175</v>
      </c>
      <c r="AI4" s="203" t="s">
        <v>199</v>
      </c>
      <c r="AJ4" s="204"/>
      <c r="AK4" s="140" t="s">
        <v>92</v>
      </c>
      <c r="AL4" s="54" t="s">
        <v>175</v>
      </c>
      <c r="AM4" s="205" t="s">
        <v>199</v>
      </c>
      <c r="AN4" s="204"/>
      <c r="AO4" s="140" t="s">
        <v>92</v>
      </c>
      <c r="AP4" s="55" t="s">
        <v>175</v>
      </c>
      <c r="AQ4" s="203" t="s">
        <v>199</v>
      </c>
      <c r="AR4" s="204"/>
      <c r="AS4" s="140" t="s">
        <v>92</v>
      </c>
      <c r="AT4" s="54" t="s">
        <v>175</v>
      </c>
      <c r="AU4" s="205" t="s">
        <v>199</v>
      </c>
      <c r="AV4" s="204"/>
      <c r="AW4" s="140" t="s">
        <v>92</v>
      </c>
      <c r="AX4" s="55" t="s">
        <v>175</v>
      </c>
      <c r="AY4" s="203" t="s">
        <v>199</v>
      </c>
      <c r="AZ4" s="204"/>
      <c r="BA4" s="140" t="s">
        <v>92</v>
      </c>
      <c r="BB4" s="54" t="s">
        <v>175</v>
      </c>
      <c r="BC4" s="205" t="s">
        <v>199</v>
      </c>
      <c r="BD4" s="204"/>
      <c r="BE4" s="140" t="s">
        <v>92</v>
      </c>
      <c r="BF4" s="55" t="s">
        <v>175</v>
      </c>
      <c r="BG4" s="203" t="s">
        <v>199</v>
      </c>
      <c r="BH4" s="204"/>
      <c r="BI4" s="140" t="s">
        <v>92</v>
      </c>
      <c r="BJ4" s="54" t="s">
        <v>175</v>
      </c>
      <c r="BK4" s="205" t="s">
        <v>199</v>
      </c>
      <c r="BL4" s="204"/>
      <c r="BM4" s="140" t="s">
        <v>92</v>
      </c>
      <c r="BN4" s="55" t="s">
        <v>175</v>
      </c>
      <c r="BO4" s="203" t="s">
        <v>199</v>
      </c>
      <c r="BP4" s="204"/>
      <c r="BQ4" s="140" t="s">
        <v>92</v>
      </c>
      <c r="BR4" s="54" t="s">
        <v>175</v>
      </c>
      <c r="BS4" s="202" t="s">
        <v>199</v>
      </c>
      <c r="BT4" s="200"/>
      <c r="BU4" s="142" t="s">
        <v>92</v>
      </c>
      <c r="BV4" s="56" t="s">
        <v>175</v>
      </c>
      <c r="BW4" s="199" t="s">
        <v>199</v>
      </c>
      <c r="BX4" s="200"/>
      <c r="BY4" s="142" t="s">
        <v>92</v>
      </c>
      <c r="BZ4" s="57" t="s">
        <v>175</v>
      </c>
      <c r="CA4" s="202" t="s">
        <v>199</v>
      </c>
      <c r="CB4" s="200"/>
      <c r="CC4" s="142" t="s">
        <v>92</v>
      </c>
      <c r="CD4" s="56" t="s">
        <v>175</v>
      </c>
      <c r="CE4" s="199" t="s">
        <v>199</v>
      </c>
      <c r="CF4" s="200"/>
      <c r="CG4" s="142" t="s">
        <v>92</v>
      </c>
      <c r="CH4" s="57" t="s">
        <v>175</v>
      </c>
      <c r="CI4" s="202" t="s">
        <v>199</v>
      </c>
      <c r="CJ4" s="200"/>
      <c r="CK4" s="142" t="s">
        <v>92</v>
      </c>
      <c r="CL4" s="56" t="s">
        <v>175</v>
      </c>
      <c r="CM4" s="199" t="s">
        <v>199</v>
      </c>
      <c r="CN4" s="200"/>
      <c r="CO4" s="142" t="s">
        <v>92</v>
      </c>
      <c r="CP4" s="57" t="s">
        <v>175</v>
      </c>
      <c r="CQ4" s="202" t="s">
        <v>199</v>
      </c>
      <c r="CR4" s="200"/>
      <c r="CS4" s="142" t="s">
        <v>92</v>
      </c>
      <c r="CT4" s="56" t="s">
        <v>175</v>
      </c>
      <c r="CU4" s="199" t="s">
        <v>199</v>
      </c>
      <c r="CV4" s="200"/>
      <c r="CW4" s="142" t="s">
        <v>92</v>
      </c>
      <c r="CX4" s="57" t="s">
        <v>175</v>
      </c>
      <c r="CY4" s="197" t="s">
        <v>199</v>
      </c>
      <c r="CZ4" s="198"/>
      <c r="DA4" s="143" t="s">
        <v>92</v>
      </c>
      <c r="DB4" s="58" t="s">
        <v>175</v>
      </c>
      <c r="DC4" s="201" t="s">
        <v>199</v>
      </c>
      <c r="DD4" s="198"/>
      <c r="DE4" s="143" t="s">
        <v>92</v>
      </c>
      <c r="DF4" s="59" t="s">
        <v>175</v>
      </c>
      <c r="DG4" s="197" t="s">
        <v>199</v>
      </c>
      <c r="DH4" s="198"/>
      <c r="DI4" s="143" t="s">
        <v>92</v>
      </c>
      <c r="DJ4" s="58" t="s">
        <v>175</v>
      </c>
      <c r="DK4" s="201" t="s">
        <v>199</v>
      </c>
      <c r="DL4" s="198"/>
      <c r="DM4" s="143" t="s">
        <v>92</v>
      </c>
      <c r="DN4" s="59" t="s">
        <v>175</v>
      </c>
      <c r="DO4" s="201" t="s">
        <v>199</v>
      </c>
      <c r="DP4" s="198"/>
      <c r="DQ4" s="143" t="s">
        <v>92</v>
      </c>
      <c r="DR4" s="59" t="s">
        <v>175</v>
      </c>
      <c r="DS4" s="197" t="s">
        <v>199</v>
      </c>
      <c r="DT4" s="198"/>
      <c r="DU4" s="143" t="s">
        <v>92</v>
      </c>
      <c r="DV4" s="47" t="s">
        <v>175</v>
      </c>
    </row>
    <row r="5" spans="1:126" s="85" customFormat="1" ht="15" customHeight="1" x14ac:dyDescent="0.2">
      <c r="A5" s="161"/>
      <c r="B5" s="241" t="s">
        <v>96</v>
      </c>
      <c r="C5" s="60" t="s">
        <v>96</v>
      </c>
      <c r="D5" s="61" t="s">
        <v>96</v>
      </c>
      <c r="E5" s="62" t="s">
        <v>96</v>
      </c>
      <c r="F5" s="63" t="s">
        <v>96</v>
      </c>
      <c r="G5" s="64" t="s">
        <v>97</v>
      </c>
      <c r="H5" s="65" t="s">
        <v>96</v>
      </c>
      <c r="I5" s="65" t="s">
        <v>79</v>
      </c>
      <c r="J5" s="66" t="s">
        <v>79</v>
      </c>
      <c r="K5" s="67" t="s">
        <v>97</v>
      </c>
      <c r="L5" s="65" t="s">
        <v>96</v>
      </c>
      <c r="M5" s="65" t="s">
        <v>79</v>
      </c>
      <c r="N5" s="68" t="s">
        <v>79</v>
      </c>
      <c r="O5" s="64" t="s">
        <v>97</v>
      </c>
      <c r="P5" s="65" t="s">
        <v>96</v>
      </c>
      <c r="Q5" s="65" t="s">
        <v>79</v>
      </c>
      <c r="R5" s="66" t="s">
        <v>79</v>
      </c>
      <c r="S5" s="67" t="s">
        <v>97</v>
      </c>
      <c r="T5" s="65" t="s">
        <v>96</v>
      </c>
      <c r="U5" s="65" t="s">
        <v>79</v>
      </c>
      <c r="V5" s="68" t="s">
        <v>79</v>
      </c>
      <c r="W5" s="64" t="s">
        <v>97</v>
      </c>
      <c r="X5" s="65" t="s">
        <v>96</v>
      </c>
      <c r="Y5" s="65" t="s">
        <v>79</v>
      </c>
      <c r="Z5" s="66" t="s">
        <v>79</v>
      </c>
      <c r="AA5" s="69" t="s">
        <v>97</v>
      </c>
      <c r="AB5" s="70" t="s">
        <v>96</v>
      </c>
      <c r="AC5" s="70" t="s">
        <v>79</v>
      </c>
      <c r="AD5" s="71" t="s">
        <v>79</v>
      </c>
      <c r="AE5" s="72" t="s">
        <v>97</v>
      </c>
      <c r="AF5" s="70" t="s">
        <v>96</v>
      </c>
      <c r="AG5" s="70" t="s">
        <v>79</v>
      </c>
      <c r="AH5" s="73" t="s">
        <v>79</v>
      </c>
      <c r="AI5" s="69" t="s">
        <v>97</v>
      </c>
      <c r="AJ5" s="70" t="s">
        <v>96</v>
      </c>
      <c r="AK5" s="70" t="s">
        <v>79</v>
      </c>
      <c r="AL5" s="71" t="s">
        <v>79</v>
      </c>
      <c r="AM5" s="72" t="s">
        <v>97</v>
      </c>
      <c r="AN5" s="70" t="s">
        <v>96</v>
      </c>
      <c r="AO5" s="70" t="s">
        <v>79</v>
      </c>
      <c r="AP5" s="73" t="s">
        <v>79</v>
      </c>
      <c r="AQ5" s="69" t="s">
        <v>97</v>
      </c>
      <c r="AR5" s="70" t="s">
        <v>96</v>
      </c>
      <c r="AS5" s="70" t="s">
        <v>79</v>
      </c>
      <c r="AT5" s="71" t="s">
        <v>79</v>
      </c>
      <c r="AU5" s="72" t="s">
        <v>97</v>
      </c>
      <c r="AV5" s="70" t="s">
        <v>96</v>
      </c>
      <c r="AW5" s="70" t="s">
        <v>79</v>
      </c>
      <c r="AX5" s="73" t="s">
        <v>79</v>
      </c>
      <c r="AY5" s="69" t="s">
        <v>97</v>
      </c>
      <c r="AZ5" s="70" t="s">
        <v>96</v>
      </c>
      <c r="BA5" s="70" t="s">
        <v>79</v>
      </c>
      <c r="BB5" s="71" t="s">
        <v>79</v>
      </c>
      <c r="BC5" s="72" t="s">
        <v>97</v>
      </c>
      <c r="BD5" s="70" t="s">
        <v>96</v>
      </c>
      <c r="BE5" s="70" t="s">
        <v>79</v>
      </c>
      <c r="BF5" s="73" t="s">
        <v>79</v>
      </c>
      <c r="BG5" s="69" t="s">
        <v>97</v>
      </c>
      <c r="BH5" s="70" t="s">
        <v>96</v>
      </c>
      <c r="BI5" s="70" t="s">
        <v>79</v>
      </c>
      <c r="BJ5" s="71" t="s">
        <v>79</v>
      </c>
      <c r="BK5" s="72" t="s">
        <v>97</v>
      </c>
      <c r="BL5" s="70" t="s">
        <v>96</v>
      </c>
      <c r="BM5" s="70" t="s">
        <v>79</v>
      </c>
      <c r="BN5" s="73" t="s">
        <v>79</v>
      </c>
      <c r="BO5" s="69" t="s">
        <v>97</v>
      </c>
      <c r="BP5" s="70" t="s">
        <v>96</v>
      </c>
      <c r="BQ5" s="70" t="s">
        <v>79</v>
      </c>
      <c r="BR5" s="71" t="s">
        <v>79</v>
      </c>
      <c r="BS5" s="74" t="s">
        <v>97</v>
      </c>
      <c r="BT5" s="75" t="s">
        <v>96</v>
      </c>
      <c r="BU5" s="75" t="s">
        <v>79</v>
      </c>
      <c r="BV5" s="76" t="s">
        <v>79</v>
      </c>
      <c r="BW5" s="77" t="s">
        <v>97</v>
      </c>
      <c r="BX5" s="75" t="s">
        <v>96</v>
      </c>
      <c r="BY5" s="75" t="s">
        <v>79</v>
      </c>
      <c r="BZ5" s="78" t="s">
        <v>79</v>
      </c>
      <c r="CA5" s="74" t="s">
        <v>97</v>
      </c>
      <c r="CB5" s="75" t="s">
        <v>96</v>
      </c>
      <c r="CC5" s="75" t="s">
        <v>79</v>
      </c>
      <c r="CD5" s="76" t="s">
        <v>79</v>
      </c>
      <c r="CE5" s="77" t="s">
        <v>97</v>
      </c>
      <c r="CF5" s="75" t="s">
        <v>96</v>
      </c>
      <c r="CG5" s="75" t="s">
        <v>79</v>
      </c>
      <c r="CH5" s="78" t="s">
        <v>79</v>
      </c>
      <c r="CI5" s="74" t="s">
        <v>97</v>
      </c>
      <c r="CJ5" s="75" t="s">
        <v>96</v>
      </c>
      <c r="CK5" s="75" t="s">
        <v>79</v>
      </c>
      <c r="CL5" s="76" t="s">
        <v>79</v>
      </c>
      <c r="CM5" s="77" t="s">
        <v>97</v>
      </c>
      <c r="CN5" s="75" t="s">
        <v>96</v>
      </c>
      <c r="CO5" s="75" t="s">
        <v>79</v>
      </c>
      <c r="CP5" s="78" t="s">
        <v>79</v>
      </c>
      <c r="CQ5" s="74" t="s">
        <v>97</v>
      </c>
      <c r="CR5" s="75" t="s">
        <v>96</v>
      </c>
      <c r="CS5" s="75" t="s">
        <v>79</v>
      </c>
      <c r="CT5" s="76" t="s">
        <v>79</v>
      </c>
      <c r="CU5" s="77" t="s">
        <v>97</v>
      </c>
      <c r="CV5" s="75" t="s">
        <v>96</v>
      </c>
      <c r="CW5" s="75" t="s">
        <v>79</v>
      </c>
      <c r="CX5" s="78" t="s">
        <v>79</v>
      </c>
      <c r="CY5" s="79" t="s">
        <v>97</v>
      </c>
      <c r="CZ5" s="80" t="s">
        <v>96</v>
      </c>
      <c r="DA5" s="80" t="s">
        <v>79</v>
      </c>
      <c r="DB5" s="81" t="s">
        <v>79</v>
      </c>
      <c r="DC5" s="82" t="s">
        <v>97</v>
      </c>
      <c r="DD5" s="80" t="s">
        <v>96</v>
      </c>
      <c r="DE5" s="80" t="s">
        <v>79</v>
      </c>
      <c r="DF5" s="83" t="s">
        <v>79</v>
      </c>
      <c r="DG5" s="79" t="s">
        <v>97</v>
      </c>
      <c r="DH5" s="80" t="s">
        <v>96</v>
      </c>
      <c r="DI5" s="80" t="s">
        <v>79</v>
      </c>
      <c r="DJ5" s="81" t="s">
        <v>79</v>
      </c>
      <c r="DK5" s="82" t="s">
        <v>97</v>
      </c>
      <c r="DL5" s="80" t="s">
        <v>96</v>
      </c>
      <c r="DM5" s="80" t="s">
        <v>79</v>
      </c>
      <c r="DN5" s="83" t="s">
        <v>79</v>
      </c>
      <c r="DO5" s="82" t="s">
        <v>97</v>
      </c>
      <c r="DP5" s="80" t="s">
        <v>96</v>
      </c>
      <c r="DQ5" s="80" t="s">
        <v>79</v>
      </c>
      <c r="DR5" s="83" t="s">
        <v>79</v>
      </c>
      <c r="DS5" s="79" t="s">
        <v>97</v>
      </c>
      <c r="DT5" s="80" t="s">
        <v>96</v>
      </c>
      <c r="DU5" s="80" t="s">
        <v>79</v>
      </c>
      <c r="DV5" s="84" t="s">
        <v>79</v>
      </c>
    </row>
    <row r="6" spans="1:126" s="86" customFormat="1" ht="15" customHeight="1" x14ac:dyDescent="0.2">
      <c r="A6" s="162" t="s">
        <v>45</v>
      </c>
      <c r="B6" s="88" t="s">
        <v>80</v>
      </c>
      <c r="C6" s="88" t="s">
        <v>80</v>
      </c>
      <c r="D6" s="88" t="s">
        <v>80</v>
      </c>
      <c r="E6" s="88" t="s">
        <v>80</v>
      </c>
      <c r="F6" s="88" t="s">
        <v>80</v>
      </c>
      <c r="G6" s="89">
        <v>40.599346491294455</v>
      </c>
      <c r="H6" s="90" t="s">
        <v>80</v>
      </c>
      <c r="I6" s="91">
        <v>21.628778621248944</v>
      </c>
      <c r="J6" s="92">
        <v>6.2474497405546288</v>
      </c>
      <c r="K6" s="93">
        <v>14.57119138991137</v>
      </c>
      <c r="L6" s="90" t="s">
        <v>80</v>
      </c>
      <c r="M6" s="91">
        <v>9.8848315556298871</v>
      </c>
      <c r="N6" s="94">
        <v>4.0070102897990889</v>
      </c>
      <c r="O6" s="89">
        <v>47.387554555968322</v>
      </c>
      <c r="P6" s="90" t="s">
        <v>80</v>
      </c>
      <c r="Q6" s="91">
        <v>30.053671770497502</v>
      </c>
      <c r="R6" s="92">
        <v>16.504589594395185</v>
      </c>
      <c r="S6" s="93">
        <v>33.960096794127743</v>
      </c>
      <c r="T6" s="90" t="s">
        <v>80</v>
      </c>
      <c r="U6" s="91">
        <v>15.490548318563269</v>
      </c>
      <c r="V6" s="94">
        <v>1.8730923764500109</v>
      </c>
      <c r="W6" s="89">
        <v>29.053080966747412</v>
      </c>
      <c r="X6" s="90" t="s">
        <v>80</v>
      </c>
      <c r="Y6" s="91">
        <v>16.799053005583996</v>
      </c>
      <c r="Z6" s="92">
        <v>5.7742291671413719</v>
      </c>
      <c r="AA6" s="93">
        <v>70.863264146347234</v>
      </c>
      <c r="AB6" s="90" t="s">
        <v>80</v>
      </c>
      <c r="AC6" s="91">
        <v>78.66534898775771</v>
      </c>
      <c r="AD6" s="94">
        <v>88.91297987289623</v>
      </c>
      <c r="AE6" s="89">
        <v>42.087878487489682</v>
      </c>
      <c r="AF6" s="90" t="s">
        <v>80</v>
      </c>
      <c r="AG6" s="91">
        <v>54.406233063722453</v>
      </c>
      <c r="AH6" s="92">
        <v>67.668395728684587</v>
      </c>
      <c r="AI6" s="93">
        <v>31.712833423473967</v>
      </c>
      <c r="AJ6" s="90" t="s">
        <v>80</v>
      </c>
      <c r="AK6" s="91">
        <v>44.701202162672274</v>
      </c>
      <c r="AL6" s="94">
        <v>56.686253027839243</v>
      </c>
      <c r="AM6" s="89">
        <v>60.308899420097049</v>
      </c>
      <c r="AN6" s="90" t="s">
        <v>80</v>
      </c>
      <c r="AO6" s="91">
        <v>68.097212451147669</v>
      </c>
      <c r="AP6" s="92">
        <v>77.77670278816619</v>
      </c>
      <c r="AQ6" s="93">
        <v>30.048896520412953</v>
      </c>
      <c r="AR6" s="90" t="s">
        <v>80</v>
      </c>
      <c r="AS6" s="91">
        <v>25.17602980167381</v>
      </c>
      <c r="AT6" s="94">
        <v>22.719140447558868</v>
      </c>
      <c r="AU6" s="89">
        <v>27.483305736122688</v>
      </c>
      <c r="AV6" s="90" t="s">
        <v>80</v>
      </c>
      <c r="AW6" s="91">
        <v>20.257176994151514</v>
      </c>
      <c r="AX6" s="92">
        <v>16.16702751750957</v>
      </c>
      <c r="AY6" s="93">
        <v>12.232887806788503</v>
      </c>
      <c r="AZ6" s="90" t="s">
        <v>80</v>
      </c>
      <c r="BA6" s="91">
        <v>12.34362271854304</v>
      </c>
      <c r="BB6" s="94">
        <v>12.381254902395714</v>
      </c>
      <c r="BC6" s="89">
        <v>95.630566161583573</v>
      </c>
      <c r="BD6" s="90" t="s">
        <v>80</v>
      </c>
      <c r="BE6" s="91">
        <v>96.277127687265761</v>
      </c>
      <c r="BF6" s="92">
        <v>96.507562214770715</v>
      </c>
      <c r="BG6" s="93">
        <v>97.204617342342317</v>
      </c>
      <c r="BH6" s="90" t="s">
        <v>80</v>
      </c>
      <c r="BI6" s="91">
        <v>97.627134568165673</v>
      </c>
      <c r="BJ6" s="94">
        <v>97.766498937470843</v>
      </c>
      <c r="BK6" s="89">
        <v>62.987357699115066</v>
      </c>
      <c r="BL6" s="90" t="s">
        <v>80</v>
      </c>
      <c r="BM6" s="91">
        <v>64.816983310495246</v>
      </c>
      <c r="BN6" s="92">
        <v>65.374064896093131</v>
      </c>
      <c r="BO6" s="93">
        <v>81.576485461441209</v>
      </c>
      <c r="BP6" s="90" t="s">
        <v>80</v>
      </c>
      <c r="BQ6" s="91">
        <v>82.945188414824045</v>
      </c>
      <c r="BR6" s="94">
        <v>83.374064837905237</v>
      </c>
      <c r="BS6" s="95" t="s">
        <v>80</v>
      </c>
      <c r="BT6" s="90" t="s">
        <v>80</v>
      </c>
      <c r="BU6" s="90">
        <v>111.10325085707284</v>
      </c>
      <c r="BV6" s="96" t="s">
        <v>80</v>
      </c>
      <c r="BW6" s="97" t="s">
        <v>80</v>
      </c>
      <c r="BX6" s="90" t="s">
        <v>80</v>
      </c>
      <c r="BY6" s="90">
        <v>620.52877618056596</v>
      </c>
      <c r="BZ6" s="98" t="s">
        <v>80</v>
      </c>
      <c r="CA6" s="95" t="s">
        <v>80</v>
      </c>
      <c r="CB6" s="90" t="s">
        <v>80</v>
      </c>
      <c r="CC6" s="90">
        <v>186.54003409351293</v>
      </c>
      <c r="CD6" s="96" t="s">
        <v>80</v>
      </c>
      <c r="CE6" s="97">
        <v>10989.72</v>
      </c>
      <c r="CF6" s="90" t="s">
        <v>80</v>
      </c>
      <c r="CG6" s="90">
        <v>5675.07</v>
      </c>
      <c r="CH6" s="98">
        <v>4847.03</v>
      </c>
      <c r="CI6" s="95">
        <v>332.22401541664345</v>
      </c>
      <c r="CJ6" s="90" t="s">
        <v>80</v>
      </c>
      <c r="CK6" s="90">
        <v>184.9394814764141</v>
      </c>
      <c r="CL6" s="96">
        <v>161.9918321576404</v>
      </c>
      <c r="CM6" s="93">
        <v>21.623100000000001</v>
      </c>
      <c r="CN6" s="90" t="s">
        <v>80</v>
      </c>
      <c r="CO6" s="91">
        <v>18.567699999999999</v>
      </c>
      <c r="CP6" s="94">
        <v>17.7544</v>
      </c>
      <c r="CQ6" s="89">
        <v>19.912644206370643</v>
      </c>
      <c r="CR6" s="90" t="s">
        <v>80</v>
      </c>
      <c r="CS6" s="91">
        <v>19.912644206370643</v>
      </c>
      <c r="CT6" s="96" t="s">
        <v>80</v>
      </c>
      <c r="CU6" s="93">
        <v>18.857333367629607</v>
      </c>
      <c r="CV6" s="90" t="s">
        <v>80</v>
      </c>
      <c r="CW6" s="91">
        <v>18.857333367629607</v>
      </c>
      <c r="CX6" s="98" t="s">
        <v>80</v>
      </c>
      <c r="CY6" s="95">
        <v>11999.625682135014</v>
      </c>
      <c r="CZ6" s="90" t="s">
        <v>80</v>
      </c>
      <c r="DA6" s="90">
        <v>7615.4966483313483</v>
      </c>
      <c r="DB6" s="96">
        <v>3764.4262373219949</v>
      </c>
      <c r="DC6" s="149">
        <v>7.9785575549409478</v>
      </c>
      <c r="DD6" s="90" t="s">
        <v>80</v>
      </c>
      <c r="DE6" s="152">
        <v>6.6828647941098547</v>
      </c>
      <c r="DF6" s="153">
        <v>4.0486156760037373</v>
      </c>
      <c r="DG6" s="89">
        <v>26.895978302056172</v>
      </c>
      <c r="DH6" s="90" t="s">
        <v>80</v>
      </c>
      <c r="DI6" s="91">
        <v>20.050885115752074</v>
      </c>
      <c r="DJ6" s="92">
        <v>12.346629052668415</v>
      </c>
      <c r="DK6" s="93">
        <v>33.684502337621716</v>
      </c>
      <c r="DL6" s="90" t="s">
        <v>80</v>
      </c>
      <c r="DM6" s="91">
        <v>28.180229845683197</v>
      </c>
      <c r="DN6" s="94">
        <v>25.296743835051096</v>
      </c>
      <c r="DO6" s="93">
        <v>47.670755452331363</v>
      </c>
      <c r="DP6" s="90" t="s">
        <v>80</v>
      </c>
      <c r="DQ6" s="91">
        <v>34.858525197468474</v>
      </c>
      <c r="DR6" s="94">
        <v>24.425684729445962</v>
      </c>
      <c r="DS6" s="89">
        <v>15.85897364482449</v>
      </c>
      <c r="DT6" s="90" t="s">
        <v>80</v>
      </c>
      <c r="DU6" s="91">
        <v>9.6822370071342956</v>
      </c>
      <c r="DV6" s="99">
        <v>4.9051351924523674</v>
      </c>
    </row>
    <row r="7" spans="1:126" s="87" customFormat="1" ht="15" customHeight="1" x14ac:dyDescent="0.2">
      <c r="A7" s="163" t="s">
        <v>1</v>
      </c>
      <c r="B7" s="100">
        <v>48</v>
      </c>
      <c r="C7" s="100">
        <v>39</v>
      </c>
      <c r="D7" s="100">
        <v>44</v>
      </c>
      <c r="E7" s="100">
        <v>42</v>
      </c>
      <c r="F7" s="100">
        <v>49</v>
      </c>
      <c r="G7" s="101">
        <v>36.795514927564255</v>
      </c>
      <c r="H7" s="102">
        <v>21</v>
      </c>
      <c r="I7" s="102">
        <v>19.472577006104213</v>
      </c>
      <c r="J7" s="103">
        <v>5.1672707027687457</v>
      </c>
      <c r="K7" s="104">
        <v>12.773641466300182</v>
      </c>
      <c r="L7" s="102">
        <v>27</v>
      </c>
      <c r="M7" s="102">
        <v>7.9512128836199976</v>
      </c>
      <c r="N7" s="105">
        <v>2.71882052053558</v>
      </c>
      <c r="O7" s="101">
        <v>53.508423618099457</v>
      </c>
      <c r="P7" s="102">
        <v>43</v>
      </c>
      <c r="Q7" s="102">
        <v>35.286587020689197</v>
      </c>
      <c r="R7" s="103">
        <v>17.261238473380459</v>
      </c>
      <c r="S7" s="104">
        <v>40.904831873343113</v>
      </c>
      <c r="T7" s="102">
        <v>49</v>
      </c>
      <c r="U7" s="102">
        <v>18.030029286239092</v>
      </c>
      <c r="V7" s="105">
        <v>0.71010780640721771</v>
      </c>
      <c r="W7" s="101">
        <v>33.038513570921943</v>
      </c>
      <c r="X7" s="102">
        <v>41</v>
      </c>
      <c r="Y7" s="102">
        <v>19.985858318684251</v>
      </c>
      <c r="Z7" s="103">
        <v>5.3440657764628146</v>
      </c>
      <c r="AA7" s="104">
        <v>77.357343723850079</v>
      </c>
      <c r="AB7" s="102">
        <v>14</v>
      </c>
      <c r="AC7" s="102">
        <v>80.420668739857845</v>
      </c>
      <c r="AD7" s="105">
        <v>88.920095500417602</v>
      </c>
      <c r="AE7" s="101">
        <v>41.56193434171832</v>
      </c>
      <c r="AF7" s="102">
        <v>40</v>
      </c>
      <c r="AG7" s="102">
        <v>54.350188188827261</v>
      </c>
      <c r="AH7" s="103">
        <v>71.663683388064584</v>
      </c>
      <c r="AI7" s="104">
        <v>32.669953703405426</v>
      </c>
      <c r="AJ7" s="102">
        <v>24</v>
      </c>
      <c r="AK7" s="102">
        <v>42.41210068178632</v>
      </c>
      <c r="AL7" s="105">
        <v>57.174490400486086</v>
      </c>
      <c r="AM7" s="101">
        <v>63.191207517623404</v>
      </c>
      <c r="AN7" s="102">
        <v>21</v>
      </c>
      <c r="AO7" s="102">
        <v>69.687852794169586</v>
      </c>
      <c r="AP7" s="103">
        <v>79.900259665758952</v>
      </c>
      <c r="AQ7" s="104">
        <v>44.183571034943888</v>
      </c>
      <c r="AR7" s="102">
        <v>50</v>
      </c>
      <c r="AS7" s="102">
        <v>38.515102608837168</v>
      </c>
      <c r="AT7" s="105">
        <v>35.697204922160594</v>
      </c>
      <c r="AU7" s="101">
        <v>35.556819788030559</v>
      </c>
      <c r="AV7" s="102">
        <v>51</v>
      </c>
      <c r="AW7" s="102">
        <v>28.79006210163168</v>
      </c>
      <c r="AX7" s="103">
        <v>25.313654830073435</v>
      </c>
      <c r="AY7" s="104">
        <v>12.637008421052631</v>
      </c>
      <c r="AZ7" s="102">
        <v>29</v>
      </c>
      <c r="BA7" s="102">
        <v>12.711851463414632</v>
      </c>
      <c r="BB7" s="105">
        <v>12.734423174603174</v>
      </c>
      <c r="BC7" s="101">
        <v>94.976175259154388</v>
      </c>
      <c r="BD7" s="102">
        <v>44</v>
      </c>
      <c r="BE7" s="102">
        <v>96.147451448127669</v>
      </c>
      <c r="BF7" s="103">
        <v>96.413650581985223</v>
      </c>
      <c r="BG7" s="104">
        <v>95.972279166666667</v>
      </c>
      <c r="BH7" s="102">
        <v>46</v>
      </c>
      <c r="BI7" s="102">
        <v>97.930330545454538</v>
      </c>
      <c r="BJ7" s="105">
        <v>98.476763488372086</v>
      </c>
      <c r="BK7" s="101">
        <v>66.590909545454551</v>
      </c>
      <c r="BL7" s="102">
        <v>11</v>
      </c>
      <c r="BM7" s="102">
        <v>67.264367701149425</v>
      </c>
      <c r="BN7" s="103">
        <v>67.492307384615359</v>
      </c>
      <c r="BO7" s="104">
        <v>80</v>
      </c>
      <c r="BP7" s="102">
        <v>41</v>
      </c>
      <c r="BQ7" s="102">
        <v>81.770114942528735</v>
      </c>
      <c r="BR7" s="105">
        <v>82.369230769230768</v>
      </c>
      <c r="BS7" s="101" t="s">
        <v>80</v>
      </c>
      <c r="BT7" s="102" t="s">
        <v>80</v>
      </c>
      <c r="BU7" s="102" t="s">
        <v>80</v>
      </c>
      <c r="BV7" s="103" t="s">
        <v>80</v>
      </c>
      <c r="BW7" s="104" t="s">
        <v>80</v>
      </c>
      <c r="BX7" s="102" t="s">
        <v>80</v>
      </c>
      <c r="BY7" s="102" t="s">
        <v>80</v>
      </c>
      <c r="BZ7" s="105" t="s">
        <v>80</v>
      </c>
      <c r="CA7" s="101" t="s">
        <v>80</v>
      </c>
      <c r="CB7" s="102" t="s">
        <v>80</v>
      </c>
      <c r="CC7" s="102" t="s">
        <v>80</v>
      </c>
      <c r="CD7" s="103" t="s">
        <v>80</v>
      </c>
      <c r="CE7" s="104">
        <v>12891.68</v>
      </c>
      <c r="CF7" s="102">
        <v>41</v>
      </c>
      <c r="CG7" s="102">
        <v>6680.32</v>
      </c>
      <c r="CH7" s="105">
        <v>5541.55</v>
      </c>
      <c r="CI7" s="101">
        <v>347.97108459781919</v>
      </c>
      <c r="CJ7" s="102">
        <v>28</v>
      </c>
      <c r="CK7" s="102">
        <v>190.908663371622</v>
      </c>
      <c r="CL7" s="103">
        <v>162.11360306977343</v>
      </c>
      <c r="CM7" s="104">
        <v>21.232600000000001</v>
      </c>
      <c r="CN7" s="102">
        <v>29</v>
      </c>
      <c r="CO7" s="102">
        <v>18.5901</v>
      </c>
      <c r="CP7" s="105">
        <v>17.7498</v>
      </c>
      <c r="CQ7" s="101">
        <v>21.574023115024765</v>
      </c>
      <c r="CR7" s="102">
        <v>33</v>
      </c>
      <c r="CS7" s="102">
        <v>21.574023115024765</v>
      </c>
      <c r="CT7" s="103" t="s">
        <v>80</v>
      </c>
      <c r="CU7" s="104">
        <v>21.140790558974683</v>
      </c>
      <c r="CV7" s="102">
        <v>37</v>
      </c>
      <c r="CW7" s="102">
        <v>21.140790558974683</v>
      </c>
      <c r="CX7" s="105" t="s">
        <v>80</v>
      </c>
      <c r="CY7" s="101">
        <v>16827.660362764647</v>
      </c>
      <c r="CZ7" s="102">
        <v>47</v>
      </c>
      <c r="DA7" s="102">
        <v>11441.186886144591</v>
      </c>
      <c r="DB7" s="103">
        <v>5352.4685257946448</v>
      </c>
      <c r="DC7" s="150">
        <v>10.952359326372083</v>
      </c>
      <c r="DD7" s="102">
        <v>47</v>
      </c>
      <c r="DE7" s="154">
        <v>9.4681639976737966</v>
      </c>
      <c r="DF7" s="155">
        <v>5.7761506309518298</v>
      </c>
      <c r="DG7" s="101">
        <v>31.465287206321406</v>
      </c>
      <c r="DH7" s="102">
        <v>30</v>
      </c>
      <c r="DI7" s="102">
        <v>24.225990399627996</v>
      </c>
      <c r="DJ7" s="103">
        <v>13.278951224419872</v>
      </c>
      <c r="DK7" s="104">
        <v>40.262463189926088</v>
      </c>
      <c r="DL7" s="102">
        <v>46</v>
      </c>
      <c r="DM7" s="102">
        <v>33.126505747583934</v>
      </c>
      <c r="DN7" s="105">
        <v>32.142932451818474</v>
      </c>
      <c r="DO7" s="104">
        <v>55.362191775268407</v>
      </c>
      <c r="DP7" s="102">
        <v>48</v>
      </c>
      <c r="DQ7" s="102">
        <v>41.167344543031426</v>
      </c>
      <c r="DR7" s="105">
        <v>26.901672372256328</v>
      </c>
      <c r="DS7" s="101">
        <v>26.413138344967386</v>
      </c>
      <c r="DT7" s="102">
        <v>49</v>
      </c>
      <c r="DU7" s="102">
        <v>17.777464923387779</v>
      </c>
      <c r="DV7" s="106">
        <v>9.1354698116718414</v>
      </c>
    </row>
    <row r="8" spans="1:126" s="87" customFormat="1" ht="15" customHeight="1" x14ac:dyDescent="0.2">
      <c r="A8" s="163" t="s">
        <v>2</v>
      </c>
      <c r="B8" s="100">
        <v>22</v>
      </c>
      <c r="C8" s="100">
        <v>35</v>
      </c>
      <c r="D8" s="100">
        <v>14</v>
      </c>
      <c r="E8" s="100">
        <v>15</v>
      </c>
      <c r="F8" s="100">
        <v>28</v>
      </c>
      <c r="G8" s="101">
        <v>40.909873557969441</v>
      </c>
      <c r="H8" s="102">
        <v>34</v>
      </c>
      <c r="I8" s="102">
        <v>22.470586651589802</v>
      </c>
      <c r="J8" s="103">
        <v>7.3334815680474899</v>
      </c>
      <c r="K8" s="104">
        <v>17.150441303337978</v>
      </c>
      <c r="L8" s="102">
        <v>41</v>
      </c>
      <c r="M8" s="102">
        <v>12.767287107724767</v>
      </c>
      <c r="N8" s="105">
        <v>7.1677127194724717</v>
      </c>
      <c r="O8" s="101">
        <v>44.640027925029216</v>
      </c>
      <c r="P8" s="102">
        <v>21</v>
      </c>
      <c r="Q8" s="102">
        <v>30.686489191500115</v>
      </c>
      <c r="R8" s="103">
        <v>20.507593817700979</v>
      </c>
      <c r="S8" s="104">
        <v>38.17764444274048</v>
      </c>
      <c r="T8" s="102">
        <v>41</v>
      </c>
      <c r="U8" s="102">
        <v>16.737980750617513</v>
      </c>
      <c r="V8" s="105">
        <v>2.8195004720624839</v>
      </c>
      <c r="W8" s="101">
        <v>30.339516112146104</v>
      </c>
      <c r="X8" s="102">
        <v>33</v>
      </c>
      <c r="Y8" s="102">
        <v>17.433365486371304</v>
      </c>
      <c r="Z8" s="103">
        <v>9.4852496858867656</v>
      </c>
      <c r="AA8" s="104">
        <v>59.296694688845704</v>
      </c>
      <c r="AB8" s="102">
        <v>49</v>
      </c>
      <c r="AC8" s="102">
        <v>66.487982359500791</v>
      </c>
      <c r="AD8" s="105">
        <v>74.591290859377153</v>
      </c>
      <c r="AE8" s="101">
        <v>42.684359222891061</v>
      </c>
      <c r="AF8" s="102">
        <v>37</v>
      </c>
      <c r="AG8" s="102">
        <v>51.88545422564642</v>
      </c>
      <c r="AH8" s="103">
        <v>60.820376361152107</v>
      </c>
      <c r="AI8" s="104">
        <v>32.641577047484319</v>
      </c>
      <c r="AJ8" s="102">
        <v>25</v>
      </c>
      <c r="AK8" s="102">
        <v>41.686560935544968</v>
      </c>
      <c r="AL8" s="105">
        <v>48.351983177624383</v>
      </c>
      <c r="AM8" s="101">
        <v>51.885519376947784</v>
      </c>
      <c r="AN8" s="102">
        <v>49</v>
      </c>
      <c r="AO8" s="102">
        <v>59.406466621987143</v>
      </c>
      <c r="AP8" s="103">
        <v>67.905789776896924</v>
      </c>
      <c r="AQ8" s="104">
        <v>22.857032474261167</v>
      </c>
      <c r="AR8" s="102">
        <v>14</v>
      </c>
      <c r="AS8" s="102">
        <v>20.793663598582548</v>
      </c>
      <c r="AT8" s="105">
        <v>20.286487458908425</v>
      </c>
      <c r="AU8" s="101">
        <v>19.089925563532379</v>
      </c>
      <c r="AV8" s="102">
        <v>2</v>
      </c>
      <c r="AW8" s="102">
        <v>16.009023912003741</v>
      </c>
      <c r="AX8" s="103">
        <v>16.346073743681714</v>
      </c>
      <c r="AY8" s="104">
        <v>14.73986</v>
      </c>
      <c r="AZ8" s="102">
        <v>49</v>
      </c>
      <c r="BA8" s="102">
        <v>12.980558333333335</v>
      </c>
      <c r="BB8" s="105">
        <v>12.628698</v>
      </c>
      <c r="BC8" s="101">
        <v>97.87685774946921</v>
      </c>
      <c r="BD8" s="102">
        <v>5</v>
      </c>
      <c r="BE8" s="102">
        <v>97.746965269151275</v>
      </c>
      <c r="BF8" s="103">
        <v>97.703667775711963</v>
      </c>
      <c r="BG8" s="104">
        <v>98.014790000000005</v>
      </c>
      <c r="BH8" s="102">
        <v>6</v>
      </c>
      <c r="BI8" s="102">
        <v>98.144514999999998</v>
      </c>
      <c r="BJ8" s="105">
        <v>98.170460000000006</v>
      </c>
      <c r="BK8" s="101">
        <v>70.666669999999996</v>
      </c>
      <c r="BL8" s="102">
        <v>2</v>
      </c>
      <c r="BM8" s="102">
        <v>67.555558333333337</v>
      </c>
      <c r="BN8" s="103">
        <v>66.933336000000011</v>
      </c>
      <c r="BO8" s="104">
        <v>87</v>
      </c>
      <c r="BP8" s="102">
        <v>6</v>
      </c>
      <c r="BQ8" s="102">
        <v>86.5</v>
      </c>
      <c r="BR8" s="105">
        <v>86.4</v>
      </c>
      <c r="BS8" s="101" t="s">
        <v>80</v>
      </c>
      <c r="BT8" s="102" t="s">
        <v>80</v>
      </c>
      <c r="BU8" s="102" t="s">
        <v>80</v>
      </c>
      <c r="BV8" s="103" t="s">
        <v>80</v>
      </c>
      <c r="BW8" s="104" t="s">
        <v>80</v>
      </c>
      <c r="BX8" s="102" t="s">
        <v>80</v>
      </c>
      <c r="BY8" s="102" t="s">
        <v>80</v>
      </c>
      <c r="BZ8" s="105" t="s">
        <v>80</v>
      </c>
      <c r="CA8" s="101" t="s">
        <v>80</v>
      </c>
      <c r="CB8" s="102" t="s">
        <v>80</v>
      </c>
      <c r="CC8" s="102" t="s">
        <v>80</v>
      </c>
      <c r="CD8" s="103" t="s">
        <v>80</v>
      </c>
      <c r="CE8" s="104">
        <v>9868.01</v>
      </c>
      <c r="CF8" s="102">
        <v>15</v>
      </c>
      <c r="CG8" s="102">
        <v>4260.63</v>
      </c>
      <c r="CH8" s="105">
        <v>3171.54</v>
      </c>
      <c r="CI8" s="101">
        <v>345.56916153362658</v>
      </c>
      <c r="CJ8" s="102">
        <v>27</v>
      </c>
      <c r="CK8" s="102">
        <v>180.85756874450556</v>
      </c>
      <c r="CL8" s="103">
        <v>148.86721031300357</v>
      </c>
      <c r="CM8" s="104">
        <v>16.538799999999998</v>
      </c>
      <c r="CN8" s="102">
        <v>4</v>
      </c>
      <c r="CO8" s="102">
        <v>14.5998</v>
      </c>
      <c r="CP8" s="105">
        <v>13.887600000000001</v>
      </c>
      <c r="CQ8" s="101" t="s">
        <v>80</v>
      </c>
      <c r="CR8" s="102" t="s">
        <v>80</v>
      </c>
      <c r="CS8" s="102" t="s">
        <v>80</v>
      </c>
      <c r="CT8" s="103" t="s">
        <v>80</v>
      </c>
      <c r="CU8" s="104" t="s">
        <v>80</v>
      </c>
      <c r="CV8" s="102" t="s">
        <v>80</v>
      </c>
      <c r="CW8" s="102" t="s">
        <v>80</v>
      </c>
      <c r="CX8" s="105" t="s">
        <v>80</v>
      </c>
      <c r="CY8" s="101">
        <v>14549.097707043018</v>
      </c>
      <c r="CZ8" s="102">
        <v>39</v>
      </c>
      <c r="DA8" s="102">
        <v>8434.6757575413048</v>
      </c>
      <c r="DB8" s="103">
        <v>3956.7661596272264</v>
      </c>
      <c r="DC8" s="150">
        <v>8.2064498162729649</v>
      </c>
      <c r="DD8" s="102">
        <v>26</v>
      </c>
      <c r="DE8" s="154">
        <v>6.5417626157061877</v>
      </c>
      <c r="DF8" s="155" t="s">
        <v>80</v>
      </c>
      <c r="DG8" s="101">
        <v>38.884308989258614</v>
      </c>
      <c r="DH8" s="102">
        <v>50</v>
      </c>
      <c r="DI8" s="102">
        <v>22.755931626676563</v>
      </c>
      <c r="DJ8" s="103">
        <v>14.168961339656938</v>
      </c>
      <c r="DK8" s="104">
        <v>27.193714418698313</v>
      </c>
      <c r="DL8" s="102">
        <v>3</v>
      </c>
      <c r="DM8" s="102">
        <v>27.262984385465966</v>
      </c>
      <c r="DN8" s="105">
        <v>26.918717989194178</v>
      </c>
      <c r="DO8" s="104">
        <v>46.194373259430193</v>
      </c>
      <c r="DP8" s="102">
        <v>21</v>
      </c>
      <c r="DQ8" s="102">
        <v>32.567463552885208</v>
      </c>
      <c r="DR8" s="105">
        <v>26.907424558699379</v>
      </c>
      <c r="DS8" s="101">
        <v>16.12746131035939</v>
      </c>
      <c r="DT8" s="102">
        <v>29</v>
      </c>
      <c r="DU8" s="102">
        <v>8.2988728458379679</v>
      </c>
      <c r="DV8" s="106">
        <v>5.5249656928498494</v>
      </c>
    </row>
    <row r="9" spans="1:126" s="87" customFormat="1" ht="15" customHeight="1" x14ac:dyDescent="0.2">
      <c r="A9" s="163" t="s">
        <v>3</v>
      </c>
      <c r="B9" s="100">
        <v>29</v>
      </c>
      <c r="C9" s="100">
        <v>33</v>
      </c>
      <c r="D9" s="100">
        <v>40</v>
      </c>
      <c r="E9" s="100">
        <v>18</v>
      </c>
      <c r="F9" s="100">
        <v>15</v>
      </c>
      <c r="G9" s="101">
        <v>40.528489103191433</v>
      </c>
      <c r="H9" s="102">
        <v>32</v>
      </c>
      <c r="I9" s="102">
        <v>22.848512278469567</v>
      </c>
      <c r="J9" s="103">
        <v>7.2404410447480041</v>
      </c>
      <c r="K9" s="104">
        <v>20.186303097861138</v>
      </c>
      <c r="L9" s="102">
        <v>49</v>
      </c>
      <c r="M9" s="102">
        <v>14.74567762158985</v>
      </c>
      <c r="N9" s="105">
        <v>6.8605046629712936</v>
      </c>
      <c r="O9" s="101">
        <v>48.984977233103066</v>
      </c>
      <c r="P9" s="102">
        <v>33</v>
      </c>
      <c r="Q9" s="102">
        <v>29.388521966510567</v>
      </c>
      <c r="R9" s="103">
        <v>16.939438572311289</v>
      </c>
      <c r="S9" s="104">
        <v>33.314019424901595</v>
      </c>
      <c r="T9" s="102">
        <v>17</v>
      </c>
      <c r="U9" s="102">
        <v>16.765419246041134</v>
      </c>
      <c r="V9" s="105">
        <v>2.7060219472281095</v>
      </c>
      <c r="W9" s="101">
        <v>29.648394049461814</v>
      </c>
      <c r="X9" s="102">
        <v>31</v>
      </c>
      <c r="Y9" s="102">
        <v>18.522836253371462</v>
      </c>
      <c r="Z9" s="103">
        <v>6.3881556505728492</v>
      </c>
      <c r="AA9" s="104">
        <v>66.091625511735813</v>
      </c>
      <c r="AB9" s="102">
        <v>43</v>
      </c>
      <c r="AC9" s="102">
        <v>75.593497209463933</v>
      </c>
      <c r="AD9" s="105">
        <v>87.024314925076879</v>
      </c>
      <c r="AE9" s="101">
        <v>32.956135242063198</v>
      </c>
      <c r="AF9" s="102">
        <v>49</v>
      </c>
      <c r="AG9" s="102">
        <v>46.24124206497936</v>
      </c>
      <c r="AH9" s="103">
        <v>59.983346120516998</v>
      </c>
      <c r="AI9" s="104">
        <v>28.64835722936267</v>
      </c>
      <c r="AJ9" s="102">
        <v>43</v>
      </c>
      <c r="AK9" s="102">
        <v>43.644473425011185</v>
      </c>
      <c r="AL9" s="105">
        <v>52.724293543786459</v>
      </c>
      <c r="AM9" s="101">
        <v>59.04220080038769</v>
      </c>
      <c r="AN9" s="102">
        <v>34</v>
      </c>
      <c r="AO9" s="102">
        <v>64.95784789734374</v>
      </c>
      <c r="AP9" s="103">
        <v>74.63135941213649</v>
      </c>
      <c r="AQ9" s="104">
        <v>26.936560472449855</v>
      </c>
      <c r="AR9" s="102">
        <v>21</v>
      </c>
      <c r="AS9" s="102">
        <v>24.257334128605724</v>
      </c>
      <c r="AT9" s="105">
        <v>22.402734564618182</v>
      </c>
      <c r="AU9" s="101">
        <v>21.145815946800607</v>
      </c>
      <c r="AV9" s="102">
        <v>8</v>
      </c>
      <c r="AW9" s="102">
        <v>16.92706531535368</v>
      </c>
      <c r="AX9" s="103">
        <v>14.127907716557662</v>
      </c>
      <c r="AY9" s="104">
        <v>12.555343333333333</v>
      </c>
      <c r="AZ9" s="102">
        <v>29</v>
      </c>
      <c r="BA9" s="102">
        <v>12.295979399999997</v>
      </c>
      <c r="BB9" s="105">
        <v>12.214075000000001</v>
      </c>
      <c r="BC9" s="101">
        <v>95.386817875443228</v>
      </c>
      <c r="BD9" s="102">
        <v>36</v>
      </c>
      <c r="BE9" s="102">
        <v>95.944913980464563</v>
      </c>
      <c r="BF9" s="103">
        <v>96.178954282570288</v>
      </c>
      <c r="BG9" s="104">
        <v>97.5710876923077</v>
      </c>
      <c r="BH9" s="102">
        <v>18</v>
      </c>
      <c r="BI9" s="102">
        <v>97.683226666666656</v>
      </c>
      <c r="BJ9" s="105">
        <v>97.721590000000006</v>
      </c>
      <c r="BK9" s="101">
        <v>62.410256923076915</v>
      </c>
      <c r="BL9" s="102">
        <v>36</v>
      </c>
      <c r="BM9" s="102">
        <v>64.407407592592591</v>
      </c>
      <c r="BN9" s="103">
        <v>65.040650487804882</v>
      </c>
      <c r="BO9" s="104">
        <v>82.615384615384613</v>
      </c>
      <c r="BP9" s="102">
        <v>28</v>
      </c>
      <c r="BQ9" s="102">
        <v>83.370370370370367</v>
      </c>
      <c r="BR9" s="105">
        <v>83.609756097560975</v>
      </c>
      <c r="BS9" s="101">
        <v>125.53</v>
      </c>
      <c r="BT9" s="102">
        <v>11</v>
      </c>
      <c r="BU9" s="102">
        <v>112.9</v>
      </c>
      <c r="BV9" s="103">
        <v>85.42</v>
      </c>
      <c r="BW9" s="104">
        <v>669.68000000000006</v>
      </c>
      <c r="BX9" s="102">
        <v>5</v>
      </c>
      <c r="BY9" s="102">
        <v>520.4</v>
      </c>
      <c r="BZ9" s="105">
        <v>403.15999999999997</v>
      </c>
      <c r="CA9" s="101">
        <v>268.81</v>
      </c>
      <c r="CB9" s="102">
        <v>12</v>
      </c>
      <c r="CC9" s="102">
        <v>183.70000000000002</v>
      </c>
      <c r="CD9" s="103">
        <v>97.34999999999998</v>
      </c>
      <c r="CE9" s="104">
        <v>9266.59</v>
      </c>
      <c r="CF9" s="102">
        <v>11</v>
      </c>
      <c r="CG9" s="102">
        <v>4063.77</v>
      </c>
      <c r="CH9" s="105">
        <v>3696.78</v>
      </c>
      <c r="CI9" s="101">
        <v>376.78739180030863</v>
      </c>
      <c r="CJ9" s="102">
        <v>41</v>
      </c>
      <c r="CK9" s="102">
        <v>174.5455841437076</v>
      </c>
      <c r="CL9" s="103">
        <v>160.279528726302</v>
      </c>
      <c r="CM9" s="104">
        <v>19.913399999999999</v>
      </c>
      <c r="CN9" s="102">
        <v>20</v>
      </c>
      <c r="CO9" s="102">
        <v>17.129200000000001</v>
      </c>
      <c r="CP9" s="105">
        <v>16.809100000000001</v>
      </c>
      <c r="CQ9" s="101">
        <v>21.598414795244388</v>
      </c>
      <c r="CR9" s="102">
        <v>33</v>
      </c>
      <c r="CS9" s="102">
        <v>21.598414795244388</v>
      </c>
      <c r="CT9" s="103" t="s">
        <v>80</v>
      </c>
      <c r="CU9" s="104">
        <v>11.500236630383341</v>
      </c>
      <c r="CV9" s="102">
        <v>3</v>
      </c>
      <c r="CW9" s="102">
        <v>11.500236630383341</v>
      </c>
      <c r="CX9" s="105" t="s">
        <v>80</v>
      </c>
      <c r="CY9" s="101">
        <v>11601.850202562793</v>
      </c>
      <c r="CZ9" s="102">
        <v>17</v>
      </c>
      <c r="DA9" s="102">
        <v>7652.9635630630646</v>
      </c>
      <c r="DB9" s="103">
        <v>4294.0718738238729</v>
      </c>
      <c r="DC9" s="150">
        <v>7.4408907758566851</v>
      </c>
      <c r="DD9" s="102">
        <v>17</v>
      </c>
      <c r="DE9" s="154">
        <v>6.5389885190567076</v>
      </c>
      <c r="DF9" s="155">
        <v>4.4456967827452978</v>
      </c>
      <c r="DG9" s="101">
        <v>23.323263429308241</v>
      </c>
      <c r="DH9" s="102">
        <v>5</v>
      </c>
      <c r="DI9" s="102">
        <v>18.611290711380533</v>
      </c>
      <c r="DJ9" s="103">
        <v>12.214346753729931</v>
      </c>
      <c r="DK9" s="104">
        <v>30.574711049158871</v>
      </c>
      <c r="DL9" s="102">
        <v>12</v>
      </c>
      <c r="DM9" s="102">
        <v>25.358061462905152</v>
      </c>
      <c r="DN9" s="105">
        <v>22.065027357162279</v>
      </c>
      <c r="DO9" s="104">
        <v>45.54848110407054</v>
      </c>
      <c r="DP9" s="102">
        <v>17</v>
      </c>
      <c r="DQ9" s="102">
        <v>36.728431878881082</v>
      </c>
      <c r="DR9" s="105">
        <v>26.388927306262939</v>
      </c>
      <c r="DS9" s="101">
        <v>15.901521020953588</v>
      </c>
      <c r="DT9" s="102">
        <v>27</v>
      </c>
      <c r="DU9" s="102">
        <v>9.131556281292962</v>
      </c>
      <c r="DV9" s="106">
        <v>6.4709352116054815</v>
      </c>
    </row>
    <row r="10" spans="1:126" s="87" customFormat="1" ht="15" customHeight="1" x14ac:dyDescent="0.2">
      <c r="A10" s="163" t="s">
        <v>4</v>
      </c>
      <c r="B10" s="100">
        <v>47</v>
      </c>
      <c r="C10" s="100">
        <v>38</v>
      </c>
      <c r="D10" s="100">
        <v>49</v>
      </c>
      <c r="E10" s="100">
        <v>40</v>
      </c>
      <c r="F10" s="100">
        <v>42</v>
      </c>
      <c r="G10" s="101">
        <v>42.907823918386939</v>
      </c>
      <c r="H10" s="102">
        <v>36</v>
      </c>
      <c r="I10" s="102">
        <v>26.196077288491242</v>
      </c>
      <c r="J10" s="103">
        <v>9.1491034719288624</v>
      </c>
      <c r="K10" s="104">
        <v>9.9587639935269952</v>
      </c>
      <c r="L10" s="102">
        <v>14</v>
      </c>
      <c r="M10" s="102">
        <v>7.8621337800841742</v>
      </c>
      <c r="N10" s="105">
        <v>5.6384591360253511</v>
      </c>
      <c r="O10" s="101">
        <v>56.079189868493714</v>
      </c>
      <c r="P10" s="102">
        <v>46</v>
      </c>
      <c r="Q10" s="102">
        <v>37.637606497589651</v>
      </c>
      <c r="R10" s="103">
        <v>18.503223734672034</v>
      </c>
      <c r="S10" s="104">
        <v>37.575252874758419</v>
      </c>
      <c r="T10" s="102">
        <v>39</v>
      </c>
      <c r="U10" s="102">
        <v>20.221116481076315</v>
      </c>
      <c r="V10" s="105">
        <v>3.9207160495852849</v>
      </c>
      <c r="W10" s="101">
        <v>33.98312746177227</v>
      </c>
      <c r="X10" s="102">
        <v>45</v>
      </c>
      <c r="Y10" s="102">
        <v>22.677187131642739</v>
      </c>
      <c r="Z10" s="103">
        <v>5.6904779666428933</v>
      </c>
      <c r="AA10" s="104">
        <v>73.683242268802644</v>
      </c>
      <c r="AB10" s="102">
        <v>28</v>
      </c>
      <c r="AC10" s="102">
        <v>78.057750556826079</v>
      </c>
      <c r="AD10" s="105">
        <v>87.773400490297675</v>
      </c>
      <c r="AE10" s="101">
        <v>45.469524577178838</v>
      </c>
      <c r="AF10" s="102">
        <v>31</v>
      </c>
      <c r="AG10" s="102">
        <v>55.221495850968353</v>
      </c>
      <c r="AH10" s="103">
        <v>71.379172900315652</v>
      </c>
      <c r="AI10" s="104">
        <v>29.386227068702787</v>
      </c>
      <c r="AJ10" s="102">
        <v>38</v>
      </c>
      <c r="AK10" s="102">
        <v>41.723048784709277</v>
      </c>
      <c r="AL10" s="105">
        <v>56.986983291878268</v>
      </c>
      <c r="AM10" s="101">
        <v>57.509660820689724</v>
      </c>
      <c r="AN10" s="102">
        <v>37</v>
      </c>
      <c r="AO10" s="102">
        <v>62.089656710373973</v>
      </c>
      <c r="AP10" s="103">
        <v>68.848734691518331</v>
      </c>
      <c r="AQ10" s="104">
        <v>41.533118740796013</v>
      </c>
      <c r="AR10" s="102">
        <v>47</v>
      </c>
      <c r="AS10" s="102">
        <v>35.809180110631829</v>
      </c>
      <c r="AT10" s="105">
        <v>32.941265019113239</v>
      </c>
      <c r="AU10" s="101">
        <v>32.708859355624718</v>
      </c>
      <c r="AV10" s="102">
        <v>46</v>
      </c>
      <c r="AW10" s="102">
        <v>25.101318532574307</v>
      </c>
      <c r="AX10" s="103">
        <v>20.921761960513273</v>
      </c>
      <c r="AY10" s="104">
        <v>13.371108181818181</v>
      </c>
      <c r="AZ10" s="102">
        <v>46</v>
      </c>
      <c r="BA10" s="102">
        <v>13.440192325581394</v>
      </c>
      <c r="BB10" s="105">
        <v>13.463939999999997</v>
      </c>
      <c r="BC10" s="101">
        <v>95.906490563257719</v>
      </c>
      <c r="BD10" s="102">
        <v>29</v>
      </c>
      <c r="BE10" s="102">
        <v>96.200409223822874</v>
      </c>
      <c r="BF10" s="103">
        <v>96.294883079004506</v>
      </c>
      <c r="BG10" s="104">
        <v>96.227931111111118</v>
      </c>
      <c r="BH10" s="102">
        <v>45</v>
      </c>
      <c r="BI10" s="102">
        <v>97.147181578947368</v>
      </c>
      <c r="BJ10" s="105">
        <v>97.432466206896564</v>
      </c>
      <c r="BK10" s="101">
        <v>64.030302727272726</v>
      </c>
      <c r="BL10" s="102">
        <v>28</v>
      </c>
      <c r="BM10" s="102">
        <v>65.553030227272728</v>
      </c>
      <c r="BN10" s="103">
        <v>66.060606060606062</v>
      </c>
      <c r="BO10" s="104">
        <v>78.454545454545453</v>
      </c>
      <c r="BP10" s="102">
        <v>45</v>
      </c>
      <c r="BQ10" s="102">
        <v>80.340909090909093</v>
      </c>
      <c r="BR10" s="105">
        <v>80.969696969696969</v>
      </c>
      <c r="BS10" s="101">
        <v>98.43</v>
      </c>
      <c r="BT10" s="102">
        <v>4</v>
      </c>
      <c r="BU10" s="102">
        <v>82.3</v>
      </c>
      <c r="BV10" s="103" t="s">
        <v>80</v>
      </c>
      <c r="BW10" s="104">
        <v>1058.29</v>
      </c>
      <c r="BX10" s="102">
        <v>27</v>
      </c>
      <c r="BY10" s="102">
        <v>926.9</v>
      </c>
      <c r="BZ10" s="105">
        <v>491.66</v>
      </c>
      <c r="CA10" s="101">
        <v>274.09000000000003</v>
      </c>
      <c r="CB10" s="102">
        <v>15</v>
      </c>
      <c r="CC10" s="102">
        <v>233.50000000000003</v>
      </c>
      <c r="CD10" s="103" t="s">
        <v>80</v>
      </c>
      <c r="CE10" s="104">
        <v>14892.39</v>
      </c>
      <c r="CF10" s="102">
        <v>49</v>
      </c>
      <c r="CG10" s="102">
        <v>6563.68</v>
      </c>
      <c r="CH10" s="105">
        <v>5005.91</v>
      </c>
      <c r="CI10" s="101">
        <v>376.22380751614577</v>
      </c>
      <c r="CJ10" s="102">
        <v>40</v>
      </c>
      <c r="CK10" s="102">
        <v>184.61771350752332</v>
      </c>
      <c r="CL10" s="103">
        <v>148.78075049284917</v>
      </c>
      <c r="CM10" s="104">
        <v>21.871099999999998</v>
      </c>
      <c r="CN10" s="102">
        <v>34</v>
      </c>
      <c r="CO10" s="102">
        <v>18.335599999999999</v>
      </c>
      <c r="CP10" s="105">
        <v>17.075099999999999</v>
      </c>
      <c r="CQ10" s="101">
        <v>23.6166967133546</v>
      </c>
      <c r="CR10" s="102">
        <v>46</v>
      </c>
      <c r="CS10" s="102">
        <v>23.6166967133546</v>
      </c>
      <c r="CT10" s="103" t="s">
        <v>80</v>
      </c>
      <c r="CU10" s="104">
        <v>26.934330299089726</v>
      </c>
      <c r="CV10" s="102">
        <v>46</v>
      </c>
      <c r="CW10" s="102">
        <v>26.934330299089726</v>
      </c>
      <c r="CX10" s="105" t="s">
        <v>80</v>
      </c>
      <c r="CY10" s="101">
        <v>15473.984200347613</v>
      </c>
      <c r="CZ10" s="102">
        <v>43</v>
      </c>
      <c r="DA10" s="102">
        <v>11016.296795200962</v>
      </c>
      <c r="DB10" s="103">
        <v>5214.7354842533341</v>
      </c>
      <c r="DC10" s="150">
        <v>9.0143691633314376</v>
      </c>
      <c r="DD10" s="102">
        <v>32</v>
      </c>
      <c r="DE10" s="154">
        <v>7.885159932687321</v>
      </c>
      <c r="DF10" s="155">
        <v>4.4125712082262192</v>
      </c>
      <c r="DG10" s="101">
        <v>35.469628747442108</v>
      </c>
      <c r="DH10" s="102">
        <v>45</v>
      </c>
      <c r="DI10" s="102">
        <v>26.442210459314385</v>
      </c>
      <c r="DJ10" s="103">
        <v>14.734121360432004</v>
      </c>
      <c r="DK10" s="104">
        <v>34.734603659656941</v>
      </c>
      <c r="DL10" s="102">
        <v>27</v>
      </c>
      <c r="DM10" s="102">
        <v>32.449372453558126</v>
      </c>
      <c r="DN10" s="105">
        <v>30.228114394114751</v>
      </c>
      <c r="DO10" s="104">
        <v>59.406528677774752</v>
      </c>
      <c r="DP10" s="102">
        <v>50</v>
      </c>
      <c r="DQ10" s="102">
        <v>43.246336704011114</v>
      </c>
      <c r="DR10" s="105">
        <v>24.513374634640865</v>
      </c>
      <c r="DS10" s="101">
        <v>17.398529971921835</v>
      </c>
      <c r="DT10" s="102">
        <v>33</v>
      </c>
      <c r="DU10" s="102">
        <v>12.496227905741208</v>
      </c>
      <c r="DV10" s="106">
        <v>6.2397701474915763</v>
      </c>
    </row>
    <row r="11" spans="1:126" s="87" customFormat="1" ht="15" customHeight="1" x14ac:dyDescent="0.2">
      <c r="A11" s="163" t="s">
        <v>5</v>
      </c>
      <c r="B11" s="100">
        <v>20</v>
      </c>
      <c r="C11" s="100">
        <v>21</v>
      </c>
      <c r="D11" s="100">
        <v>51</v>
      </c>
      <c r="E11" s="100">
        <v>16</v>
      </c>
      <c r="F11" s="100">
        <v>3</v>
      </c>
      <c r="G11" s="101">
        <v>44.568240926509773</v>
      </c>
      <c r="H11" s="102">
        <v>43</v>
      </c>
      <c r="I11" s="102">
        <v>26.1666738163572</v>
      </c>
      <c r="J11" s="103">
        <v>7.2292426811140187</v>
      </c>
      <c r="K11" s="104">
        <v>15.482258701571187</v>
      </c>
      <c r="L11" s="102">
        <v>37</v>
      </c>
      <c r="M11" s="102">
        <v>11.212247756484651</v>
      </c>
      <c r="N11" s="105">
        <v>3.7626798867035633</v>
      </c>
      <c r="O11" s="101">
        <v>45.175375024411977</v>
      </c>
      <c r="P11" s="102">
        <v>22</v>
      </c>
      <c r="Q11" s="102">
        <v>30.316032473554202</v>
      </c>
      <c r="R11" s="103">
        <v>15.093866201584149</v>
      </c>
      <c r="S11" s="104">
        <v>29.713157064545264</v>
      </c>
      <c r="T11" s="102">
        <v>3</v>
      </c>
      <c r="U11" s="102">
        <v>14.811303387918331</v>
      </c>
      <c r="V11" s="105">
        <v>1.6543103022077561</v>
      </c>
      <c r="W11" s="101">
        <v>26.402924574296975</v>
      </c>
      <c r="X11" s="102">
        <v>18</v>
      </c>
      <c r="Y11" s="102">
        <v>16.118723521412424</v>
      </c>
      <c r="Z11" s="103">
        <v>5.9230719947252979</v>
      </c>
      <c r="AA11" s="104">
        <v>59.665974272178538</v>
      </c>
      <c r="AB11" s="102">
        <v>48</v>
      </c>
      <c r="AC11" s="102">
        <v>73.831673390057361</v>
      </c>
      <c r="AD11" s="105">
        <v>89.57382303915486</v>
      </c>
      <c r="AE11" s="101">
        <v>30.275440519793595</v>
      </c>
      <c r="AF11" s="102">
        <v>51</v>
      </c>
      <c r="AG11" s="102">
        <v>44.713581178227315</v>
      </c>
      <c r="AH11" s="103">
        <v>63.225066633051888</v>
      </c>
      <c r="AI11" s="104">
        <v>26.462592115283464</v>
      </c>
      <c r="AJ11" s="102">
        <v>49</v>
      </c>
      <c r="AK11" s="102">
        <v>40.081499150405762</v>
      </c>
      <c r="AL11" s="105">
        <v>53.486589942683203</v>
      </c>
      <c r="AM11" s="101">
        <v>54.993854216523019</v>
      </c>
      <c r="AN11" s="102">
        <v>42</v>
      </c>
      <c r="AO11" s="102">
        <v>64.692058079643175</v>
      </c>
      <c r="AP11" s="103">
        <v>73.797738535485053</v>
      </c>
      <c r="AQ11" s="104">
        <v>27.400960772570919</v>
      </c>
      <c r="AR11" s="102">
        <v>24</v>
      </c>
      <c r="AS11" s="102">
        <v>24.132719607640215</v>
      </c>
      <c r="AT11" s="105">
        <v>22.798551163692153</v>
      </c>
      <c r="AU11" s="101">
        <v>28.649758041380352</v>
      </c>
      <c r="AV11" s="102">
        <v>35</v>
      </c>
      <c r="AW11" s="102">
        <v>20.55873031707889</v>
      </c>
      <c r="AX11" s="103">
        <v>15.7866367298989</v>
      </c>
      <c r="AY11" s="104">
        <v>11.404331126760562</v>
      </c>
      <c r="AZ11" s="102">
        <v>3</v>
      </c>
      <c r="BA11" s="102">
        <v>12.040701472868214</v>
      </c>
      <c r="BB11" s="105">
        <v>12.282318021390378</v>
      </c>
      <c r="BC11" s="101">
        <v>93.802161000159074</v>
      </c>
      <c r="BD11" s="102">
        <v>49</v>
      </c>
      <c r="BE11" s="102">
        <v>96.186730635178918</v>
      </c>
      <c r="BF11" s="103">
        <v>96.965885896113292</v>
      </c>
      <c r="BG11" s="104">
        <v>95.735904576271167</v>
      </c>
      <c r="BH11" s="102">
        <v>48</v>
      </c>
      <c r="BI11" s="102">
        <v>97.108213878326964</v>
      </c>
      <c r="BJ11" s="105">
        <v>97.495546305418742</v>
      </c>
      <c r="BK11" s="101">
        <v>57.109589041095887</v>
      </c>
      <c r="BL11" s="102">
        <v>47</v>
      </c>
      <c r="BM11" s="102">
        <v>61.416666712328748</v>
      </c>
      <c r="BN11" s="103">
        <v>62.834862431192654</v>
      </c>
      <c r="BO11" s="104">
        <v>78.109589041095887</v>
      </c>
      <c r="BP11" s="102">
        <v>47</v>
      </c>
      <c r="BQ11" s="102">
        <v>80.952054794520549</v>
      </c>
      <c r="BR11" s="105">
        <v>81.88990825688073</v>
      </c>
      <c r="BS11" s="101">
        <v>101.94</v>
      </c>
      <c r="BT11" s="102">
        <v>6</v>
      </c>
      <c r="BU11" s="102">
        <v>83.2</v>
      </c>
      <c r="BV11" s="103">
        <v>61.04</v>
      </c>
      <c r="BW11" s="104">
        <v>718.59</v>
      </c>
      <c r="BX11" s="102">
        <v>7</v>
      </c>
      <c r="BY11" s="102">
        <v>477.4</v>
      </c>
      <c r="BZ11" s="105">
        <v>356.66</v>
      </c>
      <c r="CA11" s="101">
        <v>297.87000000000006</v>
      </c>
      <c r="CB11" s="102">
        <v>17</v>
      </c>
      <c r="CC11" s="102">
        <v>174.69999999999996</v>
      </c>
      <c r="CD11" s="103">
        <v>104.94</v>
      </c>
      <c r="CE11" s="104">
        <v>7186.34</v>
      </c>
      <c r="CF11" s="102">
        <v>2</v>
      </c>
      <c r="CG11" s="102">
        <v>4256.45</v>
      </c>
      <c r="CH11" s="105">
        <v>3263</v>
      </c>
      <c r="CI11" s="101">
        <v>259.18383089152644</v>
      </c>
      <c r="CJ11" s="102">
        <v>4</v>
      </c>
      <c r="CK11" s="102">
        <v>166.06274651543671</v>
      </c>
      <c r="CL11" s="103">
        <v>134.48761402253163</v>
      </c>
      <c r="CM11" s="104">
        <v>20.951000000000001</v>
      </c>
      <c r="CN11" s="102">
        <v>27</v>
      </c>
      <c r="CO11" s="102">
        <v>17.9192</v>
      </c>
      <c r="CP11" s="105">
        <v>16.163499999999999</v>
      </c>
      <c r="CQ11" s="101">
        <v>20.037570444583594</v>
      </c>
      <c r="CR11" s="102">
        <v>25</v>
      </c>
      <c r="CS11" s="102">
        <v>20.037570444583594</v>
      </c>
      <c r="CT11" s="103" t="s">
        <v>80</v>
      </c>
      <c r="CU11" s="104">
        <v>20.986126489936822</v>
      </c>
      <c r="CV11" s="102">
        <v>36</v>
      </c>
      <c r="CW11" s="102">
        <v>20.986126489936822</v>
      </c>
      <c r="CX11" s="105" t="s">
        <v>80</v>
      </c>
      <c r="CY11" s="101">
        <v>9703.7408507195378</v>
      </c>
      <c r="CZ11" s="102">
        <v>2</v>
      </c>
      <c r="DA11" s="102">
        <v>6646.6502015270271</v>
      </c>
      <c r="DB11" s="103">
        <v>3494.5203727254434</v>
      </c>
      <c r="DC11" s="150">
        <v>5.5146576628507047</v>
      </c>
      <c r="DD11" s="102">
        <v>1</v>
      </c>
      <c r="DE11" s="154">
        <v>5.119142100890901</v>
      </c>
      <c r="DF11" s="155">
        <v>3.5198111024849124</v>
      </c>
      <c r="DG11" s="101">
        <v>17.295107056160568</v>
      </c>
      <c r="DH11" s="102">
        <v>2</v>
      </c>
      <c r="DI11" s="102">
        <v>13.384199822322913</v>
      </c>
      <c r="DJ11" s="103">
        <v>8.2110439172422893</v>
      </c>
      <c r="DK11" s="104">
        <v>30.555397760745546</v>
      </c>
      <c r="DL11" s="102">
        <v>12</v>
      </c>
      <c r="DM11" s="102">
        <v>24.552326205843343</v>
      </c>
      <c r="DN11" s="105">
        <v>19.74973783494546</v>
      </c>
      <c r="DO11" s="104">
        <v>46.344316811088206</v>
      </c>
      <c r="DP11" s="102">
        <v>22</v>
      </c>
      <c r="DQ11" s="102">
        <v>35.263414710558713</v>
      </c>
      <c r="DR11" s="105">
        <v>25.207900710879915</v>
      </c>
      <c r="DS11" s="101">
        <v>9.5333963643980137</v>
      </c>
      <c r="DT11" s="102">
        <v>4</v>
      </c>
      <c r="DU11" s="102">
        <v>6.6819829116376646</v>
      </c>
      <c r="DV11" s="106">
        <v>3.560743545317572</v>
      </c>
    </row>
    <row r="12" spans="1:126" s="87" customFormat="1" ht="15" customHeight="1" x14ac:dyDescent="0.2">
      <c r="A12" s="163" t="s">
        <v>6</v>
      </c>
      <c r="B12" s="100">
        <v>16</v>
      </c>
      <c r="C12" s="100">
        <v>47</v>
      </c>
      <c r="D12" s="100">
        <v>13</v>
      </c>
      <c r="E12" s="100">
        <v>9</v>
      </c>
      <c r="F12" s="100">
        <v>7</v>
      </c>
      <c r="G12" s="101">
        <v>39.34787770360186</v>
      </c>
      <c r="H12" s="102">
        <v>28</v>
      </c>
      <c r="I12" s="102">
        <v>18.793958349468859</v>
      </c>
      <c r="J12" s="103">
        <v>6.1684725763580159</v>
      </c>
      <c r="K12" s="104">
        <v>19.216683621566631</v>
      </c>
      <c r="L12" s="102">
        <v>47</v>
      </c>
      <c r="M12" s="102">
        <v>9.5716165762869103</v>
      </c>
      <c r="N12" s="105">
        <v>3.019715977240617</v>
      </c>
      <c r="O12" s="101">
        <v>51.804812940308786</v>
      </c>
      <c r="P12" s="102">
        <v>39</v>
      </c>
      <c r="Q12" s="102">
        <v>31.355381579484359</v>
      </c>
      <c r="R12" s="103">
        <v>19.431568547854013</v>
      </c>
      <c r="S12" s="104">
        <v>39.920473238700119</v>
      </c>
      <c r="T12" s="102">
        <v>47</v>
      </c>
      <c r="U12" s="102">
        <v>16.426284547901322</v>
      </c>
      <c r="V12" s="105">
        <v>4.0916967925837415</v>
      </c>
      <c r="W12" s="101">
        <v>31.510238978270994</v>
      </c>
      <c r="X12" s="102">
        <v>35</v>
      </c>
      <c r="Y12" s="102">
        <v>16.440739093399259</v>
      </c>
      <c r="Z12" s="103">
        <v>5.6823897817691265</v>
      </c>
      <c r="AA12" s="104">
        <v>67.50838749554417</v>
      </c>
      <c r="AB12" s="102">
        <v>41</v>
      </c>
      <c r="AC12" s="102">
        <v>77.016274259037843</v>
      </c>
      <c r="AD12" s="105">
        <v>88.568953605467442</v>
      </c>
      <c r="AE12" s="101">
        <v>40.611853706177179</v>
      </c>
      <c r="AF12" s="102">
        <v>41</v>
      </c>
      <c r="AG12" s="102">
        <v>55.30857561640601</v>
      </c>
      <c r="AH12" s="103">
        <v>65.705506428836856</v>
      </c>
      <c r="AI12" s="104">
        <v>31.734412487582652</v>
      </c>
      <c r="AJ12" s="102">
        <v>26</v>
      </c>
      <c r="AK12" s="102">
        <v>45.373100713764671</v>
      </c>
      <c r="AL12" s="105">
        <v>55.212042677688466</v>
      </c>
      <c r="AM12" s="101">
        <v>62.104442408996441</v>
      </c>
      <c r="AN12" s="102">
        <v>26</v>
      </c>
      <c r="AO12" s="102">
        <v>69.860007721465607</v>
      </c>
      <c r="AP12" s="103">
        <v>75.767811495945338</v>
      </c>
      <c r="AQ12" s="104">
        <v>26.934261306900236</v>
      </c>
      <c r="AR12" s="102">
        <v>21</v>
      </c>
      <c r="AS12" s="102">
        <v>23.163824897204009</v>
      </c>
      <c r="AT12" s="105">
        <v>21.248633355535681</v>
      </c>
      <c r="AU12" s="101">
        <v>24.821660804293121</v>
      </c>
      <c r="AV12" s="102">
        <v>22</v>
      </c>
      <c r="AW12" s="102">
        <v>17.783786872888736</v>
      </c>
      <c r="AX12" s="103">
        <v>13.706989787756852</v>
      </c>
      <c r="AY12" s="104">
        <v>11.811544</v>
      </c>
      <c r="AZ12" s="102">
        <v>7</v>
      </c>
      <c r="BA12" s="102">
        <v>11.857641219512196</v>
      </c>
      <c r="BB12" s="105">
        <v>11.872511290322581</v>
      </c>
      <c r="BC12" s="101">
        <v>96.739793573360288</v>
      </c>
      <c r="BD12" s="102">
        <v>14</v>
      </c>
      <c r="BE12" s="102">
        <v>96.844174357556639</v>
      </c>
      <c r="BF12" s="103">
        <v>96.880707632025363</v>
      </c>
      <c r="BG12" s="104">
        <v>97.435602999999986</v>
      </c>
      <c r="BH12" s="102">
        <v>28</v>
      </c>
      <c r="BI12" s="102">
        <v>97.899150227272742</v>
      </c>
      <c r="BJ12" s="105">
        <v>97.993730000000014</v>
      </c>
      <c r="BK12" s="101">
        <v>67.909090909090907</v>
      </c>
      <c r="BL12" s="102">
        <v>7</v>
      </c>
      <c r="BM12" s="102">
        <v>67.413042608695633</v>
      </c>
      <c r="BN12" s="103">
        <v>67.196077352941174</v>
      </c>
      <c r="BO12" s="104">
        <v>85.909090909090907</v>
      </c>
      <c r="BP12" s="102">
        <v>9</v>
      </c>
      <c r="BQ12" s="102">
        <v>86.260869565217391</v>
      </c>
      <c r="BR12" s="105">
        <v>86.294117647058826</v>
      </c>
      <c r="BS12" s="101">
        <v>187.45</v>
      </c>
      <c r="BT12" s="102">
        <v>24</v>
      </c>
      <c r="BU12" s="102">
        <v>151.1</v>
      </c>
      <c r="BV12" s="103">
        <v>107.75</v>
      </c>
      <c r="BW12" s="104">
        <v>784.72</v>
      </c>
      <c r="BX12" s="102">
        <v>9</v>
      </c>
      <c r="BY12" s="102">
        <v>514.5</v>
      </c>
      <c r="BZ12" s="105">
        <v>385.97</v>
      </c>
      <c r="CA12" s="101">
        <v>231.09000000000003</v>
      </c>
      <c r="CB12" s="102">
        <v>7</v>
      </c>
      <c r="CC12" s="102">
        <v>126.8</v>
      </c>
      <c r="CD12" s="103">
        <v>69.359999999999985</v>
      </c>
      <c r="CE12" s="104">
        <v>8708.57</v>
      </c>
      <c r="CF12" s="102">
        <v>9</v>
      </c>
      <c r="CG12" s="102">
        <v>3830.72</v>
      </c>
      <c r="CH12" s="105">
        <v>3320.3</v>
      </c>
      <c r="CI12" s="101">
        <v>323.26489822718327</v>
      </c>
      <c r="CJ12" s="102">
        <v>21</v>
      </c>
      <c r="CK12" s="102">
        <v>176.3283038385743</v>
      </c>
      <c r="CL12" s="103">
        <v>160.95333711818503</v>
      </c>
      <c r="CM12" s="104">
        <v>17.469799999999999</v>
      </c>
      <c r="CN12" s="102">
        <v>9</v>
      </c>
      <c r="CO12" s="102">
        <v>14.5678</v>
      </c>
      <c r="CP12" s="105">
        <v>14.044</v>
      </c>
      <c r="CQ12" s="101">
        <v>15.349252968969479</v>
      </c>
      <c r="CR12" s="102">
        <v>6</v>
      </c>
      <c r="CS12" s="102">
        <v>15.349252968969479</v>
      </c>
      <c r="CT12" s="103" t="s">
        <v>80</v>
      </c>
      <c r="CU12" s="104">
        <v>12.374740026470032</v>
      </c>
      <c r="CV12" s="102">
        <v>8</v>
      </c>
      <c r="CW12" s="102">
        <v>12.374740026470032</v>
      </c>
      <c r="CX12" s="105" t="s">
        <v>80</v>
      </c>
      <c r="CY12" s="101">
        <v>11278.596978546908</v>
      </c>
      <c r="CZ12" s="102">
        <v>12</v>
      </c>
      <c r="DA12" s="102">
        <v>6711.7699179032334</v>
      </c>
      <c r="DB12" s="103">
        <v>3821.7092563515716</v>
      </c>
      <c r="DC12" s="150">
        <v>7.1535274889368292</v>
      </c>
      <c r="DD12" s="102">
        <v>14</v>
      </c>
      <c r="DE12" s="154">
        <v>6.0360429838698417</v>
      </c>
      <c r="DF12" s="155">
        <v>3.863599002662645</v>
      </c>
      <c r="DG12" s="101">
        <v>26.873468215804092</v>
      </c>
      <c r="DH12" s="102">
        <v>11</v>
      </c>
      <c r="DI12" s="102">
        <v>18.381408667742484</v>
      </c>
      <c r="DJ12" s="103">
        <v>10.863458671988271</v>
      </c>
      <c r="DK12" s="104">
        <v>28.182130394974465</v>
      </c>
      <c r="DL12" s="102">
        <v>5</v>
      </c>
      <c r="DM12" s="102">
        <v>20.88699319919148</v>
      </c>
      <c r="DN12" s="105">
        <v>19.112011557862743</v>
      </c>
      <c r="DO12" s="104">
        <v>45.913071508940881</v>
      </c>
      <c r="DP12" s="102">
        <v>20</v>
      </c>
      <c r="DQ12" s="102">
        <v>33.712931008023901</v>
      </c>
      <c r="DR12" s="105">
        <v>26.419004875500452</v>
      </c>
      <c r="DS12" s="101">
        <v>10.361328519161576</v>
      </c>
      <c r="DT12" s="102">
        <v>7</v>
      </c>
      <c r="DU12" s="102">
        <v>6.0274982842971383</v>
      </c>
      <c r="DV12" s="106">
        <v>3.2834809175419024</v>
      </c>
    </row>
    <row r="13" spans="1:126" s="87" customFormat="1" ht="15" customHeight="1" x14ac:dyDescent="0.2">
      <c r="A13" s="163" t="s">
        <v>7</v>
      </c>
      <c r="B13" s="100">
        <v>6</v>
      </c>
      <c r="C13" s="100">
        <v>7</v>
      </c>
      <c r="D13" s="100">
        <v>12</v>
      </c>
      <c r="E13" s="100">
        <v>27</v>
      </c>
      <c r="F13" s="100">
        <v>4</v>
      </c>
      <c r="G13" s="101">
        <v>28.766371379030819</v>
      </c>
      <c r="H13" s="102">
        <v>6</v>
      </c>
      <c r="I13" s="102">
        <v>13.127873168821393</v>
      </c>
      <c r="J13" s="103">
        <v>4.8729030349598048</v>
      </c>
      <c r="K13" s="104">
        <v>8.8649553827449363</v>
      </c>
      <c r="L13" s="102">
        <v>11</v>
      </c>
      <c r="M13" s="102">
        <v>5.8764913849014304</v>
      </c>
      <c r="N13" s="105">
        <v>3.735747375127759</v>
      </c>
      <c r="O13" s="101">
        <v>34.464039899131436</v>
      </c>
      <c r="P13" s="102">
        <v>3</v>
      </c>
      <c r="Q13" s="102">
        <v>18.654687039766571</v>
      </c>
      <c r="R13" s="103">
        <v>11.897126404864352</v>
      </c>
      <c r="S13" s="104">
        <v>34.38940582206348</v>
      </c>
      <c r="T13" s="102">
        <v>22</v>
      </c>
      <c r="U13" s="102">
        <v>12.183731249739958</v>
      </c>
      <c r="V13" s="105">
        <v>2.3213401443425212</v>
      </c>
      <c r="W13" s="101">
        <v>21.495523205249189</v>
      </c>
      <c r="X13" s="102">
        <v>10</v>
      </c>
      <c r="Y13" s="102">
        <v>12.684847785617537</v>
      </c>
      <c r="Z13" s="103">
        <v>4.9230763821857453</v>
      </c>
      <c r="AA13" s="104">
        <v>76.326527631771967</v>
      </c>
      <c r="AB13" s="102">
        <v>22</v>
      </c>
      <c r="AC13" s="102">
        <v>85.225866088488502</v>
      </c>
      <c r="AD13" s="105">
        <v>92.961785119231891</v>
      </c>
      <c r="AE13" s="101">
        <v>42.052427090892117</v>
      </c>
      <c r="AF13" s="102">
        <v>38</v>
      </c>
      <c r="AG13" s="102">
        <v>58.239923603931764</v>
      </c>
      <c r="AH13" s="103">
        <v>70.167366612474297</v>
      </c>
      <c r="AI13" s="104">
        <v>35.879966695198164</v>
      </c>
      <c r="AJ13" s="102">
        <v>12</v>
      </c>
      <c r="AK13" s="102">
        <v>53.396812991878143</v>
      </c>
      <c r="AL13" s="105">
        <v>65.386693377641905</v>
      </c>
      <c r="AM13" s="101">
        <v>70.801528749820861</v>
      </c>
      <c r="AN13" s="102">
        <v>4</v>
      </c>
      <c r="AO13" s="102">
        <v>79.491051721172241</v>
      </c>
      <c r="AP13" s="103">
        <v>84.860743063375651</v>
      </c>
      <c r="AQ13" s="104">
        <v>20.26495979607008</v>
      </c>
      <c r="AR13" s="102">
        <v>6</v>
      </c>
      <c r="AS13" s="102">
        <v>16.85226287761293</v>
      </c>
      <c r="AT13" s="105">
        <v>15.270616993975777</v>
      </c>
      <c r="AU13" s="101">
        <v>22.642705506527879</v>
      </c>
      <c r="AV13" s="102">
        <v>14</v>
      </c>
      <c r="AW13" s="102">
        <v>16.159314475106374</v>
      </c>
      <c r="AX13" s="103">
        <v>12.892485009364441</v>
      </c>
      <c r="AY13" s="104">
        <v>11.411045714285715</v>
      </c>
      <c r="AZ13" s="102">
        <v>3</v>
      </c>
      <c r="BA13" s="102">
        <v>11.808344642857145</v>
      </c>
      <c r="BB13" s="105">
        <v>11.940777619047619</v>
      </c>
      <c r="BC13" s="101">
        <v>95.469430965351236</v>
      </c>
      <c r="BD13" s="102">
        <v>35</v>
      </c>
      <c r="BE13" s="102">
        <v>95.576225677680654</v>
      </c>
      <c r="BF13" s="103">
        <v>95.613917929091045</v>
      </c>
      <c r="BG13" s="104">
        <v>97.407491666666672</v>
      </c>
      <c r="BH13" s="102">
        <v>28</v>
      </c>
      <c r="BI13" s="102">
        <v>97.377332307692328</v>
      </c>
      <c r="BJ13" s="105">
        <v>97.36828450000003</v>
      </c>
      <c r="BK13" s="101">
        <v>60.476189999999995</v>
      </c>
      <c r="BL13" s="102">
        <v>42</v>
      </c>
      <c r="BM13" s="102">
        <v>62.404761785714285</v>
      </c>
      <c r="BN13" s="103">
        <v>63.047619047619037</v>
      </c>
      <c r="BO13" s="104">
        <v>81</v>
      </c>
      <c r="BP13" s="102">
        <v>37</v>
      </c>
      <c r="BQ13" s="102">
        <v>81.142857142857139</v>
      </c>
      <c r="BR13" s="105">
        <v>81.19047619047619</v>
      </c>
      <c r="BS13" s="101" t="s">
        <v>80</v>
      </c>
      <c r="BT13" s="102" t="s">
        <v>80</v>
      </c>
      <c r="BU13" s="102">
        <v>142.9</v>
      </c>
      <c r="BV13" s="103" t="s">
        <v>80</v>
      </c>
      <c r="BW13" s="104" t="s">
        <v>80</v>
      </c>
      <c r="BX13" s="102" t="s">
        <v>80</v>
      </c>
      <c r="BY13" s="102">
        <v>579.40000000000009</v>
      </c>
      <c r="BZ13" s="105" t="s">
        <v>80</v>
      </c>
      <c r="CA13" s="101" t="s">
        <v>80</v>
      </c>
      <c r="CB13" s="102" t="s">
        <v>80</v>
      </c>
      <c r="CC13" s="102">
        <v>169.49999999999997</v>
      </c>
      <c r="CD13" s="103" t="s">
        <v>80</v>
      </c>
      <c r="CE13" s="104">
        <v>10294.58</v>
      </c>
      <c r="CF13" s="102">
        <v>20</v>
      </c>
      <c r="CG13" s="102">
        <v>5784.94</v>
      </c>
      <c r="CH13" s="105">
        <v>4833.6400000000003</v>
      </c>
      <c r="CI13" s="101">
        <v>366.14857511880911</v>
      </c>
      <c r="CJ13" s="102">
        <v>34</v>
      </c>
      <c r="CK13" s="102">
        <v>195.38433476791005</v>
      </c>
      <c r="CL13" s="103">
        <v>159.36176635171248</v>
      </c>
      <c r="CM13" s="104">
        <v>21.180700000000002</v>
      </c>
      <c r="CN13" s="102">
        <v>29</v>
      </c>
      <c r="CO13" s="102">
        <v>18.846599999999999</v>
      </c>
      <c r="CP13" s="105">
        <v>17.9968</v>
      </c>
      <c r="CQ13" s="101">
        <v>18.91359645523919</v>
      </c>
      <c r="CR13" s="102">
        <v>18</v>
      </c>
      <c r="CS13" s="102">
        <v>18.91359645523919</v>
      </c>
      <c r="CT13" s="103" t="s">
        <v>80</v>
      </c>
      <c r="CU13" s="104">
        <v>18.915524490798884</v>
      </c>
      <c r="CV13" s="102">
        <v>25</v>
      </c>
      <c r="CW13" s="102">
        <v>18.915524490798884</v>
      </c>
      <c r="CX13" s="105" t="s">
        <v>80</v>
      </c>
      <c r="CY13" s="101">
        <v>10434.66480315554</v>
      </c>
      <c r="CZ13" s="102">
        <v>6</v>
      </c>
      <c r="DA13" s="102">
        <v>6355.2141660909265</v>
      </c>
      <c r="DB13" s="103">
        <v>3129.0350463089476</v>
      </c>
      <c r="DC13" s="150">
        <v>7.7877896199792058</v>
      </c>
      <c r="DD13" s="102">
        <v>23</v>
      </c>
      <c r="DE13" s="154">
        <v>6.2654154376447968</v>
      </c>
      <c r="DF13" s="155">
        <v>3.8317929602451422</v>
      </c>
      <c r="DG13" s="101">
        <v>23.582053198031126</v>
      </c>
      <c r="DH13" s="102">
        <v>6</v>
      </c>
      <c r="DI13" s="102">
        <v>17.441427352970905</v>
      </c>
      <c r="DJ13" s="103">
        <v>11.941391770920738</v>
      </c>
      <c r="DK13" s="104">
        <v>29.804567347832332</v>
      </c>
      <c r="DL13" s="102">
        <v>10</v>
      </c>
      <c r="DM13" s="102">
        <v>25.343848308626622</v>
      </c>
      <c r="DN13" s="105">
        <v>22.086071543417333</v>
      </c>
      <c r="DO13" s="104">
        <v>43.090699271834318</v>
      </c>
      <c r="DP13" s="102">
        <v>5</v>
      </c>
      <c r="DQ13" s="102">
        <v>31.120179714124262</v>
      </c>
      <c r="DR13" s="105">
        <v>22.66380691627829</v>
      </c>
      <c r="DS13" s="101">
        <v>8.2703791558871096</v>
      </c>
      <c r="DT13" s="102">
        <v>1</v>
      </c>
      <c r="DU13" s="102">
        <v>5.792796580393218</v>
      </c>
      <c r="DV13" s="106">
        <v>3.7282889378336104</v>
      </c>
    </row>
    <row r="14" spans="1:126" s="87" customFormat="1" ht="15" customHeight="1" x14ac:dyDescent="0.2">
      <c r="A14" s="163" t="s">
        <v>8</v>
      </c>
      <c r="B14" s="100">
        <v>13</v>
      </c>
      <c r="C14" s="100">
        <v>7</v>
      </c>
      <c r="D14" s="100">
        <v>7</v>
      </c>
      <c r="E14" s="100">
        <v>26</v>
      </c>
      <c r="F14" s="100">
        <v>29</v>
      </c>
      <c r="G14" s="101">
        <v>29.692681848330754</v>
      </c>
      <c r="H14" s="102">
        <v>9</v>
      </c>
      <c r="I14" s="102">
        <v>14.488508253801626</v>
      </c>
      <c r="J14" s="103">
        <v>4.265405162123554</v>
      </c>
      <c r="K14" s="104">
        <v>9.2988438825584296</v>
      </c>
      <c r="L14" s="102">
        <v>12</v>
      </c>
      <c r="M14" s="102">
        <v>6.5561505039032211</v>
      </c>
      <c r="N14" s="105">
        <v>2.2776045990695342</v>
      </c>
      <c r="O14" s="101">
        <v>42.821213652083337</v>
      </c>
      <c r="P14" s="102">
        <v>16</v>
      </c>
      <c r="Q14" s="102">
        <v>25.888727906054172</v>
      </c>
      <c r="R14" s="103">
        <v>16.470165423584461</v>
      </c>
      <c r="S14" s="104">
        <v>30.98730193720521</v>
      </c>
      <c r="T14" s="102">
        <v>6</v>
      </c>
      <c r="U14" s="102">
        <v>12.65033711164005</v>
      </c>
      <c r="V14" s="105">
        <v>2.2480368809233644</v>
      </c>
      <c r="W14" s="101">
        <v>20.390012166432424</v>
      </c>
      <c r="X14" s="102">
        <v>9</v>
      </c>
      <c r="Y14" s="102">
        <v>12.551851903535674</v>
      </c>
      <c r="Z14" s="103">
        <v>5.4138437139178626</v>
      </c>
      <c r="AA14" s="104">
        <v>84.161635830774941</v>
      </c>
      <c r="AB14" s="102">
        <v>5</v>
      </c>
      <c r="AC14" s="102">
        <v>88.385469492788332</v>
      </c>
      <c r="AD14" s="105">
        <v>94.045483080196831</v>
      </c>
      <c r="AE14" s="101">
        <v>46.952434542853105</v>
      </c>
      <c r="AF14" s="102">
        <v>24</v>
      </c>
      <c r="AG14" s="102">
        <v>55.87019913789819</v>
      </c>
      <c r="AH14" s="103">
        <v>65.56888918192557</v>
      </c>
      <c r="AI14" s="104">
        <v>40.590626549258921</v>
      </c>
      <c r="AJ14" s="102">
        <v>2</v>
      </c>
      <c r="AK14" s="102">
        <v>50.673902550681845</v>
      </c>
      <c r="AL14" s="105">
        <v>58.707749831279109</v>
      </c>
      <c r="AM14" s="101">
        <v>63.459421387115768</v>
      </c>
      <c r="AN14" s="102">
        <v>20</v>
      </c>
      <c r="AO14" s="102">
        <v>71.580230713067124</v>
      </c>
      <c r="AP14" s="103">
        <v>77.353768674647966</v>
      </c>
      <c r="AQ14" s="104">
        <v>24.557189199447244</v>
      </c>
      <c r="AR14" s="102">
        <v>17</v>
      </c>
      <c r="AS14" s="102">
        <v>22.727877073541464</v>
      </c>
      <c r="AT14" s="105">
        <v>21.409469162894819</v>
      </c>
      <c r="AU14" s="101">
        <v>20.646852237367799</v>
      </c>
      <c r="AV14" s="102">
        <v>5</v>
      </c>
      <c r="AW14" s="102">
        <v>17.193697970634318</v>
      </c>
      <c r="AX14" s="103">
        <v>15.185934708009185</v>
      </c>
      <c r="AY14" s="104">
        <v>11.75206</v>
      </c>
      <c r="AZ14" s="102">
        <v>7</v>
      </c>
      <c r="BA14" s="102">
        <v>11.826656</v>
      </c>
      <c r="BB14" s="105">
        <v>11.845305</v>
      </c>
      <c r="BC14" s="101">
        <v>98.08764940239044</v>
      </c>
      <c r="BD14" s="102">
        <v>3</v>
      </c>
      <c r="BE14" s="102">
        <v>97.18341801876673</v>
      </c>
      <c r="BF14" s="103">
        <v>96.957360172860803</v>
      </c>
      <c r="BG14" s="104">
        <v>95.885509999999996</v>
      </c>
      <c r="BH14" s="102">
        <v>47</v>
      </c>
      <c r="BI14" s="102">
        <v>97.884640000000005</v>
      </c>
      <c r="BJ14" s="105">
        <v>98.384422499999999</v>
      </c>
      <c r="BK14" s="101">
        <v>60.333329999999997</v>
      </c>
      <c r="BL14" s="102">
        <v>43</v>
      </c>
      <c r="BM14" s="102">
        <v>64.333334000000008</v>
      </c>
      <c r="BN14" s="103">
        <v>65.333335000000005</v>
      </c>
      <c r="BO14" s="104">
        <v>83</v>
      </c>
      <c r="BP14" s="102">
        <v>27</v>
      </c>
      <c r="BQ14" s="102">
        <v>82.4</v>
      </c>
      <c r="BR14" s="105">
        <v>82.25</v>
      </c>
      <c r="BS14" s="101" t="s">
        <v>80</v>
      </c>
      <c r="BT14" s="102" t="s">
        <v>80</v>
      </c>
      <c r="BU14" s="102" t="s">
        <v>80</v>
      </c>
      <c r="BV14" s="103" t="s">
        <v>80</v>
      </c>
      <c r="BW14" s="104" t="s">
        <v>80</v>
      </c>
      <c r="BX14" s="102" t="s">
        <v>80</v>
      </c>
      <c r="BY14" s="102" t="s">
        <v>80</v>
      </c>
      <c r="BZ14" s="105" t="s">
        <v>80</v>
      </c>
      <c r="CA14" s="101" t="s">
        <v>80</v>
      </c>
      <c r="CB14" s="102" t="s">
        <v>80</v>
      </c>
      <c r="CC14" s="102" t="s">
        <v>80</v>
      </c>
      <c r="CD14" s="103" t="s">
        <v>80</v>
      </c>
      <c r="CE14" s="104">
        <v>12190.19</v>
      </c>
      <c r="CF14" s="102">
        <v>37</v>
      </c>
      <c r="CG14" s="102">
        <v>5004.8100000000004</v>
      </c>
      <c r="CH14" s="105">
        <v>4202.29</v>
      </c>
      <c r="CI14" s="101">
        <v>313.36867287748288</v>
      </c>
      <c r="CJ14" s="102">
        <v>17</v>
      </c>
      <c r="CK14" s="102">
        <v>174.92098365577345</v>
      </c>
      <c r="CL14" s="103">
        <v>159.45804089405436</v>
      </c>
      <c r="CM14" s="104">
        <v>20.008099999999999</v>
      </c>
      <c r="CN14" s="102">
        <v>22</v>
      </c>
      <c r="CO14" s="102">
        <v>17.3261</v>
      </c>
      <c r="CP14" s="105">
        <v>16.730699999999999</v>
      </c>
      <c r="CQ14" s="101">
        <v>19.787717968157693</v>
      </c>
      <c r="CR14" s="102">
        <v>24</v>
      </c>
      <c r="CS14" s="102">
        <v>19.787717968157693</v>
      </c>
      <c r="CT14" s="103" t="s">
        <v>80</v>
      </c>
      <c r="CU14" s="104">
        <v>18.799142244460327</v>
      </c>
      <c r="CV14" s="102">
        <v>24</v>
      </c>
      <c r="CW14" s="102">
        <v>18.799142244460327</v>
      </c>
      <c r="CX14" s="105" t="s">
        <v>80</v>
      </c>
      <c r="CY14" s="101">
        <v>13671.250950909305</v>
      </c>
      <c r="CZ14" s="102">
        <v>32</v>
      </c>
      <c r="DA14" s="102">
        <v>8726.094494900919</v>
      </c>
      <c r="DB14" s="103">
        <v>3925.6287026249697</v>
      </c>
      <c r="DC14" s="150">
        <v>10.628530404637418</v>
      </c>
      <c r="DD14" s="102">
        <v>46</v>
      </c>
      <c r="DE14" s="154">
        <v>8.0316140583188513</v>
      </c>
      <c r="DF14" s="155" t="s">
        <v>80</v>
      </c>
      <c r="DG14" s="101">
        <v>33.848120532032183</v>
      </c>
      <c r="DH14" s="102">
        <v>40</v>
      </c>
      <c r="DI14" s="102">
        <v>21.649541158379559</v>
      </c>
      <c r="DJ14" s="103">
        <v>12.627210480910337</v>
      </c>
      <c r="DK14" s="104">
        <v>35.559525904171871</v>
      </c>
      <c r="DL14" s="102">
        <v>31</v>
      </c>
      <c r="DM14" s="102">
        <v>28.902320754111688</v>
      </c>
      <c r="DN14" s="105">
        <v>28.029834462186408</v>
      </c>
      <c r="DO14" s="104">
        <v>43.353223745215445</v>
      </c>
      <c r="DP14" s="102">
        <v>7</v>
      </c>
      <c r="DQ14" s="102">
        <v>30.38691274533959</v>
      </c>
      <c r="DR14" s="105">
        <v>22.191909223487755</v>
      </c>
      <c r="DS14" s="101">
        <v>14.143190742885364</v>
      </c>
      <c r="DT14" s="102">
        <v>19</v>
      </c>
      <c r="DU14" s="102">
        <v>8.7808169652469257</v>
      </c>
      <c r="DV14" s="106">
        <v>4.6678511983844704</v>
      </c>
    </row>
    <row r="15" spans="1:126" s="87" customFormat="1" ht="15" customHeight="1" x14ac:dyDescent="0.2">
      <c r="A15" s="163" t="s">
        <v>9</v>
      </c>
      <c r="B15" s="100">
        <v>34</v>
      </c>
      <c r="C15" s="100">
        <v>2</v>
      </c>
      <c r="D15" s="100">
        <v>31</v>
      </c>
      <c r="E15" s="100">
        <v>50</v>
      </c>
      <c r="F15" s="100">
        <v>43</v>
      </c>
      <c r="G15" s="101">
        <v>25.446394009135503</v>
      </c>
      <c r="H15" s="102">
        <v>4</v>
      </c>
      <c r="I15" s="102">
        <v>13.359256120460246</v>
      </c>
      <c r="J15" s="103">
        <v>4.1972607350991984</v>
      </c>
      <c r="K15" s="104">
        <v>5.5299917830731307</v>
      </c>
      <c r="L15" s="102">
        <v>3</v>
      </c>
      <c r="M15" s="102">
        <v>4.9257759784075574</v>
      </c>
      <c r="N15" s="105">
        <v>2.911952214117512</v>
      </c>
      <c r="O15" s="101">
        <v>40.708577886765099</v>
      </c>
      <c r="P15" s="102">
        <v>14</v>
      </c>
      <c r="Q15" s="102">
        <v>24.717244489123516</v>
      </c>
      <c r="R15" s="103">
        <v>14.608701315532045</v>
      </c>
      <c r="S15" s="104">
        <v>24.853123563970929</v>
      </c>
      <c r="T15" s="102">
        <v>1</v>
      </c>
      <c r="U15" s="102">
        <v>10.900684925127644</v>
      </c>
      <c r="V15" s="105">
        <v>1.7399731491113422</v>
      </c>
      <c r="W15" s="101">
        <v>17.244096154212439</v>
      </c>
      <c r="X15" s="102">
        <v>6</v>
      </c>
      <c r="Y15" s="102">
        <v>10.513707101075951</v>
      </c>
      <c r="Z15" s="103">
        <v>4.8621859971624639</v>
      </c>
      <c r="AA15" s="104">
        <v>82.498303677599679</v>
      </c>
      <c r="AB15" s="102">
        <v>6</v>
      </c>
      <c r="AC15" s="102">
        <v>80.643086692400857</v>
      </c>
      <c r="AD15" s="105">
        <v>85.582051396524363</v>
      </c>
      <c r="AE15" s="101">
        <v>37.660125945519837</v>
      </c>
      <c r="AF15" s="102">
        <v>47</v>
      </c>
      <c r="AG15" s="102">
        <v>50.313516012140511</v>
      </c>
      <c r="AH15" s="103">
        <v>67.530389310721631</v>
      </c>
      <c r="AI15" s="104">
        <v>36.632581919666507</v>
      </c>
      <c r="AJ15" s="102">
        <v>11</v>
      </c>
      <c r="AK15" s="102">
        <v>48.405058278597636</v>
      </c>
      <c r="AL15" s="105">
        <v>59.475129326131835</v>
      </c>
      <c r="AM15" s="101">
        <v>71.589797215115738</v>
      </c>
      <c r="AN15" s="102">
        <v>2</v>
      </c>
      <c r="AO15" s="102">
        <v>76.837626565226671</v>
      </c>
      <c r="AP15" s="103">
        <v>81.710844853632494</v>
      </c>
      <c r="AQ15" s="104">
        <v>20.627795766174252</v>
      </c>
      <c r="AR15" s="102">
        <v>7</v>
      </c>
      <c r="AS15" s="102">
        <v>17.623927994922397</v>
      </c>
      <c r="AT15" s="105">
        <v>17.200669009858355</v>
      </c>
      <c r="AU15" s="101">
        <v>22.981945053625399</v>
      </c>
      <c r="AV15" s="102">
        <v>15</v>
      </c>
      <c r="AW15" s="102">
        <v>17.414620666215768</v>
      </c>
      <c r="AX15" s="103">
        <v>17.105467654988033</v>
      </c>
      <c r="AY15" s="104">
        <v>11.079965</v>
      </c>
      <c r="AZ15" s="102">
        <v>1</v>
      </c>
      <c r="BA15" s="102">
        <v>11.888201428571426</v>
      </c>
      <c r="BB15" s="105">
        <v>12.211496</v>
      </c>
      <c r="BC15" s="101">
        <v>85.293607321053912</v>
      </c>
      <c r="BD15" s="102">
        <v>51</v>
      </c>
      <c r="BE15" s="102">
        <v>90.829607759028463</v>
      </c>
      <c r="BF15" s="103">
        <v>93.597607978015731</v>
      </c>
      <c r="BG15" s="104">
        <v>91.594729999999998</v>
      </c>
      <c r="BH15" s="102">
        <v>51</v>
      </c>
      <c r="BI15" s="102">
        <v>95.310015714285711</v>
      </c>
      <c r="BJ15" s="105">
        <v>96.796129999999991</v>
      </c>
      <c r="BK15" s="101">
        <v>52.333335000000005</v>
      </c>
      <c r="BL15" s="102">
        <v>51</v>
      </c>
      <c r="BM15" s="102">
        <v>56.809524285714289</v>
      </c>
      <c r="BN15" s="103">
        <v>58.6</v>
      </c>
      <c r="BO15" s="104">
        <v>66.5</v>
      </c>
      <c r="BP15" s="102">
        <v>51</v>
      </c>
      <c r="BQ15" s="102">
        <v>77.285714285714292</v>
      </c>
      <c r="BR15" s="105">
        <v>81.599999999999994</v>
      </c>
      <c r="BS15" s="101" t="s">
        <v>80</v>
      </c>
      <c r="BT15" s="102" t="s">
        <v>80</v>
      </c>
      <c r="BU15" s="102" t="s">
        <v>80</v>
      </c>
      <c r="BV15" s="103" t="s">
        <v>80</v>
      </c>
      <c r="BW15" s="104" t="s">
        <v>80</v>
      </c>
      <c r="BX15" s="102" t="s">
        <v>80</v>
      </c>
      <c r="BY15" s="102" t="s">
        <v>80</v>
      </c>
      <c r="BZ15" s="105" t="s">
        <v>80</v>
      </c>
      <c r="CA15" s="101" t="s">
        <v>80</v>
      </c>
      <c r="CB15" s="102" t="s">
        <v>80</v>
      </c>
      <c r="CC15" s="102" t="s">
        <v>80</v>
      </c>
      <c r="CD15" s="103" t="s">
        <v>80</v>
      </c>
      <c r="CE15" s="104">
        <v>11957.66</v>
      </c>
      <c r="CF15" s="102">
        <v>34</v>
      </c>
      <c r="CG15" s="102">
        <v>6144.55</v>
      </c>
      <c r="CH15" s="105">
        <v>4106.4799999999996</v>
      </c>
      <c r="CI15" s="101">
        <v>465.52887333799862</v>
      </c>
      <c r="CJ15" s="102">
        <v>51</v>
      </c>
      <c r="CK15" s="102">
        <v>262.89998138014033</v>
      </c>
      <c r="CL15" s="103">
        <v>191.85818995921122</v>
      </c>
      <c r="CM15" s="104">
        <v>23.581</v>
      </c>
      <c r="CN15" s="102">
        <v>46</v>
      </c>
      <c r="CO15" s="102">
        <v>20.540500000000002</v>
      </c>
      <c r="CP15" s="105">
        <v>18.158799999999999</v>
      </c>
      <c r="CQ15" s="101" t="s">
        <v>80</v>
      </c>
      <c r="CR15" s="102" t="s">
        <v>80</v>
      </c>
      <c r="CS15" s="102" t="s">
        <v>80</v>
      </c>
      <c r="CT15" s="103" t="s">
        <v>80</v>
      </c>
      <c r="CU15" s="104" t="s">
        <v>80</v>
      </c>
      <c r="CV15" s="102" t="s">
        <v>80</v>
      </c>
      <c r="CW15" s="102" t="s">
        <v>80</v>
      </c>
      <c r="CX15" s="105" t="s">
        <v>80</v>
      </c>
      <c r="CY15" s="101">
        <v>21635.428487391215</v>
      </c>
      <c r="CZ15" s="102">
        <v>49</v>
      </c>
      <c r="DA15" s="102">
        <v>11041.361555606902</v>
      </c>
      <c r="DB15" s="103">
        <v>4063.0282598433064</v>
      </c>
      <c r="DC15" s="150">
        <v>11.485590222696763</v>
      </c>
      <c r="DD15" s="102">
        <v>50</v>
      </c>
      <c r="DE15" s="154">
        <v>11.968123128559043</v>
      </c>
      <c r="DF15" s="155" t="s">
        <v>80</v>
      </c>
      <c r="DG15" s="101">
        <v>32.76425272243749</v>
      </c>
      <c r="DH15" s="102">
        <v>34</v>
      </c>
      <c r="DI15" s="102">
        <v>20.559757075715098</v>
      </c>
      <c r="DJ15" s="103">
        <v>10.028052647172318</v>
      </c>
      <c r="DK15" s="104">
        <v>42.00560288786059</v>
      </c>
      <c r="DL15" s="102">
        <v>50</v>
      </c>
      <c r="DM15" s="102">
        <v>23.29248871392447</v>
      </c>
      <c r="DN15" s="105">
        <v>14.929522560503697</v>
      </c>
      <c r="DO15" s="104">
        <v>44.618908345865762</v>
      </c>
      <c r="DP15" s="102">
        <v>12</v>
      </c>
      <c r="DQ15" s="102">
        <v>29.467540014338429</v>
      </c>
      <c r="DR15" s="105">
        <v>21.221842723587784</v>
      </c>
      <c r="DS15" s="101">
        <v>18.785417857965584</v>
      </c>
      <c r="DT15" s="102">
        <v>36</v>
      </c>
      <c r="DU15" s="102">
        <v>9.5212822593555728</v>
      </c>
      <c r="DV15" s="106">
        <v>4.1244482315984525</v>
      </c>
    </row>
    <row r="16" spans="1:126" s="87" customFormat="1" ht="15" customHeight="1" x14ac:dyDescent="0.2">
      <c r="A16" s="163" t="s">
        <v>10</v>
      </c>
      <c r="B16" s="100">
        <v>43</v>
      </c>
      <c r="C16" s="100">
        <v>48</v>
      </c>
      <c r="D16" s="100">
        <v>41</v>
      </c>
      <c r="E16" s="100">
        <v>33</v>
      </c>
      <c r="F16" s="100">
        <v>27</v>
      </c>
      <c r="G16" s="101">
        <v>48.256366923856802</v>
      </c>
      <c r="H16" s="102">
        <v>49</v>
      </c>
      <c r="I16" s="102">
        <v>27.863366447710835</v>
      </c>
      <c r="J16" s="103">
        <v>9.9983463129158814</v>
      </c>
      <c r="K16" s="104">
        <v>19.552942734583663</v>
      </c>
      <c r="L16" s="102">
        <v>48</v>
      </c>
      <c r="M16" s="102">
        <v>14.122690403297886</v>
      </c>
      <c r="N16" s="105">
        <v>6.688993224126488</v>
      </c>
      <c r="O16" s="101">
        <v>53.1627500736248</v>
      </c>
      <c r="P16" s="102">
        <v>42</v>
      </c>
      <c r="Q16" s="102">
        <v>33.534693624997828</v>
      </c>
      <c r="R16" s="103">
        <v>18.675818370748075</v>
      </c>
      <c r="S16" s="104">
        <v>34.070464779571886</v>
      </c>
      <c r="T16" s="102">
        <v>20</v>
      </c>
      <c r="U16" s="102">
        <v>16.123217639781281</v>
      </c>
      <c r="V16" s="105">
        <v>1.8589333476250371</v>
      </c>
      <c r="W16" s="101">
        <v>37.591728913271623</v>
      </c>
      <c r="X16" s="102">
        <v>49</v>
      </c>
      <c r="Y16" s="102">
        <v>21.901757383886807</v>
      </c>
      <c r="Z16" s="103">
        <v>7.9002095923714428</v>
      </c>
      <c r="AA16" s="104">
        <v>69.265885323954038</v>
      </c>
      <c r="AB16" s="102">
        <v>37</v>
      </c>
      <c r="AC16" s="102">
        <v>75.913125195258473</v>
      </c>
      <c r="AD16" s="105">
        <v>87.071897642808409</v>
      </c>
      <c r="AE16" s="101">
        <v>37.657792278897375</v>
      </c>
      <c r="AF16" s="102">
        <v>47</v>
      </c>
      <c r="AG16" s="102">
        <v>50.380273969196033</v>
      </c>
      <c r="AH16" s="103">
        <v>65.332973441197566</v>
      </c>
      <c r="AI16" s="104">
        <v>33.01589695791462</v>
      </c>
      <c r="AJ16" s="102">
        <v>23</v>
      </c>
      <c r="AK16" s="102">
        <v>45.582252649021839</v>
      </c>
      <c r="AL16" s="105">
        <v>56.514312976172931</v>
      </c>
      <c r="AM16" s="101">
        <v>52.406221389271366</v>
      </c>
      <c r="AN16" s="102">
        <v>48</v>
      </c>
      <c r="AO16" s="102">
        <v>60.131855639232633</v>
      </c>
      <c r="AP16" s="103">
        <v>73.394685435696772</v>
      </c>
      <c r="AQ16" s="104">
        <v>31.963192656702443</v>
      </c>
      <c r="AR16" s="102">
        <v>34</v>
      </c>
      <c r="AS16" s="102">
        <v>26.171294271574592</v>
      </c>
      <c r="AT16" s="105">
        <v>23.284139106782625</v>
      </c>
      <c r="AU16" s="101">
        <v>29.671123596111435</v>
      </c>
      <c r="AV16" s="102">
        <v>39</v>
      </c>
      <c r="AW16" s="102">
        <v>21.085518971428105</v>
      </c>
      <c r="AX16" s="103">
        <v>16.237741178252175</v>
      </c>
      <c r="AY16" s="104">
        <v>11.984719</v>
      </c>
      <c r="AZ16" s="102">
        <v>13</v>
      </c>
      <c r="BA16" s="102">
        <v>12.295123899371065</v>
      </c>
      <c r="BB16" s="105">
        <v>12.399461680672266</v>
      </c>
      <c r="BC16" s="101">
        <v>96.874769062615769</v>
      </c>
      <c r="BD16" s="102">
        <v>12</v>
      </c>
      <c r="BE16" s="102">
        <v>97.423822357281921</v>
      </c>
      <c r="BF16" s="103">
        <v>97.598741990980869</v>
      </c>
      <c r="BG16" s="104">
        <v>97.532625675675703</v>
      </c>
      <c r="BH16" s="102">
        <v>24</v>
      </c>
      <c r="BI16" s="102">
        <v>98.13661311688314</v>
      </c>
      <c r="BJ16" s="105">
        <v>98.327617692307712</v>
      </c>
      <c r="BK16" s="101">
        <v>62.38461641025642</v>
      </c>
      <c r="BL16" s="102">
        <v>36</v>
      </c>
      <c r="BM16" s="102">
        <v>61.14906869565219</v>
      </c>
      <c r="BN16" s="103">
        <v>60.539945041322333</v>
      </c>
      <c r="BO16" s="104">
        <v>79.538461538461533</v>
      </c>
      <c r="BP16" s="102">
        <v>43</v>
      </c>
      <c r="BQ16" s="102">
        <v>80.788819875776397</v>
      </c>
      <c r="BR16" s="105">
        <v>81.107438016528931</v>
      </c>
      <c r="BS16" s="101">
        <v>187.14</v>
      </c>
      <c r="BT16" s="102">
        <v>23</v>
      </c>
      <c r="BU16" s="102">
        <v>127.4</v>
      </c>
      <c r="BV16" s="103">
        <v>75.849999999999994</v>
      </c>
      <c r="BW16" s="104">
        <v>816.05</v>
      </c>
      <c r="BX16" s="102">
        <v>12</v>
      </c>
      <c r="BY16" s="102">
        <v>604.09999999999991</v>
      </c>
      <c r="BZ16" s="105">
        <v>417.8300000000001</v>
      </c>
      <c r="CA16" s="101">
        <v>317.86999999999995</v>
      </c>
      <c r="CB16" s="102">
        <v>23</v>
      </c>
      <c r="CC16" s="102">
        <v>210.20000000000002</v>
      </c>
      <c r="CD16" s="103">
        <v>113.35000000000002</v>
      </c>
      <c r="CE16" s="104">
        <v>12072.6</v>
      </c>
      <c r="CF16" s="102">
        <v>36</v>
      </c>
      <c r="CG16" s="102">
        <v>5477.34</v>
      </c>
      <c r="CH16" s="105">
        <v>4451.6099999999997</v>
      </c>
      <c r="CI16" s="101">
        <v>319.25693408161942</v>
      </c>
      <c r="CJ16" s="102">
        <v>19</v>
      </c>
      <c r="CK16" s="102">
        <v>172.4193266454142</v>
      </c>
      <c r="CL16" s="103">
        <v>149.58255015763243</v>
      </c>
      <c r="CM16" s="104">
        <v>22.319900000000001</v>
      </c>
      <c r="CN16" s="102">
        <v>38</v>
      </c>
      <c r="CO16" s="102">
        <v>18.529299999999999</v>
      </c>
      <c r="CP16" s="105">
        <v>17.36</v>
      </c>
      <c r="CQ16" s="101">
        <v>21.444852231021827</v>
      </c>
      <c r="CR16" s="102">
        <v>31</v>
      </c>
      <c r="CS16" s="102">
        <v>21.444852231021827</v>
      </c>
      <c r="CT16" s="103" t="s">
        <v>80</v>
      </c>
      <c r="CU16" s="104">
        <v>24.544520619745477</v>
      </c>
      <c r="CV16" s="102">
        <v>43</v>
      </c>
      <c r="CW16" s="102">
        <v>24.544520619745477</v>
      </c>
      <c r="CX16" s="105" t="s">
        <v>80</v>
      </c>
      <c r="CY16" s="101">
        <v>12607.431160279926</v>
      </c>
      <c r="CZ16" s="102">
        <v>24</v>
      </c>
      <c r="DA16" s="102">
        <v>8574.3909076546624</v>
      </c>
      <c r="DB16" s="103">
        <v>4373.3907697098612</v>
      </c>
      <c r="DC16" s="150">
        <v>8.5304183308308925</v>
      </c>
      <c r="DD16" s="102">
        <v>27</v>
      </c>
      <c r="DE16" s="154">
        <v>7.2069767730829337</v>
      </c>
      <c r="DF16" s="155">
        <v>3.985412993501916</v>
      </c>
      <c r="DG16" s="101">
        <v>22.248922898205485</v>
      </c>
      <c r="DH16" s="102">
        <v>4</v>
      </c>
      <c r="DI16" s="102">
        <v>19.103858922534229</v>
      </c>
      <c r="DJ16" s="103">
        <v>15.009303240085439</v>
      </c>
      <c r="DK16" s="104">
        <v>33.776865475365184</v>
      </c>
      <c r="DL16" s="102">
        <v>25</v>
      </c>
      <c r="DM16" s="102">
        <v>28.032460394875553</v>
      </c>
      <c r="DN16" s="105">
        <v>24.726241390712303</v>
      </c>
      <c r="DO16" s="104">
        <v>52.740303595684068</v>
      </c>
      <c r="DP16" s="102">
        <v>44</v>
      </c>
      <c r="DQ16" s="102">
        <v>39.14063809229031</v>
      </c>
      <c r="DR16" s="105">
        <v>28.817620302874442</v>
      </c>
      <c r="DS16" s="101">
        <v>19.489578230287059</v>
      </c>
      <c r="DT16" s="102">
        <v>38</v>
      </c>
      <c r="DU16" s="102">
        <v>11.133570679290997</v>
      </c>
      <c r="DV16" s="106">
        <v>5.3225748024377726</v>
      </c>
    </row>
    <row r="17" spans="1:126" s="87" customFormat="1" ht="15" customHeight="1" x14ac:dyDescent="0.2">
      <c r="A17" s="163" t="s">
        <v>11</v>
      </c>
      <c r="B17" s="100">
        <v>45</v>
      </c>
      <c r="C17" s="100">
        <v>46</v>
      </c>
      <c r="D17" s="100">
        <v>47</v>
      </c>
      <c r="E17" s="100">
        <v>34</v>
      </c>
      <c r="F17" s="100">
        <v>35</v>
      </c>
      <c r="G17" s="101">
        <v>45.45292396816086</v>
      </c>
      <c r="H17" s="102">
        <v>46</v>
      </c>
      <c r="I17" s="102">
        <v>25.866938709273679</v>
      </c>
      <c r="J17" s="103">
        <v>8.1374350477430326</v>
      </c>
      <c r="K17" s="104">
        <v>15.162729058732809</v>
      </c>
      <c r="L17" s="102">
        <v>36</v>
      </c>
      <c r="M17" s="102">
        <v>10.84844575130913</v>
      </c>
      <c r="N17" s="105">
        <v>5.8707486390650754</v>
      </c>
      <c r="O17" s="101">
        <v>50.744486396334359</v>
      </c>
      <c r="P17" s="102">
        <v>35</v>
      </c>
      <c r="Q17" s="102">
        <v>29.691008418347238</v>
      </c>
      <c r="R17" s="103">
        <v>14.900313504089596</v>
      </c>
      <c r="S17" s="104">
        <v>36.129254918001351</v>
      </c>
      <c r="T17" s="102">
        <v>30</v>
      </c>
      <c r="U17" s="102">
        <v>17.103959537785819</v>
      </c>
      <c r="V17" s="105">
        <v>2.1847653107467688</v>
      </c>
      <c r="W17" s="101">
        <v>36.231974323090974</v>
      </c>
      <c r="X17" s="102">
        <v>48</v>
      </c>
      <c r="Y17" s="102">
        <v>21.57154102158535</v>
      </c>
      <c r="Z17" s="103">
        <v>5.8902004327344288</v>
      </c>
      <c r="AA17" s="104">
        <v>68.362623167338896</v>
      </c>
      <c r="AB17" s="102">
        <v>39</v>
      </c>
      <c r="AC17" s="102">
        <v>73.991654229025229</v>
      </c>
      <c r="AD17" s="105">
        <v>85.484952608095483</v>
      </c>
      <c r="AE17" s="101">
        <v>42.984547814740836</v>
      </c>
      <c r="AF17" s="102">
        <v>35</v>
      </c>
      <c r="AG17" s="102">
        <v>51.704205171840179</v>
      </c>
      <c r="AH17" s="103">
        <v>66.605962416063463</v>
      </c>
      <c r="AI17" s="104">
        <v>34.393018502437222</v>
      </c>
      <c r="AJ17" s="102">
        <v>15</v>
      </c>
      <c r="AK17" s="102">
        <v>47.019276267057577</v>
      </c>
      <c r="AL17" s="105">
        <v>59.920930377958982</v>
      </c>
      <c r="AM17" s="101">
        <v>56.227024611295342</v>
      </c>
      <c r="AN17" s="102">
        <v>40</v>
      </c>
      <c r="AO17" s="102">
        <v>65.292331645501434</v>
      </c>
      <c r="AP17" s="103">
        <v>79.633442844374386</v>
      </c>
      <c r="AQ17" s="104">
        <v>40.145319433139449</v>
      </c>
      <c r="AR17" s="102">
        <v>45</v>
      </c>
      <c r="AS17" s="102">
        <v>34.524878981392654</v>
      </c>
      <c r="AT17" s="105">
        <v>31.732316367705298</v>
      </c>
      <c r="AU17" s="101">
        <v>30.405717502541592</v>
      </c>
      <c r="AV17" s="102">
        <v>42</v>
      </c>
      <c r="AW17" s="102">
        <v>23.758995626739647</v>
      </c>
      <c r="AX17" s="103">
        <v>20.070412362981919</v>
      </c>
      <c r="AY17" s="104">
        <v>12.836293846153845</v>
      </c>
      <c r="AZ17" s="102">
        <v>36</v>
      </c>
      <c r="BA17" s="102">
        <v>12.671223846153843</v>
      </c>
      <c r="BB17" s="105">
        <v>12.616200512820516</v>
      </c>
      <c r="BC17" s="101">
        <v>95.809321827827176</v>
      </c>
      <c r="BD17" s="102">
        <v>33</v>
      </c>
      <c r="BE17" s="102">
        <v>96.223346489535601</v>
      </c>
      <c r="BF17" s="103">
        <v>96.370711199635167</v>
      </c>
      <c r="BG17" s="104">
        <v>96.860158695652174</v>
      </c>
      <c r="BH17" s="102">
        <v>37</v>
      </c>
      <c r="BI17" s="102">
        <v>97.089971046511621</v>
      </c>
      <c r="BJ17" s="105">
        <v>97.173870793650792</v>
      </c>
      <c r="BK17" s="101">
        <v>63.653845384615387</v>
      </c>
      <c r="BL17" s="102">
        <v>30</v>
      </c>
      <c r="BM17" s="102">
        <v>65.11635207547171</v>
      </c>
      <c r="BN17" s="103">
        <v>65.59166675000003</v>
      </c>
      <c r="BO17" s="104">
        <v>79.92307692307692</v>
      </c>
      <c r="BP17" s="102">
        <v>42</v>
      </c>
      <c r="BQ17" s="102">
        <v>81.028301886792448</v>
      </c>
      <c r="BR17" s="105">
        <v>81.387500000000003</v>
      </c>
      <c r="BS17" s="101">
        <v>151.08000000000001</v>
      </c>
      <c r="BT17" s="102">
        <v>14</v>
      </c>
      <c r="BU17" s="102">
        <v>102.3</v>
      </c>
      <c r="BV17" s="103">
        <v>61.09</v>
      </c>
      <c r="BW17" s="104">
        <v>908.96999999999991</v>
      </c>
      <c r="BX17" s="102">
        <v>17</v>
      </c>
      <c r="BY17" s="102">
        <v>673.7</v>
      </c>
      <c r="BZ17" s="105">
        <v>429.56</v>
      </c>
      <c r="CA17" s="101">
        <v>341.35999999999996</v>
      </c>
      <c r="CB17" s="102">
        <v>27</v>
      </c>
      <c r="CC17" s="102">
        <v>215.2</v>
      </c>
      <c r="CD17" s="103">
        <v>96.61999999999999</v>
      </c>
      <c r="CE17" s="104">
        <v>11831.32</v>
      </c>
      <c r="CF17" s="102">
        <v>33</v>
      </c>
      <c r="CG17" s="102">
        <v>5736.11</v>
      </c>
      <c r="CH17" s="105">
        <v>4603.0600000000004</v>
      </c>
      <c r="CI17" s="101">
        <v>392.45477661909985</v>
      </c>
      <c r="CJ17" s="102">
        <v>44</v>
      </c>
      <c r="CK17" s="102">
        <v>194.48753643138082</v>
      </c>
      <c r="CL17" s="103">
        <v>157.68743961352658</v>
      </c>
      <c r="CM17" s="104">
        <v>20.715399999999999</v>
      </c>
      <c r="CN17" s="102">
        <v>24</v>
      </c>
      <c r="CO17" s="102">
        <v>17.758800000000001</v>
      </c>
      <c r="CP17" s="105">
        <v>16.7408</v>
      </c>
      <c r="CQ17" s="101">
        <v>22.616010480590223</v>
      </c>
      <c r="CR17" s="102">
        <v>39</v>
      </c>
      <c r="CS17" s="102">
        <v>22.616010480590223</v>
      </c>
      <c r="CT17" s="103" t="s">
        <v>80</v>
      </c>
      <c r="CU17" s="104">
        <v>19.702216066481995</v>
      </c>
      <c r="CV17" s="102">
        <v>28</v>
      </c>
      <c r="CW17" s="102">
        <v>19.702216066481995</v>
      </c>
      <c r="CX17" s="105" t="s">
        <v>80</v>
      </c>
      <c r="CY17" s="101" t="s">
        <v>80</v>
      </c>
      <c r="CZ17" s="102" t="s">
        <v>80</v>
      </c>
      <c r="DA17" s="102">
        <v>8972.039504716271</v>
      </c>
      <c r="DB17" s="103" t="s">
        <v>80</v>
      </c>
      <c r="DC17" s="150">
        <v>9.1526793480106399</v>
      </c>
      <c r="DD17" s="102">
        <v>34</v>
      </c>
      <c r="DE17" s="154">
        <v>8.0213453703517565</v>
      </c>
      <c r="DF17" s="155">
        <v>4.4926527313321722</v>
      </c>
      <c r="DG17" s="101">
        <v>28.891862008440771</v>
      </c>
      <c r="DH17" s="102">
        <v>19</v>
      </c>
      <c r="DI17" s="102">
        <v>20.682496356107716</v>
      </c>
      <c r="DJ17" s="103">
        <v>9.9748618046424049</v>
      </c>
      <c r="DK17" s="104">
        <v>36.991024289831252</v>
      </c>
      <c r="DL17" s="102">
        <v>37</v>
      </c>
      <c r="DM17" s="102">
        <v>29.001870980223444</v>
      </c>
      <c r="DN17" s="105">
        <v>26.203071522894156</v>
      </c>
      <c r="DO17" s="104">
        <v>47.866049325485683</v>
      </c>
      <c r="DP17" s="102">
        <v>31</v>
      </c>
      <c r="DQ17" s="102">
        <v>34.248622935559403</v>
      </c>
      <c r="DR17" s="105">
        <v>23.079939991809272</v>
      </c>
      <c r="DS17" s="101">
        <v>18.935458137193237</v>
      </c>
      <c r="DT17" s="102">
        <v>37</v>
      </c>
      <c r="DU17" s="102">
        <v>10.66252501165407</v>
      </c>
      <c r="DV17" s="106">
        <v>4.5771745845197689</v>
      </c>
    </row>
    <row r="18" spans="1:126" s="87" customFormat="1" ht="15" customHeight="1" x14ac:dyDescent="0.2">
      <c r="A18" s="163" t="s">
        <v>12</v>
      </c>
      <c r="B18" s="100">
        <v>1</v>
      </c>
      <c r="C18" s="100">
        <v>3</v>
      </c>
      <c r="D18" s="100">
        <v>23</v>
      </c>
      <c r="E18" s="100">
        <v>1</v>
      </c>
      <c r="F18" s="100">
        <v>2</v>
      </c>
      <c r="G18" s="101">
        <v>20.508068592189986</v>
      </c>
      <c r="H18" s="102">
        <v>2</v>
      </c>
      <c r="I18" s="102">
        <v>11.009725901753425</v>
      </c>
      <c r="J18" s="103">
        <v>4.6574874237436745</v>
      </c>
      <c r="K18" s="104">
        <v>5.2852432191203453</v>
      </c>
      <c r="L18" s="102">
        <v>2</v>
      </c>
      <c r="M18" s="102">
        <v>3.487578550805194</v>
      </c>
      <c r="N18" s="105">
        <v>0.69666228317364887</v>
      </c>
      <c r="O18" s="101">
        <v>40.031815328478856</v>
      </c>
      <c r="P18" s="102">
        <v>12</v>
      </c>
      <c r="Q18" s="102">
        <v>27.505673160534073</v>
      </c>
      <c r="R18" s="103">
        <v>15.467567902127868</v>
      </c>
      <c r="S18" s="104">
        <v>32.30680480882387</v>
      </c>
      <c r="T18" s="102">
        <v>12</v>
      </c>
      <c r="U18" s="102">
        <v>13.629538641885302</v>
      </c>
      <c r="V18" s="105">
        <v>0.53069893860212281</v>
      </c>
      <c r="W18" s="101">
        <v>15.511111840056236</v>
      </c>
      <c r="X18" s="102">
        <v>1</v>
      </c>
      <c r="Y18" s="102">
        <v>9.4968118668253823</v>
      </c>
      <c r="Z18" s="103">
        <v>3.5192855567680841</v>
      </c>
      <c r="AA18" s="104">
        <v>80.581858569659815</v>
      </c>
      <c r="AB18" s="102">
        <v>10</v>
      </c>
      <c r="AC18" s="102">
        <v>82.79328116644632</v>
      </c>
      <c r="AD18" s="105">
        <v>88.311205679269079</v>
      </c>
      <c r="AE18" s="101">
        <v>46.956967029963707</v>
      </c>
      <c r="AF18" s="102">
        <v>24</v>
      </c>
      <c r="AG18" s="102">
        <v>57.444784767438897</v>
      </c>
      <c r="AH18" s="103">
        <v>68.951302034934386</v>
      </c>
      <c r="AI18" s="104">
        <v>27.595673686413612</v>
      </c>
      <c r="AJ18" s="102">
        <v>46</v>
      </c>
      <c r="AK18" s="102">
        <v>45.036401147016285</v>
      </c>
      <c r="AL18" s="105">
        <v>55.451540627316973</v>
      </c>
      <c r="AM18" s="101">
        <v>63.600330113025031</v>
      </c>
      <c r="AN18" s="102">
        <v>19</v>
      </c>
      <c r="AO18" s="102">
        <v>72.919505376635925</v>
      </c>
      <c r="AP18" s="103">
        <v>83.533100016073874</v>
      </c>
      <c r="AQ18" s="104">
        <v>19.106217744742654</v>
      </c>
      <c r="AR18" s="102">
        <v>2</v>
      </c>
      <c r="AS18" s="102">
        <v>22.715665395769612</v>
      </c>
      <c r="AT18" s="105">
        <v>23.975721044864063</v>
      </c>
      <c r="AU18" s="101">
        <v>21.883524963636685</v>
      </c>
      <c r="AV18" s="102">
        <v>11</v>
      </c>
      <c r="AW18" s="102">
        <v>19.947498053404569</v>
      </c>
      <c r="AX18" s="103">
        <v>21.716142001491637</v>
      </c>
      <c r="AY18" s="104">
        <v>12.735899999999999</v>
      </c>
      <c r="AZ18" s="102">
        <v>33</v>
      </c>
      <c r="BA18" s="102">
        <v>12.874170000000001</v>
      </c>
      <c r="BB18" s="105">
        <v>12.933428571428573</v>
      </c>
      <c r="BC18" s="101">
        <v>96.323322658711845</v>
      </c>
      <c r="BD18" s="102">
        <v>23</v>
      </c>
      <c r="BE18" s="102">
        <v>94.54369601330994</v>
      </c>
      <c r="BF18" s="103">
        <v>93.780998879566283</v>
      </c>
      <c r="BG18" s="104">
        <v>96.849010000000007</v>
      </c>
      <c r="BH18" s="102">
        <v>40</v>
      </c>
      <c r="BI18" s="102">
        <v>96.348618888888893</v>
      </c>
      <c r="BJ18" s="105">
        <v>96.098423333333344</v>
      </c>
      <c r="BK18" s="101">
        <v>64.444443333333325</v>
      </c>
      <c r="BL18" s="102">
        <v>25</v>
      </c>
      <c r="BM18" s="102">
        <v>63.848484545454546</v>
      </c>
      <c r="BN18" s="103">
        <v>63.625</v>
      </c>
      <c r="BO18" s="104">
        <v>81.333333333333329</v>
      </c>
      <c r="BP18" s="102">
        <v>35</v>
      </c>
      <c r="BQ18" s="102">
        <v>80.36363636363636</v>
      </c>
      <c r="BR18" s="105">
        <v>80</v>
      </c>
      <c r="BS18" s="101" t="s">
        <v>80</v>
      </c>
      <c r="BT18" s="102" t="s">
        <v>80</v>
      </c>
      <c r="BU18" s="102">
        <v>44.9</v>
      </c>
      <c r="BV18" s="103">
        <v>41.94</v>
      </c>
      <c r="BW18" s="104">
        <v>399.50000000000006</v>
      </c>
      <c r="BX18" s="102">
        <v>1</v>
      </c>
      <c r="BY18" s="102">
        <v>383.9</v>
      </c>
      <c r="BZ18" s="105">
        <v>353.08</v>
      </c>
      <c r="CA18" s="101" t="s">
        <v>80</v>
      </c>
      <c r="CB18" s="102" t="s">
        <v>80</v>
      </c>
      <c r="CC18" s="102">
        <v>109.5</v>
      </c>
      <c r="CD18" s="103">
        <v>100.55000000000001</v>
      </c>
      <c r="CE18" s="104">
        <v>5623.15</v>
      </c>
      <c r="CF18" s="102">
        <v>1</v>
      </c>
      <c r="CG18" s="102">
        <v>2927.88</v>
      </c>
      <c r="CH18" s="105">
        <v>2594.71</v>
      </c>
      <c r="CI18" s="101">
        <v>227.05057546859589</v>
      </c>
      <c r="CJ18" s="102">
        <v>2</v>
      </c>
      <c r="CK18" s="102">
        <v>129.14854052359303</v>
      </c>
      <c r="CL18" s="103">
        <v>117.04631673080051</v>
      </c>
      <c r="CM18" s="104">
        <v>16.4879</v>
      </c>
      <c r="CN18" s="102">
        <v>4</v>
      </c>
      <c r="CO18" s="102">
        <v>15.568300000000001</v>
      </c>
      <c r="CP18" s="105">
        <v>15.383900000000001</v>
      </c>
      <c r="CQ18" s="101" t="s">
        <v>80</v>
      </c>
      <c r="CR18" s="102" t="s">
        <v>80</v>
      </c>
      <c r="CS18" s="102" t="s">
        <v>80</v>
      </c>
      <c r="CT18" s="103" t="s">
        <v>80</v>
      </c>
      <c r="CU18" s="104" t="s">
        <v>80</v>
      </c>
      <c r="CV18" s="102" t="s">
        <v>80</v>
      </c>
      <c r="CW18" s="102" t="s">
        <v>80</v>
      </c>
      <c r="CX18" s="105" t="s">
        <v>80</v>
      </c>
      <c r="CY18" s="101">
        <v>12062.704770848441</v>
      </c>
      <c r="CZ18" s="102">
        <v>21</v>
      </c>
      <c r="DA18" s="102">
        <v>7171.7145481524612</v>
      </c>
      <c r="DB18" s="103">
        <v>3909.6395078363385</v>
      </c>
      <c r="DC18" s="150">
        <v>6.4357958032158162</v>
      </c>
      <c r="DD18" s="102">
        <v>6</v>
      </c>
      <c r="DE18" s="154">
        <v>6.0434828909220286</v>
      </c>
      <c r="DF18" s="155">
        <v>4.7259851214304778</v>
      </c>
      <c r="DG18" s="101">
        <v>24.424495418891258</v>
      </c>
      <c r="DH18" s="102">
        <v>7</v>
      </c>
      <c r="DI18" s="102">
        <v>16.803527680761583</v>
      </c>
      <c r="DJ18" s="103">
        <v>10.515240545015429</v>
      </c>
      <c r="DK18" s="104">
        <v>25.582147744280668</v>
      </c>
      <c r="DL18" s="102">
        <v>1</v>
      </c>
      <c r="DM18" s="102">
        <v>23.164869956498841</v>
      </c>
      <c r="DN18" s="105">
        <v>22.533988595248591</v>
      </c>
      <c r="DO18" s="104">
        <v>35.491762809147595</v>
      </c>
      <c r="DP18" s="102">
        <v>1</v>
      </c>
      <c r="DQ18" s="102">
        <v>28.888374513335446</v>
      </c>
      <c r="DR18" s="105">
        <v>24.979029391079205</v>
      </c>
      <c r="DS18" s="101">
        <v>9.1851272766535921</v>
      </c>
      <c r="DT18" s="102">
        <v>3</v>
      </c>
      <c r="DU18" s="102">
        <v>5.2743738911965288</v>
      </c>
      <c r="DV18" s="106">
        <v>2.5990853015875235</v>
      </c>
    </row>
    <row r="19" spans="1:126" s="87" customFormat="1" ht="15" customHeight="1" x14ac:dyDescent="0.2">
      <c r="A19" s="163" t="s">
        <v>13</v>
      </c>
      <c r="B19" s="100">
        <v>20</v>
      </c>
      <c r="C19" s="100">
        <v>44</v>
      </c>
      <c r="D19" s="100">
        <v>33</v>
      </c>
      <c r="E19" s="100">
        <v>5</v>
      </c>
      <c r="F19" s="100">
        <v>9</v>
      </c>
      <c r="G19" s="101">
        <v>45.135870389102806</v>
      </c>
      <c r="H19" s="102">
        <v>44</v>
      </c>
      <c r="I19" s="102">
        <v>25.443222111101012</v>
      </c>
      <c r="J19" s="103">
        <v>6.1933822072518332</v>
      </c>
      <c r="K19" s="104">
        <v>15.931283436347583</v>
      </c>
      <c r="L19" s="102">
        <v>38</v>
      </c>
      <c r="M19" s="102">
        <v>10.859321711710704</v>
      </c>
      <c r="N19" s="105">
        <v>3.4179982787895704</v>
      </c>
      <c r="O19" s="101">
        <v>45.606360475675622</v>
      </c>
      <c r="P19" s="102">
        <v>24</v>
      </c>
      <c r="Q19" s="102">
        <v>29.673901870335257</v>
      </c>
      <c r="R19" s="103">
        <v>14.341125227343994</v>
      </c>
      <c r="S19" s="104">
        <v>37.949801715935976</v>
      </c>
      <c r="T19" s="102">
        <v>40</v>
      </c>
      <c r="U19" s="102">
        <v>22.088649020475543</v>
      </c>
      <c r="V19" s="105">
        <v>5.5947342286957342</v>
      </c>
      <c r="W19" s="101">
        <v>33.094507109813456</v>
      </c>
      <c r="X19" s="102">
        <v>42</v>
      </c>
      <c r="Y19" s="102">
        <v>18.727552137996746</v>
      </c>
      <c r="Z19" s="103">
        <v>5.4337308166582075</v>
      </c>
      <c r="AA19" s="104">
        <v>66.913019524948922</v>
      </c>
      <c r="AB19" s="102">
        <v>42</v>
      </c>
      <c r="AC19" s="102">
        <v>73.386034086522798</v>
      </c>
      <c r="AD19" s="105">
        <v>84.278774156804985</v>
      </c>
      <c r="AE19" s="101">
        <v>49.606973721262534</v>
      </c>
      <c r="AF19" s="102">
        <v>13</v>
      </c>
      <c r="AG19" s="102">
        <v>57.028626714688293</v>
      </c>
      <c r="AH19" s="103">
        <v>65.523961342530768</v>
      </c>
      <c r="AI19" s="104">
        <v>22.311372412453395</v>
      </c>
      <c r="AJ19" s="102">
        <v>51</v>
      </c>
      <c r="AK19" s="102">
        <v>36.02315292817552</v>
      </c>
      <c r="AL19" s="105">
        <v>50.452139266837072</v>
      </c>
      <c r="AM19" s="101">
        <v>59.181355040191917</v>
      </c>
      <c r="AN19" s="102">
        <v>31</v>
      </c>
      <c r="AO19" s="102">
        <v>59.062005793477333</v>
      </c>
      <c r="AP19" s="103">
        <v>64.530441915112007</v>
      </c>
      <c r="AQ19" s="104">
        <v>35.04721433026932</v>
      </c>
      <c r="AR19" s="102">
        <v>40</v>
      </c>
      <c r="AS19" s="102">
        <v>28.015917313755835</v>
      </c>
      <c r="AT19" s="105">
        <v>24.736373453023543</v>
      </c>
      <c r="AU19" s="101">
        <v>31.432826323974396</v>
      </c>
      <c r="AV19" s="102">
        <v>44</v>
      </c>
      <c r="AW19" s="102">
        <v>21.386790325179582</v>
      </c>
      <c r="AX19" s="103">
        <v>15.52412556244685</v>
      </c>
      <c r="AY19" s="104">
        <v>12.340115000000001</v>
      </c>
      <c r="AZ19" s="102">
        <v>20</v>
      </c>
      <c r="BA19" s="102">
        <v>13.159376</v>
      </c>
      <c r="BB19" s="105">
        <v>13.364191249999999</v>
      </c>
      <c r="BC19" s="101">
        <v>98.046875</v>
      </c>
      <c r="BD19" s="102">
        <v>4</v>
      </c>
      <c r="BE19" s="102">
        <v>97.069470519962834</v>
      </c>
      <c r="BF19" s="103">
        <v>96.92984130852895</v>
      </c>
      <c r="BG19" s="104">
        <v>94.162000000000006</v>
      </c>
      <c r="BH19" s="102">
        <v>50</v>
      </c>
      <c r="BI19" s="102">
        <v>96.746769</v>
      </c>
      <c r="BJ19" s="105">
        <v>97.392961250000013</v>
      </c>
      <c r="BK19" s="101">
        <v>75.444443333333325</v>
      </c>
      <c r="BL19" s="102">
        <v>1</v>
      </c>
      <c r="BM19" s="102">
        <v>67.527777499999999</v>
      </c>
      <c r="BN19" s="103">
        <v>64.888888888888886</v>
      </c>
      <c r="BO19" s="104">
        <v>89.666666666666671</v>
      </c>
      <c r="BP19" s="102">
        <v>2</v>
      </c>
      <c r="BQ19" s="102">
        <v>87.5</v>
      </c>
      <c r="BR19" s="105">
        <v>86.777777777777771</v>
      </c>
      <c r="BS19" s="101" t="s">
        <v>80</v>
      </c>
      <c r="BT19" s="102" t="s">
        <v>80</v>
      </c>
      <c r="BU19" s="102" t="s">
        <v>80</v>
      </c>
      <c r="BV19" s="103" t="s">
        <v>80</v>
      </c>
      <c r="BW19" s="104" t="s">
        <v>80</v>
      </c>
      <c r="BX19" s="102" t="s">
        <v>80</v>
      </c>
      <c r="BY19" s="102" t="s">
        <v>80</v>
      </c>
      <c r="BZ19" s="105" t="s">
        <v>80</v>
      </c>
      <c r="CA19" s="101" t="s">
        <v>80</v>
      </c>
      <c r="CB19" s="102" t="s">
        <v>80</v>
      </c>
      <c r="CC19" s="102" t="s">
        <v>80</v>
      </c>
      <c r="CD19" s="103" t="s">
        <v>80</v>
      </c>
      <c r="CE19" s="104">
        <v>7906.76</v>
      </c>
      <c r="CF19" s="102">
        <v>4</v>
      </c>
      <c r="CG19" s="102">
        <v>3675.35</v>
      </c>
      <c r="CH19" s="105">
        <v>3194.04</v>
      </c>
      <c r="CI19" s="101">
        <v>357.44582978393862</v>
      </c>
      <c r="CJ19" s="102">
        <v>29</v>
      </c>
      <c r="CK19" s="102">
        <v>168.81956072984966</v>
      </c>
      <c r="CL19" s="103">
        <v>147.36420492583065</v>
      </c>
      <c r="CM19" s="104">
        <v>15.1724</v>
      </c>
      <c r="CN19" s="102">
        <v>1</v>
      </c>
      <c r="CO19" s="102">
        <v>12.909599999999999</v>
      </c>
      <c r="CP19" s="105">
        <v>12.484500000000001</v>
      </c>
      <c r="CQ19" s="101">
        <v>13.825402772573996</v>
      </c>
      <c r="CR19" s="102">
        <v>3</v>
      </c>
      <c r="CS19" s="102">
        <v>13.825402772573996</v>
      </c>
      <c r="CT19" s="103" t="s">
        <v>80</v>
      </c>
      <c r="CU19" s="104">
        <v>12.336051045728464</v>
      </c>
      <c r="CV19" s="102">
        <v>7</v>
      </c>
      <c r="CW19" s="102">
        <v>12.336051045728464</v>
      </c>
      <c r="CX19" s="105" t="s">
        <v>80</v>
      </c>
      <c r="CY19" s="101">
        <v>10486.701000732703</v>
      </c>
      <c r="CZ19" s="102">
        <v>7</v>
      </c>
      <c r="DA19" s="102">
        <v>7103.0751793394193</v>
      </c>
      <c r="DB19" s="103">
        <v>3672.1275531314927</v>
      </c>
      <c r="DC19" s="150">
        <v>7.7090838647343043</v>
      </c>
      <c r="DD19" s="102">
        <v>21</v>
      </c>
      <c r="DE19" s="154">
        <v>6.4564751452550171</v>
      </c>
      <c r="DF19" s="155">
        <v>4.658197775348806</v>
      </c>
      <c r="DG19" s="101">
        <v>24.672144450776223</v>
      </c>
      <c r="DH19" s="102">
        <v>9</v>
      </c>
      <c r="DI19" s="102">
        <v>16.665328956988144</v>
      </c>
      <c r="DJ19" s="103">
        <v>8.585751204154505</v>
      </c>
      <c r="DK19" s="104">
        <v>33.096544201538038</v>
      </c>
      <c r="DL19" s="102">
        <v>23</v>
      </c>
      <c r="DM19" s="102">
        <v>28.878011882778097</v>
      </c>
      <c r="DN19" s="105">
        <v>27.369696917826996</v>
      </c>
      <c r="DO19" s="104">
        <v>45.413761692359564</v>
      </c>
      <c r="DP19" s="102">
        <v>16</v>
      </c>
      <c r="DQ19" s="102">
        <v>34.025419290641999</v>
      </c>
      <c r="DR19" s="105">
        <v>23.622236925932345</v>
      </c>
      <c r="DS19" s="101">
        <v>12.00113581063712</v>
      </c>
      <c r="DT19" s="102">
        <v>9</v>
      </c>
      <c r="DU19" s="102">
        <v>8.4536327811102865</v>
      </c>
      <c r="DV19" s="106">
        <v>4.2692330283431037</v>
      </c>
    </row>
    <row r="20" spans="1:126" s="87" customFormat="1" ht="15" customHeight="1" x14ac:dyDescent="0.2">
      <c r="A20" s="163" t="s">
        <v>14</v>
      </c>
      <c r="B20" s="100">
        <v>36</v>
      </c>
      <c r="C20" s="100">
        <v>20</v>
      </c>
      <c r="D20" s="100">
        <v>38</v>
      </c>
      <c r="E20" s="100">
        <v>48</v>
      </c>
      <c r="F20" s="100">
        <v>21</v>
      </c>
      <c r="G20" s="101">
        <v>39.568327769770029</v>
      </c>
      <c r="H20" s="102">
        <v>30</v>
      </c>
      <c r="I20" s="102">
        <v>20.685743208897676</v>
      </c>
      <c r="J20" s="103">
        <v>5.4086776470056686</v>
      </c>
      <c r="K20" s="104">
        <v>9.9863270532872246</v>
      </c>
      <c r="L20" s="102">
        <v>14</v>
      </c>
      <c r="M20" s="102">
        <v>7.1315322085151847</v>
      </c>
      <c r="N20" s="105">
        <v>3.3788942904151602</v>
      </c>
      <c r="O20" s="101">
        <v>51.578269116933299</v>
      </c>
      <c r="P20" s="102">
        <v>38</v>
      </c>
      <c r="Q20" s="102">
        <v>30.142654897582204</v>
      </c>
      <c r="R20" s="103">
        <v>17.557193505800555</v>
      </c>
      <c r="S20" s="104">
        <v>33.67809035942804</v>
      </c>
      <c r="T20" s="102">
        <v>19</v>
      </c>
      <c r="U20" s="102">
        <v>15.063160918758914</v>
      </c>
      <c r="V20" s="105">
        <v>1.2492730854162719</v>
      </c>
      <c r="W20" s="101">
        <v>27.705592311876114</v>
      </c>
      <c r="X20" s="102">
        <v>21</v>
      </c>
      <c r="Y20" s="102">
        <v>15.418274078829846</v>
      </c>
      <c r="Z20" s="103">
        <v>5.4993689422181644</v>
      </c>
      <c r="AA20" s="104">
        <v>76.727745934899801</v>
      </c>
      <c r="AB20" s="102">
        <v>18</v>
      </c>
      <c r="AC20" s="102">
        <v>82.3661853378796</v>
      </c>
      <c r="AD20" s="105">
        <v>90.634479982814327</v>
      </c>
      <c r="AE20" s="101">
        <v>38.621143459418647</v>
      </c>
      <c r="AF20" s="102">
        <v>46</v>
      </c>
      <c r="AG20" s="102">
        <v>55.854868026027304</v>
      </c>
      <c r="AH20" s="103">
        <v>71.548430453586064</v>
      </c>
      <c r="AI20" s="104">
        <v>26.664124376941174</v>
      </c>
      <c r="AJ20" s="102">
        <v>47</v>
      </c>
      <c r="AK20" s="102">
        <v>39.287168939039709</v>
      </c>
      <c r="AL20" s="105">
        <v>50.397986398329074</v>
      </c>
      <c r="AM20" s="101">
        <v>65.968801935451921</v>
      </c>
      <c r="AN20" s="102">
        <v>11</v>
      </c>
      <c r="AO20" s="102">
        <v>74.34535285223464</v>
      </c>
      <c r="AP20" s="103">
        <v>80.365367808777279</v>
      </c>
      <c r="AQ20" s="104">
        <v>23.803842159153692</v>
      </c>
      <c r="AR20" s="102">
        <v>15</v>
      </c>
      <c r="AS20" s="102">
        <v>19.218671084347619</v>
      </c>
      <c r="AT20" s="105">
        <v>16.915147668918991</v>
      </c>
      <c r="AU20" s="101">
        <v>23.532547289596302</v>
      </c>
      <c r="AV20" s="102">
        <v>17</v>
      </c>
      <c r="AW20" s="102">
        <v>17.6828978695087</v>
      </c>
      <c r="AX20" s="103">
        <v>15.215589744989641</v>
      </c>
      <c r="AY20" s="104">
        <v>11.218521874999997</v>
      </c>
      <c r="AZ20" s="102">
        <v>2</v>
      </c>
      <c r="BA20" s="102">
        <v>11.924148412698404</v>
      </c>
      <c r="BB20" s="105">
        <v>12.164361702127653</v>
      </c>
      <c r="BC20" s="101">
        <v>94.75824002890289</v>
      </c>
      <c r="BD20" s="102">
        <v>45</v>
      </c>
      <c r="BE20" s="102">
        <v>96.412856998219596</v>
      </c>
      <c r="BF20" s="103">
        <v>97.033338361713305</v>
      </c>
      <c r="BG20" s="104">
        <v>96.353827083333343</v>
      </c>
      <c r="BH20" s="102">
        <v>43</v>
      </c>
      <c r="BI20" s="102">
        <v>97.738328684210515</v>
      </c>
      <c r="BJ20" s="105">
        <v>98.107529111111049</v>
      </c>
      <c r="BK20" s="101">
        <v>58.645833437499995</v>
      </c>
      <c r="BL20" s="102">
        <v>46</v>
      </c>
      <c r="BM20" s="102">
        <v>63.270341417322825</v>
      </c>
      <c r="BN20" s="103">
        <v>64.828070421052615</v>
      </c>
      <c r="BO20" s="104">
        <v>78.3125</v>
      </c>
      <c r="BP20" s="102">
        <v>46</v>
      </c>
      <c r="BQ20" s="102">
        <v>82.826771653543304</v>
      </c>
      <c r="BR20" s="105">
        <v>84.347368421052636</v>
      </c>
      <c r="BS20" s="101">
        <v>168.9</v>
      </c>
      <c r="BT20" s="102">
        <v>21</v>
      </c>
      <c r="BU20" s="102">
        <v>111.1</v>
      </c>
      <c r="BV20" s="103">
        <v>81.290000000000006</v>
      </c>
      <c r="BW20" s="104">
        <v>1215.53</v>
      </c>
      <c r="BX20" s="102">
        <v>37</v>
      </c>
      <c r="BY20" s="102">
        <v>778.5</v>
      </c>
      <c r="BZ20" s="105">
        <v>540.79</v>
      </c>
      <c r="CA20" s="101">
        <v>368.30999999999995</v>
      </c>
      <c r="CB20" s="102">
        <v>32</v>
      </c>
      <c r="CC20" s="102">
        <v>216.70000000000002</v>
      </c>
      <c r="CD20" s="103">
        <v>130.05999999999997</v>
      </c>
      <c r="CE20" s="104">
        <v>12208.76</v>
      </c>
      <c r="CF20" s="102">
        <v>38</v>
      </c>
      <c r="CG20" s="102">
        <v>6088.63</v>
      </c>
      <c r="CH20" s="105">
        <v>5472.01</v>
      </c>
      <c r="CI20" s="101">
        <v>372.66005873515707</v>
      </c>
      <c r="CJ20" s="102">
        <v>39</v>
      </c>
      <c r="CK20" s="102">
        <v>191.45137213528295</v>
      </c>
      <c r="CL20" s="103">
        <v>173.19456163755655</v>
      </c>
      <c r="CM20" s="104">
        <v>24.194700000000001</v>
      </c>
      <c r="CN20" s="102">
        <v>50</v>
      </c>
      <c r="CO20" s="102">
        <v>19.6647</v>
      </c>
      <c r="CP20" s="105">
        <v>18.862200000000001</v>
      </c>
      <c r="CQ20" s="101">
        <v>22.609840842860347</v>
      </c>
      <c r="CR20" s="102">
        <v>39</v>
      </c>
      <c r="CS20" s="102">
        <v>22.609840842860347</v>
      </c>
      <c r="CT20" s="103" t="s">
        <v>80</v>
      </c>
      <c r="CU20" s="104">
        <v>24.748547645885719</v>
      </c>
      <c r="CV20" s="102">
        <v>44</v>
      </c>
      <c r="CW20" s="102">
        <v>24.748547645885719</v>
      </c>
      <c r="CX20" s="105" t="s">
        <v>80</v>
      </c>
      <c r="CY20" s="101">
        <v>11858.98236944438</v>
      </c>
      <c r="CZ20" s="102">
        <v>19</v>
      </c>
      <c r="DA20" s="102">
        <v>7597.9418304784158</v>
      </c>
      <c r="DB20" s="103">
        <v>3662.965162449053</v>
      </c>
      <c r="DC20" s="150">
        <v>8.4825585150561995</v>
      </c>
      <c r="DD20" s="102">
        <v>27</v>
      </c>
      <c r="DE20" s="154">
        <v>7.0973767628007352</v>
      </c>
      <c r="DF20" s="155">
        <v>4.5503749882452622</v>
      </c>
      <c r="DG20" s="101">
        <v>30.018349707876112</v>
      </c>
      <c r="DH20" s="102">
        <v>26</v>
      </c>
      <c r="DI20" s="102">
        <v>20.991655284757467</v>
      </c>
      <c r="DJ20" s="103">
        <v>14.263191984140693</v>
      </c>
      <c r="DK20" s="104">
        <v>30.643000932157122</v>
      </c>
      <c r="DL20" s="102">
        <v>12</v>
      </c>
      <c r="DM20" s="102">
        <v>27.190013057068509</v>
      </c>
      <c r="DN20" s="105">
        <v>26.563569980775842</v>
      </c>
      <c r="DO20" s="104">
        <v>47.643297416373876</v>
      </c>
      <c r="DP20" s="102">
        <v>30</v>
      </c>
      <c r="DQ20" s="102">
        <v>33.289162781345283</v>
      </c>
      <c r="DR20" s="105">
        <v>24.084621911717463</v>
      </c>
      <c r="DS20" s="101">
        <v>12.779996196861113</v>
      </c>
      <c r="DT20" s="102">
        <v>14</v>
      </c>
      <c r="DU20" s="102">
        <v>7.5629306756782286</v>
      </c>
      <c r="DV20" s="106">
        <v>4.2194414575732777</v>
      </c>
    </row>
    <row r="21" spans="1:126" s="87" customFormat="1" ht="15" customHeight="1" x14ac:dyDescent="0.2">
      <c r="A21" s="163" t="s">
        <v>15</v>
      </c>
      <c r="B21" s="100">
        <v>32</v>
      </c>
      <c r="C21" s="100">
        <v>19</v>
      </c>
      <c r="D21" s="100">
        <v>28</v>
      </c>
      <c r="E21" s="100">
        <v>36</v>
      </c>
      <c r="F21" s="100">
        <v>39</v>
      </c>
      <c r="G21" s="101">
        <v>34.771574382707051</v>
      </c>
      <c r="H21" s="102">
        <v>17</v>
      </c>
      <c r="I21" s="102">
        <v>18.503437746472265</v>
      </c>
      <c r="J21" s="103">
        <v>6.5079124891392421</v>
      </c>
      <c r="K21" s="104">
        <v>8.3532951198657255</v>
      </c>
      <c r="L21" s="102">
        <v>9</v>
      </c>
      <c r="M21" s="102">
        <v>6.1522019096238134</v>
      </c>
      <c r="N21" s="105">
        <v>2.9419215831921117</v>
      </c>
      <c r="O21" s="101">
        <v>49.450498376149696</v>
      </c>
      <c r="P21" s="102">
        <v>34</v>
      </c>
      <c r="Q21" s="102">
        <v>30.948239828627848</v>
      </c>
      <c r="R21" s="103">
        <v>14.147614546283521</v>
      </c>
      <c r="S21" s="104">
        <v>35.150475323614927</v>
      </c>
      <c r="T21" s="102">
        <v>26</v>
      </c>
      <c r="U21" s="102">
        <v>16.52890871596928</v>
      </c>
      <c r="V21" s="105">
        <v>2.3725872939116632</v>
      </c>
      <c r="W21" s="101">
        <v>28.64948377706742</v>
      </c>
      <c r="X21" s="102">
        <v>26</v>
      </c>
      <c r="Y21" s="102">
        <v>17.452367780274542</v>
      </c>
      <c r="Z21" s="103">
        <v>5.224222784117889</v>
      </c>
      <c r="AA21" s="104">
        <v>76.272534988324892</v>
      </c>
      <c r="AB21" s="102">
        <v>22</v>
      </c>
      <c r="AC21" s="102">
        <v>81.329916253297142</v>
      </c>
      <c r="AD21" s="105">
        <v>90.08220163408582</v>
      </c>
      <c r="AE21" s="101">
        <v>46.293264186040048</v>
      </c>
      <c r="AF21" s="102">
        <v>28</v>
      </c>
      <c r="AG21" s="102">
        <v>57.885275390104432</v>
      </c>
      <c r="AH21" s="103">
        <v>73.873329426081639</v>
      </c>
      <c r="AI21" s="104">
        <v>30.640705175968304</v>
      </c>
      <c r="AJ21" s="102">
        <v>31</v>
      </c>
      <c r="AK21" s="102">
        <v>41.566362388240719</v>
      </c>
      <c r="AL21" s="105">
        <v>54.667473244682128</v>
      </c>
      <c r="AM21" s="101">
        <v>58.518472074895179</v>
      </c>
      <c r="AN21" s="102">
        <v>35</v>
      </c>
      <c r="AO21" s="102">
        <v>69.291131150243729</v>
      </c>
      <c r="AP21" s="103">
        <v>77.805930993035915</v>
      </c>
      <c r="AQ21" s="104">
        <v>33.924371025475168</v>
      </c>
      <c r="AR21" s="102">
        <v>38</v>
      </c>
      <c r="AS21" s="102">
        <v>27.330313372913288</v>
      </c>
      <c r="AT21" s="105">
        <v>24.330560676031865</v>
      </c>
      <c r="AU21" s="101">
        <v>26.451914412033119</v>
      </c>
      <c r="AV21" s="102">
        <v>30</v>
      </c>
      <c r="AW21" s="102">
        <v>20.013663171857658</v>
      </c>
      <c r="AX21" s="103">
        <v>16.076246965594468</v>
      </c>
      <c r="AY21" s="104">
        <v>12.181584500000001</v>
      </c>
      <c r="AZ21" s="102">
        <v>18</v>
      </c>
      <c r="BA21" s="102">
        <v>12.47521175</v>
      </c>
      <c r="BB21" s="105">
        <v>12.573087499999998</v>
      </c>
      <c r="BC21" s="101">
        <v>96.283351567444569</v>
      </c>
      <c r="BD21" s="102">
        <v>23</v>
      </c>
      <c r="BE21" s="102">
        <v>96.603051039370087</v>
      </c>
      <c r="BF21" s="103">
        <v>96.7376613433388</v>
      </c>
      <c r="BG21" s="104">
        <v>97.820317222222215</v>
      </c>
      <c r="BH21" s="102">
        <v>9</v>
      </c>
      <c r="BI21" s="102">
        <v>97.324493896103903</v>
      </c>
      <c r="BJ21" s="105">
        <v>97.317338448275819</v>
      </c>
      <c r="BK21" s="101">
        <v>65.033332000000001</v>
      </c>
      <c r="BL21" s="102">
        <v>20</v>
      </c>
      <c r="BM21" s="102">
        <v>66.17073182926832</v>
      </c>
      <c r="BN21" s="103">
        <v>66.486339344262305</v>
      </c>
      <c r="BO21" s="104">
        <v>83.45</v>
      </c>
      <c r="BP21" s="102">
        <v>25</v>
      </c>
      <c r="BQ21" s="102">
        <v>84.280487804878049</v>
      </c>
      <c r="BR21" s="105">
        <v>84.508196721311478</v>
      </c>
      <c r="BS21" s="101">
        <v>155.35</v>
      </c>
      <c r="BT21" s="102">
        <v>17</v>
      </c>
      <c r="BU21" s="102">
        <v>108.5</v>
      </c>
      <c r="BV21" s="103">
        <v>84.61</v>
      </c>
      <c r="BW21" s="104">
        <v>1112.1699999999998</v>
      </c>
      <c r="BX21" s="102">
        <v>33</v>
      </c>
      <c r="BY21" s="102">
        <v>900.79999999999984</v>
      </c>
      <c r="BZ21" s="105">
        <v>570.48</v>
      </c>
      <c r="CA21" s="101">
        <v>341.71000000000004</v>
      </c>
      <c r="CB21" s="102">
        <v>28</v>
      </c>
      <c r="CC21" s="102">
        <v>207.5</v>
      </c>
      <c r="CD21" s="103">
        <v>121.02000000000001</v>
      </c>
      <c r="CE21" s="104">
        <v>13939.05</v>
      </c>
      <c r="CF21" s="102">
        <v>43</v>
      </c>
      <c r="CG21" s="102">
        <v>6455.26</v>
      </c>
      <c r="CH21" s="105">
        <v>5556.08</v>
      </c>
      <c r="CI21" s="101">
        <v>378.09383887644071</v>
      </c>
      <c r="CJ21" s="102">
        <v>43</v>
      </c>
      <c r="CK21" s="102">
        <v>200.15347310779032</v>
      </c>
      <c r="CL21" s="103">
        <v>178.77428604609423</v>
      </c>
      <c r="CM21" s="104">
        <v>20.366099999999999</v>
      </c>
      <c r="CN21" s="102">
        <v>23</v>
      </c>
      <c r="CO21" s="102">
        <v>17.603899999999999</v>
      </c>
      <c r="CP21" s="105">
        <v>16.976299999999998</v>
      </c>
      <c r="CQ21" s="101">
        <v>19.502639168525874</v>
      </c>
      <c r="CR21" s="102">
        <v>22</v>
      </c>
      <c r="CS21" s="102">
        <v>19.502639168525874</v>
      </c>
      <c r="CT21" s="103" t="s">
        <v>80</v>
      </c>
      <c r="CU21" s="104">
        <v>20.383086375135527</v>
      </c>
      <c r="CV21" s="102">
        <v>32</v>
      </c>
      <c r="CW21" s="102">
        <v>20.383086375135527</v>
      </c>
      <c r="CX21" s="105" t="s">
        <v>80</v>
      </c>
      <c r="CY21" s="101">
        <v>13371.045089583489</v>
      </c>
      <c r="CZ21" s="102">
        <v>31</v>
      </c>
      <c r="DA21" s="102">
        <v>8827.8834966960458</v>
      </c>
      <c r="DB21" s="103">
        <v>3940.8748081744807</v>
      </c>
      <c r="DC21" s="150">
        <v>9.1666646059299399</v>
      </c>
      <c r="DD21" s="102">
        <v>34</v>
      </c>
      <c r="DE21" s="154">
        <v>7.4446797835637062</v>
      </c>
      <c r="DF21" s="155">
        <v>4.3376007145832673</v>
      </c>
      <c r="DG21" s="101">
        <v>35.729499061764749</v>
      </c>
      <c r="DH21" s="102">
        <v>46</v>
      </c>
      <c r="DI21" s="102">
        <v>25.710323063913172</v>
      </c>
      <c r="DJ21" s="103">
        <v>15.287523236707717</v>
      </c>
      <c r="DK21" s="104">
        <v>35.624974565567378</v>
      </c>
      <c r="DL21" s="102">
        <v>31</v>
      </c>
      <c r="DM21" s="102">
        <v>32.100493259066432</v>
      </c>
      <c r="DN21" s="105">
        <v>30.875444339513734</v>
      </c>
      <c r="DO21" s="104">
        <v>50.735644170849817</v>
      </c>
      <c r="DP21" s="102">
        <v>39</v>
      </c>
      <c r="DQ21" s="102">
        <v>36.583934559207904</v>
      </c>
      <c r="DR21" s="105">
        <v>22.426595181688445</v>
      </c>
      <c r="DS21" s="101">
        <v>18.37096463373685</v>
      </c>
      <c r="DT21" s="102">
        <v>34</v>
      </c>
      <c r="DU21" s="102">
        <v>11.057640458890388</v>
      </c>
      <c r="DV21" s="106">
        <v>5.2334843866715239</v>
      </c>
    </row>
    <row r="22" spans="1:126" s="87" customFormat="1" ht="15" customHeight="1" x14ac:dyDescent="0.2">
      <c r="A22" s="163" t="s">
        <v>16</v>
      </c>
      <c r="B22" s="100">
        <v>9</v>
      </c>
      <c r="C22" s="100">
        <v>13</v>
      </c>
      <c r="D22" s="100">
        <v>8</v>
      </c>
      <c r="E22" s="100">
        <v>17</v>
      </c>
      <c r="F22" s="100">
        <v>19</v>
      </c>
      <c r="G22" s="101">
        <v>31.800372168111409</v>
      </c>
      <c r="H22" s="102">
        <v>12</v>
      </c>
      <c r="I22" s="102">
        <v>15.170052940373417</v>
      </c>
      <c r="J22" s="103">
        <v>4.5158968450106594</v>
      </c>
      <c r="K22" s="104">
        <v>10.91084578537213</v>
      </c>
      <c r="L22" s="102">
        <v>19</v>
      </c>
      <c r="M22" s="102">
        <v>6.3655210637218769</v>
      </c>
      <c r="N22" s="105">
        <v>2.0285521938856328</v>
      </c>
      <c r="O22" s="101">
        <v>37.803989545022262</v>
      </c>
      <c r="P22" s="102">
        <v>9</v>
      </c>
      <c r="Q22" s="102">
        <v>23.451797116333154</v>
      </c>
      <c r="R22" s="103">
        <v>12.166344700807613</v>
      </c>
      <c r="S22" s="104">
        <v>36.120016440608303</v>
      </c>
      <c r="T22" s="102">
        <v>30</v>
      </c>
      <c r="U22" s="102">
        <v>14.236149702718897</v>
      </c>
      <c r="V22" s="105">
        <v>0.81953507684193394</v>
      </c>
      <c r="W22" s="101">
        <v>22.563066747415419</v>
      </c>
      <c r="X22" s="102">
        <v>12</v>
      </c>
      <c r="Y22" s="102">
        <v>10.435912686987216</v>
      </c>
      <c r="Z22" s="103">
        <v>3.366366758730392</v>
      </c>
      <c r="AA22" s="104">
        <v>77.434846486372592</v>
      </c>
      <c r="AB22" s="102">
        <v>14</v>
      </c>
      <c r="AC22" s="102">
        <v>81.701119845860163</v>
      </c>
      <c r="AD22" s="105">
        <v>88.744339018748747</v>
      </c>
      <c r="AE22" s="101">
        <v>57.329408063981504</v>
      </c>
      <c r="AF22" s="102">
        <v>2</v>
      </c>
      <c r="AG22" s="102">
        <v>66.756038299084437</v>
      </c>
      <c r="AH22" s="103">
        <v>76.721876696446827</v>
      </c>
      <c r="AI22" s="104">
        <v>30.317942583566847</v>
      </c>
      <c r="AJ22" s="102">
        <v>33</v>
      </c>
      <c r="AK22" s="102">
        <v>43.984406606982908</v>
      </c>
      <c r="AL22" s="105">
        <v>57.352837485391959</v>
      </c>
      <c r="AM22" s="101">
        <v>62.598430964978476</v>
      </c>
      <c r="AN22" s="102">
        <v>25</v>
      </c>
      <c r="AO22" s="102">
        <v>70.465273933418615</v>
      </c>
      <c r="AP22" s="103">
        <v>81.515122894304525</v>
      </c>
      <c r="AQ22" s="104">
        <v>25.072129358058039</v>
      </c>
      <c r="AR22" s="102">
        <v>19</v>
      </c>
      <c r="AS22" s="102">
        <v>18.742814657402793</v>
      </c>
      <c r="AT22" s="105">
        <v>16.311207506848032</v>
      </c>
      <c r="AU22" s="101">
        <v>23.493121424919551</v>
      </c>
      <c r="AV22" s="102">
        <v>17</v>
      </c>
      <c r="AW22" s="102">
        <v>17.895579694794506</v>
      </c>
      <c r="AX22" s="103">
        <v>14.508812058867292</v>
      </c>
      <c r="AY22" s="104">
        <v>12.316725714285713</v>
      </c>
      <c r="AZ22" s="102">
        <v>20</v>
      </c>
      <c r="BA22" s="102">
        <v>12.625612121212123</v>
      </c>
      <c r="BB22" s="105">
        <v>12.708773846153845</v>
      </c>
      <c r="BC22" s="101">
        <v>96.713833570226569</v>
      </c>
      <c r="BD22" s="102">
        <v>14</v>
      </c>
      <c r="BE22" s="102">
        <v>95.886223684493004</v>
      </c>
      <c r="BF22" s="103">
        <v>95.545443143308603</v>
      </c>
      <c r="BG22" s="104">
        <v>97.682331428571416</v>
      </c>
      <c r="BH22" s="102">
        <v>13</v>
      </c>
      <c r="BI22" s="102">
        <v>97.995563437500024</v>
      </c>
      <c r="BJ22" s="105">
        <v>98.083268399999994</v>
      </c>
      <c r="BK22" s="101">
        <v>62.249998749999996</v>
      </c>
      <c r="BL22" s="102">
        <v>40</v>
      </c>
      <c r="BM22" s="102">
        <v>65.117647058823536</v>
      </c>
      <c r="BN22" s="103">
        <v>66.00000038461539</v>
      </c>
      <c r="BO22" s="104">
        <v>84.75</v>
      </c>
      <c r="BP22" s="102">
        <v>15</v>
      </c>
      <c r="BQ22" s="102">
        <v>86</v>
      </c>
      <c r="BR22" s="105">
        <v>86.384615384615387</v>
      </c>
      <c r="BS22" s="101">
        <v>105.25</v>
      </c>
      <c r="BT22" s="102">
        <v>8</v>
      </c>
      <c r="BU22" s="102">
        <v>61.7</v>
      </c>
      <c r="BV22" s="103">
        <v>36.14</v>
      </c>
      <c r="BW22" s="104">
        <v>1001.64</v>
      </c>
      <c r="BX22" s="102">
        <v>21</v>
      </c>
      <c r="BY22" s="102">
        <v>708.59999999999991</v>
      </c>
      <c r="BZ22" s="105">
        <v>415.32</v>
      </c>
      <c r="CA22" s="101">
        <v>224.04999999999998</v>
      </c>
      <c r="CB22" s="102">
        <v>6</v>
      </c>
      <c r="CC22" s="102">
        <v>140.6</v>
      </c>
      <c r="CD22" s="103" t="s">
        <v>80</v>
      </c>
      <c r="CE22" s="104">
        <v>11679.17</v>
      </c>
      <c r="CF22" s="102">
        <v>31</v>
      </c>
      <c r="CG22" s="102">
        <v>5331.78</v>
      </c>
      <c r="CH22" s="105">
        <v>4664.28</v>
      </c>
      <c r="CI22" s="101">
        <v>336.9213271783035</v>
      </c>
      <c r="CJ22" s="102">
        <v>25</v>
      </c>
      <c r="CK22" s="102">
        <v>176.8399516815374</v>
      </c>
      <c r="CL22" s="103">
        <v>160.00557686823021</v>
      </c>
      <c r="CM22" s="104">
        <v>17.187799999999999</v>
      </c>
      <c r="CN22" s="102">
        <v>7</v>
      </c>
      <c r="CO22" s="102">
        <v>15.8809</v>
      </c>
      <c r="CP22" s="105">
        <v>15.6515</v>
      </c>
      <c r="CQ22" s="101">
        <v>17.305186343497525</v>
      </c>
      <c r="CR22" s="102">
        <v>15</v>
      </c>
      <c r="CS22" s="102">
        <v>17.305186343497525</v>
      </c>
      <c r="CT22" s="103" t="s">
        <v>80</v>
      </c>
      <c r="CU22" s="104">
        <v>15.691420925325511</v>
      </c>
      <c r="CV22" s="102">
        <v>18</v>
      </c>
      <c r="CW22" s="102">
        <v>15.691420925325511</v>
      </c>
      <c r="CX22" s="105" t="s">
        <v>80</v>
      </c>
      <c r="CY22" s="101">
        <v>11424.766790048801</v>
      </c>
      <c r="CZ22" s="102">
        <v>14</v>
      </c>
      <c r="DA22" s="102">
        <v>7195.0968739917462</v>
      </c>
      <c r="DB22" s="103">
        <v>3871.2688836953475</v>
      </c>
      <c r="DC22" s="150">
        <v>7.4918265315020722</v>
      </c>
      <c r="DD22" s="102">
        <v>19</v>
      </c>
      <c r="DE22" s="154">
        <v>5.431005028056898</v>
      </c>
      <c r="DF22" s="155">
        <v>3.7158870120652945</v>
      </c>
      <c r="DG22" s="101">
        <v>29.390508050791819</v>
      </c>
      <c r="DH22" s="102">
        <v>23</v>
      </c>
      <c r="DI22" s="102">
        <v>20.003179779440845</v>
      </c>
      <c r="DJ22" s="103">
        <v>11.693162481605805</v>
      </c>
      <c r="DK22" s="104">
        <v>34.850826079150529</v>
      </c>
      <c r="DL22" s="102">
        <v>28</v>
      </c>
      <c r="DM22" s="102">
        <v>29.073690700803244</v>
      </c>
      <c r="DN22" s="105">
        <v>27.980709121098112</v>
      </c>
      <c r="DO22" s="104">
        <v>44.792380713534001</v>
      </c>
      <c r="DP22" s="102">
        <v>13</v>
      </c>
      <c r="DQ22" s="102">
        <v>27.498613610036021</v>
      </c>
      <c r="DR22" s="105">
        <v>17.563150171177838</v>
      </c>
      <c r="DS22" s="101">
        <v>13.250522571255138</v>
      </c>
      <c r="DT22" s="102">
        <v>16</v>
      </c>
      <c r="DU22" s="102">
        <v>7.4710023738950584</v>
      </c>
      <c r="DV22" s="106">
        <v>4.2468413806405296</v>
      </c>
    </row>
    <row r="23" spans="1:126" s="87" customFormat="1" ht="15" customHeight="1" x14ac:dyDescent="0.2">
      <c r="A23" s="163" t="s">
        <v>17</v>
      </c>
      <c r="B23" s="100">
        <v>23</v>
      </c>
      <c r="C23" s="100">
        <v>17</v>
      </c>
      <c r="D23" s="100">
        <v>22</v>
      </c>
      <c r="E23" s="100">
        <v>22</v>
      </c>
      <c r="F23" s="100">
        <v>34</v>
      </c>
      <c r="G23" s="101">
        <v>37.172625526388877</v>
      </c>
      <c r="H23" s="102">
        <v>24</v>
      </c>
      <c r="I23" s="102">
        <v>18.159289519217683</v>
      </c>
      <c r="J23" s="103">
        <v>6.3158380917516563</v>
      </c>
      <c r="K23" s="104">
        <v>11.948278111510078</v>
      </c>
      <c r="L23" s="102">
        <v>22</v>
      </c>
      <c r="M23" s="102">
        <v>8.8162730846310051</v>
      </c>
      <c r="N23" s="105">
        <v>3.8951095798641018</v>
      </c>
      <c r="O23" s="101">
        <v>44.219935453922623</v>
      </c>
      <c r="P23" s="102">
        <v>19</v>
      </c>
      <c r="Q23" s="102">
        <v>25.371568489267318</v>
      </c>
      <c r="R23" s="103">
        <v>12.775579114822392</v>
      </c>
      <c r="S23" s="104">
        <v>31.891782516001111</v>
      </c>
      <c r="T23" s="102">
        <v>8</v>
      </c>
      <c r="U23" s="102">
        <v>14.107400421613224</v>
      </c>
      <c r="V23" s="105">
        <v>1.7644720425184102</v>
      </c>
      <c r="W23" s="101">
        <v>29.214339514097169</v>
      </c>
      <c r="X23" s="102">
        <v>29</v>
      </c>
      <c r="Y23" s="102">
        <v>14.806059351147955</v>
      </c>
      <c r="Z23" s="103">
        <v>4.6231046550057924</v>
      </c>
      <c r="AA23" s="104">
        <v>72.42716416020933</v>
      </c>
      <c r="AB23" s="102">
        <v>29</v>
      </c>
      <c r="AC23" s="102">
        <v>79.982015196851194</v>
      </c>
      <c r="AD23" s="105">
        <v>90.383892393878241</v>
      </c>
      <c r="AE23" s="101">
        <v>47.334955986970826</v>
      </c>
      <c r="AF23" s="102">
        <v>22</v>
      </c>
      <c r="AG23" s="102">
        <v>59.12502377800346</v>
      </c>
      <c r="AH23" s="103">
        <v>69.159874765235472</v>
      </c>
      <c r="AI23" s="104">
        <v>31.407980337661968</v>
      </c>
      <c r="AJ23" s="102">
        <v>28</v>
      </c>
      <c r="AK23" s="102">
        <v>46.362659763874902</v>
      </c>
      <c r="AL23" s="105">
        <v>57.147485761255723</v>
      </c>
      <c r="AM23" s="101">
        <v>61.660661231334657</v>
      </c>
      <c r="AN23" s="102">
        <v>27</v>
      </c>
      <c r="AO23" s="102">
        <v>70.141556235825405</v>
      </c>
      <c r="AP23" s="103">
        <v>82.612496517816652</v>
      </c>
      <c r="AQ23" s="104">
        <v>31.757935280036044</v>
      </c>
      <c r="AR23" s="102">
        <v>32</v>
      </c>
      <c r="AS23" s="102">
        <v>26.037123592976926</v>
      </c>
      <c r="AT23" s="105">
        <v>23.401156500297386</v>
      </c>
      <c r="AU23" s="101">
        <v>27.645023152254655</v>
      </c>
      <c r="AV23" s="102">
        <v>32</v>
      </c>
      <c r="AW23" s="102">
        <v>21.243935494990787</v>
      </c>
      <c r="AX23" s="103">
        <v>17.248737250032427</v>
      </c>
      <c r="AY23" s="104">
        <v>13.081769090909091</v>
      </c>
      <c r="AZ23" s="102">
        <v>42</v>
      </c>
      <c r="BA23" s="102">
        <v>12.703194047619046</v>
      </c>
      <c r="BB23" s="105">
        <v>12.568860967741937</v>
      </c>
      <c r="BC23" s="101">
        <v>97.684447619853103</v>
      </c>
      <c r="BD23" s="102">
        <v>7</v>
      </c>
      <c r="BE23" s="102">
        <v>93.719457852995745</v>
      </c>
      <c r="BF23" s="103">
        <v>92.194461788819808</v>
      </c>
      <c r="BG23" s="104">
        <v>97.605099999999993</v>
      </c>
      <c r="BH23" s="102">
        <v>18</v>
      </c>
      <c r="BI23" s="102">
        <v>97.627725789473644</v>
      </c>
      <c r="BJ23" s="105">
        <v>97.635806428571414</v>
      </c>
      <c r="BK23" s="101">
        <v>65.972223333333318</v>
      </c>
      <c r="BL23" s="102">
        <v>15</v>
      </c>
      <c r="BM23" s="102">
        <v>67.680555416666664</v>
      </c>
      <c r="BN23" s="103">
        <v>68.249999444444441</v>
      </c>
      <c r="BO23" s="104">
        <v>85.25</v>
      </c>
      <c r="BP23" s="102">
        <v>13</v>
      </c>
      <c r="BQ23" s="102">
        <v>84.833333333333329</v>
      </c>
      <c r="BR23" s="105">
        <v>84.694444444444443</v>
      </c>
      <c r="BS23" s="101">
        <v>141.9</v>
      </c>
      <c r="BT23" s="102">
        <v>13</v>
      </c>
      <c r="BU23" s="102">
        <v>125.9</v>
      </c>
      <c r="BV23" s="103">
        <v>92.98</v>
      </c>
      <c r="BW23" s="104">
        <v>1062.2099999999998</v>
      </c>
      <c r="BX23" s="102">
        <v>28</v>
      </c>
      <c r="BY23" s="102">
        <v>801.8</v>
      </c>
      <c r="BZ23" s="105">
        <v>403.15999999999997</v>
      </c>
      <c r="CA23" s="101">
        <v>262.26</v>
      </c>
      <c r="CB23" s="102">
        <v>11</v>
      </c>
      <c r="CC23" s="102">
        <v>187.89999999999998</v>
      </c>
      <c r="CD23" s="103">
        <v>104.9</v>
      </c>
      <c r="CE23" s="104">
        <v>12902.08</v>
      </c>
      <c r="CF23" s="102">
        <v>42</v>
      </c>
      <c r="CG23" s="102">
        <v>5603.91</v>
      </c>
      <c r="CH23" s="105">
        <v>4855.34</v>
      </c>
      <c r="CI23" s="101">
        <v>301.85481218490378</v>
      </c>
      <c r="CJ23" s="102">
        <v>11</v>
      </c>
      <c r="CK23" s="102">
        <v>169.01630651548527</v>
      </c>
      <c r="CL23" s="103">
        <v>155.39130241619782</v>
      </c>
      <c r="CM23" s="104">
        <v>19.266100000000002</v>
      </c>
      <c r="CN23" s="102">
        <v>18</v>
      </c>
      <c r="CO23" s="102">
        <v>15.8504</v>
      </c>
      <c r="CP23" s="105">
        <v>15.2179</v>
      </c>
      <c r="CQ23" s="101">
        <v>18.954659949622165</v>
      </c>
      <c r="CR23" s="102">
        <v>19</v>
      </c>
      <c r="CS23" s="102">
        <v>18.954659949622165</v>
      </c>
      <c r="CT23" s="103" t="s">
        <v>80</v>
      </c>
      <c r="CU23" s="104">
        <v>20.480236424085703</v>
      </c>
      <c r="CV23" s="102">
        <v>35</v>
      </c>
      <c r="CW23" s="102">
        <v>20.480236424085703</v>
      </c>
      <c r="CX23" s="105" t="s">
        <v>80</v>
      </c>
      <c r="CY23" s="101">
        <v>12996.572781845402</v>
      </c>
      <c r="CZ23" s="102">
        <v>29</v>
      </c>
      <c r="DA23" s="102">
        <v>7903.9391251413954</v>
      </c>
      <c r="DB23" s="103">
        <v>3732.4537430546948</v>
      </c>
      <c r="DC23" s="150">
        <v>9.9192472611105913</v>
      </c>
      <c r="DD23" s="102">
        <v>42</v>
      </c>
      <c r="DE23" s="154">
        <v>7.5036115540242809</v>
      </c>
      <c r="DF23" s="155">
        <v>4.9195256517355617</v>
      </c>
      <c r="DG23" s="101">
        <v>33.846997564288806</v>
      </c>
      <c r="DH23" s="102">
        <v>40</v>
      </c>
      <c r="DI23" s="102">
        <v>21.883163009085884</v>
      </c>
      <c r="DJ23" s="103">
        <v>12.726151365366952</v>
      </c>
      <c r="DK23" s="104">
        <v>35.590040510829802</v>
      </c>
      <c r="DL23" s="102">
        <v>31</v>
      </c>
      <c r="DM23" s="102">
        <v>29.962268772208684</v>
      </c>
      <c r="DN23" s="105">
        <v>28.219350975762808</v>
      </c>
      <c r="DO23" s="104">
        <v>45.343279134212288</v>
      </c>
      <c r="DP23" s="102">
        <v>15</v>
      </c>
      <c r="DQ23" s="102">
        <v>30.66081260743152</v>
      </c>
      <c r="DR23" s="105">
        <v>21.718061691781738</v>
      </c>
      <c r="DS23" s="101">
        <v>16.415313067654075</v>
      </c>
      <c r="DT23" s="102">
        <v>30</v>
      </c>
      <c r="DU23" s="102">
        <v>8.6487954138221994</v>
      </c>
      <c r="DV23" s="106">
        <v>4.3692527416787685</v>
      </c>
    </row>
    <row r="24" spans="1:126" s="87" customFormat="1" ht="15" customHeight="1" x14ac:dyDescent="0.2">
      <c r="A24" s="163" t="s">
        <v>18</v>
      </c>
      <c r="B24" s="100">
        <v>46</v>
      </c>
      <c r="C24" s="100">
        <v>36</v>
      </c>
      <c r="D24" s="100">
        <v>32</v>
      </c>
      <c r="E24" s="100">
        <v>47</v>
      </c>
      <c r="F24" s="100">
        <v>48</v>
      </c>
      <c r="G24" s="101">
        <v>40.003697592313756</v>
      </c>
      <c r="H24" s="102">
        <v>31</v>
      </c>
      <c r="I24" s="102">
        <v>20.801378893846557</v>
      </c>
      <c r="J24" s="103">
        <v>4.6936578414695447</v>
      </c>
      <c r="K24" s="104">
        <v>9.6445773417812521</v>
      </c>
      <c r="L24" s="102">
        <v>13</v>
      </c>
      <c r="M24" s="102">
        <v>6.6999476959215851</v>
      </c>
      <c r="N24" s="105">
        <v>3.9246149377861168</v>
      </c>
      <c r="O24" s="101">
        <v>53.596466881761778</v>
      </c>
      <c r="P24" s="102">
        <v>44</v>
      </c>
      <c r="Q24" s="102">
        <v>36.087031315014514</v>
      </c>
      <c r="R24" s="103">
        <v>18.936353339859451</v>
      </c>
      <c r="S24" s="104">
        <v>38.595128810904619</v>
      </c>
      <c r="T24" s="102">
        <v>43</v>
      </c>
      <c r="U24" s="102">
        <v>18.44387391585532</v>
      </c>
      <c r="V24" s="105">
        <v>2.5818190853540828</v>
      </c>
      <c r="W24" s="101">
        <v>33.440810724261148</v>
      </c>
      <c r="X24" s="102">
        <v>43</v>
      </c>
      <c r="Y24" s="102">
        <v>19.24461799137643</v>
      </c>
      <c r="Z24" s="103">
        <v>6.2583975586016178</v>
      </c>
      <c r="AA24" s="104">
        <v>76.916504361442293</v>
      </c>
      <c r="AB24" s="102">
        <v>17</v>
      </c>
      <c r="AC24" s="102">
        <v>80.434609396816086</v>
      </c>
      <c r="AD24" s="105">
        <v>90.432111258492284</v>
      </c>
      <c r="AE24" s="101">
        <v>47.713238081242245</v>
      </c>
      <c r="AF24" s="102">
        <v>19</v>
      </c>
      <c r="AG24" s="102">
        <v>56.363762456186571</v>
      </c>
      <c r="AH24" s="103">
        <v>69.186458328915322</v>
      </c>
      <c r="AI24" s="104">
        <v>27.701018205079624</v>
      </c>
      <c r="AJ24" s="102">
        <v>45</v>
      </c>
      <c r="AK24" s="102">
        <v>41.947184402098287</v>
      </c>
      <c r="AL24" s="105">
        <v>57.299444161425328</v>
      </c>
      <c r="AM24" s="101">
        <v>63.237191413033379</v>
      </c>
      <c r="AN24" s="102">
        <v>21</v>
      </c>
      <c r="AO24" s="102">
        <v>68.036249035897285</v>
      </c>
      <c r="AP24" s="103">
        <v>81.097121940623396</v>
      </c>
      <c r="AQ24" s="104">
        <v>38.508237822780728</v>
      </c>
      <c r="AR24" s="102">
        <v>43</v>
      </c>
      <c r="AS24" s="102">
        <v>32.677146144807438</v>
      </c>
      <c r="AT24" s="105">
        <v>29.644706548801754</v>
      </c>
      <c r="AU24" s="101">
        <v>34.589640024636189</v>
      </c>
      <c r="AV24" s="102">
        <v>49</v>
      </c>
      <c r="AW24" s="102">
        <v>26.037034698664741</v>
      </c>
      <c r="AX24" s="103">
        <v>20.34758616579267</v>
      </c>
      <c r="AY24" s="104">
        <v>12.515396250000002</v>
      </c>
      <c r="AZ24" s="102">
        <v>27</v>
      </c>
      <c r="BA24" s="102">
        <v>12.718326923076923</v>
      </c>
      <c r="BB24" s="105">
        <v>12.784589999999998</v>
      </c>
      <c r="BC24" s="101">
        <v>95.894964863486223</v>
      </c>
      <c r="BD24" s="102">
        <v>29</v>
      </c>
      <c r="BE24" s="102">
        <v>95.554083359667231</v>
      </c>
      <c r="BF24" s="103">
        <v>95.449196743107549</v>
      </c>
      <c r="BG24" s="104">
        <v>97.713888888888903</v>
      </c>
      <c r="BH24" s="102">
        <v>13</v>
      </c>
      <c r="BI24" s="102">
        <v>97.957158076923051</v>
      </c>
      <c r="BJ24" s="105">
        <v>98.008074883720937</v>
      </c>
      <c r="BK24" s="101">
        <v>67.958332500000012</v>
      </c>
      <c r="BL24" s="102">
        <v>6</v>
      </c>
      <c r="BM24" s="102">
        <v>66.753846153846169</v>
      </c>
      <c r="BN24" s="103">
        <v>66.360544489795927</v>
      </c>
      <c r="BO24" s="104">
        <v>82.5625</v>
      </c>
      <c r="BP24" s="102">
        <v>28</v>
      </c>
      <c r="BQ24" s="102">
        <v>83.338461538461544</v>
      </c>
      <c r="BR24" s="105">
        <v>83.591836734693871</v>
      </c>
      <c r="BS24" s="101">
        <v>238.63</v>
      </c>
      <c r="BT24" s="102">
        <v>30</v>
      </c>
      <c r="BU24" s="102">
        <v>164.5</v>
      </c>
      <c r="BV24" s="103">
        <v>65.930000000000007</v>
      </c>
      <c r="BW24" s="104">
        <v>1517.43</v>
      </c>
      <c r="BX24" s="102">
        <v>40</v>
      </c>
      <c r="BY24" s="102">
        <v>1157.2</v>
      </c>
      <c r="BZ24" s="105">
        <v>494.52000000000004</v>
      </c>
      <c r="CA24" s="101">
        <v>273</v>
      </c>
      <c r="CB24" s="102">
        <v>13</v>
      </c>
      <c r="CC24" s="102">
        <v>213.7</v>
      </c>
      <c r="CD24" s="103">
        <v>112.73000000000002</v>
      </c>
      <c r="CE24" s="104">
        <v>16891.46</v>
      </c>
      <c r="CF24" s="102">
        <v>51</v>
      </c>
      <c r="CG24" s="102">
        <v>8475.07</v>
      </c>
      <c r="CH24" s="105">
        <v>6977.37</v>
      </c>
      <c r="CI24" s="101">
        <v>408.90637647164965</v>
      </c>
      <c r="CJ24" s="102">
        <v>48</v>
      </c>
      <c r="CK24" s="102">
        <v>214.6496232543771</v>
      </c>
      <c r="CL24" s="103">
        <v>180.08115974602461</v>
      </c>
      <c r="CM24" s="104">
        <v>23.823899999999998</v>
      </c>
      <c r="CN24" s="102">
        <v>47</v>
      </c>
      <c r="CO24" s="102">
        <v>19.972799999999999</v>
      </c>
      <c r="CP24" s="105">
        <v>18.797899999999998</v>
      </c>
      <c r="CQ24" s="101">
        <v>20.992171545268889</v>
      </c>
      <c r="CR24" s="102">
        <v>28</v>
      </c>
      <c r="CS24" s="102">
        <v>20.992171545268889</v>
      </c>
      <c r="CT24" s="103" t="s">
        <v>80</v>
      </c>
      <c r="CU24" s="104">
        <v>23.567226635939111</v>
      </c>
      <c r="CV24" s="102">
        <v>39</v>
      </c>
      <c r="CW24" s="102">
        <v>23.567226635939111</v>
      </c>
      <c r="CX24" s="105" t="s">
        <v>80</v>
      </c>
      <c r="CY24" s="101">
        <v>15470.686341634626</v>
      </c>
      <c r="CZ24" s="102">
        <v>42</v>
      </c>
      <c r="DA24" s="102">
        <v>10593.9187845944</v>
      </c>
      <c r="DB24" s="103">
        <v>4476.7424704081022</v>
      </c>
      <c r="DC24" s="150">
        <v>8.7556189070951032</v>
      </c>
      <c r="DD24" s="102">
        <v>29</v>
      </c>
      <c r="DE24" s="154">
        <v>7.0442251099469813</v>
      </c>
      <c r="DF24" s="155">
        <v>3.7581612033252645</v>
      </c>
      <c r="DG24" s="101">
        <v>39.540970529075977</v>
      </c>
      <c r="DH24" s="102">
        <v>51</v>
      </c>
      <c r="DI24" s="102">
        <v>28.814721392353803</v>
      </c>
      <c r="DJ24" s="103">
        <v>18.161220075499003</v>
      </c>
      <c r="DK24" s="104">
        <v>38.33917313021761</v>
      </c>
      <c r="DL24" s="102">
        <v>41</v>
      </c>
      <c r="DM24" s="102">
        <v>31.419544793612499</v>
      </c>
      <c r="DN24" s="105">
        <v>27.159404267393878</v>
      </c>
      <c r="DO24" s="104">
        <v>60.962684387676028</v>
      </c>
      <c r="DP24" s="102">
        <v>51</v>
      </c>
      <c r="DQ24" s="102">
        <v>40.706069842373417</v>
      </c>
      <c r="DR24" s="105">
        <v>26.208173706940414</v>
      </c>
      <c r="DS24" s="101">
        <v>25.25865209854382</v>
      </c>
      <c r="DT24" s="102">
        <v>47</v>
      </c>
      <c r="DU24" s="102">
        <v>15.711153171795225</v>
      </c>
      <c r="DV24" s="106">
        <v>6.9462717792588</v>
      </c>
    </row>
    <row r="25" spans="1:126" s="87" customFormat="1" ht="15" customHeight="1" x14ac:dyDescent="0.2">
      <c r="A25" s="163" t="s">
        <v>19</v>
      </c>
      <c r="B25" s="100">
        <v>49</v>
      </c>
      <c r="C25" s="100">
        <v>41</v>
      </c>
      <c r="D25" s="100">
        <v>39</v>
      </c>
      <c r="E25" s="100">
        <v>49</v>
      </c>
      <c r="F25" s="100">
        <v>46</v>
      </c>
      <c r="G25" s="101">
        <v>49.261151977309396</v>
      </c>
      <c r="H25" s="102">
        <v>50</v>
      </c>
      <c r="I25" s="102">
        <v>28.968242565195535</v>
      </c>
      <c r="J25" s="103">
        <v>7.4252250039996586</v>
      </c>
      <c r="K25" s="104">
        <v>13.031945473592762</v>
      </c>
      <c r="L25" s="102">
        <v>29</v>
      </c>
      <c r="M25" s="102">
        <v>10.30887960837094</v>
      </c>
      <c r="N25" s="105">
        <v>4.8345895982834106</v>
      </c>
      <c r="O25" s="101">
        <v>52.340080342673751</v>
      </c>
      <c r="P25" s="102">
        <v>40</v>
      </c>
      <c r="Q25" s="102">
        <v>35.681782566298722</v>
      </c>
      <c r="R25" s="103">
        <v>19.889083395088818</v>
      </c>
      <c r="S25" s="104">
        <v>35.022339318658069</v>
      </c>
      <c r="T25" s="102">
        <v>25</v>
      </c>
      <c r="U25" s="102">
        <v>17.919237319859441</v>
      </c>
      <c r="V25" s="105">
        <v>3.1820198638376604</v>
      </c>
      <c r="W25" s="101">
        <v>31.999568543666264</v>
      </c>
      <c r="X25" s="102">
        <v>38</v>
      </c>
      <c r="Y25" s="102">
        <v>19.274567240711733</v>
      </c>
      <c r="Z25" s="103">
        <v>7.1722941281970529</v>
      </c>
      <c r="AA25" s="104">
        <v>69.710562936859262</v>
      </c>
      <c r="AB25" s="102">
        <v>35</v>
      </c>
      <c r="AC25" s="102">
        <v>75.38889106708595</v>
      </c>
      <c r="AD25" s="105">
        <v>87.275811794581003</v>
      </c>
      <c r="AE25" s="101">
        <v>46.494048719054128</v>
      </c>
      <c r="AF25" s="102">
        <v>27</v>
      </c>
      <c r="AG25" s="102">
        <v>55.65492191148094</v>
      </c>
      <c r="AH25" s="103">
        <v>69.362764709067122</v>
      </c>
      <c r="AI25" s="104">
        <v>31.432183004298096</v>
      </c>
      <c r="AJ25" s="102">
        <v>28</v>
      </c>
      <c r="AK25" s="102">
        <v>41.978066823945184</v>
      </c>
      <c r="AL25" s="105">
        <v>51.674382852698777</v>
      </c>
      <c r="AM25" s="101">
        <v>64.691670073617857</v>
      </c>
      <c r="AN25" s="102">
        <v>14</v>
      </c>
      <c r="AO25" s="102">
        <v>66.622983264803253</v>
      </c>
      <c r="AP25" s="103">
        <v>74.245094877744478</v>
      </c>
      <c r="AQ25" s="104">
        <v>43.836309752289978</v>
      </c>
      <c r="AR25" s="102">
        <v>49</v>
      </c>
      <c r="AS25" s="102">
        <v>37.483242694713425</v>
      </c>
      <c r="AT25" s="105">
        <v>33.996034622887393</v>
      </c>
      <c r="AU25" s="101">
        <v>32.865363364461594</v>
      </c>
      <c r="AV25" s="102">
        <v>48</v>
      </c>
      <c r="AW25" s="102">
        <v>25.037061174141044</v>
      </c>
      <c r="AX25" s="103">
        <v>20.826735789770357</v>
      </c>
      <c r="AY25" s="104">
        <v>12.193462777777777</v>
      </c>
      <c r="AZ25" s="102">
        <v>18</v>
      </c>
      <c r="BA25" s="102">
        <v>12.520010422535211</v>
      </c>
      <c r="BB25" s="105">
        <v>12.630913396226415</v>
      </c>
      <c r="BC25" s="101">
        <v>95.233718931759199</v>
      </c>
      <c r="BD25" s="102">
        <v>39</v>
      </c>
      <c r="BE25" s="102">
        <v>95.144153618395848</v>
      </c>
      <c r="BF25" s="103">
        <v>95.107016781147763</v>
      </c>
      <c r="BG25" s="104">
        <v>97.490407000000005</v>
      </c>
      <c r="BH25" s="102">
        <v>24</v>
      </c>
      <c r="BI25" s="102">
        <v>97.431572089552247</v>
      </c>
      <c r="BJ25" s="105">
        <v>97.401019565217368</v>
      </c>
      <c r="BK25" s="101">
        <v>65.863636818181831</v>
      </c>
      <c r="BL25" s="102">
        <v>17</v>
      </c>
      <c r="BM25" s="102">
        <v>70.303703888888876</v>
      </c>
      <c r="BN25" s="103">
        <v>71.547263731343293</v>
      </c>
      <c r="BO25" s="104">
        <v>80.545454545454547</v>
      </c>
      <c r="BP25" s="102">
        <v>40</v>
      </c>
      <c r="BQ25" s="102">
        <v>82.322222222222223</v>
      </c>
      <c r="BR25" s="105">
        <v>82.850746268656721</v>
      </c>
      <c r="BS25" s="101">
        <v>242.59</v>
      </c>
      <c r="BT25" s="102">
        <v>31</v>
      </c>
      <c r="BU25" s="102">
        <v>199.1</v>
      </c>
      <c r="BV25" s="103">
        <v>112.79</v>
      </c>
      <c r="BW25" s="104">
        <v>1057.47</v>
      </c>
      <c r="BX25" s="102">
        <v>26</v>
      </c>
      <c r="BY25" s="102">
        <v>886.6</v>
      </c>
      <c r="BZ25" s="105">
        <v>672.4799999999999</v>
      </c>
      <c r="CA25" s="101">
        <v>345.17999999999995</v>
      </c>
      <c r="CB25" s="102">
        <v>29</v>
      </c>
      <c r="CC25" s="102">
        <v>267.5</v>
      </c>
      <c r="CD25" s="103">
        <v>200.45000000000002</v>
      </c>
      <c r="CE25" s="104">
        <v>14299.81</v>
      </c>
      <c r="CF25" s="102">
        <v>45</v>
      </c>
      <c r="CG25" s="102">
        <v>7894.29</v>
      </c>
      <c r="CH25" s="105">
        <v>6269.62</v>
      </c>
      <c r="CI25" s="101">
        <v>400.37887552697009</v>
      </c>
      <c r="CJ25" s="102">
        <v>46</v>
      </c>
      <c r="CK25" s="102">
        <v>222.15548163457228</v>
      </c>
      <c r="CL25" s="103">
        <v>176.95154351789654</v>
      </c>
      <c r="CM25" s="104">
        <v>21.6861</v>
      </c>
      <c r="CN25" s="102">
        <v>32</v>
      </c>
      <c r="CO25" s="102">
        <v>19.008199999999999</v>
      </c>
      <c r="CP25" s="105">
        <v>17.860900000000001</v>
      </c>
      <c r="CQ25" s="101">
        <v>25.908525632168029</v>
      </c>
      <c r="CR25" s="102">
        <v>48</v>
      </c>
      <c r="CS25" s="102">
        <v>25.908525632168029</v>
      </c>
      <c r="CT25" s="103" t="s">
        <v>80</v>
      </c>
      <c r="CU25" s="104">
        <v>31.013263233361215</v>
      </c>
      <c r="CV25" s="102">
        <v>47</v>
      </c>
      <c r="CW25" s="102">
        <v>31.013263233361215</v>
      </c>
      <c r="CX25" s="105" t="s">
        <v>80</v>
      </c>
      <c r="CY25" s="101">
        <v>15591.16417795186</v>
      </c>
      <c r="CZ25" s="102">
        <v>44</v>
      </c>
      <c r="DA25" s="102">
        <v>11117.283086304044</v>
      </c>
      <c r="DB25" s="103">
        <v>5184.2849489404944</v>
      </c>
      <c r="DC25" s="150">
        <v>11.313814194121681</v>
      </c>
      <c r="DD25" s="102">
        <v>48</v>
      </c>
      <c r="DE25" s="154">
        <v>9.3843183037614288</v>
      </c>
      <c r="DF25" s="155">
        <v>5.5128404328859988</v>
      </c>
      <c r="DG25" s="101">
        <v>31.545603309135938</v>
      </c>
      <c r="DH25" s="102">
        <v>30</v>
      </c>
      <c r="DI25" s="102">
        <v>25.536980214306489</v>
      </c>
      <c r="DJ25" s="103">
        <v>18.710719540708592</v>
      </c>
      <c r="DK25" s="104">
        <v>41.55887733884083</v>
      </c>
      <c r="DL25" s="102">
        <v>49</v>
      </c>
      <c r="DM25" s="102">
        <v>34.401665271828087</v>
      </c>
      <c r="DN25" s="105">
        <v>33.251254129474241</v>
      </c>
      <c r="DO25" s="104">
        <v>52.460018400429284</v>
      </c>
      <c r="DP25" s="102">
        <v>43</v>
      </c>
      <c r="DQ25" s="102">
        <v>39.709014319191382</v>
      </c>
      <c r="DR25" s="105">
        <v>27.312328207436821</v>
      </c>
      <c r="DS25" s="101">
        <v>20.804600996284439</v>
      </c>
      <c r="DT25" s="102">
        <v>40</v>
      </c>
      <c r="DU25" s="102">
        <v>13.028127570905806</v>
      </c>
      <c r="DV25" s="106">
        <v>6.63242817480198</v>
      </c>
    </row>
    <row r="26" spans="1:126" s="87" customFormat="1" ht="15" customHeight="1" x14ac:dyDescent="0.2">
      <c r="A26" s="163" t="s">
        <v>20</v>
      </c>
      <c r="B26" s="100">
        <v>10</v>
      </c>
      <c r="C26" s="100">
        <v>12</v>
      </c>
      <c r="D26" s="100">
        <v>2</v>
      </c>
      <c r="E26" s="100">
        <v>13</v>
      </c>
      <c r="F26" s="100">
        <v>36</v>
      </c>
      <c r="G26" s="101">
        <v>25.853777270032701</v>
      </c>
      <c r="H26" s="102">
        <v>5</v>
      </c>
      <c r="I26" s="102">
        <v>13.574794740658005</v>
      </c>
      <c r="J26" s="103">
        <v>4.2709960241271476</v>
      </c>
      <c r="K26" s="104">
        <v>6.465821336638383</v>
      </c>
      <c r="L26" s="102">
        <v>5</v>
      </c>
      <c r="M26" s="102">
        <v>5.588986689187041</v>
      </c>
      <c r="N26" s="105">
        <v>2.8930773212857077</v>
      </c>
      <c r="O26" s="101">
        <v>51.044748494323358</v>
      </c>
      <c r="P26" s="102">
        <v>36</v>
      </c>
      <c r="Q26" s="102">
        <v>31.059029326222273</v>
      </c>
      <c r="R26" s="103">
        <v>13.844499021138972</v>
      </c>
      <c r="S26" s="104">
        <v>36.369077445576522</v>
      </c>
      <c r="T26" s="102">
        <v>33</v>
      </c>
      <c r="U26" s="102">
        <v>15.667043493998806</v>
      </c>
      <c r="V26" s="105">
        <v>3.3024733648568643</v>
      </c>
      <c r="W26" s="101">
        <v>15.544343860785355</v>
      </c>
      <c r="X26" s="102">
        <v>1</v>
      </c>
      <c r="Y26" s="102">
        <v>11.503942825882284</v>
      </c>
      <c r="Z26" s="103">
        <v>4.5319414358077861</v>
      </c>
      <c r="AA26" s="104">
        <v>86.437020905568616</v>
      </c>
      <c r="AB26" s="102">
        <v>2</v>
      </c>
      <c r="AC26" s="102">
        <v>87.782190220467115</v>
      </c>
      <c r="AD26" s="105">
        <v>93.183967055346514</v>
      </c>
      <c r="AE26" s="101">
        <v>53.147855343267771</v>
      </c>
      <c r="AF26" s="102">
        <v>5</v>
      </c>
      <c r="AG26" s="102">
        <v>63.368449925245585</v>
      </c>
      <c r="AH26" s="103">
        <v>70.72073750667694</v>
      </c>
      <c r="AI26" s="104">
        <v>40.348798875377575</v>
      </c>
      <c r="AJ26" s="102">
        <v>3</v>
      </c>
      <c r="AK26" s="102">
        <v>51.456813298409379</v>
      </c>
      <c r="AL26" s="105">
        <v>63.180310104584237</v>
      </c>
      <c r="AM26" s="101">
        <v>62.950264528389496</v>
      </c>
      <c r="AN26" s="102">
        <v>24</v>
      </c>
      <c r="AO26" s="102">
        <v>72.656405515132377</v>
      </c>
      <c r="AP26" s="103">
        <v>84.587709944453763</v>
      </c>
      <c r="AQ26" s="104">
        <v>21.797785916061045</v>
      </c>
      <c r="AR26" s="102">
        <v>11</v>
      </c>
      <c r="AS26" s="102">
        <v>17.832836236742544</v>
      </c>
      <c r="AT26" s="105">
        <v>15.762826249153775</v>
      </c>
      <c r="AU26" s="101">
        <v>20.388208941164343</v>
      </c>
      <c r="AV26" s="102">
        <v>3</v>
      </c>
      <c r="AW26" s="102">
        <v>14.792843696213534</v>
      </c>
      <c r="AX26" s="103">
        <v>13.276696915160219</v>
      </c>
      <c r="AY26" s="104">
        <v>12.438193999999999</v>
      </c>
      <c r="AZ26" s="102">
        <v>25</v>
      </c>
      <c r="BA26" s="102">
        <v>12.324169000000001</v>
      </c>
      <c r="BB26" s="105">
        <v>12.286160666666669</v>
      </c>
      <c r="BC26" s="101">
        <v>96.722015575692282</v>
      </c>
      <c r="BD26" s="102">
        <v>14</v>
      </c>
      <c r="BE26" s="102">
        <v>97.226952352064941</v>
      </c>
      <c r="BF26" s="103">
        <v>97.395264610855861</v>
      </c>
      <c r="BG26" s="104">
        <v>98.242419999999996</v>
      </c>
      <c r="BH26" s="102">
        <v>4</v>
      </c>
      <c r="BI26" s="102">
        <v>98.457914736842099</v>
      </c>
      <c r="BJ26" s="105">
        <v>98.515380000000022</v>
      </c>
      <c r="BK26" s="101">
        <v>66.399997999999997</v>
      </c>
      <c r="BL26" s="102">
        <v>12</v>
      </c>
      <c r="BM26" s="102">
        <v>67.999999499999987</v>
      </c>
      <c r="BN26" s="103">
        <v>68.533333333333331</v>
      </c>
      <c r="BO26" s="104">
        <v>83.6</v>
      </c>
      <c r="BP26" s="102">
        <v>23</v>
      </c>
      <c r="BQ26" s="102">
        <v>86.2</v>
      </c>
      <c r="BR26" s="105">
        <v>87.066666666666663</v>
      </c>
      <c r="BS26" s="101">
        <v>99.81</v>
      </c>
      <c r="BT26" s="102">
        <v>5</v>
      </c>
      <c r="BU26" s="102">
        <v>78.7</v>
      </c>
      <c r="BV26" s="103">
        <v>50.57</v>
      </c>
      <c r="BW26" s="104">
        <v>812.07999999999993</v>
      </c>
      <c r="BX26" s="102">
        <v>11</v>
      </c>
      <c r="BY26" s="102">
        <v>613.79999999999995</v>
      </c>
      <c r="BZ26" s="105">
        <v>382.74</v>
      </c>
      <c r="CA26" s="101">
        <v>176.07</v>
      </c>
      <c r="CB26" s="102">
        <v>3</v>
      </c>
      <c r="CC26" s="102">
        <v>136.5</v>
      </c>
      <c r="CD26" s="103" t="s">
        <v>80</v>
      </c>
      <c r="CE26" s="104">
        <v>9334.25</v>
      </c>
      <c r="CF26" s="102">
        <v>12</v>
      </c>
      <c r="CG26" s="102">
        <v>5486.13</v>
      </c>
      <c r="CH26" s="105">
        <v>3988.54</v>
      </c>
      <c r="CI26" s="101">
        <v>367.63685845849284</v>
      </c>
      <c r="CJ26" s="102">
        <v>37</v>
      </c>
      <c r="CK26" s="102">
        <v>235.31854965007142</v>
      </c>
      <c r="CL26" s="103">
        <v>183.82444040630733</v>
      </c>
      <c r="CM26" s="104">
        <v>19.043700000000001</v>
      </c>
      <c r="CN26" s="102">
        <v>16</v>
      </c>
      <c r="CO26" s="102">
        <v>17.5533</v>
      </c>
      <c r="CP26" s="105">
        <v>16.630500000000001</v>
      </c>
      <c r="CQ26" s="101">
        <v>15.942709556233858</v>
      </c>
      <c r="CR26" s="102">
        <v>9</v>
      </c>
      <c r="CS26" s="102">
        <v>15.942709556233858</v>
      </c>
      <c r="CT26" s="103" t="s">
        <v>80</v>
      </c>
      <c r="CU26" s="104">
        <v>13.810798750557787</v>
      </c>
      <c r="CV26" s="102">
        <v>14</v>
      </c>
      <c r="CW26" s="102">
        <v>13.810798750557787</v>
      </c>
      <c r="CX26" s="105" t="s">
        <v>80</v>
      </c>
      <c r="CY26" s="101">
        <v>11110.97538065001</v>
      </c>
      <c r="CZ26" s="102">
        <v>11</v>
      </c>
      <c r="DA26" s="102">
        <v>7187.6770101385364</v>
      </c>
      <c r="DB26" s="103">
        <v>3891.5241955299139</v>
      </c>
      <c r="DC26" s="150">
        <v>7.4797770400514034</v>
      </c>
      <c r="DD26" s="102">
        <v>19</v>
      </c>
      <c r="DE26" s="154">
        <v>6.0421958452722064</v>
      </c>
      <c r="DF26" s="155">
        <v>4.2457213165179946</v>
      </c>
      <c r="DG26" s="101">
        <v>33.083783007396548</v>
      </c>
      <c r="DH26" s="102">
        <v>37</v>
      </c>
      <c r="DI26" s="102">
        <v>22.618967142126635</v>
      </c>
      <c r="DJ26" s="103">
        <v>12.227497090018467</v>
      </c>
      <c r="DK26" s="104">
        <v>36.035568354118631</v>
      </c>
      <c r="DL26" s="102">
        <v>36</v>
      </c>
      <c r="DM26" s="102">
        <v>28.922262013989297</v>
      </c>
      <c r="DN26" s="105">
        <v>25.714240873051992</v>
      </c>
      <c r="DO26" s="104">
        <v>53.884298913421716</v>
      </c>
      <c r="DP26" s="102">
        <v>47</v>
      </c>
      <c r="DQ26" s="102">
        <v>37.036169016278755</v>
      </c>
      <c r="DR26" s="105">
        <v>23.444243971230687</v>
      </c>
      <c r="DS26" s="101">
        <v>21.990171905912405</v>
      </c>
      <c r="DT26" s="102">
        <v>44</v>
      </c>
      <c r="DU26" s="102">
        <v>13.232890246708529</v>
      </c>
      <c r="DV26" s="106">
        <v>6.5921509022975178</v>
      </c>
    </row>
    <row r="27" spans="1:126" s="87" customFormat="1" ht="15" customHeight="1" x14ac:dyDescent="0.2">
      <c r="A27" s="163" t="s">
        <v>21</v>
      </c>
      <c r="B27" s="100">
        <v>33</v>
      </c>
      <c r="C27" s="100">
        <v>23</v>
      </c>
      <c r="D27" s="100">
        <v>24</v>
      </c>
      <c r="E27" s="100">
        <v>44</v>
      </c>
      <c r="F27" s="100">
        <v>33</v>
      </c>
      <c r="G27" s="101">
        <v>37.932712904503973</v>
      </c>
      <c r="H27" s="102">
        <v>26</v>
      </c>
      <c r="I27" s="102">
        <v>17.227896148086977</v>
      </c>
      <c r="J27" s="103">
        <v>4.146142676138548</v>
      </c>
      <c r="K27" s="104">
        <v>19.10221258687751</v>
      </c>
      <c r="L27" s="102">
        <v>46</v>
      </c>
      <c r="M27" s="102">
        <v>9.680496712011573</v>
      </c>
      <c r="N27" s="105">
        <v>2.9177504924401005</v>
      </c>
      <c r="O27" s="101">
        <v>41.786058718305263</v>
      </c>
      <c r="P27" s="102">
        <v>15</v>
      </c>
      <c r="Q27" s="102">
        <v>24.447461403778803</v>
      </c>
      <c r="R27" s="103">
        <v>15.35108656728184</v>
      </c>
      <c r="S27" s="104">
        <v>34.075985761226725</v>
      </c>
      <c r="T27" s="102">
        <v>20</v>
      </c>
      <c r="U27" s="102">
        <v>11.967792520226185</v>
      </c>
      <c r="V27" s="105">
        <v>1.8116107963002435</v>
      </c>
      <c r="W27" s="101">
        <v>25.172515870996286</v>
      </c>
      <c r="X27" s="102">
        <v>17</v>
      </c>
      <c r="Y27" s="102">
        <v>12.765077380687526</v>
      </c>
      <c r="Z27" s="103">
        <v>5.2612660835897991</v>
      </c>
      <c r="AA27" s="104">
        <v>76.234909792616136</v>
      </c>
      <c r="AB27" s="102">
        <v>24</v>
      </c>
      <c r="AC27" s="102">
        <v>83.720346987002245</v>
      </c>
      <c r="AD27" s="105">
        <v>90.693526992780264</v>
      </c>
      <c r="AE27" s="101">
        <v>42.008304535985339</v>
      </c>
      <c r="AF27" s="102">
        <v>39</v>
      </c>
      <c r="AG27" s="102">
        <v>57.215783160733103</v>
      </c>
      <c r="AH27" s="103">
        <v>68.389292199583579</v>
      </c>
      <c r="AI27" s="104">
        <v>39.068901482254638</v>
      </c>
      <c r="AJ27" s="102">
        <v>5</v>
      </c>
      <c r="AK27" s="102">
        <v>51.697290217062296</v>
      </c>
      <c r="AL27" s="105">
        <v>59.513213361131932</v>
      </c>
      <c r="AM27" s="101">
        <v>63.841264135989775</v>
      </c>
      <c r="AN27" s="102">
        <v>17</v>
      </c>
      <c r="AO27" s="102">
        <v>72.909155863687474</v>
      </c>
      <c r="AP27" s="103">
        <v>79.887708055351155</v>
      </c>
      <c r="AQ27" s="104">
        <v>22.038684198221777</v>
      </c>
      <c r="AR27" s="102">
        <v>12</v>
      </c>
      <c r="AS27" s="102">
        <v>19.426645360474406</v>
      </c>
      <c r="AT27" s="105">
        <v>17.993898268003594</v>
      </c>
      <c r="AU27" s="101">
        <v>23.014730379908912</v>
      </c>
      <c r="AV27" s="102">
        <v>15</v>
      </c>
      <c r="AW27" s="102">
        <v>18.052277726958028</v>
      </c>
      <c r="AX27" s="103">
        <v>14.81316058017042</v>
      </c>
      <c r="AY27" s="104">
        <v>11.392912727272725</v>
      </c>
      <c r="AZ27" s="102">
        <v>3</v>
      </c>
      <c r="BA27" s="102">
        <v>11.559439090909093</v>
      </c>
      <c r="BB27" s="105">
        <v>11.614947878787879</v>
      </c>
      <c r="BC27" s="101">
        <v>95.089777863476783</v>
      </c>
      <c r="BD27" s="102">
        <v>40</v>
      </c>
      <c r="BE27" s="102">
        <v>95.657557446186985</v>
      </c>
      <c r="BF27" s="103">
        <v>95.852731677743648</v>
      </c>
      <c r="BG27" s="104">
        <v>96.522519090909086</v>
      </c>
      <c r="BH27" s="102">
        <v>41</v>
      </c>
      <c r="BI27" s="102">
        <v>97.121537441860482</v>
      </c>
      <c r="BJ27" s="105">
        <v>97.327449999999999</v>
      </c>
      <c r="BK27" s="101">
        <v>59.333332727272726</v>
      </c>
      <c r="BL27" s="102">
        <v>44</v>
      </c>
      <c r="BM27" s="102">
        <v>60.583333181818169</v>
      </c>
      <c r="BN27" s="103">
        <v>60.999999999999993</v>
      </c>
      <c r="BO27" s="104">
        <v>82.36363636363636</v>
      </c>
      <c r="BP27" s="102">
        <v>31</v>
      </c>
      <c r="BQ27" s="102">
        <v>82.045454545454547</v>
      </c>
      <c r="BR27" s="105">
        <v>81.939393939393938</v>
      </c>
      <c r="BS27" s="101">
        <v>408.32</v>
      </c>
      <c r="BT27" s="102">
        <v>35</v>
      </c>
      <c r="BU27" s="102">
        <v>152.1</v>
      </c>
      <c r="BV27" s="103">
        <v>96.9</v>
      </c>
      <c r="BW27" s="104">
        <v>1442.17</v>
      </c>
      <c r="BX27" s="102">
        <v>39</v>
      </c>
      <c r="BY27" s="102">
        <v>658.7</v>
      </c>
      <c r="BZ27" s="105">
        <v>469.88000000000005</v>
      </c>
      <c r="CA27" s="101">
        <v>558.73</v>
      </c>
      <c r="CB27" s="102">
        <v>36</v>
      </c>
      <c r="CC27" s="102">
        <v>225.5</v>
      </c>
      <c r="CD27" s="103">
        <v>137.35</v>
      </c>
      <c r="CE27" s="104">
        <v>10928.48</v>
      </c>
      <c r="CF27" s="102">
        <v>26</v>
      </c>
      <c r="CG27" s="102">
        <v>5611.56</v>
      </c>
      <c r="CH27" s="105">
        <v>5032.83</v>
      </c>
      <c r="CI27" s="101">
        <v>320.41579911395706</v>
      </c>
      <c r="CJ27" s="102">
        <v>20</v>
      </c>
      <c r="CK27" s="102">
        <v>184.75534199067752</v>
      </c>
      <c r="CL27" s="103">
        <v>169.98934230760659</v>
      </c>
      <c r="CM27" s="104">
        <v>25.0624</v>
      </c>
      <c r="CN27" s="102">
        <v>51</v>
      </c>
      <c r="CO27" s="102">
        <v>21.95</v>
      </c>
      <c r="CP27" s="105">
        <v>21.318000000000001</v>
      </c>
      <c r="CQ27" s="101">
        <v>22.801635991820042</v>
      </c>
      <c r="CR27" s="102">
        <v>42</v>
      </c>
      <c r="CS27" s="102">
        <v>22.801635991820042</v>
      </c>
      <c r="CT27" s="103" t="s">
        <v>80</v>
      </c>
      <c r="CU27" s="104">
        <v>19.968414403032217</v>
      </c>
      <c r="CV27" s="102">
        <v>29</v>
      </c>
      <c r="CW27" s="102">
        <v>19.968414403032217</v>
      </c>
      <c r="CX27" s="105" t="s">
        <v>80</v>
      </c>
      <c r="CY27" s="101">
        <v>13704.272117116087</v>
      </c>
      <c r="CZ27" s="102">
        <v>33</v>
      </c>
      <c r="DA27" s="102">
        <v>7916.1104958898377</v>
      </c>
      <c r="DB27" s="103">
        <v>3764.6044086360525</v>
      </c>
      <c r="DC27" s="150">
        <v>9.8204822576756978</v>
      </c>
      <c r="DD27" s="102">
        <v>40</v>
      </c>
      <c r="DE27" s="154">
        <v>7.976661230343872</v>
      </c>
      <c r="DF27" s="155">
        <v>5.260983840657028</v>
      </c>
      <c r="DG27" s="101">
        <v>32.754916604065151</v>
      </c>
      <c r="DH27" s="102">
        <v>34</v>
      </c>
      <c r="DI27" s="102">
        <v>19.34917996758772</v>
      </c>
      <c r="DJ27" s="103">
        <v>13.232385811872478</v>
      </c>
      <c r="DK27" s="104">
        <v>37.159330510530346</v>
      </c>
      <c r="DL27" s="102">
        <v>38</v>
      </c>
      <c r="DM27" s="102">
        <v>29.091372351601429</v>
      </c>
      <c r="DN27" s="105">
        <v>26.765894321185502</v>
      </c>
      <c r="DO27" s="104">
        <v>46.735998806850567</v>
      </c>
      <c r="DP27" s="102">
        <v>24</v>
      </c>
      <c r="DQ27" s="102">
        <v>31.834776027374463</v>
      </c>
      <c r="DR27" s="105">
        <v>25.232522741926221</v>
      </c>
      <c r="DS27" s="101">
        <v>12.908574333389192</v>
      </c>
      <c r="DT27" s="102">
        <v>15</v>
      </c>
      <c r="DU27" s="102">
        <v>7.5045173510192607</v>
      </c>
      <c r="DV27" s="106">
        <v>4.7005774074062261</v>
      </c>
    </row>
    <row r="28" spans="1:126" s="87" customFormat="1" ht="15" customHeight="1" x14ac:dyDescent="0.2">
      <c r="A28" s="163" t="s">
        <v>22</v>
      </c>
      <c r="B28" s="100">
        <v>5</v>
      </c>
      <c r="C28" s="100">
        <v>1</v>
      </c>
      <c r="D28" s="100">
        <v>3</v>
      </c>
      <c r="E28" s="100">
        <v>28</v>
      </c>
      <c r="F28" s="100">
        <v>17</v>
      </c>
      <c r="G28" s="101">
        <v>11.972359136200843</v>
      </c>
      <c r="H28" s="102">
        <v>1</v>
      </c>
      <c r="I28" s="102">
        <v>5.8702124738680901</v>
      </c>
      <c r="J28" s="103">
        <v>2.0271220553418283</v>
      </c>
      <c r="K28" s="104">
        <v>6.2588550601677353</v>
      </c>
      <c r="L28" s="102">
        <v>4</v>
      </c>
      <c r="M28" s="102">
        <v>2.9588952282157677</v>
      </c>
      <c r="N28" s="105">
        <v>1.4128100451361603</v>
      </c>
      <c r="O28" s="101">
        <v>30.174786458079922</v>
      </c>
      <c r="P28" s="102">
        <v>2</v>
      </c>
      <c r="Q28" s="102">
        <v>18.629566336495301</v>
      </c>
      <c r="R28" s="103">
        <v>11.562633394897688</v>
      </c>
      <c r="S28" s="104">
        <v>30.794761453494697</v>
      </c>
      <c r="T28" s="102">
        <v>5</v>
      </c>
      <c r="U28" s="102">
        <v>10.237242619711669</v>
      </c>
      <c r="V28" s="105">
        <v>0.82280215620079722</v>
      </c>
      <c r="W28" s="101">
        <v>15.601475172416007</v>
      </c>
      <c r="X28" s="102">
        <v>3</v>
      </c>
      <c r="Y28" s="102">
        <v>9.5130741661949596</v>
      </c>
      <c r="Z28" s="103">
        <v>5.1891611986163984</v>
      </c>
      <c r="AA28" s="104">
        <v>85.506087852083368</v>
      </c>
      <c r="AB28" s="102">
        <v>3</v>
      </c>
      <c r="AC28" s="102">
        <v>88.392233145469618</v>
      </c>
      <c r="AD28" s="105">
        <v>93.301661502795312</v>
      </c>
      <c r="AE28" s="101">
        <v>47.860202220441629</v>
      </c>
      <c r="AF28" s="102">
        <v>17</v>
      </c>
      <c r="AG28" s="102">
        <v>62.665272285447685</v>
      </c>
      <c r="AH28" s="103">
        <v>68.994283834005614</v>
      </c>
      <c r="AI28" s="104">
        <v>41.567129661833768</v>
      </c>
      <c r="AJ28" s="102">
        <v>1</v>
      </c>
      <c r="AK28" s="102">
        <v>53.709196730529705</v>
      </c>
      <c r="AL28" s="105">
        <v>64.842434092263588</v>
      </c>
      <c r="AM28" s="101">
        <v>71.368313003366453</v>
      </c>
      <c r="AN28" s="102">
        <v>3</v>
      </c>
      <c r="AO28" s="102">
        <v>78.633805503475656</v>
      </c>
      <c r="AP28" s="103">
        <v>83.333599119816128</v>
      </c>
      <c r="AQ28" s="104">
        <v>17.164827786780368</v>
      </c>
      <c r="AR28" s="102">
        <v>1</v>
      </c>
      <c r="AS28" s="102">
        <v>14.7080287827912</v>
      </c>
      <c r="AT28" s="105">
        <v>13.561572704234834</v>
      </c>
      <c r="AU28" s="101">
        <v>21.26803246501731</v>
      </c>
      <c r="AV28" s="102">
        <v>9</v>
      </c>
      <c r="AW28" s="102">
        <v>14.953649214431769</v>
      </c>
      <c r="AX28" s="103">
        <v>11.337567214228216</v>
      </c>
      <c r="AY28" s="104">
        <v>11.734700769230766</v>
      </c>
      <c r="AZ28" s="102">
        <v>6</v>
      </c>
      <c r="BA28" s="102">
        <v>11.378842321428573</v>
      </c>
      <c r="BB28" s="105">
        <v>11.271257209302325</v>
      </c>
      <c r="BC28" s="101">
        <v>96.108756075164266</v>
      </c>
      <c r="BD28" s="102">
        <v>27</v>
      </c>
      <c r="BE28" s="102">
        <v>96.84099384079444</v>
      </c>
      <c r="BF28" s="103">
        <v>97.129451142406353</v>
      </c>
      <c r="BG28" s="104">
        <v>97.591711538461567</v>
      </c>
      <c r="BH28" s="102">
        <v>18</v>
      </c>
      <c r="BI28" s="102">
        <v>97.922239999999974</v>
      </c>
      <c r="BJ28" s="105">
        <v>98.029661750000017</v>
      </c>
      <c r="BK28" s="101">
        <v>62.857142857142854</v>
      </c>
      <c r="BL28" s="102">
        <v>34</v>
      </c>
      <c r="BM28" s="102">
        <v>65.390805000000015</v>
      </c>
      <c r="BN28" s="103">
        <v>66.196970227272729</v>
      </c>
      <c r="BO28" s="104">
        <v>85.428571428571431</v>
      </c>
      <c r="BP28" s="102">
        <v>12</v>
      </c>
      <c r="BQ28" s="102">
        <v>86.172413793103445</v>
      </c>
      <c r="BR28" s="105">
        <v>86.409090909090907</v>
      </c>
      <c r="BS28" s="101">
        <v>275.91000000000003</v>
      </c>
      <c r="BT28" s="102">
        <v>32</v>
      </c>
      <c r="BU28" s="102">
        <v>182.2</v>
      </c>
      <c r="BV28" s="103">
        <v>133.03</v>
      </c>
      <c r="BW28" s="104">
        <v>1068.1499999999999</v>
      </c>
      <c r="BX28" s="102">
        <v>29</v>
      </c>
      <c r="BY28" s="102">
        <v>718.5</v>
      </c>
      <c r="BZ28" s="105">
        <v>611.62</v>
      </c>
      <c r="CA28" s="101">
        <v>325.14999999999998</v>
      </c>
      <c r="CB28" s="102">
        <v>25</v>
      </c>
      <c r="CC28" s="102">
        <v>169.9</v>
      </c>
      <c r="CD28" s="103">
        <v>121.30999999999999</v>
      </c>
      <c r="CE28" s="104">
        <v>10432.49</v>
      </c>
      <c r="CF28" s="102">
        <v>22</v>
      </c>
      <c r="CG28" s="102">
        <v>6553.68</v>
      </c>
      <c r="CH28" s="105">
        <v>5921.14</v>
      </c>
      <c r="CI28" s="101">
        <v>333.52969843212418</v>
      </c>
      <c r="CJ28" s="102">
        <v>23</v>
      </c>
      <c r="CK28" s="102">
        <v>218.01845628859803</v>
      </c>
      <c r="CL28" s="103">
        <v>199.18061118631749</v>
      </c>
      <c r="CM28" s="104">
        <v>21.922499999999999</v>
      </c>
      <c r="CN28" s="102">
        <v>34</v>
      </c>
      <c r="CO28" s="102">
        <v>19.854800000000001</v>
      </c>
      <c r="CP28" s="105">
        <v>19.3675</v>
      </c>
      <c r="CQ28" s="101">
        <v>19.023337909393998</v>
      </c>
      <c r="CR28" s="102">
        <v>19</v>
      </c>
      <c r="CS28" s="102">
        <v>19.023337909393998</v>
      </c>
      <c r="CT28" s="103" t="s">
        <v>80</v>
      </c>
      <c r="CU28" s="104">
        <v>16.704050666314817</v>
      </c>
      <c r="CV28" s="102">
        <v>19</v>
      </c>
      <c r="CW28" s="102">
        <v>16.704050666314817</v>
      </c>
      <c r="CX28" s="105" t="s">
        <v>80</v>
      </c>
      <c r="CY28" s="101">
        <v>11361.54081307014</v>
      </c>
      <c r="CZ28" s="102">
        <v>13</v>
      </c>
      <c r="DA28" s="102">
        <v>6248.5007034491227</v>
      </c>
      <c r="DB28" s="103">
        <v>3152.5946657328204</v>
      </c>
      <c r="DC28" s="150">
        <v>6.9005459984953292</v>
      </c>
      <c r="DD28" s="102">
        <v>10</v>
      </c>
      <c r="DE28" s="154">
        <v>4.9417802601153378</v>
      </c>
      <c r="DF28" s="155">
        <v>3.0375546780377012</v>
      </c>
      <c r="DG28" s="101">
        <v>27.673910282860781</v>
      </c>
      <c r="DH28" s="102">
        <v>13</v>
      </c>
      <c r="DI28" s="102">
        <v>18.297440699507341</v>
      </c>
      <c r="DJ28" s="103">
        <v>11.367003294460238</v>
      </c>
      <c r="DK28" s="104">
        <v>31.090484497433795</v>
      </c>
      <c r="DL28" s="102">
        <v>18</v>
      </c>
      <c r="DM28" s="102">
        <v>23.093994698473505</v>
      </c>
      <c r="DN28" s="105">
        <v>20.523280597803033</v>
      </c>
      <c r="DO28" s="104">
        <v>47.88635361801915</v>
      </c>
      <c r="DP28" s="102">
        <v>31</v>
      </c>
      <c r="DQ28" s="102">
        <v>30.807111517866499</v>
      </c>
      <c r="DR28" s="105">
        <v>22.032347437007157</v>
      </c>
      <c r="DS28" s="101">
        <v>15.228729970255738</v>
      </c>
      <c r="DT28" s="102">
        <v>21</v>
      </c>
      <c r="DU28" s="102">
        <v>7.9124946071128326</v>
      </c>
      <c r="DV28" s="106">
        <v>4.6039177082122329</v>
      </c>
    </row>
    <row r="29" spans="1:126" s="87" customFormat="1" ht="15" customHeight="1" x14ac:dyDescent="0.2">
      <c r="A29" s="163" t="s">
        <v>23</v>
      </c>
      <c r="B29" s="100">
        <v>28</v>
      </c>
      <c r="C29" s="100">
        <v>18</v>
      </c>
      <c r="D29" s="100">
        <v>11</v>
      </c>
      <c r="E29" s="100">
        <v>37</v>
      </c>
      <c r="F29" s="100">
        <v>37</v>
      </c>
      <c r="G29" s="101">
        <v>34.56865682722858</v>
      </c>
      <c r="H29" s="102">
        <v>16</v>
      </c>
      <c r="I29" s="102">
        <v>18.32891747716015</v>
      </c>
      <c r="J29" s="103">
        <v>6.2314419379985946</v>
      </c>
      <c r="K29" s="104">
        <v>7.0753544130570525</v>
      </c>
      <c r="L29" s="102">
        <v>6</v>
      </c>
      <c r="M29" s="102">
        <v>5.3504914672044466</v>
      </c>
      <c r="N29" s="105">
        <v>4.0458719836635684</v>
      </c>
      <c r="O29" s="101">
        <v>47.195562738395338</v>
      </c>
      <c r="P29" s="102">
        <v>29</v>
      </c>
      <c r="Q29" s="102">
        <v>27.547105781514389</v>
      </c>
      <c r="R29" s="103">
        <v>13.245893479777649</v>
      </c>
      <c r="S29" s="104">
        <v>35.257494708143909</v>
      </c>
      <c r="T29" s="102">
        <v>27</v>
      </c>
      <c r="U29" s="102">
        <v>15.265641626182758</v>
      </c>
      <c r="V29" s="105">
        <v>0.87169569620061271</v>
      </c>
      <c r="W29" s="101">
        <v>29.370073679792618</v>
      </c>
      <c r="X29" s="102">
        <v>30</v>
      </c>
      <c r="Y29" s="102">
        <v>16.444804576487343</v>
      </c>
      <c r="Z29" s="103">
        <v>5.5413981803177785</v>
      </c>
      <c r="AA29" s="104">
        <v>80.730724010120298</v>
      </c>
      <c r="AB29" s="102">
        <v>9</v>
      </c>
      <c r="AC29" s="102">
        <v>84.666285028134183</v>
      </c>
      <c r="AD29" s="105">
        <v>92.165634896675698</v>
      </c>
      <c r="AE29" s="101">
        <v>46.054331604331381</v>
      </c>
      <c r="AF29" s="102">
        <v>29</v>
      </c>
      <c r="AG29" s="102">
        <v>58.585044518295007</v>
      </c>
      <c r="AH29" s="103">
        <v>74.792324260204339</v>
      </c>
      <c r="AI29" s="104">
        <v>35.329881664182182</v>
      </c>
      <c r="AJ29" s="102">
        <v>14</v>
      </c>
      <c r="AK29" s="102">
        <v>48.216560518518477</v>
      </c>
      <c r="AL29" s="105">
        <v>60.439234880239177</v>
      </c>
      <c r="AM29" s="101">
        <v>60.268437000501493</v>
      </c>
      <c r="AN29" s="102">
        <v>30</v>
      </c>
      <c r="AO29" s="102">
        <v>68.156011014489565</v>
      </c>
      <c r="AP29" s="103">
        <v>77.982547279497254</v>
      </c>
      <c r="AQ29" s="104">
        <v>29.250080494986001</v>
      </c>
      <c r="AR29" s="102">
        <v>29</v>
      </c>
      <c r="AS29" s="102">
        <v>23.678125493198365</v>
      </c>
      <c r="AT29" s="105">
        <v>20.925055884104015</v>
      </c>
      <c r="AU29" s="101">
        <v>25.71877821062321</v>
      </c>
      <c r="AV29" s="102">
        <v>26</v>
      </c>
      <c r="AW29" s="102">
        <v>18.493436205355042</v>
      </c>
      <c r="AX29" s="103">
        <v>14.048485358365598</v>
      </c>
      <c r="AY29" s="104">
        <v>11.85362619047619</v>
      </c>
      <c r="AZ29" s="102">
        <v>10</v>
      </c>
      <c r="BA29" s="102">
        <v>12.085214204545453</v>
      </c>
      <c r="BB29" s="105">
        <v>12.15780149253731</v>
      </c>
      <c r="BC29" s="101">
        <v>95.87553067242591</v>
      </c>
      <c r="BD29" s="102">
        <v>29</v>
      </c>
      <c r="BE29" s="102">
        <v>95.894850296779779</v>
      </c>
      <c r="BF29" s="103">
        <v>95.900911355400581</v>
      </c>
      <c r="BG29" s="104">
        <v>97.687873499999995</v>
      </c>
      <c r="BH29" s="102">
        <v>13</v>
      </c>
      <c r="BI29" s="102">
        <v>97.892471046511631</v>
      </c>
      <c r="BJ29" s="105">
        <v>97.95447030303032</v>
      </c>
      <c r="BK29" s="101">
        <v>64.954544999999996</v>
      </c>
      <c r="BL29" s="102">
        <v>20</v>
      </c>
      <c r="BM29" s="102">
        <v>65.760299999999958</v>
      </c>
      <c r="BN29" s="103">
        <v>66.024876268656712</v>
      </c>
      <c r="BO29" s="104">
        <v>84.727272727272734</v>
      </c>
      <c r="BP29" s="102">
        <v>17</v>
      </c>
      <c r="BQ29" s="102">
        <v>85.202247191011239</v>
      </c>
      <c r="BR29" s="105">
        <v>85.358208955223887</v>
      </c>
      <c r="BS29" s="101">
        <v>223.61</v>
      </c>
      <c r="BT29" s="102">
        <v>28</v>
      </c>
      <c r="BU29" s="102">
        <v>139.30000000000001</v>
      </c>
      <c r="BV29" s="103">
        <v>83.14</v>
      </c>
      <c r="BW29" s="104">
        <v>986.43</v>
      </c>
      <c r="BX29" s="102">
        <v>20</v>
      </c>
      <c r="BY29" s="102">
        <v>717.9</v>
      </c>
      <c r="BZ29" s="105">
        <v>495.72</v>
      </c>
      <c r="CA29" s="101">
        <v>324.45</v>
      </c>
      <c r="CB29" s="102">
        <v>24</v>
      </c>
      <c r="CC29" s="102">
        <v>192.7</v>
      </c>
      <c r="CD29" s="103">
        <v>111.02999999999999</v>
      </c>
      <c r="CE29" s="104">
        <v>11014.06</v>
      </c>
      <c r="CF29" s="102">
        <v>28</v>
      </c>
      <c r="CG29" s="102">
        <v>6153.06</v>
      </c>
      <c r="CH29" s="105">
        <v>5631.56</v>
      </c>
      <c r="CI29" s="101">
        <v>365.71950226945643</v>
      </c>
      <c r="CJ29" s="102">
        <v>33</v>
      </c>
      <c r="CK29" s="102">
        <v>208.47058946688733</v>
      </c>
      <c r="CL29" s="103">
        <v>191.60030917341956</v>
      </c>
      <c r="CM29" s="104">
        <v>22.972000000000001</v>
      </c>
      <c r="CN29" s="102">
        <v>44</v>
      </c>
      <c r="CO29" s="102">
        <v>19.3462</v>
      </c>
      <c r="CP29" s="105">
        <v>18.737500000000001</v>
      </c>
      <c r="CQ29" s="101">
        <v>21.825992805001569</v>
      </c>
      <c r="CR29" s="102">
        <v>36</v>
      </c>
      <c r="CS29" s="102">
        <v>21.825992805001569</v>
      </c>
      <c r="CT29" s="103" t="s">
        <v>80</v>
      </c>
      <c r="CU29" s="104">
        <v>20.404193234626607</v>
      </c>
      <c r="CV29" s="102">
        <v>32</v>
      </c>
      <c r="CW29" s="102">
        <v>20.404193234626607</v>
      </c>
      <c r="CX29" s="105" t="s">
        <v>80</v>
      </c>
      <c r="CY29" s="101">
        <v>14071.759830381659</v>
      </c>
      <c r="CZ29" s="102">
        <v>36</v>
      </c>
      <c r="DA29" s="102">
        <v>8383.2300911694783</v>
      </c>
      <c r="DB29" s="103">
        <v>3849.7772623756314</v>
      </c>
      <c r="DC29" s="150">
        <v>9.551931124346412</v>
      </c>
      <c r="DD29" s="102">
        <v>38</v>
      </c>
      <c r="DE29" s="154">
        <v>7.557622024708917</v>
      </c>
      <c r="DF29" s="155">
        <v>4.7032471409490313</v>
      </c>
      <c r="DG29" s="101">
        <v>29.848649042793866</v>
      </c>
      <c r="DH29" s="102">
        <v>25</v>
      </c>
      <c r="DI29" s="102">
        <v>23.28467104967406</v>
      </c>
      <c r="DJ29" s="103">
        <v>14.957077233042842</v>
      </c>
      <c r="DK29" s="104">
        <v>38.86261265431888</v>
      </c>
      <c r="DL29" s="102">
        <v>42</v>
      </c>
      <c r="DM29" s="102">
        <v>31.872073309257242</v>
      </c>
      <c r="DN29" s="105">
        <v>30.527547704769425</v>
      </c>
      <c r="DO29" s="104">
        <v>49.166488775577236</v>
      </c>
      <c r="DP29" s="102">
        <v>34</v>
      </c>
      <c r="DQ29" s="102">
        <v>36.815249624864457</v>
      </c>
      <c r="DR29" s="105">
        <v>26.32916801957969</v>
      </c>
      <c r="DS29" s="101">
        <v>15.177305236572311</v>
      </c>
      <c r="DT29" s="102">
        <v>21</v>
      </c>
      <c r="DU29" s="102">
        <v>9.0213853823591101</v>
      </c>
      <c r="DV29" s="106">
        <v>3.5279640220609134</v>
      </c>
    </row>
    <row r="30" spans="1:126" s="87" customFormat="1" ht="15" customHeight="1" x14ac:dyDescent="0.2">
      <c r="A30" s="163" t="s">
        <v>24</v>
      </c>
      <c r="B30" s="100">
        <v>4</v>
      </c>
      <c r="C30" s="100">
        <v>9</v>
      </c>
      <c r="D30" s="100">
        <v>25</v>
      </c>
      <c r="E30" s="100">
        <v>8</v>
      </c>
      <c r="F30" s="100">
        <v>5</v>
      </c>
      <c r="G30" s="101">
        <v>29.327563374123134</v>
      </c>
      <c r="H30" s="102">
        <v>7</v>
      </c>
      <c r="I30" s="102">
        <v>12.653220355304271</v>
      </c>
      <c r="J30" s="103">
        <v>3.7274494183320059</v>
      </c>
      <c r="K30" s="104">
        <v>14.310807288177299</v>
      </c>
      <c r="L30" s="102">
        <v>34</v>
      </c>
      <c r="M30" s="102">
        <v>6.6124361921251387</v>
      </c>
      <c r="N30" s="105">
        <v>2.5351003127441629</v>
      </c>
      <c r="O30" s="101">
        <v>29.63048397014245</v>
      </c>
      <c r="P30" s="102">
        <v>1</v>
      </c>
      <c r="Q30" s="102">
        <v>20.456074871580029</v>
      </c>
      <c r="R30" s="103">
        <v>12.65712654175411</v>
      </c>
      <c r="S30" s="104">
        <v>30.74967245230798</v>
      </c>
      <c r="T30" s="102">
        <v>4</v>
      </c>
      <c r="U30" s="102">
        <v>10.739043966034279</v>
      </c>
      <c r="V30" s="105">
        <v>1.6211430318661013</v>
      </c>
      <c r="W30" s="101">
        <v>19.424065729422889</v>
      </c>
      <c r="X30" s="102">
        <v>7</v>
      </c>
      <c r="Y30" s="102">
        <v>10.873642606608428</v>
      </c>
      <c r="Z30" s="103">
        <v>5.0590262097197405</v>
      </c>
      <c r="AA30" s="104">
        <v>76.397853549451355</v>
      </c>
      <c r="AB30" s="102">
        <v>20</v>
      </c>
      <c r="AC30" s="102">
        <v>77.83319772050892</v>
      </c>
      <c r="AD30" s="105">
        <v>82.727529552128402</v>
      </c>
      <c r="AE30" s="101">
        <v>44.580697166101466</v>
      </c>
      <c r="AF30" s="102">
        <v>32</v>
      </c>
      <c r="AG30" s="102">
        <v>60.857678237166027</v>
      </c>
      <c r="AH30" s="103">
        <v>72.372991911902062</v>
      </c>
      <c r="AI30" s="104">
        <v>37.05440850788851</v>
      </c>
      <c r="AJ30" s="102">
        <v>8</v>
      </c>
      <c r="AK30" s="102">
        <v>50.337695096568865</v>
      </c>
      <c r="AL30" s="105">
        <v>61.397993526663385</v>
      </c>
      <c r="AM30" s="101">
        <v>51.767392855797446</v>
      </c>
      <c r="AN30" s="102">
        <v>50</v>
      </c>
      <c r="AO30" s="102">
        <v>59.925996704045225</v>
      </c>
      <c r="AP30" s="103">
        <v>71.642131969208847</v>
      </c>
      <c r="AQ30" s="104">
        <v>19.744249763890586</v>
      </c>
      <c r="AR30" s="102">
        <v>4</v>
      </c>
      <c r="AS30" s="102">
        <v>15.329408287574243</v>
      </c>
      <c r="AT30" s="105">
        <v>13.512643977593733</v>
      </c>
      <c r="AU30" s="101">
        <v>20.536655472536978</v>
      </c>
      <c r="AV30" s="102">
        <v>4</v>
      </c>
      <c r="AW30" s="102">
        <v>15.029905395912948</v>
      </c>
      <c r="AX30" s="103">
        <v>11.725273870678949</v>
      </c>
      <c r="AY30" s="104">
        <v>12.589275833333334</v>
      </c>
      <c r="AZ30" s="102">
        <v>29</v>
      </c>
      <c r="BA30" s="102">
        <v>12.027259387755098</v>
      </c>
      <c r="BB30" s="105">
        <v>11.844983783783784</v>
      </c>
      <c r="BC30" s="101">
        <v>95.127998455279595</v>
      </c>
      <c r="BD30" s="102">
        <v>40</v>
      </c>
      <c r="BE30" s="102">
        <v>95.974065327702235</v>
      </c>
      <c r="BF30" s="103">
        <v>96.209083903375202</v>
      </c>
      <c r="BG30" s="104">
        <v>96.267040000000009</v>
      </c>
      <c r="BH30" s="102">
        <v>44</v>
      </c>
      <c r="BI30" s="102">
        <v>97.671744599999997</v>
      </c>
      <c r="BJ30" s="105">
        <v>98.115335526315789</v>
      </c>
      <c r="BK30" s="101">
        <v>63.444444999999995</v>
      </c>
      <c r="BL30" s="102">
        <v>33</v>
      </c>
      <c r="BM30" s="102">
        <v>65.533333600000006</v>
      </c>
      <c r="BN30" s="103">
        <v>66.192982631578957</v>
      </c>
      <c r="BO30" s="104">
        <v>86</v>
      </c>
      <c r="BP30" s="102">
        <v>8</v>
      </c>
      <c r="BQ30" s="102">
        <v>85.88</v>
      </c>
      <c r="BR30" s="105">
        <v>85.84210526315789</v>
      </c>
      <c r="BS30" s="101">
        <v>152.34</v>
      </c>
      <c r="BT30" s="102">
        <v>16</v>
      </c>
      <c r="BU30" s="102">
        <v>79.5</v>
      </c>
      <c r="BV30" s="103">
        <v>58.11</v>
      </c>
      <c r="BW30" s="104">
        <v>925.41</v>
      </c>
      <c r="BX30" s="102">
        <v>18</v>
      </c>
      <c r="BY30" s="102">
        <v>532.80000000000007</v>
      </c>
      <c r="BZ30" s="105">
        <v>418.45</v>
      </c>
      <c r="CA30" s="101">
        <v>255.08</v>
      </c>
      <c r="CB30" s="102">
        <v>10</v>
      </c>
      <c r="CC30" s="102">
        <v>130.29999999999998</v>
      </c>
      <c r="CD30" s="103">
        <v>98.450000000000017</v>
      </c>
      <c r="CE30" s="104">
        <v>7986.31</v>
      </c>
      <c r="CF30" s="102">
        <v>6</v>
      </c>
      <c r="CG30" s="102">
        <v>4548.3999999999996</v>
      </c>
      <c r="CH30" s="105">
        <v>4380.47</v>
      </c>
      <c r="CI30" s="101">
        <v>249.45639760410722</v>
      </c>
      <c r="CJ30" s="102">
        <v>3</v>
      </c>
      <c r="CK30" s="102">
        <v>165.0753245511209</v>
      </c>
      <c r="CL30" s="103">
        <v>160.95395740382773</v>
      </c>
      <c r="CM30" s="104">
        <v>20.809000000000001</v>
      </c>
      <c r="CN30" s="102">
        <v>25</v>
      </c>
      <c r="CO30" s="102">
        <v>16.442299999999999</v>
      </c>
      <c r="CP30" s="105">
        <v>16.127099999999999</v>
      </c>
      <c r="CQ30" s="101">
        <v>16.118012422360248</v>
      </c>
      <c r="CR30" s="102">
        <v>11</v>
      </c>
      <c r="CS30" s="102">
        <v>16.118012422360248</v>
      </c>
      <c r="CT30" s="103" t="s">
        <v>80</v>
      </c>
      <c r="CU30" s="104">
        <v>7.2966671238513232</v>
      </c>
      <c r="CV30" s="102">
        <v>1</v>
      </c>
      <c r="CW30" s="102">
        <v>7.2966671238513232</v>
      </c>
      <c r="CX30" s="105" t="s">
        <v>80</v>
      </c>
      <c r="CY30" s="101">
        <v>9465.4564091415705</v>
      </c>
      <c r="CZ30" s="102">
        <v>1</v>
      </c>
      <c r="DA30" s="102">
        <v>5931.0298234474221</v>
      </c>
      <c r="DB30" s="103">
        <v>3383.7266414356031</v>
      </c>
      <c r="DC30" s="150">
        <v>7.0848849260012905</v>
      </c>
      <c r="DD30" s="102">
        <v>12</v>
      </c>
      <c r="DE30" s="154">
        <v>5.552916437925882</v>
      </c>
      <c r="DF30" s="155">
        <v>3.8064898364645572</v>
      </c>
      <c r="DG30" s="101">
        <v>28.067648856635103</v>
      </c>
      <c r="DH30" s="102">
        <v>16</v>
      </c>
      <c r="DI30" s="102">
        <v>18.827960426974279</v>
      </c>
      <c r="DJ30" s="103">
        <v>11.732047873766792</v>
      </c>
      <c r="DK30" s="104">
        <v>31.014030568136931</v>
      </c>
      <c r="DL30" s="102">
        <v>17</v>
      </c>
      <c r="DM30" s="102">
        <v>25.933699040326118</v>
      </c>
      <c r="DN30" s="105">
        <v>24.490878871580321</v>
      </c>
      <c r="DO30" s="104">
        <v>41.711889722080237</v>
      </c>
      <c r="DP30" s="102">
        <v>4</v>
      </c>
      <c r="DQ30" s="102">
        <v>27.547378147816566</v>
      </c>
      <c r="DR30" s="105">
        <v>19.780205195194675</v>
      </c>
      <c r="DS30" s="101">
        <v>9.9702830169769552</v>
      </c>
      <c r="DT30" s="102">
        <v>6</v>
      </c>
      <c r="DU30" s="102">
        <v>5.9346395510166747</v>
      </c>
      <c r="DV30" s="106">
        <v>3.6027551908958455</v>
      </c>
    </row>
    <row r="31" spans="1:126" s="87" customFormat="1" ht="15" customHeight="1" x14ac:dyDescent="0.2">
      <c r="A31" s="163" t="s">
        <v>25</v>
      </c>
      <c r="B31" s="100">
        <v>51</v>
      </c>
      <c r="C31" s="100">
        <v>49</v>
      </c>
      <c r="D31" s="100">
        <v>48</v>
      </c>
      <c r="E31" s="100">
        <v>51</v>
      </c>
      <c r="F31" s="100">
        <v>51</v>
      </c>
      <c r="G31" s="101">
        <v>43.248640237084793</v>
      </c>
      <c r="H31" s="102">
        <v>38</v>
      </c>
      <c r="I31" s="102">
        <v>25.618614280954922</v>
      </c>
      <c r="J31" s="103">
        <v>9.4440806434419002</v>
      </c>
      <c r="K31" s="104">
        <v>14.917498185285099</v>
      </c>
      <c r="L31" s="102">
        <v>35</v>
      </c>
      <c r="M31" s="102">
        <v>11.749461583970145</v>
      </c>
      <c r="N31" s="105">
        <v>8.6681224357182263</v>
      </c>
      <c r="O31" s="101">
        <v>56.392573218489552</v>
      </c>
      <c r="P31" s="102">
        <v>48</v>
      </c>
      <c r="Q31" s="102">
        <v>41.594230239729413</v>
      </c>
      <c r="R31" s="103">
        <v>20.461714888888125</v>
      </c>
      <c r="S31" s="104">
        <v>39.184411349929491</v>
      </c>
      <c r="T31" s="102">
        <v>45</v>
      </c>
      <c r="U31" s="102">
        <v>22.276221870132133</v>
      </c>
      <c r="V31" s="105">
        <v>3.7070286396986862</v>
      </c>
      <c r="W31" s="101">
        <v>37.589740960705427</v>
      </c>
      <c r="X31" s="102">
        <v>49</v>
      </c>
      <c r="Y31" s="102">
        <v>23.349539632781603</v>
      </c>
      <c r="Z31" s="103">
        <v>7.0618932543246968</v>
      </c>
      <c r="AA31" s="104">
        <v>74.759477207991338</v>
      </c>
      <c r="AB31" s="102">
        <v>26</v>
      </c>
      <c r="AC31" s="102">
        <v>74.144513395256666</v>
      </c>
      <c r="AD31" s="105">
        <v>83.694248616993107</v>
      </c>
      <c r="AE31" s="101">
        <v>39.974917171784135</v>
      </c>
      <c r="AF31" s="102">
        <v>42</v>
      </c>
      <c r="AG31" s="102">
        <v>49.042551866208612</v>
      </c>
      <c r="AH31" s="103">
        <v>69.035988172981405</v>
      </c>
      <c r="AI31" s="104">
        <v>28.299842575335731</v>
      </c>
      <c r="AJ31" s="102">
        <v>44</v>
      </c>
      <c r="AK31" s="102">
        <v>39.954878299129518</v>
      </c>
      <c r="AL31" s="105">
        <v>52.707132045539119</v>
      </c>
      <c r="AM31" s="101">
        <v>53.518922792746871</v>
      </c>
      <c r="AN31" s="102">
        <v>45</v>
      </c>
      <c r="AO31" s="102">
        <v>59.673227546330111</v>
      </c>
      <c r="AP31" s="103">
        <v>70.387551282980681</v>
      </c>
      <c r="AQ31" s="104">
        <v>44.914022011850385</v>
      </c>
      <c r="AR31" s="102">
        <v>51</v>
      </c>
      <c r="AS31" s="102">
        <v>38.832292208407253</v>
      </c>
      <c r="AT31" s="105">
        <v>35.711280400710528</v>
      </c>
      <c r="AU31" s="101">
        <v>32.412850522262957</v>
      </c>
      <c r="AV31" s="102">
        <v>45</v>
      </c>
      <c r="AW31" s="102">
        <v>24.849417592381918</v>
      </c>
      <c r="AX31" s="103">
        <v>21.065864631975078</v>
      </c>
      <c r="AY31" s="104">
        <v>12.689372857142857</v>
      </c>
      <c r="AZ31" s="102">
        <v>33</v>
      </c>
      <c r="BA31" s="102">
        <v>12.878823793103441</v>
      </c>
      <c r="BB31" s="105">
        <v>12.939103636363638</v>
      </c>
      <c r="BC31" s="101">
        <v>95.611204881094849</v>
      </c>
      <c r="BD31" s="102">
        <v>34</v>
      </c>
      <c r="BE31" s="102">
        <v>95.955974429680353</v>
      </c>
      <c r="BF31" s="103">
        <v>96.066793213154256</v>
      </c>
      <c r="BG31" s="104">
        <v>97.320145999999994</v>
      </c>
      <c r="BH31" s="102">
        <v>32</v>
      </c>
      <c r="BI31" s="102">
        <v>97.36601638888888</v>
      </c>
      <c r="BJ31" s="105">
        <v>97.383658846153835</v>
      </c>
      <c r="BK31" s="101">
        <v>67.533332666666666</v>
      </c>
      <c r="BL31" s="102">
        <v>8</v>
      </c>
      <c r="BM31" s="102">
        <v>66.949999833333322</v>
      </c>
      <c r="BN31" s="103">
        <v>66.75555555555556</v>
      </c>
      <c r="BO31" s="104">
        <v>77.266666666666666</v>
      </c>
      <c r="BP31" s="102">
        <v>48</v>
      </c>
      <c r="BQ31" s="102">
        <v>78.466666666666669</v>
      </c>
      <c r="BR31" s="105">
        <v>78.86666666666666</v>
      </c>
      <c r="BS31" s="101" t="s">
        <v>80</v>
      </c>
      <c r="BT31" s="102" t="s">
        <v>80</v>
      </c>
      <c r="BU31" s="102" t="s">
        <v>80</v>
      </c>
      <c r="BV31" s="103" t="s">
        <v>80</v>
      </c>
      <c r="BW31" s="104" t="s">
        <v>80</v>
      </c>
      <c r="BX31" s="102" t="s">
        <v>80</v>
      </c>
      <c r="BY31" s="102" t="s">
        <v>80</v>
      </c>
      <c r="BZ31" s="105" t="s">
        <v>80</v>
      </c>
      <c r="CA31" s="101" t="s">
        <v>80</v>
      </c>
      <c r="CB31" s="102" t="s">
        <v>80</v>
      </c>
      <c r="CC31" s="102" t="s">
        <v>80</v>
      </c>
      <c r="CD31" s="103" t="s">
        <v>80</v>
      </c>
      <c r="CE31" s="104">
        <v>14269.18</v>
      </c>
      <c r="CF31" s="102">
        <v>44</v>
      </c>
      <c r="CG31" s="102">
        <v>7334.24</v>
      </c>
      <c r="CH31" s="105">
        <v>5261.66</v>
      </c>
      <c r="CI31" s="101">
        <v>422.41296178820835</v>
      </c>
      <c r="CJ31" s="102">
        <v>50</v>
      </c>
      <c r="CK31" s="102">
        <v>229.09141641817226</v>
      </c>
      <c r="CL31" s="103">
        <v>171.31565885669883</v>
      </c>
      <c r="CM31" s="104">
        <v>21.706099999999999</v>
      </c>
      <c r="CN31" s="102">
        <v>32</v>
      </c>
      <c r="CO31" s="102">
        <v>18.930499999999999</v>
      </c>
      <c r="CP31" s="105">
        <v>17.445399999999999</v>
      </c>
      <c r="CQ31" s="101">
        <v>23.054474708171206</v>
      </c>
      <c r="CR31" s="102">
        <v>45</v>
      </c>
      <c r="CS31" s="102">
        <v>23.054474708171206</v>
      </c>
      <c r="CT31" s="103" t="s">
        <v>80</v>
      </c>
      <c r="CU31" s="104">
        <v>31.107823192158314</v>
      </c>
      <c r="CV31" s="102">
        <v>48</v>
      </c>
      <c r="CW31" s="102">
        <v>31.107823192158314</v>
      </c>
      <c r="CX31" s="105" t="s">
        <v>80</v>
      </c>
      <c r="CY31" s="101">
        <v>17242.849126667625</v>
      </c>
      <c r="CZ31" s="102">
        <v>48</v>
      </c>
      <c r="DA31" s="102">
        <v>12089.506501950502</v>
      </c>
      <c r="DB31" s="103">
        <v>6118.5383670187048</v>
      </c>
      <c r="DC31" s="150">
        <v>12.076760253360888</v>
      </c>
      <c r="DD31" s="102">
        <v>51</v>
      </c>
      <c r="DE31" s="154">
        <v>10.156685033528918</v>
      </c>
      <c r="DF31" s="155">
        <v>6.2953740326741157</v>
      </c>
      <c r="DG31" s="101">
        <v>33.096309098570302</v>
      </c>
      <c r="DH31" s="102">
        <v>37</v>
      </c>
      <c r="DI31" s="102">
        <v>25.871628425581573</v>
      </c>
      <c r="DJ31" s="103">
        <v>16.894668397483255</v>
      </c>
      <c r="DK31" s="104">
        <v>44.279118126905033</v>
      </c>
      <c r="DL31" s="102">
        <v>51</v>
      </c>
      <c r="DM31" s="102">
        <v>36.169340644494561</v>
      </c>
      <c r="DN31" s="105">
        <v>30.963465680858288</v>
      </c>
      <c r="DO31" s="104">
        <v>53.79026600234549</v>
      </c>
      <c r="DP31" s="102">
        <v>46</v>
      </c>
      <c r="DQ31" s="102">
        <v>39.116752557389283</v>
      </c>
      <c r="DR31" s="105">
        <v>24.830447907537849</v>
      </c>
      <c r="DS31" s="101">
        <v>25.283564404200241</v>
      </c>
      <c r="DT31" s="102">
        <v>47</v>
      </c>
      <c r="DU31" s="102">
        <v>17.240041336294816</v>
      </c>
      <c r="DV31" s="106">
        <v>8.2515447811130613</v>
      </c>
    </row>
    <row r="32" spans="1:126" s="87" customFormat="1" ht="15" customHeight="1" x14ac:dyDescent="0.2">
      <c r="A32" s="163" t="s">
        <v>26</v>
      </c>
      <c r="B32" s="100">
        <v>44</v>
      </c>
      <c r="C32" s="100">
        <v>30</v>
      </c>
      <c r="D32" s="100">
        <v>42</v>
      </c>
      <c r="E32" s="100">
        <v>37</v>
      </c>
      <c r="F32" s="100">
        <v>44</v>
      </c>
      <c r="G32" s="101">
        <v>36.964599386513299</v>
      </c>
      <c r="H32" s="102">
        <v>22</v>
      </c>
      <c r="I32" s="102">
        <v>19.377942965980637</v>
      </c>
      <c r="J32" s="103">
        <v>4.4568262161930745</v>
      </c>
      <c r="K32" s="104">
        <v>17.706140310555011</v>
      </c>
      <c r="L32" s="102">
        <v>42</v>
      </c>
      <c r="M32" s="102">
        <v>10.184989148531036</v>
      </c>
      <c r="N32" s="105">
        <v>1.518715349146605</v>
      </c>
      <c r="O32" s="101">
        <v>52.506784421186978</v>
      </c>
      <c r="P32" s="102">
        <v>41</v>
      </c>
      <c r="Q32" s="102">
        <v>34.823556050507534</v>
      </c>
      <c r="R32" s="103">
        <v>20.060984724027932</v>
      </c>
      <c r="S32" s="104">
        <v>34.891136679467131</v>
      </c>
      <c r="T32" s="102">
        <v>24</v>
      </c>
      <c r="U32" s="102">
        <v>15.653974967601878</v>
      </c>
      <c r="V32" s="105">
        <v>1.3844669700770886</v>
      </c>
      <c r="W32" s="101">
        <v>28.68636077912765</v>
      </c>
      <c r="X32" s="102">
        <v>28</v>
      </c>
      <c r="Y32" s="102">
        <v>15.586195798485235</v>
      </c>
      <c r="Z32" s="103">
        <v>5.2704003736093705</v>
      </c>
      <c r="AA32" s="104">
        <v>72.287188845508439</v>
      </c>
      <c r="AB32" s="102">
        <v>30</v>
      </c>
      <c r="AC32" s="102">
        <v>80.114534894820238</v>
      </c>
      <c r="AD32" s="105">
        <v>90.804014530274785</v>
      </c>
      <c r="AE32" s="101">
        <v>53.110971333391468</v>
      </c>
      <c r="AF32" s="102">
        <v>5</v>
      </c>
      <c r="AG32" s="102">
        <v>62.443543311249748</v>
      </c>
      <c r="AH32" s="103">
        <v>74.383496713887325</v>
      </c>
      <c r="AI32" s="104">
        <v>29.292758535117759</v>
      </c>
      <c r="AJ32" s="102">
        <v>39</v>
      </c>
      <c r="AK32" s="102">
        <v>43.794219274630755</v>
      </c>
      <c r="AL32" s="105">
        <v>55.302790481938082</v>
      </c>
      <c r="AM32" s="101">
        <v>55.431049684528332</v>
      </c>
      <c r="AN32" s="102">
        <v>41</v>
      </c>
      <c r="AO32" s="102">
        <v>65.493058397860992</v>
      </c>
      <c r="AP32" s="103">
        <v>79.832896420088588</v>
      </c>
      <c r="AQ32" s="104">
        <v>34.198056506267321</v>
      </c>
      <c r="AR32" s="102">
        <v>39</v>
      </c>
      <c r="AS32" s="102">
        <v>27.48444225821034</v>
      </c>
      <c r="AT32" s="105">
        <v>24.28858576609743</v>
      </c>
      <c r="AU32" s="101">
        <v>29.170580604067588</v>
      </c>
      <c r="AV32" s="102">
        <v>37</v>
      </c>
      <c r="AW32" s="102">
        <v>20.990212263678682</v>
      </c>
      <c r="AX32" s="103">
        <v>16.152793759469525</v>
      </c>
      <c r="AY32" s="104">
        <v>12.975116842105264</v>
      </c>
      <c r="AZ32" s="102">
        <v>40</v>
      </c>
      <c r="BA32" s="102">
        <v>12.546710799999998</v>
      </c>
      <c r="BB32" s="105">
        <v>12.40135875</v>
      </c>
      <c r="BC32" s="101">
        <v>95.852023779451144</v>
      </c>
      <c r="BD32" s="102">
        <v>29</v>
      </c>
      <c r="BE32" s="102">
        <v>96.219743116848974</v>
      </c>
      <c r="BF32" s="103">
        <v>96.384249136211153</v>
      </c>
      <c r="BG32" s="104">
        <v>97.19574999999999</v>
      </c>
      <c r="BH32" s="102">
        <v>34</v>
      </c>
      <c r="BI32" s="102">
        <v>97.469532380952359</v>
      </c>
      <c r="BJ32" s="105">
        <v>97.555089375000009</v>
      </c>
      <c r="BK32" s="101">
        <v>62.315788947368425</v>
      </c>
      <c r="BL32" s="102">
        <v>39</v>
      </c>
      <c r="BM32" s="102">
        <v>64.266666533333336</v>
      </c>
      <c r="BN32" s="103">
        <v>64.928571428571431</v>
      </c>
      <c r="BO32" s="104">
        <v>81.78947368421052</v>
      </c>
      <c r="BP32" s="102">
        <v>33</v>
      </c>
      <c r="BQ32" s="102">
        <v>84.266666666666666</v>
      </c>
      <c r="BR32" s="105">
        <v>85.107142857142861</v>
      </c>
      <c r="BS32" s="101">
        <v>236.58</v>
      </c>
      <c r="BT32" s="102">
        <v>29</v>
      </c>
      <c r="BU32" s="102">
        <v>165.7</v>
      </c>
      <c r="BV32" s="103">
        <v>96.31</v>
      </c>
      <c r="BW32" s="104">
        <v>1042.01</v>
      </c>
      <c r="BX32" s="102">
        <v>24</v>
      </c>
      <c r="BY32" s="102">
        <v>828.4</v>
      </c>
      <c r="BZ32" s="105">
        <v>544.11000000000013</v>
      </c>
      <c r="CA32" s="101">
        <v>273.96999999999997</v>
      </c>
      <c r="CB32" s="102">
        <v>14</v>
      </c>
      <c r="CC32" s="102">
        <v>207.5</v>
      </c>
      <c r="CD32" s="103">
        <v>124.88999999999999</v>
      </c>
      <c r="CE32" s="104">
        <v>12862.82</v>
      </c>
      <c r="CF32" s="102">
        <v>40</v>
      </c>
      <c r="CG32" s="102">
        <v>6118.66</v>
      </c>
      <c r="CH32" s="105">
        <v>5489.03</v>
      </c>
      <c r="CI32" s="101">
        <v>357.86820982649584</v>
      </c>
      <c r="CJ32" s="102">
        <v>30</v>
      </c>
      <c r="CK32" s="102">
        <v>192.27246297097562</v>
      </c>
      <c r="CL32" s="103">
        <v>176.81281197606603</v>
      </c>
      <c r="CM32" s="104">
        <v>22.0642</v>
      </c>
      <c r="CN32" s="102">
        <v>37</v>
      </c>
      <c r="CO32" s="102">
        <v>18.615500000000001</v>
      </c>
      <c r="CP32" s="105">
        <v>18.0901</v>
      </c>
      <c r="CQ32" s="101">
        <v>21.62426614481409</v>
      </c>
      <c r="CR32" s="102">
        <v>33</v>
      </c>
      <c r="CS32" s="102">
        <v>21.62426614481409</v>
      </c>
      <c r="CT32" s="103" t="s">
        <v>80</v>
      </c>
      <c r="CU32" s="104">
        <v>21.41317365269461</v>
      </c>
      <c r="CV32" s="102">
        <v>38</v>
      </c>
      <c r="CW32" s="102">
        <v>21.41317365269461</v>
      </c>
      <c r="CX32" s="105" t="s">
        <v>80</v>
      </c>
      <c r="CY32" s="101">
        <v>14268.121044226156</v>
      </c>
      <c r="CZ32" s="102">
        <v>38</v>
      </c>
      <c r="DA32" s="102">
        <v>9075.4338893675831</v>
      </c>
      <c r="DB32" s="103">
        <v>4253.9504374523458</v>
      </c>
      <c r="DC32" s="150">
        <v>8.7777227906977764</v>
      </c>
      <c r="DD32" s="102">
        <v>29</v>
      </c>
      <c r="DE32" s="154">
        <v>7.3354788952066814</v>
      </c>
      <c r="DF32" s="155">
        <v>4.6675955020397106</v>
      </c>
      <c r="DG32" s="101">
        <v>37.122073272547617</v>
      </c>
      <c r="DH32" s="102">
        <v>47</v>
      </c>
      <c r="DI32" s="102">
        <v>25.1911753871093</v>
      </c>
      <c r="DJ32" s="103">
        <v>16.023932379907933</v>
      </c>
      <c r="DK32" s="104">
        <v>37.459514178611215</v>
      </c>
      <c r="DL32" s="102">
        <v>40</v>
      </c>
      <c r="DM32" s="102">
        <v>31.022973890808625</v>
      </c>
      <c r="DN32" s="105">
        <v>30.384867308990156</v>
      </c>
      <c r="DO32" s="104">
        <v>50.984679553395736</v>
      </c>
      <c r="DP32" s="102">
        <v>40</v>
      </c>
      <c r="DQ32" s="102">
        <v>37.680688584512176</v>
      </c>
      <c r="DR32" s="105">
        <v>28.285545315871296</v>
      </c>
      <c r="DS32" s="101">
        <v>21.632556127102383</v>
      </c>
      <c r="DT32" s="102">
        <v>43</v>
      </c>
      <c r="DU32" s="102">
        <v>12.969077886818154</v>
      </c>
      <c r="DV32" s="106">
        <v>7.8991426026844573</v>
      </c>
    </row>
    <row r="33" spans="1:126" s="87" customFormat="1" ht="15" customHeight="1" x14ac:dyDescent="0.2">
      <c r="A33" s="163" t="s">
        <v>27</v>
      </c>
      <c r="B33" s="100">
        <v>27</v>
      </c>
      <c r="C33" s="100">
        <v>44</v>
      </c>
      <c r="D33" s="100">
        <v>21</v>
      </c>
      <c r="E33" s="100">
        <v>11</v>
      </c>
      <c r="F33" s="100">
        <v>26</v>
      </c>
      <c r="G33" s="101">
        <v>44.248537763838264</v>
      </c>
      <c r="H33" s="102">
        <v>40</v>
      </c>
      <c r="I33" s="102">
        <v>25.960027217553609</v>
      </c>
      <c r="J33" s="103">
        <v>10.993202545914126</v>
      </c>
      <c r="K33" s="104">
        <v>13.973292225400243</v>
      </c>
      <c r="L33" s="102">
        <v>33</v>
      </c>
      <c r="M33" s="102">
        <v>10.707827946203492</v>
      </c>
      <c r="N33" s="105">
        <v>7.7456910838581372</v>
      </c>
      <c r="O33" s="101">
        <v>53.642463606273616</v>
      </c>
      <c r="P33" s="102">
        <v>44</v>
      </c>
      <c r="Q33" s="102">
        <v>38.137542000399435</v>
      </c>
      <c r="R33" s="103">
        <v>21.929541170479482</v>
      </c>
      <c r="S33" s="104">
        <v>40.191287065395599</v>
      </c>
      <c r="T33" s="102">
        <v>48</v>
      </c>
      <c r="U33" s="102">
        <v>19.543680650461056</v>
      </c>
      <c r="V33" s="105">
        <v>4.0816326530612246</v>
      </c>
      <c r="W33" s="101">
        <v>27.967143436327952</v>
      </c>
      <c r="X33" s="102">
        <v>23</v>
      </c>
      <c r="Y33" s="102">
        <v>15.871907855010727</v>
      </c>
      <c r="Z33" s="103">
        <v>4.5490096858670332</v>
      </c>
      <c r="AA33" s="104">
        <v>68.518589869207176</v>
      </c>
      <c r="AB33" s="102">
        <v>38</v>
      </c>
      <c r="AC33" s="102">
        <v>71.747236884434102</v>
      </c>
      <c r="AD33" s="105">
        <v>80.880567683859098</v>
      </c>
      <c r="AE33" s="101">
        <v>49.567502978423967</v>
      </c>
      <c r="AF33" s="102">
        <v>13</v>
      </c>
      <c r="AG33" s="102">
        <v>57.525790023924053</v>
      </c>
      <c r="AH33" s="103">
        <v>64.506850885090827</v>
      </c>
      <c r="AI33" s="104">
        <v>30.556812731032601</v>
      </c>
      <c r="AJ33" s="102">
        <v>31</v>
      </c>
      <c r="AK33" s="102">
        <v>42.096815393600309</v>
      </c>
      <c r="AL33" s="105">
        <v>53.393112983274868</v>
      </c>
      <c r="AM33" s="101">
        <v>58.355966886471208</v>
      </c>
      <c r="AN33" s="102">
        <v>36</v>
      </c>
      <c r="AO33" s="102">
        <v>61.377363204264782</v>
      </c>
      <c r="AP33" s="103">
        <v>65.970210664668855</v>
      </c>
      <c r="AQ33" s="104">
        <v>30.420282188840396</v>
      </c>
      <c r="AR33" s="102">
        <v>30</v>
      </c>
      <c r="AS33" s="102">
        <v>23.311918787940385</v>
      </c>
      <c r="AT33" s="105">
        <v>20.327706230088364</v>
      </c>
      <c r="AU33" s="101">
        <v>28.078314921084967</v>
      </c>
      <c r="AV33" s="102">
        <v>33</v>
      </c>
      <c r="AW33" s="102">
        <v>19.381780324835901</v>
      </c>
      <c r="AX33" s="103">
        <v>14.260174688357358</v>
      </c>
      <c r="AY33" s="104">
        <v>11.773363333333334</v>
      </c>
      <c r="AZ33" s="102">
        <v>7</v>
      </c>
      <c r="BA33" s="102">
        <v>12.463554999999999</v>
      </c>
      <c r="BB33" s="105">
        <v>12.75935142857143</v>
      </c>
      <c r="BC33" s="101">
        <v>98.183088749126483</v>
      </c>
      <c r="BD33" s="102">
        <v>2</v>
      </c>
      <c r="BE33" s="102">
        <v>96.925834947523953</v>
      </c>
      <c r="BF33" s="103">
        <v>96.716292647256864</v>
      </c>
      <c r="BG33" s="104">
        <v>98.733226666666667</v>
      </c>
      <c r="BH33" s="102">
        <v>1</v>
      </c>
      <c r="BI33" s="102">
        <v>98.280273333333341</v>
      </c>
      <c r="BJ33" s="105">
        <v>98.12928888888888</v>
      </c>
      <c r="BK33" s="101">
        <v>61.444443333333332</v>
      </c>
      <c r="BL33" s="102">
        <v>41</v>
      </c>
      <c r="BM33" s="102">
        <v>65.66666583333334</v>
      </c>
      <c r="BN33" s="103">
        <v>67.074073333333331</v>
      </c>
      <c r="BO33" s="104">
        <v>82.333333333333329</v>
      </c>
      <c r="BP33" s="102">
        <v>32</v>
      </c>
      <c r="BQ33" s="102">
        <v>83.333333333333329</v>
      </c>
      <c r="BR33" s="105">
        <v>83.666666666666671</v>
      </c>
      <c r="BS33" s="101" t="s">
        <v>80</v>
      </c>
      <c r="BT33" s="102" t="s">
        <v>80</v>
      </c>
      <c r="BU33" s="102" t="s">
        <v>80</v>
      </c>
      <c r="BV33" s="103" t="s">
        <v>80</v>
      </c>
      <c r="BW33" s="104" t="s">
        <v>80</v>
      </c>
      <c r="BX33" s="102" t="s">
        <v>80</v>
      </c>
      <c r="BY33" s="102" t="s">
        <v>80</v>
      </c>
      <c r="BZ33" s="105" t="s">
        <v>80</v>
      </c>
      <c r="CA33" s="101" t="s">
        <v>80</v>
      </c>
      <c r="CB33" s="102" t="s">
        <v>80</v>
      </c>
      <c r="CC33" s="102" t="s">
        <v>80</v>
      </c>
      <c r="CD33" s="103" t="s">
        <v>80</v>
      </c>
      <c r="CE33" s="104">
        <v>9914.69</v>
      </c>
      <c r="CF33" s="102">
        <v>17</v>
      </c>
      <c r="CG33" s="102">
        <v>4550.1899999999996</v>
      </c>
      <c r="CH33" s="105">
        <v>4113.3999999999996</v>
      </c>
      <c r="CI33" s="101">
        <v>359.39881023749138</v>
      </c>
      <c r="CJ33" s="102">
        <v>31</v>
      </c>
      <c r="CK33" s="102">
        <v>167.48292993298844</v>
      </c>
      <c r="CL33" s="103">
        <v>151.85671641791043</v>
      </c>
      <c r="CM33" s="104">
        <v>15.8065</v>
      </c>
      <c r="CN33" s="102">
        <v>2</v>
      </c>
      <c r="CO33" s="102">
        <v>13.459899999999999</v>
      </c>
      <c r="CP33" s="105">
        <v>13.164199999999999</v>
      </c>
      <c r="CQ33" s="101">
        <v>14.021956087824353</v>
      </c>
      <c r="CR33" s="102">
        <v>4</v>
      </c>
      <c r="CS33" s="102">
        <v>14.021956087824353</v>
      </c>
      <c r="CT33" s="103" t="s">
        <v>80</v>
      </c>
      <c r="CU33" s="104">
        <v>12.007115327601541</v>
      </c>
      <c r="CV33" s="102">
        <v>6</v>
      </c>
      <c r="CW33" s="102">
        <v>12.007115327601541</v>
      </c>
      <c r="CX33" s="105" t="s">
        <v>80</v>
      </c>
      <c r="CY33" s="101">
        <v>12950.65135972331</v>
      </c>
      <c r="CZ33" s="102">
        <v>28</v>
      </c>
      <c r="DA33" s="102">
        <v>8275.8782266444505</v>
      </c>
      <c r="DB33" s="103">
        <v>4046.0179942296008</v>
      </c>
      <c r="DC33" s="150">
        <v>7.9858315022485282</v>
      </c>
      <c r="DD33" s="102">
        <v>24</v>
      </c>
      <c r="DE33" s="154">
        <v>6.4726941477318221</v>
      </c>
      <c r="DF33" s="155" t="s">
        <v>80</v>
      </c>
      <c r="DG33" s="101">
        <v>31.156271670760376</v>
      </c>
      <c r="DH33" s="102">
        <v>29</v>
      </c>
      <c r="DI33" s="102">
        <v>21.645431875101643</v>
      </c>
      <c r="DJ33" s="103">
        <v>11.278152449766496</v>
      </c>
      <c r="DK33" s="104">
        <v>30.662933729679214</v>
      </c>
      <c r="DL33" s="102">
        <v>15</v>
      </c>
      <c r="DM33" s="102">
        <v>24.295447693894964</v>
      </c>
      <c r="DN33" s="105">
        <v>21.657092650140314</v>
      </c>
      <c r="DO33" s="104">
        <v>46.782877110815846</v>
      </c>
      <c r="DP33" s="102">
        <v>26</v>
      </c>
      <c r="DQ33" s="102">
        <v>33.742625709513078</v>
      </c>
      <c r="DR33" s="105">
        <v>21.917165682730328</v>
      </c>
      <c r="DS33" s="101">
        <v>16.476221077661251</v>
      </c>
      <c r="DT33" s="102">
        <v>32</v>
      </c>
      <c r="DU33" s="102">
        <v>9.6519589644099781</v>
      </c>
      <c r="DV33" s="106">
        <v>3.7503222152053053</v>
      </c>
    </row>
    <row r="34" spans="1:126" s="87" customFormat="1" ht="15" customHeight="1" x14ac:dyDescent="0.2">
      <c r="A34" s="163" t="s">
        <v>28</v>
      </c>
      <c r="B34" s="100">
        <v>12</v>
      </c>
      <c r="C34" s="100">
        <v>24</v>
      </c>
      <c r="D34" s="100">
        <v>10</v>
      </c>
      <c r="E34" s="100">
        <v>20</v>
      </c>
      <c r="F34" s="100">
        <v>14</v>
      </c>
      <c r="G34" s="101">
        <v>35.972639316758745</v>
      </c>
      <c r="H34" s="102">
        <v>18</v>
      </c>
      <c r="I34" s="102">
        <v>16.744882046578425</v>
      </c>
      <c r="J34" s="103">
        <v>4.8021193646533478</v>
      </c>
      <c r="K34" s="104">
        <v>13.115404358579493</v>
      </c>
      <c r="L34" s="102">
        <v>30</v>
      </c>
      <c r="M34" s="102">
        <v>9.3668245189919528</v>
      </c>
      <c r="N34" s="105">
        <v>3.7552509557102778</v>
      </c>
      <c r="O34" s="101">
        <v>47.550303753307922</v>
      </c>
      <c r="P34" s="102">
        <v>30</v>
      </c>
      <c r="Q34" s="102">
        <v>28.877691201693338</v>
      </c>
      <c r="R34" s="103">
        <v>16.669270649475806</v>
      </c>
      <c r="S34" s="104">
        <v>36.929453670336898</v>
      </c>
      <c r="T34" s="102">
        <v>36</v>
      </c>
      <c r="U34" s="102">
        <v>15.141220665251598</v>
      </c>
      <c r="V34" s="105">
        <v>2.3173283887638516</v>
      </c>
      <c r="W34" s="101">
        <v>24.513781028541764</v>
      </c>
      <c r="X34" s="102">
        <v>16</v>
      </c>
      <c r="Y34" s="102">
        <v>12.823234494222946</v>
      </c>
      <c r="Z34" s="103">
        <v>4.5563492075953098</v>
      </c>
      <c r="AA34" s="104">
        <v>76.715734204846342</v>
      </c>
      <c r="AB34" s="102">
        <v>18</v>
      </c>
      <c r="AC34" s="102">
        <v>81.472928090583324</v>
      </c>
      <c r="AD34" s="105">
        <v>90.693727267364267</v>
      </c>
      <c r="AE34" s="101">
        <v>48.404597956757407</v>
      </c>
      <c r="AF34" s="102">
        <v>16</v>
      </c>
      <c r="AG34" s="102">
        <v>61.069352372820219</v>
      </c>
      <c r="AH34" s="103">
        <v>73.28052991732001</v>
      </c>
      <c r="AI34" s="104">
        <v>30.302131291929797</v>
      </c>
      <c r="AJ34" s="102">
        <v>33</v>
      </c>
      <c r="AK34" s="102">
        <v>43.91499830382358</v>
      </c>
      <c r="AL34" s="105">
        <v>54.053079383000266</v>
      </c>
      <c r="AM34" s="101">
        <v>64.464986803041015</v>
      </c>
      <c r="AN34" s="102">
        <v>15</v>
      </c>
      <c r="AO34" s="102">
        <v>69.7402671836998</v>
      </c>
      <c r="AP34" s="103">
        <v>76.776716022084273</v>
      </c>
      <c r="AQ34" s="104">
        <v>32.988694743009702</v>
      </c>
      <c r="AR34" s="102">
        <v>36</v>
      </c>
      <c r="AS34" s="102">
        <v>24.050000719283759</v>
      </c>
      <c r="AT34" s="105">
        <v>20.752766656370955</v>
      </c>
      <c r="AU34" s="101">
        <v>28.302501872088037</v>
      </c>
      <c r="AV34" s="102">
        <v>34</v>
      </c>
      <c r="AW34" s="102">
        <v>21.249965397927411</v>
      </c>
      <c r="AX34" s="103">
        <v>17.087638456183608</v>
      </c>
      <c r="AY34" s="104">
        <v>13.493243999999999</v>
      </c>
      <c r="AZ34" s="102">
        <v>48</v>
      </c>
      <c r="BA34" s="102">
        <v>12.954742631578947</v>
      </c>
      <c r="BB34" s="105">
        <v>12.762420714285716</v>
      </c>
      <c r="BC34" s="101">
        <v>98.421106054418814</v>
      </c>
      <c r="BD34" s="102">
        <v>1</v>
      </c>
      <c r="BE34" s="102">
        <v>97.48825140435541</v>
      </c>
      <c r="BF34" s="103">
        <v>97.149031531605075</v>
      </c>
      <c r="BG34" s="104">
        <v>98.745100000000008</v>
      </c>
      <c r="BH34" s="102">
        <v>1</v>
      </c>
      <c r="BI34" s="102">
        <v>98.29179952380953</v>
      </c>
      <c r="BJ34" s="105">
        <v>98.150143125</v>
      </c>
      <c r="BK34" s="101">
        <v>65.2</v>
      </c>
      <c r="BL34" s="102">
        <v>18</v>
      </c>
      <c r="BM34" s="102">
        <v>67.257575909090903</v>
      </c>
      <c r="BN34" s="103">
        <v>67.862745294117644</v>
      </c>
      <c r="BO34" s="104">
        <v>88</v>
      </c>
      <c r="BP34" s="102">
        <v>3</v>
      </c>
      <c r="BQ34" s="102">
        <v>89</v>
      </c>
      <c r="BR34" s="105">
        <v>89.294117647058826</v>
      </c>
      <c r="BS34" s="101">
        <v>111.27</v>
      </c>
      <c r="BT34" s="102">
        <v>10</v>
      </c>
      <c r="BU34" s="102">
        <v>64.3</v>
      </c>
      <c r="BV34" s="103">
        <v>29.81</v>
      </c>
      <c r="BW34" s="104">
        <v>1029.1599999999999</v>
      </c>
      <c r="BX34" s="102">
        <v>22</v>
      </c>
      <c r="BY34" s="102">
        <v>751.90000000000009</v>
      </c>
      <c r="BZ34" s="105">
        <v>623.17999999999995</v>
      </c>
      <c r="CA34" s="101">
        <v>180.69000000000003</v>
      </c>
      <c r="CB34" s="102">
        <v>4</v>
      </c>
      <c r="CC34" s="102">
        <v>127.69999999999999</v>
      </c>
      <c r="CD34" s="103" t="s">
        <v>80</v>
      </c>
      <c r="CE34" s="104">
        <v>11997.56</v>
      </c>
      <c r="CF34" s="102">
        <v>35</v>
      </c>
      <c r="CG34" s="102">
        <v>5459.3</v>
      </c>
      <c r="CH34" s="105">
        <v>4872.41</v>
      </c>
      <c r="CI34" s="101">
        <v>337.43103654080397</v>
      </c>
      <c r="CJ34" s="102">
        <v>26</v>
      </c>
      <c r="CK34" s="102">
        <v>149.42226658908038</v>
      </c>
      <c r="CL34" s="103">
        <v>132.54634085541852</v>
      </c>
      <c r="CM34" s="104">
        <v>18.796600000000002</v>
      </c>
      <c r="CN34" s="102">
        <v>14</v>
      </c>
      <c r="CO34" s="102">
        <v>15.391500000000001</v>
      </c>
      <c r="CP34" s="105">
        <v>14.9008</v>
      </c>
      <c r="CQ34" s="101">
        <v>16.035328753680076</v>
      </c>
      <c r="CR34" s="102">
        <v>10</v>
      </c>
      <c r="CS34" s="102">
        <v>16.035328753680076</v>
      </c>
      <c r="CT34" s="103" t="s">
        <v>80</v>
      </c>
      <c r="CU34" s="104">
        <v>17.074565416285452</v>
      </c>
      <c r="CV34" s="102">
        <v>21</v>
      </c>
      <c r="CW34" s="102">
        <v>17.074565416285452</v>
      </c>
      <c r="CX34" s="105" t="s">
        <v>80</v>
      </c>
      <c r="CY34" s="101">
        <v>11485.16108804915</v>
      </c>
      <c r="CZ34" s="102">
        <v>15</v>
      </c>
      <c r="DA34" s="102">
        <v>6973.152128256047</v>
      </c>
      <c r="DB34" s="103">
        <v>3751.6203189248295</v>
      </c>
      <c r="DC34" s="150">
        <v>7.4245675984410608</v>
      </c>
      <c r="DD34" s="102">
        <v>17</v>
      </c>
      <c r="DE34" s="154">
        <v>5.9263686422814565</v>
      </c>
      <c r="DF34" s="155">
        <v>4.2993100521916201</v>
      </c>
      <c r="DG34" s="101">
        <v>28.687115075194004</v>
      </c>
      <c r="DH34" s="102">
        <v>18</v>
      </c>
      <c r="DI34" s="102">
        <v>20.701212950492394</v>
      </c>
      <c r="DJ34" s="103">
        <v>13.297330585968369</v>
      </c>
      <c r="DK34" s="104">
        <v>33.432116068162429</v>
      </c>
      <c r="DL34" s="102">
        <v>24</v>
      </c>
      <c r="DM34" s="102">
        <v>28.102639310566822</v>
      </c>
      <c r="DN34" s="105">
        <v>26.556354212609246</v>
      </c>
      <c r="DO34" s="104">
        <v>44.058747466766555</v>
      </c>
      <c r="DP34" s="102">
        <v>9</v>
      </c>
      <c r="DQ34" s="102">
        <v>29.946312284817111</v>
      </c>
      <c r="DR34" s="105">
        <v>21.430551868339833</v>
      </c>
      <c r="DS34" s="101">
        <v>12.207995986119908</v>
      </c>
      <c r="DT34" s="102">
        <v>10</v>
      </c>
      <c r="DU34" s="102">
        <v>6.6409205918142558</v>
      </c>
      <c r="DV34" s="106">
        <v>2.7775099594883899</v>
      </c>
    </row>
    <row r="35" spans="1:126" s="87" customFormat="1" ht="15" customHeight="1" x14ac:dyDescent="0.2">
      <c r="A35" s="163" t="s">
        <v>29</v>
      </c>
      <c r="B35" s="100">
        <v>41</v>
      </c>
      <c r="C35" s="100">
        <v>49</v>
      </c>
      <c r="D35" s="100">
        <v>50</v>
      </c>
      <c r="E35" s="100">
        <v>25</v>
      </c>
      <c r="F35" s="100">
        <v>20</v>
      </c>
      <c r="G35" s="101">
        <v>47.728950845959076</v>
      </c>
      <c r="H35" s="102">
        <v>48</v>
      </c>
      <c r="I35" s="102">
        <v>27.281355558819207</v>
      </c>
      <c r="J35" s="103">
        <v>8.2268490453926155</v>
      </c>
      <c r="K35" s="104">
        <v>27.190270920316099</v>
      </c>
      <c r="L35" s="102">
        <v>51</v>
      </c>
      <c r="M35" s="102">
        <v>19.322666674301388</v>
      </c>
      <c r="N35" s="105">
        <v>7.5632519959518723</v>
      </c>
      <c r="O35" s="101">
        <v>46.133159203081419</v>
      </c>
      <c r="P35" s="102">
        <v>26</v>
      </c>
      <c r="Q35" s="102">
        <v>32.4559917139714</v>
      </c>
      <c r="R35" s="103">
        <v>18.958499767792205</v>
      </c>
      <c r="S35" s="104">
        <v>38.571118208527324</v>
      </c>
      <c r="T35" s="102">
        <v>43</v>
      </c>
      <c r="U35" s="102">
        <v>19.225600296306077</v>
      </c>
      <c r="V35" s="105">
        <v>4.0572679293910303</v>
      </c>
      <c r="W35" s="101">
        <v>35.461474832170111</v>
      </c>
      <c r="X35" s="102">
        <v>47</v>
      </c>
      <c r="Y35" s="102">
        <v>20.593670179786056</v>
      </c>
      <c r="Z35" s="103">
        <v>5.7110948713719649</v>
      </c>
      <c r="AA35" s="104">
        <v>57.166723882316361</v>
      </c>
      <c r="AB35" s="102">
        <v>51</v>
      </c>
      <c r="AC35" s="102">
        <v>64.022190706688093</v>
      </c>
      <c r="AD35" s="105">
        <v>75.105657563356118</v>
      </c>
      <c r="AE35" s="101">
        <v>31.413500538966588</v>
      </c>
      <c r="AF35" s="102">
        <v>50</v>
      </c>
      <c r="AG35" s="102">
        <v>44.561221423572114</v>
      </c>
      <c r="AH35" s="103">
        <v>63.790564276087444</v>
      </c>
      <c r="AI35" s="104">
        <v>28.948574758133894</v>
      </c>
      <c r="AJ35" s="102">
        <v>42</v>
      </c>
      <c r="AK35" s="102">
        <v>40.130493659536128</v>
      </c>
      <c r="AL35" s="105">
        <v>52.609728250938971</v>
      </c>
      <c r="AM35" s="101">
        <v>49.967522221808743</v>
      </c>
      <c r="AN35" s="102">
        <v>51</v>
      </c>
      <c r="AO35" s="102">
        <v>55.993891312060043</v>
      </c>
      <c r="AP35" s="103">
        <v>65.784756856061904</v>
      </c>
      <c r="AQ35" s="104">
        <v>32.081298162665988</v>
      </c>
      <c r="AR35" s="102">
        <v>35</v>
      </c>
      <c r="AS35" s="102">
        <v>26.372505834233507</v>
      </c>
      <c r="AT35" s="105">
        <v>23.594920416564033</v>
      </c>
      <c r="AU35" s="101">
        <v>24.229232911669421</v>
      </c>
      <c r="AV35" s="102">
        <v>20</v>
      </c>
      <c r="AW35" s="102">
        <v>19.212063430448108</v>
      </c>
      <c r="AX35" s="103">
        <v>16.556537777127971</v>
      </c>
      <c r="AY35" s="104">
        <v>13.133844</v>
      </c>
      <c r="AZ35" s="102">
        <v>42</v>
      </c>
      <c r="BA35" s="102">
        <v>12.953979</v>
      </c>
      <c r="BB35" s="105">
        <v>12.894024000000002</v>
      </c>
      <c r="BC35" s="101">
        <v>96.38670181138545</v>
      </c>
      <c r="BD35" s="102">
        <v>19</v>
      </c>
      <c r="BE35" s="102">
        <v>96.860407225262676</v>
      </c>
      <c r="BF35" s="103">
        <v>97.042601615215446</v>
      </c>
      <c r="BG35" s="104">
        <v>97.473885999999993</v>
      </c>
      <c r="BH35" s="102">
        <v>24</v>
      </c>
      <c r="BI35" s="102">
        <v>98.0718661904762</v>
      </c>
      <c r="BJ35" s="105">
        <v>98.258735000000001</v>
      </c>
      <c r="BK35" s="101">
        <v>54.733333999999999</v>
      </c>
      <c r="BL35" s="102">
        <v>49</v>
      </c>
      <c r="BM35" s="102">
        <v>59.603174285714282</v>
      </c>
      <c r="BN35" s="103">
        <v>61.124999375000009</v>
      </c>
      <c r="BO35" s="104">
        <v>79.400000000000006</v>
      </c>
      <c r="BP35" s="102">
        <v>44</v>
      </c>
      <c r="BQ35" s="102">
        <v>81.714285714285708</v>
      </c>
      <c r="BR35" s="105">
        <v>82.4375</v>
      </c>
      <c r="BS35" s="101">
        <v>108.11</v>
      </c>
      <c r="BT35" s="102">
        <v>9</v>
      </c>
      <c r="BU35" s="102">
        <v>95.8</v>
      </c>
      <c r="BV35" s="103">
        <v>85.56</v>
      </c>
      <c r="BW35" s="104">
        <v>903.00000000000011</v>
      </c>
      <c r="BX35" s="102">
        <v>16</v>
      </c>
      <c r="BY35" s="102">
        <v>609.29999999999995</v>
      </c>
      <c r="BZ35" s="105">
        <v>475.15999999999997</v>
      </c>
      <c r="CA35" s="101">
        <v>325.95000000000005</v>
      </c>
      <c r="CB35" s="102">
        <v>26</v>
      </c>
      <c r="CC35" s="102">
        <v>184.8</v>
      </c>
      <c r="CD35" s="103">
        <v>126.33999999999997</v>
      </c>
      <c r="CE35" s="104">
        <v>10416.56</v>
      </c>
      <c r="CF35" s="102">
        <v>21</v>
      </c>
      <c r="CG35" s="102">
        <v>4667</v>
      </c>
      <c r="CH35" s="105">
        <v>3997.15</v>
      </c>
      <c r="CI35" s="101">
        <v>299.18366122253548</v>
      </c>
      <c r="CJ35" s="102">
        <v>10</v>
      </c>
      <c r="CK35" s="102">
        <v>166.77771207469868</v>
      </c>
      <c r="CL35" s="103">
        <v>151.35195686128671</v>
      </c>
      <c r="CM35" s="104">
        <v>22.403099999999998</v>
      </c>
      <c r="CN35" s="102">
        <v>39</v>
      </c>
      <c r="CO35" s="102">
        <v>18.3935</v>
      </c>
      <c r="CP35" s="105">
        <v>17.500599999999999</v>
      </c>
      <c r="CQ35" s="101">
        <v>22.881102126385144</v>
      </c>
      <c r="CR35" s="102">
        <v>43</v>
      </c>
      <c r="CS35" s="102">
        <v>22.881102126385144</v>
      </c>
      <c r="CT35" s="103" t="s">
        <v>80</v>
      </c>
      <c r="CU35" s="104">
        <v>20.160060975609756</v>
      </c>
      <c r="CV35" s="102">
        <v>30</v>
      </c>
      <c r="CW35" s="102">
        <v>20.160060975609756</v>
      </c>
      <c r="CX35" s="105" t="s">
        <v>80</v>
      </c>
      <c r="CY35" s="101">
        <v>12774.349829716095</v>
      </c>
      <c r="CZ35" s="102">
        <v>27</v>
      </c>
      <c r="DA35" s="102">
        <v>8947.97585947886</v>
      </c>
      <c r="DB35" s="103">
        <v>5171.7501751742921</v>
      </c>
      <c r="DC35" s="150">
        <v>6.6959398465769207</v>
      </c>
      <c r="DD35" s="102">
        <v>9</v>
      </c>
      <c r="DE35" s="154">
        <v>6.0957377934622397</v>
      </c>
      <c r="DF35" s="155">
        <v>3.5609747796162701</v>
      </c>
      <c r="DG35" s="101">
        <v>32.805729375041331</v>
      </c>
      <c r="DH35" s="102">
        <v>34</v>
      </c>
      <c r="DI35" s="102">
        <v>22.958799014082615</v>
      </c>
      <c r="DJ35" s="103">
        <v>14.658933468902219</v>
      </c>
      <c r="DK35" s="104">
        <v>25.585363963820836</v>
      </c>
      <c r="DL35" s="102">
        <v>1</v>
      </c>
      <c r="DM35" s="102">
        <v>26.243988118606055</v>
      </c>
      <c r="DN35" s="105">
        <v>25.596270518410368</v>
      </c>
      <c r="DO35" s="104">
        <v>46.429137232643313</v>
      </c>
      <c r="DP35" s="102">
        <v>23</v>
      </c>
      <c r="DQ35" s="102">
        <v>34.752261252535128</v>
      </c>
      <c r="DR35" s="105">
        <v>21.209612869950394</v>
      </c>
      <c r="DS35" s="101">
        <v>15.899635588345786</v>
      </c>
      <c r="DT35" s="102">
        <v>27</v>
      </c>
      <c r="DU35" s="102">
        <v>9.4091164767400031</v>
      </c>
      <c r="DV35" s="106">
        <v>4.6966379922458588</v>
      </c>
    </row>
    <row r="36" spans="1:126" s="87" customFormat="1" ht="15" customHeight="1" x14ac:dyDescent="0.2">
      <c r="A36" s="163" t="s">
        <v>30</v>
      </c>
      <c r="B36" s="100">
        <v>15</v>
      </c>
      <c r="C36" s="100">
        <v>24</v>
      </c>
      <c r="D36" s="100">
        <v>6</v>
      </c>
      <c r="E36" s="100">
        <v>21</v>
      </c>
      <c r="F36" s="100">
        <v>23</v>
      </c>
      <c r="G36" s="101">
        <v>38.155658644130078</v>
      </c>
      <c r="H36" s="102">
        <v>27</v>
      </c>
      <c r="I36" s="102">
        <v>15.483292255993335</v>
      </c>
      <c r="J36" s="103">
        <v>5.3875402576017377</v>
      </c>
      <c r="K36" s="104">
        <v>12.6524010947997</v>
      </c>
      <c r="L36" s="102">
        <v>26</v>
      </c>
      <c r="M36" s="102">
        <v>6.6765971865763527</v>
      </c>
      <c r="N36" s="105">
        <v>3.1624432400761684</v>
      </c>
      <c r="O36" s="101">
        <v>44.317137276640729</v>
      </c>
      <c r="P36" s="102">
        <v>20</v>
      </c>
      <c r="Q36" s="102">
        <v>23.025764265516187</v>
      </c>
      <c r="R36" s="103">
        <v>12.943282052513055</v>
      </c>
      <c r="S36" s="104">
        <v>36.602557647769615</v>
      </c>
      <c r="T36" s="102">
        <v>35</v>
      </c>
      <c r="U36" s="102">
        <v>10.127873825228727</v>
      </c>
      <c r="V36" s="105">
        <v>1.9459649609048124</v>
      </c>
      <c r="W36" s="101">
        <v>27.8461725198081</v>
      </c>
      <c r="X36" s="102">
        <v>22</v>
      </c>
      <c r="Y36" s="102">
        <v>14.738751017338567</v>
      </c>
      <c r="Z36" s="103">
        <v>6.4285430434526694</v>
      </c>
      <c r="AA36" s="104">
        <v>80.427602659974298</v>
      </c>
      <c r="AB36" s="102">
        <v>11</v>
      </c>
      <c r="AC36" s="102">
        <v>87.636303661488</v>
      </c>
      <c r="AD36" s="105">
        <v>92.357518706379224</v>
      </c>
      <c r="AE36" s="101">
        <v>49.386003827737909</v>
      </c>
      <c r="AF36" s="102">
        <v>15</v>
      </c>
      <c r="AG36" s="102">
        <v>66.501211921517751</v>
      </c>
      <c r="AH36" s="103">
        <v>71.052496782901201</v>
      </c>
      <c r="AI36" s="104">
        <v>39.394798523993877</v>
      </c>
      <c r="AJ36" s="102">
        <v>4</v>
      </c>
      <c r="AK36" s="102">
        <v>53.585536320107906</v>
      </c>
      <c r="AL36" s="105">
        <v>66.109425356205122</v>
      </c>
      <c r="AM36" s="101">
        <v>69.692608715634506</v>
      </c>
      <c r="AN36" s="102">
        <v>5</v>
      </c>
      <c r="AO36" s="102">
        <v>79.28906727854428</v>
      </c>
      <c r="AP36" s="103">
        <v>84.054922047300408</v>
      </c>
      <c r="AQ36" s="104">
        <v>25.119459649432564</v>
      </c>
      <c r="AR36" s="102">
        <v>19</v>
      </c>
      <c r="AS36" s="102">
        <v>18.188154690017079</v>
      </c>
      <c r="AT36" s="105">
        <v>15.462272371690805</v>
      </c>
      <c r="AU36" s="101">
        <v>27.257404009062903</v>
      </c>
      <c r="AV36" s="102">
        <v>31</v>
      </c>
      <c r="AW36" s="102">
        <v>17.809195738170416</v>
      </c>
      <c r="AX36" s="103">
        <v>12.24077090057153</v>
      </c>
      <c r="AY36" s="104">
        <v>12.84905</v>
      </c>
      <c r="AZ36" s="102">
        <v>36</v>
      </c>
      <c r="BA36" s="102">
        <v>12.660889999999998</v>
      </c>
      <c r="BB36" s="105">
        <v>12.604442000000001</v>
      </c>
      <c r="BC36" s="101">
        <v>95.117947957055094</v>
      </c>
      <c r="BD36" s="102">
        <v>40</v>
      </c>
      <c r="BE36" s="102">
        <v>96.957835599551018</v>
      </c>
      <c r="BF36" s="103">
        <v>97.509801892299791</v>
      </c>
      <c r="BG36" s="104">
        <v>97.883716666666672</v>
      </c>
      <c r="BH36" s="102">
        <v>8</v>
      </c>
      <c r="BI36" s="102">
        <v>98.387387692307684</v>
      </c>
      <c r="BJ36" s="105">
        <v>98.538488999999998</v>
      </c>
      <c r="BK36" s="101">
        <v>68.555556666666675</v>
      </c>
      <c r="BL36" s="102">
        <v>3</v>
      </c>
      <c r="BM36" s="102">
        <v>67.53846307692308</v>
      </c>
      <c r="BN36" s="103">
        <v>67.233334999999983</v>
      </c>
      <c r="BO36" s="104">
        <v>88</v>
      </c>
      <c r="BP36" s="102">
        <v>3</v>
      </c>
      <c r="BQ36" s="102">
        <v>88</v>
      </c>
      <c r="BR36" s="105">
        <v>88</v>
      </c>
      <c r="BS36" s="101" t="s">
        <v>80</v>
      </c>
      <c r="BT36" s="102" t="s">
        <v>80</v>
      </c>
      <c r="BU36" s="102">
        <v>64.400000000000006</v>
      </c>
      <c r="BV36" s="103">
        <v>49.5</v>
      </c>
      <c r="BW36" s="104">
        <v>1588.9200000000003</v>
      </c>
      <c r="BX36" s="102">
        <v>41</v>
      </c>
      <c r="BY36" s="102">
        <v>654.29999999999995</v>
      </c>
      <c r="BZ36" s="105">
        <v>475.67</v>
      </c>
      <c r="CA36" s="101" t="s">
        <v>80</v>
      </c>
      <c r="CB36" s="102" t="s">
        <v>80</v>
      </c>
      <c r="CC36" s="102">
        <v>132.19999999999999</v>
      </c>
      <c r="CD36" s="103">
        <v>82.460000000000008</v>
      </c>
      <c r="CE36" s="104">
        <v>9901.7999999999993</v>
      </c>
      <c r="CF36" s="102">
        <v>16</v>
      </c>
      <c r="CG36" s="102">
        <v>5135.57</v>
      </c>
      <c r="CH36" s="105">
        <v>4864.17</v>
      </c>
      <c r="CI36" s="101">
        <v>334.05972878185639</v>
      </c>
      <c r="CJ36" s="102">
        <v>24</v>
      </c>
      <c r="CK36" s="102">
        <v>193.94802960163756</v>
      </c>
      <c r="CL36" s="103">
        <v>185.96969078890436</v>
      </c>
      <c r="CM36" s="104">
        <v>18.984500000000001</v>
      </c>
      <c r="CN36" s="102">
        <v>16</v>
      </c>
      <c r="CO36" s="102">
        <v>17.399999999999999</v>
      </c>
      <c r="CP36" s="105">
        <v>17.256</v>
      </c>
      <c r="CQ36" s="101">
        <v>16.441176470588236</v>
      </c>
      <c r="CR36" s="102">
        <v>12</v>
      </c>
      <c r="CS36" s="102">
        <v>16.441176470588236</v>
      </c>
      <c r="CT36" s="103" t="s">
        <v>80</v>
      </c>
      <c r="CU36" s="104">
        <v>13.463359212270404</v>
      </c>
      <c r="CV36" s="102">
        <v>12</v>
      </c>
      <c r="CW36" s="102">
        <v>13.463359212270404</v>
      </c>
      <c r="CX36" s="105" t="s">
        <v>80</v>
      </c>
      <c r="CY36" s="101">
        <v>10799.745343091741</v>
      </c>
      <c r="CZ36" s="102">
        <v>9</v>
      </c>
      <c r="DA36" s="102">
        <v>6302.5632299111639</v>
      </c>
      <c r="DB36" s="103">
        <v>3401.953530313905</v>
      </c>
      <c r="DC36" s="150">
        <v>6.46935884999297</v>
      </c>
      <c r="DD36" s="102">
        <v>7</v>
      </c>
      <c r="DE36" s="154">
        <v>5.0950460820762986</v>
      </c>
      <c r="DF36" s="155">
        <v>3.5754755875860278</v>
      </c>
      <c r="DG36" s="101">
        <v>33.081591103088194</v>
      </c>
      <c r="DH36" s="102">
        <v>37</v>
      </c>
      <c r="DI36" s="102">
        <v>19.389169207463912</v>
      </c>
      <c r="DJ36" s="103">
        <v>11.226504356866309</v>
      </c>
      <c r="DK36" s="104">
        <v>28.664132996262538</v>
      </c>
      <c r="DL36" s="102">
        <v>6</v>
      </c>
      <c r="DM36" s="102">
        <v>26.687198593775534</v>
      </c>
      <c r="DN36" s="105">
        <v>25.517993595506884</v>
      </c>
      <c r="DO36" s="104">
        <v>50.228311984740223</v>
      </c>
      <c r="DP36" s="102">
        <v>37</v>
      </c>
      <c r="DQ36" s="102">
        <v>31.78112184594346</v>
      </c>
      <c r="DR36" s="105">
        <v>22.2796084123149</v>
      </c>
      <c r="DS36" s="101">
        <v>18.457084746267594</v>
      </c>
      <c r="DT36" s="102">
        <v>35</v>
      </c>
      <c r="DU36" s="102">
        <v>8.3201361259457567</v>
      </c>
      <c r="DV36" s="106">
        <v>4.0220590172942021</v>
      </c>
    </row>
    <row r="37" spans="1:126" s="87" customFormat="1" ht="15" customHeight="1" x14ac:dyDescent="0.2">
      <c r="A37" s="163" t="s">
        <v>31</v>
      </c>
      <c r="B37" s="100">
        <v>26</v>
      </c>
      <c r="C37" s="100">
        <v>26</v>
      </c>
      <c r="D37" s="100">
        <v>16</v>
      </c>
      <c r="E37" s="100">
        <v>42</v>
      </c>
      <c r="F37" s="100">
        <v>12</v>
      </c>
      <c r="G37" s="101">
        <v>44.173350314963336</v>
      </c>
      <c r="H37" s="102">
        <v>40</v>
      </c>
      <c r="I37" s="102">
        <v>20.739228299498123</v>
      </c>
      <c r="J37" s="103">
        <v>6.2161135107071939</v>
      </c>
      <c r="K37" s="104">
        <v>17.855403383464228</v>
      </c>
      <c r="L37" s="102">
        <v>44</v>
      </c>
      <c r="M37" s="102">
        <v>9.5951798189567796</v>
      </c>
      <c r="N37" s="105">
        <v>5.3002078534300185</v>
      </c>
      <c r="O37" s="101">
        <v>39.220982405395709</v>
      </c>
      <c r="P37" s="102">
        <v>11</v>
      </c>
      <c r="Q37" s="102">
        <v>23.95058965950308</v>
      </c>
      <c r="R37" s="103">
        <v>14.925305945538284</v>
      </c>
      <c r="S37" s="104">
        <v>33.328166434655785</v>
      </c>
      <c r="T37" s="102">
        <v>17</v>
      </c>
      <c r="U37" s="102">
        <v>11.931023710816156</v>
      </c>
      <c r="V37" s="105">
        <v>0.77459484340720108</v>
      </c>
      <c r="W37" s="101">
        <v>27.482297223612196</v>
      </c>
      <c r="X37" s="102">
        <v>20</v>
      </c>
      <c r="Y37" s="102">
        <v>15.218782121011587</v>
      </c>
      <c r="Z37" s="103">
        <v>6.3853369533144271</v>
      </c>
      <c r="AA37" s="104">
        <v>76.420387642155703</v>
      </c>
      <c r="AB37" s="102">
        <v>20</v>
      </c>
      <c r="AC37" s="102">
        <v>83.760565354910625</v>
      </c>
      <c r="AD37" s="105">
        <v>90.293626562595335</v>
      </c>
      <c r="AE37" s="101">
        <v>42.929846738875291</v>
      </c>
      <c r="AF37" s="102">
        <v>36</v>
      </c>
      <c r="AG37" s="102">
        <v>52.905958025764711</v>
      </c>
      <c r="AH37" s="103">
        <v>59.657531642573694</v>
      </c>
      <c r="AI37" s="104">
        <v>34.350421798632475</v>
      </c>
      <c r="AJ37" s="102">
        <v>15</v>
      </c>
      <c r="AK37" s="102">
        <v>46.201959136075295</v>
      </c>
      <c r="AL37" s="105">
        <v>57.415840994011027</v>
      </c>
      <c r="AM37" s="101">
        <v>65.626413028246915</v>
      </c>
      <c r="AN37" s="102">
        <v>13</v>
      </c>
      <c r="AO37" s="102">
        <v>75.911177749801951</v>
      </c>
      <c r="AP37" s="103">
        <v>83.950754447308611</v>
      </c>
      <c r="AQ37" s="104">
        <v>23.934491356668168</v>
      </c>
      <c r="AR37" s="102">
        <v>16</v>
      </c>
      <c r="AS37" s="102">
        <v>18.265702663929972</v>
      </c>
      <c r="AT37" s="105">
        <v>15.570486357505182</v>
      </c>
      <c r="AU37" s="101">
        <v>25.93497346758349</v>
      </c>
      <c r="AV37" s="102">
        <v>27</v>
      </c>
      <c r="AW37" s="102">
        <v>18.744238280591784</v>
      </c>
      <c r="AX37" s="103">
        <v>14.512218400526997</v>
      </c>
      <c r="AY37" s="104">
        <v>11.934553750000001</v>
      </c>
      <c r="AZ37" s="102">
        <v>10</v>
      </c>
      <c r="BA37" s="102">
        <v>11.749587500000001</v>
      </c>
      <c r="BB37" s="105">
        <v>11.687932083333331</v>
      </c>
      <c r="BC37" s="101">
        <v>97.886336545052458</v>
      </c>
      <c r="BD37" s="102">
        <v>5</v>
      </c>
      <c r="BE37" s="102">
        <v>98.130992043538683</v>
      </c>
      <c r="BF37" s="103">
        <v>98.214397327113588</v>
      </c>
      <c r="BG37" s="104">
        <v>97.761445625000022</v>
      </c>
      <c r="BH37" s="102">
        <v>9</v>
      </c>
      <c r="BI37" s="102">
        <v>98.112174761904768</v>
      </c>
      <c r="BJ37" s="105">
        <v>98.231571914893578</v>
      </c>
      <c r="BK37" s="101">
        <v>56.479166249999999</v>
      </c>
      <c r="BL37" s="102">
        <v>48</v>
      </c>
      <c r="BM37" s="102">
        <v>60.848957968749993</v>
      </c>
      <c r="BN37" s="103">
        <v>62.305555208333324</v>
      </c>
      <c r="BO37" s="104">
        <v>77</v>
      </c>
      <c r="BP37" s="102">
        <v>49</v>
      </c>
      <c r="BQ37" s="102">
        <v>79.40625</v>
      </c>
      <c r="BR37" s="105">
        <v>80.208333333333329</v>
      </c>
      <c r="BS37" s="101">
        <v>326.56</v>
      </c>
      <c r="BT37" s="102">
        <v>34</v>
      </c>
      <c r="BU37" s="102">
        <v>150.1</v>
      </c>
      <c r="BV37" s="103">
        <v>103.85</v>
      </c>
      <c r="BW37" s="104">
        <v>1046.4800000000002</v>
      </c>
      <c r="BX37" s="102">
        <v>25</v>
      </c>
      <c r="BY37" s="102">
        <v>624.59999999999991</v>
      </c>
      <c r="BZ37" s="105">
        <v>510.09000000000003</v>
      </c>
      <c r="CA37" s="101">
        <v>457.31999999999994</v>
      </c>
      <c r="CB37" s="102">
        <v>34</v>
      </c>
      <c r="CC37" s="102">
        <v>215.50000000000003</v>
      </c>
      <c r="CD37" s="103">
        <v>141.57000000000002</v>
      </c>
      <c r="CE37" s="104">
        <v>10630.38</v>
      </c>
      <c r="CF37" s="102">
        <v>24</v>
      </c>
      <c r="CG37" s="102">
        <v>5676.4</v>
      </c>
      <c r="CH37" s="105">
        <v>5075.66</v>
      </c>
      <c r="CI37" s="101">
        <v>308.67347957465938</v>
      </c>
      <c r="CJ37" s="102">
        <v>15</v>
      </c>
      <c r="CK37" s="102">
        <v>169.01159681843987</v>
      </c>
      <c r="CL37" s="103">
        <v>152.07616104880785</v>
      </c>
      <c r="CM37" s="104">
        <v>24.079000000000001</v>
      </c>
      <c r="CN37" s="102">
        <v>48</v>
      </c>
      <c r="CO37" s="102">
        <v>21.101800000000001</v>
      </c>
      <c r="CP37" s="105">
        <v>20.437000000000001</v>
      </c>
      <c r="CQ37" s="101">
        <v>22.955171384013006</v>
      </c>
      <c r="CR37" s="102">
        <v>44</v>
      </c>
      <c r="CS37" s="102">
        <v>22.955171384013006</v>
      </c>
      <c r="CT37" s="103" t="s">
        <v>80</v>
      </c>
      <c r="CU37" s="104">
        <v>25.884147310222112</v>
      </c>
      <c r="CV37" s="102">
        <v>45</v>
      </c>
      <c r="CW37" s="102">
        <v>25.884147310222112</v>
      </c>
      <c r="CX37" s="105" t="s">
        <v>80</v>
      </c>
      <c r="CY37" s="101">
        <v>10917.017513259865</v>
      </c>
      <c r="CZ37" s="102">
        <v>10</v>
      </c>
      <c r="DA37" s="102">
        <v>6729.7313882022127</v>
      </c>
      <c r="DB37" s="103">
        <v>3479.5651039414743</v>
      </c>
      <c r="DC37" s="150">
        <v>7.2338467009201635</v>
      </c>
      <c r="DD37" s="102">
        <v>14</v>
      </c>
      <c r="DE37" s="154">
        <v>5.3490116901400722</v>
      </c>
      <c r="DF37" s="155">
        <v>3.2542960324935231</v>
      </c>
      <c r="DG37" s="101">
        <v>21.647858852820889</v>
      </c>
      <c r="DH37" s="102">
        <v>3</v>
      </c>
      <c r="DI37" s="102">
        <v>16.750552678185439</v>
      </c>
      <c r="DJ37" s="103">
        <v>12.773840138137228</v>
      </c>
      <c r="DK37" s="104">
        <v>30.427842495557588</v>
      </c>
      <c r="DL37" s="102">
        <v>11</v>
      </c>
      <c r="DM37" s="102">
        <v>23.523684755791514</v>
      </c>
      <c r="DN37" s="105">
        <v>21.508357255108692</v>
      </c>
      <c r="DO37" s="104">
        <v>47.186687263741497</v>
      </c>
      <c r="DP37" s="102">
        <v>28</v>
      </c>
      <c r="DQ37" s="102">
        <v>31.780537983955675</v>
      </c>
      <c r="DR37" s="105">
        <v>23.625132030886903</v>
      </c>
      <c r="DS37" s="101">
        <v>15.822367125261309</v>
      </c>
      <c r="DT37" s="102">
        <v>26</v>
      </c>
      <c r="DU37" s="102">
        <v>9.8603686976131826</v>
      </c>
      <c r="DV37" s="106">
        <v>6.6208373946196639</v>
      </c>
    </row>
    <row r="38" spans="1:126" s="87" customFormat="1" ht="15" customHeight="1" x14ac:dyDescent="0.2">
      <c r="A38" s="163" t="s">
        <v>32</v>
      </c>
      <c r="B38" s="100">
        <v>23</v>
      </c>
      <c r="C38" s="100">
        <v>41</v>
      </c>
      <c r="D38" s="100">
        <v>34</v>
      </c>
      <c r="E38" s="100">
        <v>10</v>
      </c>
      <c r="F38" s="100">
        <v>10</v>
      </c>
      <c r="G38" s="101">
        <v>46.155930636390991</v>
      </c>
      <c r="H38" s="102">
        <v>47</v>
      </c>
      <c r="I38" s="102">
        <v>29.08248732675403</v>
      </c>
      <c r="J38" s="103">
        <v>9.7758328969631272</v>
      </c>
      <c r="K38" s="104">
        <v>15.89275988685676</v>
      </c>
      <c r="L38" s="102">
        <v>38</v>
      </c>
      <c r="M38" s="102">
        <v>12.15773394225811</v>
      </c>
      <c r="N38" s="105">
        <v>6.9974053932475968</v>
      </c>
      <c r="O38" s="101">
        <v>46.11190878182169</v>
      </c>
      <c r="P38" s="102">
        <v>26</v>
      </c>
      <c r="Q38" s="102">
        <v>32.607074716949086</v>
      </c>
      <c r="R38" s="103">
        <v>16.820871329933738</v>
      </c>
      <c r="S38" s="104">
        <v>37.16724816649544</v>
      </c>
      <c r="T38" s="102">
        <v>37</v>
      </c>
      <c r="U38" s="102">
        <v>19.183014385220641</v>
      </c>
      <c r="V38" s="105">
        <v>2.6712624723002945</v>
      </c>
      <c r="W38" s="101">
        <v>30.579816747521722</v>
      </c>
      <c r="X38" s="102">
        <v>34</v>
      </c>
      <c r="Y38" s="102">
        <v>19.208763009721824</v>
      </c>
      <c r="Z38" s="103">
        <v>5.7120781529304887</v>
      </c>
      <c r="AA38" s="104">
        <v>61.815928057385207</v>
      </c>
      <c r="AB38" s="102">
        <v>47</v>
      </c>
      <c r="AC38" s="102">
        <v>70.498836162218439</v>
      </c>
      <c r="AD38" s="105">
        <v>82.91498715487883</v>
      </c>
      <c r="AE38" s="101">
        <v>39.409142710082413</v>
      </c>
      <c r="AF38" s="102">
        <v>44</v>
      </c>
      <c r="AG38" s="102">
        <v>48.018656698066366</v>
      </c>
      <c r="AH38" s="103">
        <v>65.816163891749014</v>
      </c>
      <c r="AI38" s="104">
        <v>31.502676064225522</v>
      </c>
      <c r="AJ38" s="102">
        <v>27</v>
      </c>
      <c r="AK38" s="102">
        <v>41.604624705352336</v>
      </c>
      <c r="AL38" s="105">
        <v>53.579783979882414</v>
      </c>
      <c r="AM38" s="101">
        <v>66.620045153002025</v>
      </c>
      <c r="AN38" s="102">
        <v>10</v>
      </c>
      <c r="AO38" s="102">
        <v>69.623553859642016</v>
      </c>
      <c r="AP38" s="103">
        <v>74.736338737621537</v>
      </c>
      <c r="AQ38" s="104">
        <v>28.889409336449141</v>
      </c>
      <c r="AR38" s="102">
        <v>28</v>
      </c>
      <c r="AS38" s="102">
        <v>25.370491424192799</v>
      </c>
      <c r="AT38" s="105">
        <v>23.620512248413743</v>
      </c>
      <c r="AU38" s="101">
        <v>23.992244877786074</v>
      </c>
      <c r="AV38" s="102">
        <v>19</v>
      </c>
      <c r="AW38" s="102">
        <v>20.213858952815222</v>
      </c>
      <c r="AX38" s="103">
        <v>19.094741722429575</v>
      </c>
      <c r="AY38" s="104">
        <v>12.324848333333334</v>
      </c>
      <c r="AZ38" s="102">
        <v>20</v>
      </c>
      <c r="BA38" s="102">
        <v>12.551975909090908</v>
      </c>
      <c r="BB38" s="105">
        <v>12.63714875</v>
      </c>
      <c r="BC38" s="101">
        <v>97.065970319432424</v>
      </c>
      <c r="BD38" s="102">
        <v>10</v>
      </c>
      <c r="BE38" s="102">
        <v>92.578722002413542</v>
      </c>
      <c r="BF38" s="103">
        <v>91.082972563407253</v>
      </c>
      <c r="BG38" s="104">
        <v>97.185090000000002</v>
      </c>
      <c r="BH38" s="102">
        <v>34</v>
      </c>
      <c r="BI38" s="102">
        <v>97.232107000000013</v>
      </c>
      <c r="BJ38" s="105">
        <v>97.252257142857133</v>
      </c>
      <c r="BK38" s="101">
        <v>62.388889999999996</v>
      </c>
      <c r="BL38" s="102">
        <v>36</v>
      </c>
      <c r="BM38" s="102">
        <v>64.231884782608716</v>
      </c>
      <c r="BN38" s="103">
        <v>64.882353529411759</v>
      </c>
      <c r="BO38" s="104">
        <v>83.166666666666671</v>
      </c>
      <c r="BP38" s="102">
        <v>26</v>
      </c>
      <c r="BQ38" s="102">
        <v>81.260869565217391</v>
      </c>
      <c r="BR38" s="105">
        <v>80.588235294117652</v>
      </c>
      <c r="BS38" s="101" t="s">
        <v>80</v>
      </c>
      <c r="BT38" s="102" t="s">
        <v>80</v>
      </c>
      <c r="BU38" s="102" t="s">
        <v>80</v>
      </c>
      <c r="BV38" s="103" t="s">
        <v>80</v>
      </c>
      <c r="BW38" s="104" t="s">
        <v>80</v>
      </c>
      <c r="BX38" s="102" t="s">
        <v>80</v>
      </c>
      <c r="BY38" s="102" t="s">
        <v>80</v>
      </c>
      <c r="BZ38" s="105" t="s">
        <v>80</v>
      </c>
      <c r="CA38" s="101" t="s">
        <v>80</v>
      </c>
      <c r="CB38" s="102" t="s">
        <v>80</v>
      </c>
      <c r="CC38" s="102" t="s">
        <v>80</v>
      </c>
      <c r="CD38" s="103" t="s">
        <v>80</v>
      </c>
      <c r="CE38" s="104">
        <v>8087.5</v>
      </c>
      <c r="CF38" s="102">
        <v>7</v>
      </c>
      <c r="CG38" s="102">
        <v>4334.25</v>
      </c>
      <c r="CH38" s="105">
        <v>3584.07</v>
      </c>
      <c r="CI38" s="101">
        <v>297.28560453725191</v>
      </c>
      <c r="CJ38" s="102">
        <v>8</v>
      </c>
      <c r="CK38" s="102">
        <v>171.2499988957326</v>
      </c>
      <c r="CL38" s="103">
        <v>146.05831653797173</v>
      </c>
      <c r="CM38" s="104">
        <v>18.5807</v>
      </c>
      <c r="CN38" s="102">
        <v>11</v>
      </c>
      <c r="CO38" s="102">
        <v>16.466699999999999</v>
      </c>
      <c r="CP38" s="105">
        <v>15.741899999999999</v>
      </c>
      <c r="CQ38" s="101">
        <v>18.293471234647704</v>
      </c>
      <c r="CR38" s="102">
        <v>17</v>
      </c>
      <c r="CS38" s="102">
        <v>18.293471234647704</v>
      </c>
      <c r="CT38" s="103" t="s">
        <v>80</v>
      </c>
      <c r="CU38" s="104">
        <v>15.33655211587617</v>
      </c>
      <c r="CV38" s="102">
        <v>16</v>
      </c>
      <c r="CW38" s="102">
        <v>15.33655211587617</v>
      </c>
      <c r="CX38" s="105" t="s">
        <v>80</v>
      </c>
      <c r="CY38" s="101">
        <v>13785.699326856116</v>
      </c>
      <c r="CZ38" s="102">
        <v>34</v>
      </c>
      <c r="DA38" s="102">
        <v>9573.937326784624</v>
      </c>
      <c r="DB38" s="103">
        <v>4607.6333837966549</v>
      </c>
      <c r="DC38" s="150">
        <v>6.1098089529256248</v>
      </c>
      <c r="DD38" s="102">
        <v>3</v>
      </c>
      <c r="DE38" s="154">
        <v>5.8099684982088542</v>
      </c>
      <c r="DF38" s="155">
        <v>3.643050048123194</v>
      </c>
      <c r="DG38" s="101">
        <v>27.888338274948836</v>
      </c>
      <c r="DH38" s="102">
        <v>15</v>
      </c>
      <c r="DI38" s="102">
        <v>21.409918686075994</v>
      </c>
      <c r="DJ38" s="103">
        <v>12.447335170606417</v>
      </c>
      <c r="DK38" s="104">
        <v>31.456763259534071</v>
      </c>
      <c r="DL38" s="102">
        <v>19</v>
      </c>
      <c r="DM38" s="102">
        <v>27.764013507534223</v>
      </c>
      <c r="DN38" s="105">
        <v>23.917780179381023</v>
      </c>
      <c r="DO38" s="104">
        <v>43.934020101015733</v>
      </c>
      <c r="DP38" s="102">
        <v>8</v>
      </c>
      <c r="DQ38" s="102">
        <v>37.134396690473913</v>
      </c>
      <c r="DR38" s="105">
        <v>25.85552975311246</v>
      </c>
      <c r="DS38" s="101">
        <v>11.74346789028605</v>
      </c>
      <c r="DT38" s="102">
        <v>8</v>
      </c>
      <c r="DU38" s="102">
        <v>7.6369153222622694</v>
      </c>
      <c r="DV38" s="106">
        <v>4.0683250082789648</v>
      </c>
    </row>
    <row r="39" spans="1:126" s="87" customFormat="1" ht="15" customHeight="1" x14ac:dyDescent="0.2">
      <c r="A39" s="163" t="s">
        <v>33</v>
      </c>
      <c r="B39" s="100">
        <v>17</v>
      </c>
      <c r="C39" s="100">
        <v>6</v>
      </c>
      <c r="D39" s="100">
        <v>36</v>
      </c>
      <c r="E39" s="100">
        <v>30</v>
      </c>
      <c r="F39" s="100">
        <v>6</v>
      </c>
      <c r="G39" s="101">
        <v>31.48562925514878</v>
      </c>
      <c r="H39" s="102">
        <v>11</v>
      </c>
      <c r="I39" s="102">
        <v>18.244006426426267</v>
      </c>
      <c r="J39" s="103">
        <v>6.2048278987667871</v>
      </c>
      <c r="K39" s="104">
        <v>10.396748607966714</v>
      </c>
      <c r="L39" s="102">
        <v>18</v>
      </c>
      <c r="M39" s="102">
        <v>7.4701002522862225</v>
      </c>
      <c r="N39" s="105">
        <v>3.3148473480243412</v>
      </c>
      <c r="O39" s="101">
        <v>37.552925219141557</v>
      </c>
      <c r="P39" s="102">
        <v>8</v>
      </c>
      <c r="Q39" s="102">
        <v>27.629709998641417</v>
      </c>
      <c r="R39" s="103">
        <v>20.344646447812693</v>
      </c>
      <c r="S39" s="104">
        <v>28.377824626067174</v>
      </c>
      <c r="T39" s="102">
        <v>2</v>
      </c>
      <c r="U39" s="102">
        <v>12.610996301487615</v>
      </c>
      <c r="V39" s="105">
        <v>0.96975024669069521</v>
      </c>
      <c r="W39" s="101">
        <v>21.81175441018685</v>
      </c>
      <c r="X39" s="102">
        <v>11</v>
      </c>
      <c r="Y39" s="102">
        <v>13.923037844728164</v>
      </c>
      <c r="Z39" s="103">
        <v>5.7698805901947789</v>
      </c>
      <c r="AA39" s="104">
        <v>79.944975824590315</v>
      </c>
      <c r="AB39" s="102">
        <v>13</v>
      </c>
      <c r="AC39" s="102">
        <v>84.357994440906424</v>
      </c>
      <c r="AD39" s="105">
        <v>90.851841616649054</v>
      </c>
      <c r="AE39" s="101">
        <v>39.188918066183135</v>
      </c>
      <c r="AF39" s="102">
        <v>45</v>
      </c>
      <c r="AG39" s="102">
        <v>53.301002440015729</v>
      </c>
      <c r="AH39" s="103">
        <v>65.875329130441116</v>
      </c>
      <c r="AI39" s="104">
        <v>37.108450845824834</v>
      </c>
      <c r="AJ39" s="102">
        <v>8</v>
      </c>
      <c r="AK39" s="102">
        <v>48.797821153171078</v>
      </c>
      <c r="AL39" s="105">
        <v>59.708313538581869</v>
      </c>
      <c r="AM39" s="101">
        <v>63.661400343890463</v>
      </c>
      <c r="AN39" s="102">
        <v>18</v>
      </c>
      <c r="AO39" s="102">
        <v>73.246205083170707</v>
      </c>
      <c r="AP39" s="103">
        <v>81.125022323918841</v>
      </c>
      <c r="AQ39" s="104">
        <v>19.117836288878731</v>
      </c>
      <c r="AR39" s="102">
        <v>2</v>
      </c>
      <c r="AS39" s="102">
        <v>16.574982933231176</v>
      </c>
      <c r="AT39" s="105">
        <v>15.716178547849257</v>
      </c>
      <c r="AU39" s="101">
        <v>24.971758447979823</v>
      </c>
      <c r="AV39" s="102">
        <v>24</v>
      </c>
      <c r="AW39" s="102">
        <v>17.968795868301935</v>
      </c>
      <c r="AX39" s="103">
        <v>14.066014221071852</v>
      </c>
      <c r="AY39" s="104">
        <v>11.884867837837836</v>
      </c>
      <c r="AZ39" s="102">
        <v>10</v>
      </c>
      <c r="BA39" s="102">
        <v>12.21424409395973</v>
      </c>
      <c r="BB39" s="105">
        <v>12.323055892857143</v>
      </c>
      <c r="BC39" s="101">
        <v>94.119345514905049</v>
      </c>
      <c r="BD39" s="102">
        <v>48</v>
      </c>
      <c r="BE39" s="102">
        <v>95.175885595692876</v>
      </c>
      <c r="BF39" s="103">
        <v>95.579507649027562</v>
      </c>
      <c r="BG39" s="104">
        <v>97.039154857142805</v>
      </c>
      <c r="BH39" s="102">
        <v>36</v>
      </c>
      <c r="BI39" s="102">
        <v>97.156643591549283</v>
      </c>
      <c r="BJ39" s="105">
        <v>97.195074485981351</v>
      </c>
      <c r="BK39" s="101">
        <v>54.640351315789481</v>
      </c>
      <c r="BL39" s="102">
        <v>50</v>
      </c>
      <c r="BM39" s="102">
        <v>60.057017368421036</v>
      </c>
      <c r="BN39" s="103">
        <v>61.862572719298264</v>
      </c>
      <c r="BO39" s="104">
        <v>76.15789473684211</v>
      </c>
      <c r="BP39" s="102">
        <v>50</v>
      </c>
      <c r="BQ39" s="102">
        <v>81.15789473684211</v>
      </c>
      <c r="BR39" s="105">
        <v>82.824561403508767</v>
      </c>
      <c r="BS39" s="101">
        <v>477.19</v>
      </c>
      <c r="BT39" s="102">
        <v>37</v>
      </c>
      <c r="BU39" s="102">
        <v>229.6</v>
      </c>
      <c r="BV39" s="103">
        <v>120.13</v>
      </c>
      <c r="BW39" s="104">
        <v>1030.17</v>
      </c>
      <c r="BX39" s="102">
        <v>23</v>
      </c>
      <c r="BY39" s="102">
        <v>640.6</v>
      </c>
      <c r="BZ39" s="105">
        <v>478.29000000000008</v>
      </c>
      <c r="CA39" s="101">
        <v>493.46999999999991</v>
      </c>
      <c r="CB39" s="102">
        <v>35</v>
      </c>
      <c r="CC39" s="102">
        <v>236.50000000000003</v>
      </c>
      <c r="CD39" s="103">
        <v>144.48999999999998</v>
      </c>
      <c r="CE39" s="104">
        <v>9444.93</v>
      </c>
      <c r="CF39" s="102">
        <v>13</v>
      </c>
      <c r="CG39" s="102">
        <v>5907.01</v>
      </c>
      <c r="CH39" s="105">
        <v>5228.34</v>
      </c>
      <c r="CI39" s="101">
        <v>280.83410848716096</v>
      </c>
      <c r="CJ39" s="102">
        <v>7</v>
      </c>
      <c r="CK39" s="102">
        <v>171.78899834781157</v>
      </c>
      <c r="CL39" s="103">
        <v>150.87195758770164</v>
      </c>
      <c r="CM39" s="104">
        <v>22.967400000000001</v>
      </c>
      <c r="CN39" s="102">
        <v>44</v>
      </c>
      <c r="CO39" s="102">
        <v>20.9925</v>
      </c>
      <c r="CP39" s="105">
        <v>20.442499999999999</v>
      </c>
      <c r="CQ39" s="101">
        <v>22.005373717635564</v>
      </c>
      <c r="CR39" s="102">
        <v>37</v>
      </c>
      <c r="CS39" s="102">
        <v>22.005373717635564</v>
      </c>
      <c r="CT39" s="103" t="s">
        <v>80</v>
      </c>
      <c r="CU39" s="104">
        <v>18.936232037193577</v>
      </c>
      <c r="CV39" s="102">
        <v>25</v>
      </c>
      <c r="CW39" s="102">
        <v>18.936232037193577</v>
      </c>
      <c r="CX39" s="105" t="s">
        <v>80</v>
      </c>
      <c r="CY39" s="101">
        <v>9990.0916339559772</v>
      </c>
      <c r="CZ39" s="102">
        <v>3</v>
      </c>
      <c r="DA39" s="102">
        <v>6575.2390330813569</v>
      </c>
      <c r="DB39" s="103">
        <v>3418.0096211609293</v>
      </c>
      <c r="DC39" s="150">
        <v>6.9114626021721852</v>
      </c>
      <c r="DD39" s="102">
        <v>10</v>
      </c>
      <c r="DE39" s="154">
        <v>5.5717641914852027</v>
      </c>
      <c r="DF39" s="155">
        <v>3.1210426264560414</v>
      </c>
      <c r="DG39" s="101">
        <v>25.131538868619906</v>
      </c>
      <c r="DH39" s="102">
        <v>10</v>
      </c>
      <c r="DI39" s="102">
        <v>18.28253596601828</v>
      </c>
      <c r="DJ39" s="103">
        <v>11.222910409002491</v>
      </c>
      <c r="DK39" s="104">
        <v>27.854477688086849</v>
      </c>
      <c r="DL39" s="102">
        <v>4</v>
      </c>
      <c r="DM39" s="102">
        <v>24.890361947346083</v>
      </c>
      <c r="DN39" s="105">
        <v>22.931323188251387</v>
      </c>
      <c r="DO39" s="104">
        <v>45.771256962150318</v>
      </c>
      <c r="DP39" s="102">
        <v>18</v>
      </c>
      <c r="DQ39" s="102">
        <v>33.729474686947491</v>
      </c>
      <c r="DR39" s="105">
        <v>24.054360396126633</v>
      </c>
      <c r="DS39" s="101">
        <v>15.245904357377723</v>
      </c>
      <c r="DT39" s="102">
        <v>21</v>
      </c>
      <c r="DU39" s="102">
        <v>9.1193084604987327</v>
      </c>
      <c r="DV39" s="106">
        <v>5.9356607522304365</v>
      </c>
    </row>
    <row r="40" spans="1:126" s="87" customFormat="1" ht="15" customHeight="1" x14ac:dyDescent="0.2">
      <c r="A40" s="163" t="s">
        <v>34</v>
      </c>
      <c r="B40" s="100">
        <v>36</v>
      </c>
      <c r="C40" s="100">
        <v>36</v>
      </c>
      <c r="D40" s="100">
        <v>30</v>
      </c>
      <c r="E40" s="100">
        <v>23</v>
      </c>
      <c r="F40" s="100">
        <v>38</v>
      </c>
      <c r="G40" s="101">
        <v>42.918038257163751</v>
      </c>
      <c r="H40" s="102">
        <v>36</v>
      </c>
      <c r="I40" s="102">
        <v>23.138120533512506</v>
      </c>
      <c r="J40" s="103">
        <v>6.5266070325025547</v>
      </c>
      <c r="K40" s="104">
        <v>11.862789896709645</v>
      </c>
      <c r="L40" s="102">
        <v>22</v>
      </c>
      <c r="M40" s="102">
        <v>9.5372804642827766</v>
      </c>
      <c r="N40" s="105">
        <v>3.4749320649834168</v>
      </c>
      <c r="O40" s="101">
        <v>51.036486281518819</v>
      </c>
      <c r="P40" s="102">
        <v>36</v>
      </c>
      <c r="Q40" s="102">
        <v>31.584649656867697</v>
      </c>
      <c r="R40" s="103">
        <v>14.593768682183324</v>
      </c>
      <c r="S40" s="104">
        <v>38.191894808899391</v>
      </c>
      <c r="T40" s="102">
        <v>41</v>
      </c>
      <c r="U40" s="102">
        <v>18.837184841590666</v>
      </c>
      <c r="V40" s="105">
        <v>2.5247007833108919</v>
      </c>
      <c r="W40" s="101">
        <v>32.487612971734279</v>
      </c>
      <c r="X40" s="102">
        <v>39</v>
      </c>
      <c r="Y40" s="102">
        <v>19.014939034569075</v>
      </c>
      <c r="Z40" s="103">
        <v>6.0608507945525316</v>
      </c>
      <c r="AA40" s="104">
        <v>70.706810441194705</v>
      </c>
      <c r="AB40" s="102">
        <v>34</v>
      </c>
      <c r="AC40" s="102">
        <v>76.825870586072469</v>
      </c>
      <c r="AD40" s="105">
        <v>88.035858470281312</v>
      </c>
      <c r="AE40" s="101">
        <v>44.03875089487142</v>
      </c>
      <c r="AF40" s="102">
        <v>34</v>
      </c>
      <c r="AG40" s="102">
        <v>55.14113511900328</v>
      </c>
      <c r="AH40" s="103">
        <v>65.619780674740525</v>
      </c>
      <c r="AI40" s="104">
        <v>35.936694327614006</v>
      </c>
      <c r="AJ40" s="102">
        <v>12</v>
      </c>
      <c r="AK40" s="102">
        <v>48.881152662849082</v>
      </c>
      <c r="AL40" s="105">
        <v>63.061876410198948</v>
      </c>
      <c r="AM40" s="101">
        <v>59.214643254250412</v>
      </c>
      <c r="AN40" s="102">
        <v>31</v>
      </c>
      <c r="AO40" s="102">
        <v>67.245238855189797</v>
      </c>
      <c r="AP40" s="103">
        <v>79.02091878852049</v>
      </c>
      <c r="AQ40" s="104">
        <v>38.058485649392367</v>
      </c>
      <c r="AR40" s="102">
        <v>42</v>
      </c>
      <c r="AS40" s="102">
        <v>30.913807574342478</v>
      </c>
      <c r="AT40" s="105">
        <v>27.317724797417593</v>
      </c>
      <c r="AU40" s="101">
        <v>30.306822906775892</v>
      </c>
      <c r="AV40" s="102">
        <v>41</v>
      </c>
      <c r="AW40" s="102">
        <v>22.323320379900224</v>
      </c>
      <c r="AX40" s="103">
        <v>17.410108792491741</v>
      </c>
      <c r="AY40" s="104">
        <v>12.48645761904762</v>
      </c>
      <c r="AZ40" s="102">
        <v>27</v>
      </c>
      <c r="BA40" s="102">
        <v>12.648933780487807</v>
      </c>
      <c r="BB40" s="105">
        <v>12.704868196721312</v>
      </c>
      <c r="BC40" s="101">
        <v>96.228006784239227</v>
      </c>
      <c r="BD40" s="102">
        <v>25</v>
      </c>
      <c r="BE40" s="102">
        <v>96.771474601181708</v>
      </c>
      <c r="BF40" s="103">
        <v>96.969099261888033</v>
      </c>
      <c r="BG40" s="104">
        <v>97.68698000000002</v>
      </c>
      <c r="BH40" s="102">
        <v>13</v>
      </c>
      <c r="BI40" s="102">
        <v>98.076685394736842</v>
      </c>
      <c r="BJ40" s="105">
        <v>98.206587192982454</v>
      </c>
      <c r="BK40" s="101">
        <v>66.873016666666672</v>
      </c>
      <c r="BL40" s="102">
        <v>9</v>
      </c>
      <c r="BM40" s="102">
        <v>67.07228963855421</v>
      </c>
      <c r="BN40" s="103">
        <v>67.13978532258065</v>
      </c>
      <c r="BO40" s="104">
        <v>83.571428571428569</v>
      </c>
      <c r="BP40" s="102">
        <v>23</v>
      </c>
      <c r="BQ40" s="102">
        <v>84.144578313253007</v>
      </c>
      <c r="BR40" s="105">
        <v>84.338709677419359</v>
      </c>
      <c r="BS40" s="101">
        <v>137.55000000000001</v>
      </c>
      <c r="BT40" s="102">
        <v>12</v>
      </c>
      <c r="BU40" s="102">
        <v>102.8</v>
      </c>
      <c r="BV40" s="103">
        <v>54.98</v>
      </c>
      <c r="BW40" s="104">
        <v>823.06</v>
      </c>
      <c r="BX40" s="102">
        <v>13</v>
      </c>
      <c r="BY40" s="102">
        <v>651.6</v>
      </c>
      <c r="BZ40" s="105">
        <v>386.15</v>
      </c>
      <c r="CA40" s="101">
        <v>301.66000000000003</v>
      </c>
      <c r="CB40" s="102">
        <v>19</v>
      </c>
      <c r="CC40" s="102">
        <v>217.70000000000002</v>
      </c>
      <c r="CD40" s="103">
        <v>102.45</v>
      </c>
      <c r="CE40" s="104">
        <v>11432.44</v>
      </c>
      <c r="CF40" s="102">
        <v>30</v>
      </c>
      <c r="CG40" s="102">
        <v>5259.14</v>
      </c>
      <c r="CH40" s="105">
        <v>4177.2700000000004</v>
      </c>
      <c r="CI40" s="101">
        <v>399.6113873086602</v>
      </c>
      <c r="CJ40" s="102">
        <v>45</v>
      </c>
      <c r="CK40" s="102">
        <v>194.38373895139745</v>
      </c>
      <c r="CL40" s="103">
        <v>158.41718630986526</v>
      </c>
      <c r="CM40" s="104">
        <v>20.8521</v>
      </c>
      <c r="CN40" s="102">
        <v>26</v>
      </c>
      <c r="CO40" s="102">
        <v>17.9252</v>
      </c>
      <c r="CP40" s="105">
        <v>16.9071</v>
      </c>
      <c r="CQ40" s="101">
        <v>19.037703247530015</v>
      </c>
      <c r="CR40" s="102">
        <v>19</v>
      </c>
      <c r="CS40" s="102">
        <v>19.037703247530015</v>
      </c>
      <c r="CT40" s="103" t="s">
        <v>80</v>
      </c>
      <c r="CU40" s="104">
        <v>18.704809808236401</v>
      </c>
      <c r="CV40" s="102">
        <v>23</v>
      </c>
      <c r="CW40" s="102">
        <v>18.704809808236401</v>
      </c>
      <c r="CX40" s="105" t="s">
        <v>80</v>
      </c>
      <c r="CY40" s="101">
        <v>14003.786532249193</v>
      </c>
      <c r="CZ40" s="102">
        <v>35</v>
      </c>
      <c r="DA40" s="102">
        <v>8793.1473686654372</v>
      </c>
      <c r="DB40" s="103">
        <v>4229.8924255171123</v>
      </c>
      <c r="DC40" s="150">
        <v>9.9635176007238044</v>
      </c>
      <c r="DD40" s="102">
        <v>44</v>
      </c>
      <c r="DE40" s="154">
        <v>8.2907238816118838</v>
      </c>
      <c r="DF40" s="155">
        <v>4.6752940894787569</v>
      </c>
      <c r="DG40" s="101">
        <v>29.960406557455816</v>
      </c>
      <c r="DH40" s="102">
        <v>26</v>
      </c>
      <c r="DI40" s="102">
        <v>21.688358592535366</v>
      </c>
      <c r="DJ40" s="103">
        <v>14.172692833341626</v>
      </c>
      <c r="DK40" s="104">
        <v>37.336549594132897</v>
      </c>
      <c r="DL40" s="102">
        <v>39</v>
      </c>
      <c r="DM40" s="102">
        <v>30.668075696299411</v>
      </c>
      <c r="DN40" s="105">
        <v>26.560463725700874</v>
      </c>
      <c r="DO40" s="104">
        <v>46.676726163041664</v>
      </c>
      <c r="DP40" s="102">
        <v>24</v>
      </c>
      <c r="DQ40" s="102">
        <v>33.806116034412049</v>
      </c>
      <c r="DR40" s="105">
        <v>21.232071112984741</v>
      </c>
      <c r="DS40" s="101">
        <v>21.217079893567288</v>
      </c>
      <c r="DT40" s="102">
        <v>41</v>
      </c>
      <c r="DU40" s="102">
        <v>12.937637034694935</v>
      </c>
      <c r="DV40" s="106">
        <v>5.6881240077880628</v>
      </c>
    </row>
    <row r="41" spans="1:126" s="87" customFormat="1" ht="15" customHeight="1" x14ac:dyDescent="0.2">
      <c r="A41" s="163" t="s">
        <v>35</v>
      </c>
      <c r="B41" s="100">
        <v>19</v>
      </c>
      <c r="C41" s="100">
        <v>16</v>
      </c>
      <c r="D41" s="100">
        <v>45</v>
      </c>
      <c r="E41" s="100">
        <v>7</v>
      </c>
      <c r="F41" s="100">
        <v>21</v>
      </c>
      <c r="G41" s="101">
        <v>36.952553834491972</v>
      </c>
      <c r="H41" s="102">
        <v>22</v>
      </c>
      <c r="I41" s="102">
        <v>14.865099746136352</v>
      </c>
      <c r="J41" s="103">
        <v>3.7777840540006213</v>
      </c>
      <c r="K41" s="104">
        <v>16.068279448338231</v>
      </c>
      <c r="L41" s="102">
        <v>40</v>
      </c>
      <c r="M41" s="102">
        <v>7.0695481533031135</v>
      </c>
      <c r="N41" s="105">
        <v>1.3213178957774863</v>
      </c>
      <c r="O41" s="101">
        <v>42.855714064087167</v>
      </c>
      <c r="P41" s="102">
        <v>17</v>
      </c>
      <c r="Q41" s="102">
        <v>24.959971459756446</v>
      </c>
      <c r="R41" s="103">
        <v>15.753401116527428</v>
      </c>
      <c r="S41" s="104">
        <v>32.231823351549281</v>
      </c>
      <c r="T41" s="102">
        <v>11</v>
      </c>
      <c r="U41" s="102">
        <v>12.759952675056516</v>
      </c>
      <c r="V41" s="105">
        <v>2.5431774040429551</v>
      </c>
      <c r="W41" s="101">
        <v>16.174643960360864</v>
      </c>
      <c r="X41" s="102">
        <v>4</v>
      </c>
      <c r="Y41" s="102">
        <v>8.6674608117303631</v>
      </c>
      <c r="Z41" s="103">
        <v>4.7098803635778728</v>
      </c>
      <c r="AA41" s="104">
        <v>80.103297770694212</v>
      </c>
      <c r="AB41" s="102">
        <v>12</v>
      </c>
      <c r="AC41" s="102">
        <v>75.434361974566045</v>
      </c>
      <c r="AD41" s="105">
        <v>82.587166960989464</v>
      </c>
      <c r="AE41" s="101">
        <v>51.313422111768567</v>
      </c>
      <c r="AF41" s="102">
        <v>10</v>
      </c>
      <c r="AG41" s="102">
        <v>61.890108874808469</v>
      </c>
      <c r="AH41" s="103">
        <v>71.036976183122945</v>
      </c>
      <c r="AI41" s="104">
        <v>29.118187744708209</v>
      </c>
      <c r="AJ41" s="102">
        <v>40</v>
      </c>
      <c r="AK41" s="102">
        <v>43.713477361721786</v>
      </c>
      <c r="AL41" s="105">
        <v>51.43121803790266</v>
      </c>
      <c r="AM41" s="101">
        <v>52.603788377185701</v>
      </c>
      <c r="AN41" s="102">
        <v>47</v>
      </c>
      <c r="AO41" s="102">
        <v>61.453997932330495</v>
      </c>
      <c r="AP41" s="103">
        <v>71.139608421509635</v>
      </c>
      <c r="AQ41" s="104">
        <v>22.53449830054894</v>
      </c>
      <c r="AR41" s="102">
        <v>13</v>
      </c>
      <c r="AS41" s="102">
        <v>18.742715020687573</v>
      </c>
      <c r="AT41" s="105">
        <v>16.851799391013405</v>
      </c>
      <c r="AU41" s="101">
        <v>25.541030202997522</v>
      </c>
      <c r="AV41" s="102">
        <v>25</v>
      </c>
      <c r="AW41" s="102">
        <v>17.604779983387644</v>
      </c>
      <c r="AX41" s="103">
        <v>13.274014199492825</v>
      </c>
      <c r="AY41" s="104">
        <v>14.725540000000001</v>
      </c>
      <c r="AZ41" s="102">
        <v>49</v>
      </c>
      <c r="BA41" s="102">
        <v>13.105728333333333</v>
      </c>
      <c r="BB41" s="105">
        <v>12.781766000000001</v>
      </c>
      <c r="BC41" s="101">
        <v>90.458811261730972</v>
      </c>
      <c r="BD41" s="102">
        <v>50</v>
      </c>
      <c r="BE41" s="102">
        <v>96.25348274154841</v>
      </c>
      <c r="BF41" s="103">
        <v>97.412417037511915</v>
      </c>
      <c r="BG41" s="104">
        <v>94.510549999999995</v>
      </c>
      <c r="BH41" s="102">
        <v>49</v>
      </c>
      <c r="BI41" s="102">
        <v>97.639256666666668</v>
      </c>
      <c r="BJ41" s="105">
        <v>98.264997999999991</v>
      </c>
      <c r="BK41" s="101">
        <v>59.333329999999997</v>
      </c>
      <c r="BL41" s="102">
        <v>44</v>
      </c>
      <c r="BM41" s="102">
        <v>62.166666666666664</v>
      </c>
      <c r="BN41" s="103">
        <v>62.733333999999999</v>
      </c>
      <c r="BO41" s="104">
        <v>81</v>
      </c>
      <c r="BP41" s="102">
        <v>37</v>
      </c>
      <c r="BQ41" s="102">
        <v>83.333333333333329</v>
      </c>
      <c r="BR41" s="105">
        <v>83.8</v>
      </c>
      <c r="BS41" s="101" t="s">
        <v>80</v>
      </c>
      <c r="BT41" s="102" t="s">
        <v>80</v>
      </c>
      <c r="BU41" s="102" t="s">
        <v>80</v>
      </c>
      <c r="BV41" s="103" t="s">
        <v>80</v>
      </c>
      <c r="BW41" s="104" t="s">
        <v>80</v>
      </c>
      <c r="BX41" s="102" t="s">
        <v>80</v>
      </c>
      <c r="BY41" s="102" t="s">
        <v>80</v>
      </c>
      <c r="BZ41" s="105" t="s">
        <v>80</v>
      </c>
      <c r="CA41" s="101" t="s">
        <v>80</v>
      </c>
      <c r="CB41" s="102" t="s">
        <v>80</v>
      </c>
      <c r="CC41" s="102" t="s">
        <v>80</v>
      </c>
      <c r="CD41" s="103" t="s">
        <v>80</v>
      </c>
      <c r="CE41" s="104">
        <v>10073.709999999999</v>
      </c>
      <c r="CF41" s="102">
        <v>18</v>
      </c>
      <c r="CG41" s="102">
        <v>5155.6000000000004</v>
      </c>
      <c r="CH41" s="105">
        <v>4887.1400000000003</v>
      </c>
      <c r="CI41" s="101">
        <v>266.61000491400489</v>
      </c>
      <c r="CJ41" s="102">
        <v>6</v>
      </c>
      <c r="CK41" s="102">
        <v>178.50822021288769</v>
      </c>
      <c r="CL41" s="103">
        <v>173.6992215978434</v>
      </c>
      <c r="CM41" s="104">
        <v>16.4055</v>
      </c>
      <c r="CN41" s="102">
        <v>3</v>
      </c>
      <c r="CO41" s="102">
        <v>14.4725</v>
      </c>
      <c r="CP41" s="105">
        <v>14.3165</v>
      </c>
      <c r="CQ41" s="101">
        <v>17.550274223034734</v>
      </c>
      <c r="CR41" s="102">
        <v>16</v>
      </c>
      <c r="CS41" s="102">
        <v>17.550274223034734</v>
      </c>
      <c r="CT41" s="103" t="s">
        <v>80</v>
      </c>
      <c r="CU41" s="104">
        <v>13.618587531631011</v>
      </c>
      <c r="CV41" s="102">
        <v>13</v>
      </c>
      <c r="CW41" s="102">
        <v>13.618587531631011</v>
      </c>
      <c r="CX41" s="105" t="s">
        <v>80</v>
      </c>
      <c r="CY41" s="101">
        <v>12725.122663928991</v>
      </c>
      <c r="CZ41" s="102">
        <v>25</v>
      </c>
      <c r="DA41" s="102">
        <v>7508.9434989795845</v>
      </c>
      <c r="DB41" s="103">
        <v>3674.1248116761826</v>
      </c>
      <c r="DC41" s="150">
        <v>7.6874078367141232</v>
      </c>
      <c r="DD41" s="102">
        <v>21</v>
      </c>
      <c r="DE41" s="154">
        <v>6.440615288457896</v>
      </c>
      <c r="DF41" s="155">
        <v>6.7727747279322852</v>
      </c>
      <c r="DG41" s="101">
        <v>27.680957294120525</v>
      </c>
      <c r="DH41" s="102">
        <v>13</v>
      </c>
      <c r="DI41" s="102">
        <v>21.341204239498957</v>
      </c>
      <c r="DJ41" s="103">
        <v>15.20216320786111</v>
      </c>
      <c r="DK41" s="104">
        <v>34.211779607093682</v>
      </c>
      <c r="DL41" s="102">
        <v>26</v>
      </c>
      <c r="DM41" s="102">
        <v>26.776779668065437</v>
      </c>
      <c r="DN41" s="105">
        <v>28.734540438686455</v>
      </c>
      <c r="DO41" s="104">
        <v>50.502872380031924</v>
      </c>
      <c r="DP41" s="102">
        <v>38</v>
      </c>
      <c r="DQ41" s="102">
        <v>28.386755146175052</v>
      </c>
      <c r="DR41" s="105">
        <v>24.061352558070816</v>
      </c>
      <c r="DS41" s="101">
        <v>9.6349893139214551</v>
      </c>
      <c r="DT41" s="102">
        <v>5</v>
      </c>
      <c r="DU41" s="102">
        <v>5.471995016592369</v>
      </c>
      <c r="DV41" s="106">
        <v>3.3355688374678101</v>
      </c>
    </row>
    <row r="42" spans="1:126" s="87" customFormat="1" ht="15" customHeight="1" x14ac:dyDescent="0.2">
      <c r="A42" s="163" t="s">
        <v>36</v>
      </c>
      <c r="B42" s="100">
        <v>34</v>
      </c>
      <c r="C42" s="100">
        <v>15</v>
      </c>
      <c r="D42" s="100">
        <v>27</v>
      </c>
      <c r="E42" s="100">
        <v>44</v>
      </c>
      <c r="F42" s="100">
        <v>40</v>
      </c>
      <c r="G42" s="101">
        <v>36.66736898373594</v>
      </c>
      <c r="H42" s="102">
        <v>20</v>
      </c>
      <c r="I42" s="102">
        <v>18.591621016317436</v>
      </c>
      <c r="J42" s="103">
        <v>4.6160615463896733</v>
      </c>
      <c r="K42" s="104">
        <v>12.54519461088908</v>
      </c>
      <c r="L42" s="102">
        <v>25</v>
      </c>
      <c r="M42" s="102">
        <v>8.6084658853076608</v>
      </c>
      <c r="N42" s="105">
        <v>4.0223084814293912</v>
      </c>
      <c r="O42" s="101">
        <v>44.056078787782539</v>
      </c>
      <c r="P42" s="102">
        <v>18</v>
      </c>
      <c r="Q42" s="102">
        <v>28.480837914007154</v>
      </c>
      <c r="R42" s="103">
        <v>14.438943774041007</v>
      </c>
      <c r="S42" s="104">
        <v>33.08983583600854</v>
      </c>
      <c r="T42" s="102">
        <v>16</v>
      </c>
      <c r="U42" s="102">
        <v>15.423541681961186</v>
      </c>
      <c r="V42" s="105">
        <v>3.0357937638647439</v>
      </c>
      <c r="W42" s="101">
        <v>23.900141448236859</v>
      </c>
      <c r="X42" s="102">
        <v>13</v>
      </c>
      <c r="Y42" s="102">
        <v>14.485773682668285</v>
      </c>
      <c r="Z42" s="103">
        <v>5.4889942262636531</v>
      </c>
      <c r="AA42" s="104">
        <v>75.897243691630649</v>
      </c>
      <c r="AB42" s="102">
        <v>25</v>
      </c>
      <c r="AC42" s="102">
        <v>82.049847048071598</v>
      </c>
      <c r="AD42" s="105">
        <v>90.034600384683145</v>
      </c>
      <c r="AE42" s="101">
        <v>47.635285734164164</v>
      </c>
      <c r="AF42" s="102">
        <v>21</v>
      </c>
      <c r="AG42" s="102">
        <v>57.11253065540982</v>
      </c>
      <c r="AH42" s="103">
        <v>69.719489584106412</v>
      </c>
      <c r="AI42" s="104">
        <v>30.785398537038038</v>
      </c>
      <c r="AJ42" s="102">
        <v>30</v>
      </c>
      <c r="AK42" s="102">
        <v>42.682303589040224</v>
      </c>
      <c r="AL42" s="105">
        <v>54.436939375156243</v>
      </c>
      <c r="AM42" s="101">
        <v>60.70687499655142</v>
      </c>
      <c r="AN42" s="102">
        <v>29</v>
      </c>
      <c r="AO42" s="102">
        <v>70.595221915792038</v>
      </c>
      <c r="AP42" s="103">
        <v>82.342296193163932</v>
      </c>
      <c r="AQ42" s="104">
        <v>31.857804952912268</v>
      </c>
      <c r="AR42" s="102">
        <v>33</v>
      </c>
      <c r="AS42" s="102">
        <v>25.765441036362208</v>
      </c>
      <c r="AT42" s="105">
        <v>22.858055641992969</v>
      </c>
      <c r="AU42" s="101">
        <v>28.552095430208691</v>
      </c>
      <c r="AV42" s="102">
        <v>35</v>
      </c>
      <c r="AW42" s="102">
        <v>20.826732856155143</v>
      </c>
      <c r="AX42" s="103">
        <v>16.342255552987844</v>
      </c>
      <c r="AY42" s="104">
        <v>12.070301875</v>
      </c>
      <c r="AZ42" s="102">
        <v>16</v>
      </c>
      <c r="BA42" s="102">
        <v>12.120063416666664</v>
      </c>
      <c r="BB42" s="105">
        <v>12.138158522727274</v>
      </c>
      <c r="BC42" s="101">
        <v>96.402631045302272</v>
      </c>
      <c r="BD42" s="102">
        <v>19</v>
      </c>
      <c r="BE42" s="102">
        <v>96.945535321965423</v>
      </c>
      <c r="BF42" s="103">
        <v>97.14555268705189</v>
      </c>
      <c r="BG42" s="104">
        <v>97.365974193548382</v>
      </c>
      <c r="BH42" s="102">
        <v>28</v>
      </c>
      <c r="BI42" s="102">
        <v>97.712303064516107</v>
      </c>
      <c r="BJ42" s="105">
        <v>97.827746021505391</v>
      </c>
      <c r="BK42" s="101">
        <v>64.697916249999992</v>
      </c>
      <c r="BL42" s="102">
        <v>22</v>
      </c>
      <c r="BM42" s="102">
        <v>65.338582677165348</v>
      </c>
      <c r="BN42" s="103">
        <v>65.386524999999963</v>
      </c>
      <c r="BO42" s="104">
        <v>84.5625</v>
      </c>
      <c r="BP42" s="102">
        <v>19</v>
      </c>
      <c r="BQ42" s="102">
        <v>84.149606299212593</v>
      </c>
      <c r="BR42" s="105">
        <v>83.989361702127653</v>
      </c>
      <c r="BS42" s="101">
        <v>206.87</v>
      </c>
      <c r="BT42" s="102">
        <v>27</v>
      </c>
      <c r="BU42" s="102">
        <v>122.1</v>
      </c>
      <c r="BV42" s="103">
        <v>62.57</v>
      </c>
      <c r="BW42" s="104">
        <v>1201.98</v>
      </c>
      <c r="BX42" s="102">
        <v>36</v>
      </c>
      <c r="BY42" s="102">
        <v>860.8</v>
      </c>
      <c r="BZ42" s="105">
        <v>590.85</v>
      </c>
      <c r="CA42" s="101">
        <v>369.3</v>
      </c>
      <c r="CB42" s="102">
        <v>33</v>
      </c>
      <c r="CC42" s="102">
        <v>225.7</v>
      </c>
      <c r="CD42" s="103">
        <v>127.63000000000002</v>
      </c>
      <c r="CE42" s="104">
        <v>14417.96</v>
      </c>
      <c r="CF42" s="102">
        <v>46</v>
      </c>
      <c r="CG42" s="102">
        <v>6896.53</v>
      </c>
      <c r="CH42" s="105">
        <v>5789.75</v>
      </c>
      <c r="CI42" s="101">
        <v>405.82713944264509</v>
      </c>
      <c r="CJ42" s="102">
        <v>47</v>
      </c>
      <c r="CK42" s="102">
        <v>214.73368295701206</v>
      </c>
      <c r="CL42" s="103">
        <v>186.61445818445026</v>
      </c>
      <c r="CM42" s="104">
        <v>22.831199999999999</v>
      </c>
      <c r="CN42" s="102">
        <v>41</v>
      </c>
      <c r="CO42" s="102">
        <v>19.585899999999999</v>
      </c>
      <c r="CP42" s="105">
        <v>18.6829</v>
      </c>
      <c r="CQ42" s="101">
        <v>20.988154297863723</v>
      </c>
      <c r="CR42" s="102">
        <v>28</v>
      </c>
      <c r="CS42" s="102">
        <v>20.988154297863723</v>
      </c>
      <c r="CT42" s="103" t="s">
        <v>80</v>
      </c>
      <c r="CU42" s="104">
        <v>16.848081440877056</v>
      </c>
      <c r="CV42" s="102">
        <v>20</v>
      </c>
      <c r="CW42" s="102">
        <v>16.848081440877056</v>
      </c>
      <c r="CX42" s="105" t="s">
        <v>80</v>
      </c>
      <c r="CY42" s="101">
        <v>13346.717227746336</v>
      </c>
      <c r="CZ42" s="102">
        <v>30</v>
      </c>
      <c r="DA42" s="102">
        <v>8711.7941176988461</v>
      </c>
      <c r="DB42" s="103">
        <v>3903.4207277053074</v>
      </c>
      <c r="DC42" s="150">
        <v>9.560856197120442</v>
      </c>
      <c r="DD42" s="102">
        <v>38</v>
      </c>
      <c r="DE42" s="154">
        <v>7.7426137966106179</v>
      </c>
      <c r="DF42" s="155">
        <v>4.4152916998957155</v>
      </c>
      <c r="DG42" s="101">
        <v>34.342104660627825</v>
      </c>
      <c r="DH42" s="102">
        <v>43</v>
      </c>
      <c r="DI42" s="102">
        <v>25.052937459262832</v>
      </c>
      <c r="DJ42" s="103">
        <v>15.189675570712676</v>
      </c>
      <c r="DK42" s="104">
        <v>35.233822911442523</v>
      </c>
      <c r="DL42" s="102">
        <v>30</v>
      </c>
      <c r="DM42" s="102">
        <v>30.011633000328857</v>
      </c>
      <c r="DN42" s="105">
        <v>27.61623731888464</v>
      </c>
      <c r="DO42" s="104">
        <v>47.252205280349244</v>
      </c>
      <c r="DP42" s="102">
        <v>29</v>
      </c>
      <c r="DQ42" s="102">
        <v>34.555608610680558</v>
      </c>
      <c r="DR42" s="105">
        <v>22.267812343711533</v>
      </c>
      <c r="DS42" s="101">
        <v>22.635268583515444</v>
      </c>
      <c r="DT42" s="102">
        <v>46</v>
      </c>
      <c r="DU42" s="102">
        <v>12.687547334890956</v>
      </c>
      <c r="DV42" s="106">
        <v>5.7483846986814777</v>
      </c>
    </row>
    <row r="43" spans="1:126" s="87" customFormat="1" ht="15" customHeight="1" x14ac:dyDescent="0.2">
      <c r="A43" s="163" t="s">
        <v>37</v>
      </c>
      <c r="B43" s="100">
        <v>49</v>
      </c>
      <c r="C43" s="100">
        <v>43</v>
      </c>
      <c r="D43" s="100">
        <v>46</v>
      </c>
      <c r="E43" s="100">
        <v>39</v>
      </c>
      <c r="F43" s="100">
        <v>47</v>
      </c>
      <c r="G43" s="101">
        <v>44.314569862972128</v>
      </c>
      <c r="H43" s="102">
        <v>42</v>
      </c>
      <c r="I43" s="102">
        <v>24.159982176706006</v>
      </c>
      <c r="J43" s="103">
        <v>8.6581832649930472</v>
      </c>
      <c r="K43" s="104">
        <v>11.797331796096516</v>
      </c>
      <c r="L43" s="102">
        <v>21</v>
      </c>
      <c r="M43" s="102">
        <v>9.455017405965334</v>
      </c>
      <c r="N43" s="105">
        <v>6.3418648595217615</v>
      </c>
      <c r="O43" s="101">
        <v>60.204023735068176</v>
      </c>
      <c r="P43" s="102">
        <v>51</v>
      </c>
      <c r="Q43" s="102">
        <v>42.138109012943104</v>
      </c>
      <c r="R43" s="103">
        <v>23.356167560934011</v>
      </c>
      <c r="S43" s="104">
        <v>35.301122270756053</v>
      </c>
      <c r="T43" s="102">
        <v>27</v>
      </c>
      <c r="U43" s="102">
        <v>16.97571538205101</v>
      </c>
      <c r="V43" s="105">
        <v>2.3619293601628901</v>
      </c>
      <c r="W43" s="101">
        <v>34.304017988708793</v>
      </c>
      <c r="X43" s="102">
        <v>46</v>
      </c>
      <c r="Y43" s="102">
        <v>20.109322087292277</v>
      </c>
      <c r="Z43" s="103">
        <v>6.484751291047762</v>
      </c>
      <c r="AA43" s="104">
        <v>68.005582021031898</v>
      </c>
      <c r="AB43" s="102">
        <v>40</v>
      </c>
      <c r="AC43" s="102">
        <v>75.863638301914378</v>
      </c>
      <c r="AD43" s="105">
        <v>89.328163411606084</v>
      </c>
      <c r="AE43" s="101">
        <v>47.816259192801319</v>
      </c>
      <c r="AF43" s="102">
        <v>18</v>
      </c>
      <c r="AG43" s="102">
        <v>56.307367501381613</v>
      </c>
      <c r="AH43" s="103">
        <v>69.928413353071264</v>
      </c>
      <c r="AI43" s="104">
        <v>26.29924221596206</v>
      </c>
      <c r="AJ43" s="102">
        <v>50</v>
      </c>
      <c r="AK43" s="102">
        <v>37.639618894118669</v>
      </c>
      <c r="AL43" s="105">
        <v>49.106145438761381</v>
      </c>
      <c r="AM43" s="101">
        <v>56.971527087251886</v>
      </c>
      <c r="AN43" s="102">
        <v>38</v>
      </c>
      <c r="AO43" s="102">
        <v>61.951087753865551</v>
      </c>
      <c r="AP43" s="103">
        <v>72.150865686434173</v>
      </c>
      <c r="AQ43" s="104">
        <v>40.754231344436512</v>
      </c>
      <c r="AR43" s="102">
        <v>46</v>
      </c>
      <c r="AS43" s="102">
        <v>33.028938935461824</v>
      </c>
      <c r="AT43" s="105">
        <v>29.190518077152454</v>
      </c>
      <c r="AU43" s="101">
        <v>34.715185295517905</v>
      </c>
      <c r="AV43" s="102">
        <v>50</v>
      </c>
      <c r="AW43" s="102">
        <v>24.47723690514303</v>
      </c>
      <c r="AX43" s="103">
        <v>18.186615551166895</v>
      </c>
      <c r="AY43" s="104">
        <v>12.58223315789474</v>
      </c>
      <c r="AZ43" s="102">
        <v>29</v>
      </c>
      <c r="BA43" s="102">
        <v>12.302015147058826</v>
      </c>
      <c r="BB43" s="105">
        <v>12.19335918367347</v>
      </c>
      <c r="BC43" s="101">
        <v>95.121272890341444</v>
      </c>
      <c r="BD43" s="102">
        <v>40</v>
      </c>
      <c r="BE43" s="102">
        <v>94.850011793361475</v>
      </c>
      <c r="BF43" s="103">
        <v>94.72945130581482</v>
      </c>
      <c r="BG43" s="104">
        <v>97.579262500000013</v>
      </c>
      <c r="BH43" s="102">
        <v>18</v>
      </c>
      <c r="BI43" s="102">
        <v>97.361378775510204</v>
      </c>
      <c r="BJ43" s="105">
        <v>97.290713783783801</v>
      </c>
      <c r="BK43" s="101">
        <v>64.175437894736831</v>
      </c>
      <c r="BL43" s="102">
        <v>27</v>
      </c>
      <c r="BM43" s="102">
        <v>66.824785769230772</v>
      </c>
      <c r="BN43" s="103">
        <v>67.677965593220335</v>
      </c>
      <c r="BO43" s="104">
        <v>81.78947368421052</v>
      </c>
      <c r="BP43" s="102">
        <v>33</v>
      </c>
      <c r="BQ43" s="102">
        <v>82.217948717948715</v>
      </c>
      <c r="BR43" s="105">
        <v>82.355932203389827</v>
      </c>
      <c r="BS43" s="101">
        <v>151.66999999999999</v>
      </c>
      <c r="BT43" s="102">
        <v>15</v>
      </c>
      <c r="BU43" s="102">
        <v>134.5</v>
      </c>
      <c r="BV43" s="103">
        <v>93.02</v>
      </c>
      <c r="BW43" s="104">
        <v>1081.49</v>
      </c>
      <c r="BX43" s="102">
        <v>30</v>
      </c>
      <c r="BY43" s="102">
        <v>929.70000000000016</v>
      </c>
      <c r="BZ43" s="105">
        <v>542.06999999999994</v>
      </c>
      <c r="CA43" s="101">
        <v>252.5</v>
      </c>
      <c r="CB43" s="102">
        <v>8</v>
      </c>
      <c r="CC43" s="102">
        <v>209.00000000000003</v>
      </c>
      <c r="CD43" s="103" t="s">
        <v>80</v>
      </c>
      <c r="CE43" s="104">
        <v>14644.78</v>
      </c>
      <c r="CF43" s="102">
        <v>47</v>
      </c>
      <c r="CG43" s="102">
        <v>6556.36</v>
      </c>
      <c r="CH43" s="105">
        <v>5543.26</v>
      </c>
      <c r="CI43" s="101">
        <v>361.43061120385829</v>
      </c>
      <c r="CJ43" s="102">
        <v>32</v>
      </c>
      <c r="CK43" s="102">
        <v>195.61180340477372</v>
      </c>
      <c r="CL43" s="103">
        <v>174.84233184637901</v>
      </c>
      <c r="CM43" s="104">
        <v>21.2822</v>
      </c>
      <c r="CN43" s="102">
        <v>31</v>
      </c>
      <c r="CO43" s="102">
        <v>18.2803</v>
      </c>
      <c r="CP43" s="105">
        <v>17.612100000000002</v>
      </c>
      <c r="CQ43" s="101">
        <v>23.625307284254106</v>
      </c>
      <c r="CR43" s="102">
        <v>46</v>
      </c>
      <c r="CS43" s="102">
        <v>23.625307284254106</v>
      </c>
      <c r="CT43" s="103" t="s">
        <v>80</v>
      </c>
      <c r="CU43" s="104">
        <v>24.388901988524719</v>
      </c>
      <c r="CV43" s="102">
        <v>42</v>
      </c>
      <c r="CW43" s="102">
        <v>24.388901988524719</v>
      </c>
      <c r="CX43" s="105" t="s">
        <v>80</v>
      </c>
      <c r="CY43" s="101">
        <v>16333.117403145923</v>
      </c>
      <c r="CZ43" s="102">
        <v>46</v>
      </c>
      <c r="DA43" s="102">
        <v>11195.489764737546</v>
      </c>
      <c r="DB43" s="103">
        <v>5237.5708320588838</v>
      </c>
      <c r="DC43" s="150">
        <v>8.9264515371784761</v>
      </c>
      <c r="DD43" s="102">
        <v>31</v>
      </c>
      <c r="DE43" s="154">
        <v>7.8520500472949504</v>
      </c>
      <c r="DF43" s="155">
        <v>4.9973416164658646</v>
      </c>
      <c r="DG43" s="101">
        <v>37.515033791367742</v>
      </c>
      <c r="DH43" s="102">
        <v>48</v>
      </c>
      <c r="DI43" s="102">
        <v>26.149936747195294</v>
      </c>
      <c r="DJ43" s="103">
        <v>16.653283596575569</v>
      </c>
      <c r="DK43" s="104">
        <v>38.980128609808112</v>
      </c>
      <c r="DL43" s="102">
        <v>43</v>
      </c>
      <c r="DM43" s="102">
        <v>32.375468184274474</v>
      </c>
      <c r="DN43" s="105">
        <v>28.882709751267519</v>
      </c>
      <c r="DO43" s="104">
        <v>53.000020765306758</v>
      </c>
      <c r="DP43" s="102">
        <v>45</v>
      </c>
      <c r="DQ43" s="102">
        <v>40.197448232860658</v>
      </c>
      <c r="DR43" s="105">
        <v>29.01388566327811</v>
      </c>
      <c r="DS43" s="101">
        <v>22.18976108989223</v>
      </c>
      <c r="DT43" s="102">
        <v>45</v>
      </c>
      <c r="DU43" s="102">
        <v>14.032235883973723</v>
      </c>
      <c r="DV43" s="106">
        <v>5.5193005720139752</v>
      </c>
    </row>
    <row r="44" spans="1:126" s="87" customFormat="1" ht="15" customHeight="1" x14ac:dyDescent="0.2">
      <c r="A44" s="163" t="s">
        <v>38</v>
      </c>
      <c r="B44" s="100">
        <v>23</v>
      </c>
      <c r="C44" s="100">
        <v>31</v>
      </c>
      <c r="D44" s="100">
        <v>37</v>
      </c>
      <c r="E44" s="100">
        <v>3</v>
      </c>
      <c r="F44" s="100">
        <v>24</v>
      </c>
      <c r="G44" s="101">
        <v>39.457458010185356</v>
      </c>
      <c r="H44" s="102">
        <v>29</v>
      </c>
      <c r="I44" s="102">
        <v>20.414946049510778</v>
      </c>
      <c r="J44" s="103">
        <v>4.5228388882312176</v>
      </c>
      <c r="K44" s="104">
        <v>11.423984462873635</v>
      </c>
      <c r="L44" s="102">
        <v>20</v>
      </c>
      <c r="M44" s="102">
        <v>9.3906919306059056</v>
      </c>
      <c r="N44" s="105">
        <v>5.3174284183126623</v>
      </c>
      <c r="O44" s="101">
        <v>48.382427648229275</v>
      </c>
      <c r="P44" s="102">
        <v>32</v>
      </c>
      <c r="Q44" s="102">
        <v>29.7525761522419</v>
      </c>
      <c r="R44" s="103">
        <v>17.47115655445009</v>
      </c>
      <c r="S44" s="104">
        <v>39.260371058556295</v>
      </c>
      <c r="T44" s="102">
        <v>46</v>
      </c>
      <c r="U44" s="102">
        <v>18.451846145632327</v>
      </c>
      <c r="V44" s="105">
        <v>2.2875359686395167</v>
      </c>
      <c r="W44" s="101">
        <v>29.688318670430036</v>
      </c>
      <c r="X44" s="102">
        <v>32</v>
      </c>
      <c r="Y44" s="102">
        <v>17.839642451236269</v>
      </c>
      <c r="Z44" s="103">
        <v>3.8070252878178175</v>
      </c>
      <c r="AA44" s="104">
        <v>71.830812956820338</v>
      </c>
      <c r="AB44" s="102">
        <v>32</v>
      </c>
      <c r="AC44" s="102">
        <v>78.197009894784799</v>
      </c>
      <c r="AD44" s="105">
        <v>90.258847310245244</v>
      </c>
      <c r="AE44" s="101">
        <v>47.65260298637974</v>
      </c>
      <c r="AF44" s="102">
        <v>19</v>
      </c>
      <c r="AG44" s="102">
        <v>57.32237366083681</v>
      </c>
      <c r="AH44" s="103">
        <v>70.596011780132102</v>
      </c>
      <c r="AI44" s="104">
        <v>30.003643161449428</v>
      </c>
      <c r="AJ44" s="102">
        <v>35</v>
      </c>
      <c r="AK44" s="102">
        <v>42.239265978223287</v>
      </c>
      <c r="AL44" s="105">
        <v>54.26013141588588</v>
      </c>
      <c r="AM44" s="101">
        <v>54.799478188009445</v>
      </c>
      <c r="AN44" s="102">
        <v>43</v>
      </c>
      <c r="AO44" s="102">
        <v>63.24223584551271</v>
      </c>
      <c r="AP44" s="103">
        <v>76.182921468956707</v>
      </c>
      <c r="AQ44" s="104">
        <v>27.562818814122252</v>
      </c>
      <c r="AR44" s="102">
        <v>25</v>
      </c>
      <c r="AS44" s="102">
        <v>23.478287745863486</v>
      </c>
      <c r="AT44" s="105">
        <v>21.358897703252776</v>
      </c>
      <c r="AU44" s="101">
        <v>22.495603017178244</v>
      </c>
      <c r="AV44" s="102">
        <v>13</v>
      </c>
      <c r="AW44" s="102">
        <v>17.392153646418191</v>
      </c>
      <c r="AX44" s="103">
        <v>14.404534094943644</v>
      </c>
      <c r="AY44" s="104">
        <v>12.8158625</v>
      </c>
      <c r="AZ44" s="102">
        <v>36</v>
      </c>
      <c r="BA44" s="102">
        <v>13.163507812500001</v>
      </c>
      <c r="BB44" s="105">
        <v>13.279389583333334</v>
      </c>
      <c r="BC44" s="101">
        <v>95.284237135702739</v>
      </c>
      <c r="BD44" s="102">
        <v>38</v>
      </c>
      <c r="BE44" s="102">
        <v>95.291373677806035</v>
      </c>
      <c r="BF44" s="103">
        <v>95.294002930159877</v>
      </c>
      <c r="BG44" s="104">
        <v>96.903201249999995</v>
      </c>
      <c r="BH44" s="102">
        <v>37</v>
      </c>
      <c r="BI44" s="102">
        <v>96.917666249999996</v>
      </c>
      <c r="BJ44" s="105">
        <v>96.922487916666668</v>
      </c>
      <c r="BK44" s="101">
        <v>64.291666250000006</v>
      </c>
      <c r="BL44" s="102">
        <v>26</v>
      </c>
      <c r="BM44" s="102">
        <v>64.383838484848482</v>
      </c>
      <c r="BN44" s="103">
        <v>64.413333600000001</v>
      </c>
      <c r="BO44" s="104">
        <v>85.625</v>
      </c>
      <c r="BP44" s="102">
        <v>11</v>
      </c>
      <c r="BQ44" s="102">
        <v>85.090909090909093</v>
      </c>
      <c r="BR44" s="105">
        <v>84.92</v>
      </c>
      <c r="BS44" s="101">
        <v>56.07</v>
      </c>
      <c r="BT44" s="102">
        <v>1</v>
      </c>
      <c r="BU44" s="102">
        <v>43.4</v>
      </c>
      <c r="BV44" s="103">
        <v>18.059999999999999</v>
      </c>
      <c r="BW44" s="104">
        <v>551.2299999999999</v>
      </c>
      <c r="BX44" s="102">
        <v>3</v>
      </c>
      <c r="BY44" s="102">
        <v>459.6</v>
      </c>
      <c r="BZ44" s="105">
        <v>351.78000000000003</v>
      </c>
      <c r="CA44" s="101">
        <v>168.92999999999998</v>
      </c>
      <c r="CB44" s="102">
        <v>2</v>
      </c>
      <c r="CC44" s="102">
        <v>129.80000000000001</v>
      </c>
      <c r="CD44" s="103" t="s">
        <v>80</v>
      </c>
      <c r="CE44" s="104">
        <v>7958.77</v>
      </c>
      <c r="CF44" s="102">
        <v>5</v>
      </c>
      <c r="CG44" s="102">
        <v>3753.98</v>
      </c>
      <c r="CH44" s="105">
        <v>3328.55</v>
      </c>
      <c r="CI44" s="101">
        <v>301.93868229587713</v>
      </c>
      <c r="CJ44" s="102">
        <v>11</v>
      </c>
      <c r="CK44" s="102">
        <v>163.84586820965532</v>
      </c>
      <c r="CL44" s="103">
        <v>149.87388469701989</v>
      </c>
      <c r="CM44" s="104">
        <v>18.623699999999999</v>
      </c>
      <c r="CN44" s="102">
        <v>11</v>
      </c>
      <c r="CO44" s="102">
        <v>14.75</v>
      </c>
      <c r="CP44" s="105">
        <v>14.118</v>
      </c>
      <c r="CQ44" s="101">
        <v>17.115876450914811</v>
      </c>
      <c r="CR44" s="102">
        <v>14</v>
      </c>
      <c r="CS44" s="102">
        <v>17.115876450914811</v>
      </c>
      <c r="CT44" s="103" t="s">
        <v>80</v>
      </c>
      <c r="CU44" s="104">
        <v>9.8980064904960603</v>
      </c>
      <c r="CV44" s="102">
        <v>2</v>
      </c>
      <c r="CW44" s="102">
        <v>9.8980064904960603</v>
      </c>
      <c r="CX44" s="105" t="s">
        <v>80</v>
      </c>
      <c r="CY44" s="101">
        <v>12515.217302682344</v>
      </c>
      <c r="CZ44" s="102">
        <v>23</v>
      </c>
      <c r="DA44" s="102">
        <v>7264.0635780815974</v>
      </c>
      <c r="DB44" s="103">
        <v>3492.1553783322524</v>
      </c>
      <c r="DC44" s="150">
        <v>6.3097110746604814</v>
      </c>
      <c r="DD44" s="102">
        <v>5</v>
      </c>
      <c r="DE44" s="154">
        <v>5.4107101212924427</v>
      </c>
      <c r="DF44" s="155">
        <v>4.0141100099627707</v>
      </c>
      <c r="DG44" s="101">
        <v>29.405629583242494</v>
      </c>
      <c r="DH44" s="102">
        <v>23</v>
      </c>
      <c r="DI44" s="102">
        <v>19.775717273943577</v>
      </c>
      <c r="DJ44" s="103">
        <v>8.7840314132548976</v>
      </c>
      <c r="DK44" s="104">
        <v>35.634093402457815</v>
      </c>
      <c r="DL44" s="102">
        <v>31</v>
      </c>
      <c r="DM44" s="102">
        <v>27.134724773647179</v>
      </c>
      <c r="DN44" s="105">
        <v>24.79983657760992</v>
      </c>
      <c r="DO44" s="104">
        <v>51.229128248449825</v>
      </c>
      <c r="DP44" s="102">
        <v>42</v>
      </c>
      <c r="DQ44" s="102">
        <v>39.352281887356781</v>
      </c>
      <c r="DR44" s="105">
        <v>27.034018837012439</v>
      </c>
      <c r="DS44" s="101">
        <v>14.014585474966919</v>
      </c>
      <c r="DT44" s="102">
        <v>18</v>
      </c>
      <c r="DU44" s="102">
        <v>8.0733638151513425</v>
      </c>
      <c r="DV44" s="106">
        <v>3.4966592146433819</v>
      </c>
    </row>
    <row r="45" spans="1:126" s="87" customFormat="1" ht="15" customHeight="1" x14ac:dyDescent="0.2">
      <c r="A45" s="163" t="s">
        <v>39</v>
      </c>
      <c r="B45" s="100">
        <v>18</v>
      </c>
      <c r="C45" s="100">
        <v>14</v>
      </c>
      <c r="D45" s="100">
        <v>9</v>
      </c>
      <c r="E45" s="100">
        <v>32</v>
      </c>
      <c r="F45" s="100">
        <v>31</v>
      </c>
      <c r="G45" s="101">
        <v>29.598853868194841</v>
      </c>
      <c r="H45" s="102">
        <v>8</v>
      </c>
      <c r="I45" s="102">
        <v>14.652123155198552</v>
      </c>
      <c r="J45" s="103">
        <v>4.3992432207440357</v>
      </c>
      <c r="K45" s="104">
        <v>13.182693152208918</v>
      </c>
      <c r="L45" s="102">
        <v>32</v>
      </c>
      <c r="M45" s="102">
        <v>7.9721092871045967</v>
      </c>
      <c r="N45" s="105">
        <v>3.9925545406854814</v>
      </c>
      <c r="O45" s="101">
        <v>45.563524854374016</v>
      </c>
      <c r="P45" s="102">
        <v>24</v>
      </c>
      <c r="Q45" s="102">
        <v>27.773521090566888</v>
      </c>
      <c r="R45" s="103">
        <v>14.423892785505032</v>
      </c>
      <c r="S45" s="104">
        <v>32.537767183530512</v>
      </c>
      <c r="T45" s="102">
        <v>13</v>
      </c>
      <c r="U45" s="102">
        <v>12.476493011075474</v>
      </c>
      <c r="V45" s="105">
        <v>1.1328334573088077</v>
      </c>
      <c r="W45" s="101">
        <v>24.239809859673592</v>
      </c>
      <c r="X45" s="102">
        <v>14</v>
      </c>
      <c r="Y45" s="102">
        <v>12.93085905929896</v>
      </c>
      <c r="Z45" s="103">
        <v>3.9478991659547034</v>
      </c>
      <c r="AA45" s="104">
        <v>84.624355211275926</v>
      </c>
      <c r="AB45" s="102">
        <v>4</v>
      </c>
      <c r="AC45" s="102">
        <v>87.595525938705464</v>
      </c>
      <c r="AD45" s="105">
        <v>92.835217479118143</v>
      </c>
      <c r="AE45" s="101">
        <v>44.230562086491346</v>
      </c>
      <c r="AF45" s="102">
        <v>33</v>
      </c>
      <c r="AG45" s="102">
        <v>58.86733666536815</v>
      </c>
      <c r="AH45" s="103">
        <v>69.315586295189831</v>
      </c>
      <c r="AI45" s="104">
        <v>33.670611019199534</v>
      </c>
      <c r="AJ45" s="102">
        <v>21</v>
      </c>
      <c r="AK45" s="102">
        <v>46.417633405246349</v>
      </c>
      <c r="AL45" s="105">
        <v>59.206452956717705</v>
      </c>
      <c r="AM45" s="101">
        <v>68.376150785905949</v>
      </c>
      <c r="AN45" s="102">
        <v>6</v>
      </c>
      <c r="AO45" s="102">
        <v>72.555778601413323</v>
      </c>
      <c r="AP45" s="103">
        <v>77.056115560997185</v>
      </c>
      <c r="AQ45" s="104">
        <v>24.627752235484643</v>
      </c>
      <c r="AR45" s="102">
        <v>17</v>
      </c>
      <c r="AS45" s="102">
        <v>20.665121207496959</v>
      </c>
      <c r="AT45" s="105">
        <v>18.665413855984436</v>
      </c>
      <c r="AU45" s="101">
        <v>24.339594883298265</v>
      </c>
      <c r="AV45" s="102">
        <v>21</v>
      </c>
      <c r="AW45" s="102">
        <v>17.943181626684957</v>
      </c>
      <c r="AX45" s="103">
        <v>14.165405834437896</v>
      </c>
      <c r="AY45" s="104">
        <v>12.260933142857144</v>
      </c>
      <c r="AZ45" s="102">
        <v>20</v>
      </c>
      <c r="BA45" s="102">
        <v>12.074932262773718</v>
      </c>
      <c r="BB45" s="105">
        <v>12.011108431372545</v>
      </c>
      <c r="BC45" s="101">
        <v>95.420598234871008</v>
      </c>
      <c r="BD45" s="102">
        <v>36</v>
      </c>
      <c r="BE45" s="102">
        <v>96.485344863381414</v>
      </c>
      <c r="BF45" s="103">
        <v>96.82355849831994</v>
      </c>
      <c r="BG45" s="104">
        <v>97.795579696969668</v>
      </c>
      <c r="BH45" s="102">
        <v>9</v>
      </c>
      <c r="BI45" s="102">
        <v>97.978815808823555</v>
      </c>
      <c r="BJ45" s="105">
        <v>98.037522524271822</v>
      </c>
      <c r="BK45" s="101">
        <v>63.453703055555543</v>
      </c>
      <c r="BL45" s="102">
        <v>32</v>
      </c>
      <c r="BM45" s="102">
        <v>63.979166875000018</v>
      </c>
      <c r="BN45" s="103">
        <v>64.154321481481489</v>
      </c>
      <c r="BO45" s="104">
        <v>83.722222222222229</v>
      </c>
      <c r="BP45" s="102">
        <v>22</v>
      </c>
      <c r="BQ45" s="102">
        <v>83.041666666666671</v>
      </c>
      <c r="BR45" s="105">
        <v>82.81481481481481</v>
      </c>
      <c r="BS45" s="101">
        <v>436.23</v>
      </c>
      <c r="BT45" s="102">
        <v>36</v>
      </c>
      <c r="BU45" s="102">
        <v>198.7</v>
      </c>
      <c r="BV45" s="103">
        <v>87.71</v>
      </c>
      <c r="BW45" s="104">
        <v>1099.17</v>
      </c>
      <c r="BX45" s="102">
        <v>32</v>
      </c>
      <c r="BY45" s="102">
        <v>783.3</v>
      </c>
      <c r="BZ45" s="105">
        <v>554.37</v>
      </c>
      <c r="CA45" s="101">
        <v>361</v>
      </c>
      <c r="CB45" s="102">
        <v>30</v>
      </c>
      <c r="CC45" s="102">
        <v>224.60000000000002</v>
      </c>
      <c r="CD45" s="103">
        <v>135.57000000000002</v>
      </c>
      <c r="CE45" s="104">
        <v>10953.45</v>
      </c>
      <c r="CF45" s="102">
        <v>27</v>
      </c>
      <c r="CG45" s="102">
        <v>6271.11</v>
      </c>
      <c r="CH45" s="105">
        <v>5789.84</v>
      </c>
      <c r="CI45" s="101">
        <v>308.98147377446884</v>
      </c>
      <c r="CJ45" s="102">
        <v>16</v>
      </c>
      <c r="CK45" s="102">
        <v>184.82915964126084</v>
      </c>
      <c r="CL45" s="103">
        <v>172.06821254377121</v>
      </c>
      <c r="CM45" s="104">
        <v>21.940999999999999</v>
      </c>
      <c r="CN45" s="102">
        <v>34</v>
      </c>
      <c r="CO45" s="102">
        <v>18.824999999999999</v>
      </c>
      <c r="CP45" s="105">
        <v>18.342700000000001</v>
      </c>
      <c r="CQ45" s="101">
        <v>20.902842861605748</v>
      </c>
      <c r="CR45" s="102">
        <v>27</v>
      </c>
      <c r="CS45" s="102">
        <v>20.902842861605748</v>
      </c>
      <c r="CT45" s="103" t="s">
        <v>80</v>
      </c>
      <c r="CU45" s="104">
        <v>17.07996217295366</v>
      </c>
      <c r="CV45" s="102">
        <v>21</v>
      </c>
      <c r="CW45" s="102">
        <v>17.07996217295366</v>
      </c>
      <c r="CX45" s="105" t="s">
        <v>80</v>
      </c>
      <c r="CY45" s="101">
        <v>11915.441596542554</v>
      </c>
      <c r="CZ45" s="102">
        <v>20</v>
      </c>
      <c r="DA45" s="102">
        <v>8056.8896808517693</v>
      </c>
      <c r="DB45" s="103">
        <v>3992.8530663620049</v>
      </c>
      <c r="DC45" s="150">
        <v>9.018323048126728</v>
      </c>
      <c r="DD45" s="102">
        <v>32</v>
      </c>
      <c r="DE45" s="154">
        <v>7.5192213213679535</v>
      </c>
      <c r="DF45" s="155">
        <v>3.9341044627880066</v>
      </c>
      <c r="DG45" s="101">
        <v>30.539822182763732</v>
      </c>
      <c r="DH45" s="102">
        <v>28</v>
      </c>
      <c r="DI45" s="102">
        <v>22.482381729181895</v>
      </c>
      <c r="DJ45" s="103">
        <v>13.923466192111105</v>
      </c>
      <c r="DK45" s="104">
        <v>32.854866049047033</v>
      </c>
      <c r="DL45" s="102">
        <v>22</v>
      </c>
      <c r="DM45" s="102">
        <v>29.092481517415187</v>
      </c>
      <c r="DN45" s="105">
        <v>27.546917636227501</v>
      </c>
      <c r="DO45" s="104">
        <v>49.284768956201852</v>
      </c>
      <c r="DP45" s="102">
        <v>35</v>
      </c>
      <c r="DQ45" s="102">
        <v>34.631713540317691</v>
      </c>
      <c r="DR45" s="105">
        <v>23.934830955472215</v>
      </c>
      <c r="DS45" s="101">
        <v>21.173433268877933</v>
      </c>
      <c r="DT45" s="102">
        <v>41</v>
      </c>
      <c r="DU45" s="102">
        <v>10.672710266200475</v>
      </c>
      <c r="DV45" s="106">
        <v>4.6369010773621779</v>
      </c>
    </row>
    <row r="46" spans="1:126" s="87" customFormat="1" ht="15" customHeight="1" x14ac:dyDescent="0.2">
      <c r="A46" s="163" t="s">
        <v>40</v>
      </c>
      <c r="B46" s="100">
        <v>7</v>
      </c>
      <c r="C46" s="100">
        <v>11</v>
      </c>
      <c r="D46" s="100">
        <v>5</v>
      </c>
      <c r="E46" s="100">
        <v>29</v>
      </c>
      <c r="F46" s="100">
        <v>8</v>
      </c>
      <c r="G46" s="101">
        <v>34.362901144282887</v>
      </c>
      <c r="H46" s="102">
        <v>15</v>
      </c>
      <c r="I46" s="102">
        <v>16.382923706046938</v>
      </c>
      <c r="J46" s="103">
        <v>4.0773773342322128</v>
      </c>
      <c r="K46" s="104">
        <v>8.4320992975046334</v>
      </c>
      <c r="L46" s="102">
        <v>9</v>
      </c>
      <c r="M46" s="102">
        <v>5.935809801904635</v>
      </c>
      <c r="N46" s="105">
        <v>2.9903782390550906</v>
      </c>
      <c r="O46" s="101">
        <v>37.489977310211941</v>
      </c>
      <c r="P46" s="102">
        <v>6</v>
      </c>
      <c r="Q46" s="102">
        <v>21.900007286419694</v>
      </c>
      <c r="R46" s="103">
        <v>11.518162993604747</v>
      </c>
      <c r="S46" s="104">
        <v>32.764109025797467</v>
      </c>
      <c r="T46" s="102">
        <v>14</v>
      </c>
      <c r="U46" s="102">
        <v>12.823265048870988</v>
      </c>
      <c r="V46" s="105">
        <v>0.63892398939016204</v>
      </c>
      <c r="W46" s="101">
        <v>28.141958873577106</v>
      </c>
      <c r="X46" s="102">
        <v>24</v>
      </c>
      <c r="Y46" s="102">
        <v>15.654949609429977</v>
      </c>
      <c r="Z46" s="103">
        <v>4.3105229241698835</v>
      </c>
      <c r="AA46" s="104">
        <v>81.880912666294151</v>
      </c>
      <c r="AB46" s="102">
        <v>7</v>
      </c>
      <c r="AC46" s="102">
        <v>86.013660965254275</v>
      </c>
      <c r="AD46" s="105">
        <v>93.729407398018438</v>
      </c>
      <c r="AE46" s="101">
        <v>47.196368860274532</v>
      </c>
      <c r="AF46" s="102">
        <v>23</v>
      </c>
      <c r="AG46" s="102">
        <v>59.94897342679252</v>
      </c>
      <c r="AH46" s="103">
        <v>73.967097318758078</v>
      </c>
      <c r="AI46" s="104">
        <v>38.955097625471069</v>
      </c>
      <c r="AJ46" s="102">
        <v>6</v>
      </c>
      <c r="AK46" s="102">
        <v>51.913194777628121</v>
      </c>
      <c r="AL46" s="105">
        <v>63.414017689553802</v>
      </c>
      <c r="AM46" s="101">
        <v>67.21355880912644</v>
      </c>
      <c r="AN46" s="102">
        <v>8</v>
      </c>
      <c r="AO46" s="102">
        <v>76.481995629880046</v>
      </c>
      <c r="AP46" s="103">
        <v>85.627552018704534</v>
      </c>
      <c r="AQ46" s="104">
        <v>20.968025351452869</v>
      </c>
      <c r="AR46" s="102">
        <v>8</v>
      </c>
      <c r="AS46" s="102">
        <v>16.431486654709069</v>
      </c>
      <c r="AT46" s="105">
        <v>14.161111433097897</v>
      </c>
      <c r="AU46" s="101">
        <v>20.785023535352533</v>
      </c>
      <c r="AV46" s="102">
        <v>6</v>
      </c>
      <c r="AW46" s="102">
        <v>15.763624356385922</v>
      </c>
      <c r="AX46" s="103">
        <v>13.355271167337209</v>
      </c>
      <c r="AY46" s="104">
        <v>12.393840000000001</v>
      </c>
      <c r="AZ46" s="102">
        <v>25</v>
      </c>
      <c r="BA46" s="102">
        <v>12.701577000000002</v>
      </c>
      <c r="BB46" s="105">
        <v>12.778511250000001</v>
      </c>
      <c r="BC46" s="101">
        <v>96.22701474717833</v>
      </c>
      <c r="BD46" s="102">
        <v>25</v>
      </c>
      <c r="BE46" s="102">
        <v>94.247960615828504</v>
      </c>
      <c r="BF46" s="103">
        <v>93.753197082991036</v>
      </c>
      <c r="BG46" s="104">
        <v>97.618026666666665</v>
      </c>
      <c r="BH46" s="102">
        <v>18</v>
      </c>
      <c r="BI46" s="102">
        <v>97.411350909090913</v>
      </c>
      <c r="BJ46" s="105">
        <v>97.333847500000005</v>
      </c>
      <c r="BK46" s="101">
        <v>64.000003333333325</v>
      </c>
      <c r="BL46" s="102">
        <v>28</v>
      </c>
      <c r="BM46" s="102">
        <v>64.636364545454541</v>
      </c>
      <c r="BN46" s="103">
        <v>64.875</v>
      </c>
      <c r="BO46" s="104">
        <v>84.666666666666671</v>
      </c>
      <c r="BP46" s="102">
        <v>17</v>
      </c>
      <c r="BQ46" s="102">
        <v>83.818181818181813</v>
      </c>
      <c r="BR46" s="105">
        <v>83.5</v>
      </c>
      <c r="BS46" s="101">
        <v>286.07</v>
      </c>
      <c r="BT46" s="102">
        <v>33</v>
      </c>
      <c r="BU46" s="102">
        <v>196.2</v>
      </c>
      <c r="BV46" s="103">
        <v>119.11</v>
      </c>
      <c r="BW46" s="104">
        <v>1171.75</v>
      </c>
      <c r="BX46" s="102">
        <v>35</v>
      </c>
      <c r="BY46" s="102">
        <v>744.50000000000011</v>
      </c>
      <c r="BZ46" s="105">
        <v>603.57999999999993</v>
      </c>
      <c r="CA46" s="101">
        <v>285.71999999999997</v>
      </c>
      <c r="CB46" s="102">
        <v>16</v>
      </c>
      <c r="CC46" s="102">
        <v>166.09999999999997</v>
      </c>
      <c r="CD46" s="103">
        <v>133.73000000000002</v>
      </c>
      <c r="CE46" s="104">
        <v>10500.83</v>
      </c>
      <c r="CF46" s="102">
        <v>23</v>
      </c>
      <c r="CG46" s="102">
        <v>5885.16</v>
      </c>
      <c r="CH46" s="105">
        <v>5252.92</v>
      </c>
      <c r="CI46" s="101">
        <v>326.57103797468358</v>
      </c>
      <c r="CJ46" s="102">
        <v>22</v>
      </c>
      <c r="CK46" s="102">
        <v>193.99241267736375</v>
      </c>
      <c r="CL46" s="103">
        <v>175.83231662269131</v>
      </c>
      <c r="CM46" s="104">
        <v>22.857099999999999</v>
      </c>
      <c r="CN46" s="102">
        <v>43</v>
      </c>
      <c r="CO46" s="102">
        <v>19.896999999999998</v>
      </c>
      <c r="CP46" s="105">
        <v>19.276</v>
      </c>
      <c r="CQ46" s="101">
        <v>21.050537206526066</v>
      </c>
      <c r="CR46" s="102">
        <v>30</v>
      </c>
      <c r="CS46" s="102">
        <v>21.050537206526066</v>
      </c>
      <c r="CT46" s="103" t="s">
        <v>80</v>
      </c>
      <c r="CU46" s="104">
        <v>11.500171644352902</v>
      </c>
      <c r="CV46" s="102">
        <v>3</v>
      </c>
      <c r="CW46" s="102">
        <v>11.500171644352902</v>
      </c>
      <c r="CX46" s="105" t="s">
        <v>80</v>
      </c>
      <c r="CY46" s="101" t="s">
        <v>80</v>
      </c>
      <c r="CZ46" s="102" t="s">
        <v>80</v>
      </c>
      <c r="DA46" s="102">
        <v>7051.8635643578837</v>
      </c>
      <c r="DB46" s="103" t="s">
        <v>80</v>
      </c>
      <c r="DC46" s="150">
        <v>6.4554855533345448</v>
      </c>
      <c r="DD46" s="102">
        <v>7</v>
      </c>
      <c r="DE46" s="154">
        <v>6.4705078674891938</v>
      </c>
      <c r="DF46" s="155">
        <v>4.3552674556213011</v>
      </c>
      <c r="DG46" s="101">
        <v>27.181290315610479</v>
      </c>
      <c r="DH46" s="102">
        <v>12</v>
      </c>
      <c r="DI46" s="102">
        <v>20.048516358617253</v>
      </c>
      <c r="DJ46" s="103">
        <v>12.184155766712543</v>
      </c>
      <c r="DK46" s="104">
        <v>28.681460464520971</v>
      </c>
      <c r="DL46" s="102">
        <v>6</v>
      </c>
      <c r="DM46" s="102">
        <v>26.453202334882743</v>
      </c>
      <c r="DN46" s="105">
        <v>25.10125566177863</v>
      </c>
      <c r="DO46" s="104">
        <v>47.060665035841168</v>
      </c>
      <c r="DP46" s="102">
        <v>27</v>
      </c>
      <c r="DQ46" s="102">
        <v>34.382599231531636</v>
      </c>
      <c r="DR46" s="105">
        <v>21.009364532925488</v>
      </c>
      <c r="DS46" s="101">
        <v>12.544968260660767</v>
      </c>
      <c r="DT46" s="102">
        <v>12</v>
      </c>
      <c r="DU46" s="102">
        <v>6.9610486292906515</v>
      </c>
      <c r="DV46" s="106">
        <v>3.4916597740645803</v>
      </c>
    </row>
    <row r="47" spans="1:126" s="87" customFormat="1" ht="15" customHeight="1" x14ac:dyDescent="0.2">
      <c r="A47" s="163" t="s">
        <v>41</v>
      </c>
      <c r="B47" s="100">
        <v>38</v>
      </c>
      <c r="C47" s="100">
        <v>39</v>
      </c>
      <c r="D47" s="100">
        <v>18</v>
      </c>
      <c r="E47" s="100">
        <v>31</v>
      </c>
      <c r="F47" s="100">
        <v>41</v>
      </c>
      <c r="G47" s="101">
        <v>45.138553773789688</v>
      </c>
      <c r="H47" s="102">
        <v>44</v>
      </c>
      <c r="I47" s="102">
        <v>26.401881558489244</v>
      </c>
      <c r="J47" s="103">
        <v>6.861684458421065</v>
      </c>
      <c r="K47" s="104">
        <v>18.904637372335046</v>
      </c>
      <c r="L47" s="102">
        <v>45</v>
      </c>
      <c r="M47" s="102">
        <v>14.258046852785489</v>
      </c>
      <c r="N47" s="105">
        <v>7.2541720839938026</v>
      </c>
      <c r="O47" s="101">
        <v>56.125584293433967</v>
      </c>
      <c r="P47" s="102">
        <v>46</v>
      </c>
      <c r="Q47" s="102">
        <v>36.308455295492394</v>
      </c>
      <c r="R47" s="103">
        <v>16.5559992062216</v>
      </c>
      <c r="S47" s="104">
        <v>32.080712687836211</v>
      </c>
      <c r="T47" s="102">
        <v>10</v>
      </c>
      <c r="U47" s="102">
        <v>16.452089373614701</v>
      </c>
      <c r="V47" s="105">
        <v>2.5283704766880661</v>
      </c>
      <c r="W47" s="101">
        <v>31.865939978203389</v>
      </c>
      <c r="X47" s="102">
        <v>36</v>
      </c>
      <c r="Y47" s="102">
        <v>19.527343580488978</v>
      </c>
      <c r="Z47" s="103">
        <v>5.6856106929736328</v>
      </c>
      <c r="AA47" s="104">
        <v>72.251665528983324</v>
      </c>
      <c r="AB47" s="102">
        <v>30</v>
      </c>
      <c r="AC47" s="102">
        <v>78.553396931088741</v>
      </c>
      <c r="AD47" s="105">
        <v>88.717092368200738</v>
      </c>
      <c r="AE47" s="101">
        <v>46.006534137986272</v>
      </c>
      <c r="AF47" s="102">
        <v>30</v>
      </c>
      <c r="AG47" s="102">
        <v>54.273565579951224</v>
      </c>
      <c r="AH47" s="103">
        <v>69.031086719839038</v>
      </c>
      <c r="AI47" s="104">
        <v>33.910575097900022</v>
      </c>
      <c r="AJ47" s="102">
        <v>18</v>
      </c>
      <c r="AK47" s="102">
        <v>44.924113696470314</v>
      </c>
      <c r="AL47" s="105">
        <v>58.088396511477129</v>
      </c>
      <c r="AM47" s="101">
        <v>61.599529286464175</v>
      </c>
      <c r="AN47" s="102">
        <v>28</v>
      </c>
      <c r="AO47" s="102">
        <v>64.384898707459854</v>
      </c>
      <c r="AP47" s="103">
        <v>70.959330799188763</v>
      </c>
      <c r="AQ47" s="104">
        <v>39.671822252378206</v>
      </c>
      <c r="AR47" s="102">
        <v>44</v>
      </c>
      <c r="AS47" s="102">
        <v>34.315105071050297</v>
      </c>
      <c r="AT47" s="105">
        <v>31.694896518646846</v>
      </c>
      <c r="AU47" s="101">
        <v>30.535140099416864</v>
      </c>
      <c r="AV47" s="102">
        <v>43</v>
      </c>
      <c r="AW47" s="102">
        <v>24.307907727594593</v>
      </c>
      <c r="AX47" s="103">
        <v>20.761328878026799</v>
      </c>
      <c r="AY47" s="104">
        <v>12.035416153846153</v>
      </c>
      <c r="AZ47" s="102">
        <v>13</v>
      </c>
      <c r="BA47" s="102">
        <v>12.713294150943396</v>
      </c>
      <c r="BB47" s="105">
        <v>12.933604499999998</v>
      </c>
      <c r="BC47" s="101">
        <v>96.915592705016081</v>
      </c>
      <c r="BD47" s="102">
        <v>12</v>
      </c>
      <c r="BE47" s="102">
        <v>96.883190876437922</v>
      </c>
      <c r="BF47" s="103">
        <v>96.871754936939709</v>
      </c>
      <c r="BG47" s="104">
        <v>98.037465454545469</v>
      </c>
      <c r="BH47" s="102">
        <v>6</v>
      </c>
      <c r="BI47" s="102">
        <v>97.919169791666647</v>
      </c>
      <c r="BJ47" s="105">
        <v>97.884000810810818</v>
      </c>
      <c r="BK47" s="101">
        <v>68.380951428571436</v>
      </c>
      <c r="BL47" s="102">
        <v>5</v>
      </c>
      <c r="BM47" s="102">
        <v>68.053571071428564</v>
      </c>
      <c r="BN47" s="103">
        <v>67.764227560975613</v>
      </c>
      <c r="BO47" s="104">
        <v>83.785714285714292</v>
      </c>
      <c r="BP47" s="102">
        <v>21</v>
      </c>
      <c r="BQ47" s="102">
        <v>84.357142857142861</v>
      </c>
      <c r="BR47" s="105">
        <v>84.463414634146346</v>
      </c>
      <c r="BS47" s="101">
        <v>198.63</v>
      </c>
      <c r="BT47" s="102">
        <v>26</v>
      </c>
      <c r="BU47" s="102">
        <v>141.9</v>
      </c>
      <c r="BV47" s="103">
        <v>51.58</v>
      </c>
      <c r="BW47" s="104">
        <v>850.85</v>
      </c>
      <c r="BX47" s="102">
        <v>14</v>
      </c>
      <c r="BY47" s="102">
        <v>669.69999999999993</v>
      </c>
      <c r="BZ47" s="105">
        <v>377.4</v>
      </c>
      <c r="CA47" s="101">
        <v>363.05999999999995</v>
      </c>
      <c r="CB47" s="102">
        <v>31</v>
      </c>
      <c r="CC47" s="102">
        <v>245.00000000000003</v>
      </c>
      <c r="CD47" s="103">
        <v>113.34000000000002</v>
      </c>
      <c r="CE47" s="104">
        <v>11820.15</v>
      </c>
      <c r="CF47" s="102">
        <v>32</v>
      </c>
      <c r="CG47" s="102">
        <v>5136.33</v>
      </c>
      <c r="CH47" s="105">
        <v>4265.92</v>
      </c>
      <c r="CI47" s="101">
        <v>377.36172166528661</v>
      </c>
      <c r="CJ47" s="102">
        <v>42</v>
      </c>
      <c r="CK47" s="102">
        <v>172.31377624038541</v>
      </c>
      <c r="CL47" s="103">
        <v>145.61090320064241</v>
      </c>
      <c r="CM47" s="104">
        <v>20.988299999999999</v>
      </c>
      <c r="CN47" s="102">
        <v>27</v>
      </c>
      <c r="CO47" s="102">
        <v>17.324200000000001</v>
      </c>
      <c r="CP47" s="105">
        <v>16.372699999999998</v>
      </c>
      <c r="CQ47" s="101">
        <v>19.609837278106511</v>
      </c>
      <c r="CR47" s="102">
        <v>23</v>
      </c>
      <c r="CS47" s="102">
        <v>19.609837278106511</v>
      </c>
      <c r="CT47" s="103" t="s">
        <v>80</v>
      </c>
      <c r="CU47" s="104">
        <v>19.49659062210624</v>
      </c>
      <c r="CV47" s="102">
        <v>27</v>
      </c>
      <c r="CW47" s="102">
        <v>19.49659062210624</v>
      </c>
      <c r="CX47" s="105" t="s">
        <v>80</v>
      </c>
      <c r="CY47" s="101">
        <v>14984.324051708028</v>
      </c>
      <c r="CZ47" s="102">
        <v>40</v>
      </c>
      <c r="DA47" s="102">
        <v>10069.020658563039</v>
      </c>
      <c r="DB47" s="103">
        <v>4203.2857687165852</v>
      </c>
      <c r="DC47" s="150">
        <v>9.8987184155333452</v>
      </c>
      <c r="DD47" s="102">
        <v>42</v>
      </c>
      <c r="DE47" s="154">
        <v>8.2961700944615107</v>
      </c>
      <c r="DF47" s="155">
        <v>4.6720522124119013</v>
      </c>
      <c r="DG47" s="101">
        <v>28.89889680339331</v>
      </c>
      <c r="DH47" s="102">
        <v>19</v>
      </c>
      <c r="DI47" s="102">
        <v>22.939796772567483</v>
      </c>
      <c r="DJ47" s="103">
        <v>12.57010421932206</v>
      </c>
      <c r="DK47" s="104">
        <v>39.531845100634868</v>
      </c>
      <c r="DL47" s="102">
        <v>45</v>
      </c>
      <c r="DM47" s="102">
        <v>32.318177799247067</v>
      </c>
      <c r="DN47" s="105">
        <v>26.508830714053484</v>
      </c>
      <c r="DO47" s="104">
        <v>48.279800403349398</v>
      </c>
      <c r="DP47" s="102">
        <v>33</v>
      </c>
      <c r="DQ47" s="102">
        <v>35.45882862202221</v>
      </c>
      <c r="DR47" s="105">
        <v>22.702787553644349</v>
      </c>
      <c r="DS47" s="101">
        <v>19.788150831010345</v>
      </c>
      <c r="DT47" s="102">
        <v>39</v>
      </c>
      <c r="DU47" s="102">
        <v>12.48183028299041</v>
      </c>
      <c r="DV47" s="106">
        <v>5.4810283854916575</v>
      </c>
    </row>
    <row r="48" spans="1:126" s="87" customFormat="1" ht="15" customHeight="1" x14ac:dyDescent="0.2">
      <c r="A48" s="163" t="s">
        <v>42</v>
      </c>
      <c r="B48" s="100">
        <v>8</v>
      </c>
      <c r="C48" s="100">
        <v>10</v>
      </c>
      <c r="D48" s="100">
        <v>15</v>
      </c>
      <c r="E48" s="100">
        <v>6</v>
      </c>
      <c r="F48" s="100">
        <v>25</v>
      </c>
      <c r="G48" s="101">
        <v>37.429496010188963</v>
      </c>
      <c r="H48" s="102">
        <v>25</v>
      </c>
      <c r="I48" s="102">
        <v>18.400619205216433</v>
      </c>
      <c r="J48" s="103">
        <v>6.9461505412781301</v>
      </c>
      <c r="K48" s="104">
        <v>10.195810564663024</v>
      </c>
      <c r="L48" s="102">
        <v>16</v>
      </c>
      <c r="M48" s="102">
        <v>7.0961415801148107</v>
      </c>
      <c r="N48" s="105">
        <v>3.6926300168045221</v>
      </c>
      <c r="O48" s="101">
        <v>36.101430465181231</v>
      </c>
      <c r="P48" s="102">
        <v>4</v>
      </c>
      <c r="Q48" s="102">
        <v>22.503113220978136</v>
      </c>
      <c r="R48" s="103">
        <v>12.260206701396541</v>
      </c>
      <c r="S48" s="104">
        <v>31.218966303311639</v>
      </c>
      <c r="T48" s="102">
        <v>7</v>
      </c>
      <c r="U48" s="102">
        <v>14.392494140529749</v>
      </c>
      <c r="V48" s="105">
        <v>1.9485687755237402</v>
      </c>
      <c r="W48" s="101">
        <v>24.212769950121999</v>
      </c>
      <c r="X48" s="102">
        <v>14</v>
      </c>
      <c r="Y48" s="102">
        <v>12.375023827551084</v>
      </c>
      <c r="Z48" s="103">
        <v>4.4179918941832979</v>
      </c>
      <c r="AA48" s="104">
        <v>69.362302579118278</v>
      </c>
      <c r="AB48" s="102">
        <v>36</v>
      </c>
      <c r="AC48" s="102">
        <v>75.699734867432682</v>
      </c>
      <c r="AD48" s="105">
        <v>83.042332973382969</v>
      </c>
      <c r="AE48" s="101">
        <v>50.114460541484419</v>
      </c>
      <c r="AF48" s="102">
        <v>12</v>
      </c>
      <c r="AG48" s="102">
        <v>61.639158797422944</v>
      </c>
      <c r="AH48" s="103">
        <v>74.052732414449622</v>
      </c>
      <c r="AI48" s="104">
        <v>33.340713369726984</v>
      </c>
      <c r="AJ48" s="102">
        <v>22</v>
      </c>
      <c r="AK48" s="102">
        <v>48.062997990637648</v>
      </c>
      <c r="AL48" s="105">
        <v>58.829342970950584</v>
      </c>
      <c r="AM48" s="101">
        <v>54.165109457596785</v>
      </c>
      <c r="AN48" s="102">
        <v>44</v>
      </c>
      <c r="AO48" s="102">
        <v>59.455200923599371</v>
      </c>
      <c r="AP48" s="103">
        <v>69.439976459583619</v>
      </c>
      <c r="AQ48" s="104">
        <v>21.075902015970499</v>
      </c>
      <c r="AR48" s="102">
        <v>10</v>
      </c>
      <c r="AS48" s="102">
        <v>17.852956968379821</v>
      </c>
      <c r="AT48" s="105">
        <v>16.125318354215711</v>
      </c>
      <c r="AU48" s="101">
        <v>20.757101273536577</v>
      </c>
      <c r="AV48" s="102">
        <v>6</v>
      </c>
      <c r="AW48" s="102">
        <v>17.464341364320301</v>
      </c>
      <c r="AX48" s="103">
        <v>15.23485460344059</v>
      </c>
      <c r="AY48" s="104">
        <v>12.703749999999999</v>
      </c>
      <c r="AZ48" s="102">
        <v>33</v>
      </c>
      <c r="BA48" s="102">
        <v>12.343387272727274</v>
      </c>
      <c r="BB48" s="105">
        <v>12.137465714285716</v>
      </c>
      <c r="BC48" s="101">
        <v>96.675375701403141</v>
      </c>
      <c r="BD48" s="102">
        <v>14</v>
      </c>
      <c r="BE48" s="102">
        <v>97.044072581275429</v>
      </c>
      <c r="BF48" s="103">
        <v>98.150163220892267</v>
      </c>
      <c r="BG48" s="104">
        <v>96.54780749999999</v>
      </c>
      <c r="BH48" s="102">
        <v>41</v>
      </c>
      <c r="BI48" s="102">
        <v>97.798780624999992</v>
      </c>
      <c r="BJ48" s="105">
        <v>98.215771666666669</v>
      </c>
      <c r="BK48" s="101">
        <v>66.416667500000003</v>
      </c>
      <c r="BL48" s="102">
        <v>12</v>
      </c>
      <c r="BM48" s="102">
        <v>72.862744705882349</v>
      </c>
      <c r="BN48" s="103">
        <v>74.846153076923073</v>
      </c>
      <c r="BO48" s="104">
        <v>84.75</v>
      </c>
      <c r="BP48" s="102">
        <v>15</v>
      </c>
      <c r="BQ48" s="102">
        <v>87.17647058823529</v>
      </c>
      <c r="BR48" s="105">
        <v>87.92307692307692</v>
      </c>
      <c r="BS48" s="101">
        <v>69.83</v>
      </c>
      <c r="BT48" s="102">
        <v>3</v>
      </c>
      <c r="BU48" s="102">
        <v>77</v>
      </c>
      <c r="BV48" s="103">
        <v>119.52</v>
      </c>
      <c r="BW48" s="104">
        <v>881.68999999999994</v>
      </c>
      <c r="BX48" s="102">
        <v>15</v>
      </c>
      <c r="BY48" s="102">
        <v>916.2</v>
      </c>
      <c r="BZ48" s="105">
        <v>718.35</v>
      </c>
      <c r="CA48" s="101">
        <v>149.4</v>
      </c>
      <c r="CB48" s="102">
        <v>1</v>
      </c>
      <c r="CC48" s="102">
        <v>129</v>
      </c>
      <c r="CD48" s="103" t="s">
        <v>80</v>
      </c>
      <c r="CE48" s="104">
        <v>10185.48</v>
      </c>
      <c r="CF48" s="102">
        <v>19</v>
      </c>
      <c r="CG48" s="102">
        <v>5254.28</v>
      </c>
      <c r="CH48" s="105">
        <v>4744.76</v>
      </c>
      <c r="CI48" s="101">
        <v>298.33238983596016</v>
      </c>
      <c r="CJ48" s="102">
        <v>9</v>
      </c>
      <c r="CK48" s="102">
        <v>167.64181233997692</v>
      </c>
      <c r="CL48" s="103">
        <v>154.13844108654231</v>
      </c>
      <c r="CM48" s="104">
        <v>17.060700000000001</v>
      </c>
      <c r="CN48" s="102">
        <v>6</v>
      </c>
      <c r="CO48" s="102">
        <v>14.718</v>
      </c>
      <c r="CP48" s="105">
        <v>14.356299999999999</v>
      </c>
      <c r="CQ48" s="101">
        <v>13.352112676056338</v>
      </c>
      <c r="CR48" s="102">
        <v>2</v>
      </c>
      <c r="CS48" s="102">
        <v>13.352112676056338</v>
      </c>
      <c r="CT48" s="103" t="s">
        <v>80</v>
      </c>
      <c r="CU48" s="104">
        <v>15.574934090448183</v>
      </c>
      <c r="CV48" s="102">
        <v>17</v>
      </c>
      <c r="CW48" s="102">
        <v>15.574934090448183</v>
      </c>
      <c r="CX48" s="105" t="s">
        <v>80</v>
      </c>
      <c r="CY48" s="101">
        <v>12068.641833747641</v>
      </c>
      <c r="CZ48" s="102">
        <v>22</v>
      </c>
      <c r="DA48" s="102">
        <v>7198.8724325909525</v>
      </c>
      <c r="DB48" s="103">
        <v>3332.7438425185233</v>
      </c>
      <c r="DC48" s="150">
        <v>9.7909838100723103</v>
      </c>
      <c r="DD48" s="102">
        <v>40</v>
      </c>
      <c r="DE48" s="154">
        <v>7.1450519971311932</v>
      </c>
      <c r="DF48" s="155" t="s">
        <v>80</v>
      </c>
      <c r="DG48" s="101">
        <v>33.869090105543762</v>
      </c>
      <c r="DH48" s="102">
        <v>42</v>
      </c>
      <c r="DI48" s="102">
        <v>22.598667423518158</v>
      </c>
      <c r="DJ48" s="103">
        <v>12.839824848690595</v>
      </c>
      <c r="DK48" s="104">
        <v>32.425326281917833</v>
      </c>
      <c r="DL48" s="102">
        <v>21</v>
      </c>
      <c r="DM48" s="102">
        <v>27.858491468608008</v>
      </c>
      <c r="DN48" s="105">
        <v>27.709374273583197</v>
      </c>
      <c r="DO48" s="104">
        <v>44.139695424698829</v>
      </c>
      <c r="DP48" s="102">
        <v>9</v>
      </c>
      <c r="DQ48" s="102">
        <v>31.015930120303842</v>
      </c>
      <c r="DR48" s="105">
        <v>19.929614113196319</v>
      </c>
      <c r="DS48" s="101">
        <v>13.86950011884503</v>
      </c>
      <c r="DT48" s="102">
        <v>17</v>
      </c>
      <c r="DU48" s="102">
        <v>6.7209965465832795</v>
      </c>
      <c r="DV48" s="106">
        <v>4.0003627062285174</v>
      </c>
    </row>
    <row r="49" spans="1:126" s="87" customFormat="1" ht="15" customHeight="1" x14ac:dyDescent="0.2">
      <c r="A49" s="163" t="s">
        <v>43</v>
      </c>
      <c r="B49" s="100">
        <v>40</v>
      </c>
      <c r="C49" s="100">
        <v>29</v>
      </c>
      <c r="D49" s="100">
        <v>25</v>
      </c>
      <c r="E49" s="100">
        <v>41</v>
      </c>
      <c r="F49" s="100">
        <v>45</v>
      </c>
      <c r="G49" s="101">
        <v>36.233096635371616</v>
      </c>
      <c r="H49" s="102">
        <v>19</v>
      </c>
      <c r="I49" s="102">
        <v>19.444723901505103</v>
      </c>
      <c r="J49" s="103">
        <v>3.7819520704110987</v>
      </c>
      <c r="K49" s="104">
        <v>10.316365119732465</v>
      </c>
      <c r="L49" s="102">
        <v>17</v>
      </c>
      <c r="M49" s="102">
        <v>6.9127861350618645</v>
      </c>
      <c r="N49" s="105">
        <v>1.0290121301370903</v>
      </c>
      <c r="O49" s="101">
        <v>48.032364374273143</v>
      </c>
      <c r="P49" s="102">
        <v>31</v>
      </c>
      <c r="Q49" s="102">
        <v>33.600895697442894</v>
      </c>
      <c r="R49" s="103">
        <v>16.812741243757344</v>
      </c>
      <c r="S49" s="104">
        <v>37.303505606535239</v>
      </c>
      <c r="T49" s="102">
        <v>38</v>
      </c>
      <c r="U49" s="102">
        <v>18.952698211362978</v>
      </c>
      <c r="V49" s="105">
        <v>1.6680936885051738</v>
      </c>
      <c r="W49" s="101">
        <v>31.858900131957373</v>
      </c>
      <c r="X49" s="102">
        <v>36</v>
      </c>
      <c r="Y49" s="102">
        <v>20.720151763124157</v>
      </c>
      <c r="Z49" s="103">
        <v>9.5277470982534176</v>
      </c>
      <c r="AA49" s="104">
        <v>77.404338799192402</v>
      </c>
      <c r="AB49" s="102">
        <v>14</v>
      </c>
      <c r="AC49" s="102">
        <v>80.474867076063035</v>
      </c>
      <c r="AD49" s="105">
        <v>90.082639625140203</v>
      </c>
      <c r="AE49" s="101">
        <v>50.27578669573176</v>
      </c>
      <c r="AF49" s="102">
        <v>11</v>
      </c>
      <c r="AG49" s="102">
        <v>60.104961557028361</v>
      </c>
      <c r="AH49" s="103">
        <v>73.439880061712429</v>
      </c>
      <c r="AI49" s="104">
        <v>36.997765874149202</v>
      </c>
      <c r="AJ49" s="102">
        <v>10</v>
      </c>
      <c r="AK49" s="102">
        <v>39.81280551002223</v>
      </c>
      <c r="AL49" s="105">
        <v>53.595758085258197</v>
      </c>
      <c r="AM49" s="101">
        <v>65.826645486333064</v>
      </c>
      <c r="AN49" s="102">
        <v>12</v>
      </c>
      <c r="AO49" s="102">
        <v>70.452530861290768</v>
      </c>
      <c r="AP49" s="103">
        <v>78.443297880935489</v>
      </c>
      <c r="AQ49" s="104">
        <v>41.891788176742438</v>
      </c>
      <c r="AR49" s="102">
        <v>48</v>
      </c>
      <c r="AS49" s="102">
        <v>34.410230983302156</v>
      </c>
      <c r="AT49" s="105">
        <v>30.548369254833059</v>
      </c>
      <c r="AU49" s="101">
        <v>32.679228073379022</v>
      </c>
      <c r="AV49" s="102">
        <v>46</v>
      </c>
      <c r="AW49" s="102">
        <v>24.664306194705222</v>
      </c>
      <c r="AX49" s="103">
        <v>19.732817165857732</v>
      </c>
      <c r="AY49" s="104">
        <v>13.012300454545453</v>
      </c>
      <c r="AZ49" s="102">
        <v>40</v>
      </c>
      <c r="BA49" s="102">
        <v>12.581744361702127</v>
      </c>
      <c r="BB49" s="105">
        <v>12.45018555555556</v>
      </c>
      <c r="BC49" s="101">
        <v>96.616344962257116</v>
      </c>
      <c r="BD49" s="102">
        <v>18</v>
      </c>
      <c r="BE49" s="102">
        <v>95.890141508986858</v>
      </c>
      <c r="BF49" s="103">
        <v>95.64807369123011</v>
      </c>
      <c r="BG49" s="104">
        <v>97.635811428571429</v>
      </c>
      <c r="BH49" s="102">
        <v>18</v>
      </c>
      <c r="BI49" s="102">
        <v>97.474986956521747</v>
      </c>
      <c r="BJ49" s="105">
        <v>97.434049818181805</v>
      </c>
      <c r="BK49" s="101">
        <v>65.20833416666666</v>
      </c>
      <c r="BL49" s="102">
        <v>18</v>
      </c>
      <c r="BM49" s="102">
        <v>66.180555833333301</v>
      </c>
      <c r="BN49" s="103">
        <v>66.504629722222205</v>
      </c>
      <c r="BO49" s="104">
        <v>80.958333333333329</v>
      </c>
      <c r="BP49" s="102">
        <v>37</v>
      </c>
      <c r="BQ49" s="102">
        <v>82.4375</v>
      </c>
      <c r="BR49" s="105">
        <v>82.930555555555557</v>
      </c>
      <c r="BS49" s="101">
        <v>162.27000000000001</v>
      </c>
      <c r="BT49" s="102">
        <v>20</v>
      </c>
      <c r="BU49" s="102">
        <v>119.1</v>
      </c>
      <c r="BV49" s="103">
        <v>81.430000000000007</v>
      </c>
      <c r="BW49" s="104">
        <v>1148.5900000000001</v>
      </c>
      <c r="BX49" s="102">
        <v>34</v>
      </c>
      <c r="BY49" s="102">
        <v>944.80000000000018</v>
      </c>
      <c r="BZ49" s="105">
        <v>579.32000000000005</v>
      </c>
      <c r="CA49" s="101">
        <v>310.74999999999994</v>
      </c>
      <c r="CB49" s="102">
        <v>20</v>
      </c>
      <c r="CC49" s="102">
        <v>236.39999999999998</v>
      </c>
      <c r="CD49" s="103">
        <v>107.27999999999999</v>
      </c>
      <c r="CE49" s="104">
        <v>14698.37</v>
      </c>
      <c r="CF49" s="102">
        <v>48</v>
      </c>
      <c r="CG49" s="102">
        <v>6853.8</v>
      </c>
      <c r="CH49" s="105">
        <v>5575.39</v>
      </c>
      <c r="CI49" s="101">
        <v>366.67218686376367</v>
      </c>
      <c r="CJ49" s="102">
        <v>35</v>
      </c>
      <c r="CK49" s="102">
        <v>193.09280667293754</v>
      </c>
      <c r="CL49" s="103">
        <v>164.80509828209929</v>
      </c>
      <c r="CM49" s="104">
        <v>22.844100000000001</v>
      </c>
      <c r="CN49" s="102">
        <v>41</v>
      </c>
      <c r="CO49" s="102">
        <v>19.065000000000001</v>
      </c>
      <c r="CP49" s="105">
        <v>17.916</v>
      </c>
      <c r="CQ49" s="101">
        <v>21.401648246342553</v>
      </c>
      <c r="CR49" s="102">
        <v>31</v>
      </c>
      <c r="CS49" s="102">
        <v>21.401648246342553</v>
      </c>
      <c r="CT49" s="103" t="s">
        <v>80</v>
      </c>
      <c r="CU49" s="104">
        <v>23.589154411764707</v>
      </c>
      <c r="CV49" s="102">
        <v>39</v>
      </c>
      <c r="CW49" s="102">
        <v>23.589154411764707</v>
      </c>
      <c r="CX49" s="105" t="s">
        <v>80</v>
      </c>
      <c r="CY49" s="101">
        <v>15375.258862055898</v>
      </c>
      <c r="CZ49" s="102">
        <v>41</v>
      </c>
      <c r="DA49" s="102">
        <v>10385.621051404112</v>
      </c>
      <c r="DB49" s="103">
        <v>4873.4057876943461</v>
      </c>
      <c r="DC49" s="150">
        <v>10.264650878814596</v>
      </c>
      <c r="DD49" s="102">
        <v>45</v>
      </c>
      <c r="DE49" s="154">
        <v>8.3701745653206956</v>
      </c>
      <c r="DF49" s="155">
        <v>4.5102595258572329</v>
      </c>
      <c r="DG49" s="101">
        <v>32.592408052724942</v>
      </c>
      <c r="DH49" s="102">
        <v>33</v>
      </c>
      <c r="DI49" s="102">
        <v>23.760879454122318</v>
      </c>
      <c r="DJ49" s="103">
        <v>14.577215339581558</v>
      </c>
      <c r="DK49" s="104">
        <v>38.975061347640391</v>
      </c>
      <c r="DL49" s="102">
        <v>43</v>
      </c>
      <c r="DM49" s="102">
        <v>31.348324772644396</v>
      </c>
      <c r="DN49" s="105">
        <v>28.234461001029842</v>
      </c>
      <c r="DO49" s="104">
        <v>49.988058641013303</v>
      </c>
      <c r="DP49" s="102">
        <v>36</v>
      </c>
      <c r="DQ49" s="102">
        <v>35.659031487267178</v>
      </c>
      <c r="DR49" s="105">
        <v>22.832122983385684</v>
      </c>
      <c r="DS49" s="101">
        <v>29.590444520769864</v>
      </c>
      <c r="DT49" s="102">
        <v>50</v>
      </c>
      <c r="DU49" s="102">
        <v>19.982267918996158</v>
      </c>
      <c r="DV49" s="106">
        <v>9.4278300023496442</v>
      </c>
    </row>
    <row r="50" spans="1:126" s="87" customFormat="1" ht="15" customHeight="1" x14ac:dyDescent="0.2">
      <c r="A50" s="163" t="s">
        <v>44</v>
      </c>
      <c r="B50" s="100">
        <v>38</v>
      </c>
      <c r="C50" s="100">
        <v>51</v>
      </c>
      <c r="D50" s="100">
        <v>43</v>
      </c>
      <c r="E50" s="100">
        <v>24</v>
      </c>
      <c r="F50" s="100">
        <v>11</v>
      </c>
      <c r="G50" s="101">
        <v>54.761687551947112</v>
      </c>
      <c r="H50" s="102">
        <v>51</v>
      </c>
      <c r="I50" s="102">
        <v>31.351058234659867</v>
      </c>
      <c r="J50" s="103">
        <v>8.5945273002905545</v>
      </c>
      <c r="K50" s="104">
        <v>21.984815865384736</v>
      </c>
      <c r="L50" s="102">
        <v>50</v>
      </c>
      <c r="M50" s="102">
        <v>16.522305151943211</v>
      </c>
      <c r="N50" s="105">
        <v>5.426789602205373</v>
      </c>
      <c r="O50" s="101">
        <v>56.72279322276357</v>
      </c>
      <c r="P50" s="102">
        <v>49</v>
      </c>
      <c r="Q50" s="102">
        <v>37.817543928380083</v>
      </c>
      <c r="R50" s="103">
        <v>22.532160115974705</v>
      </c>
      <c r="S50" s="104">
        <v>34.551245102633175</v>
      </c>
      <c r="T50" s="102">
        <v>23</v>
      </c>
      <c r="U50" s="102">
        <v>18.05919884212561</v>
      </c>
      <c r="V50" s="105">
        <v>1.8320404429972652</v>
      </c>
      <c r="W50" s="101">
        <v>37.598497781772799</v>
      </c>
      <c r="X50" s="102">
        <v>49</v>
      </c>
      <c r="Y50" s="102">
        <v>22.324638231188988</v>
      </c>
      <c r="Z50" s="103">
        <v>6.6896637495900304</v>
      </c>
      <c r="AA50" s="104">
        <v>59.332769784908393</v>
      </c>
      <c r="AB50" s="102">
        <v>49</v>
      </c>
      <c r="AC50" s="102">
        <v>69.648570434701156</v>
      </c>
      <c r="AD50" s="105">
        <v>86.404246674662573</v>
      </c>
      <c r="AE50" s="101">
        <v>39.867862630711201</v>
      </c>
      <c r="AF50" s="102">
        <v>43</v>
      </c>
      <c r="AG50" s="102">
        <v>51.817737226352634</v>
      </c>
      <c r="AH50" s="103">
        <v>67.623331636648899</v>
      </c>
      <c r="AI50" s="104">
        <v>28.992376521913293</v>
      </c>
      <c r="AJ50" s="102">
        <v>41</v>
      </c>
      <c r="AK50" s="102">
        <v>41.86672637113444</v>
      </c>
      <c r="AL50" s="105">
        <v>53.710649047537594</v>
      </c>
      <c r="AM50" s="101">
        <v>63.131982766334225</v>
      </c>
      <c r="AN50" s="102">
        <v>23</v>
      </c>
      <c r="AO50" s="102">
        <v>67.630415414415324</v>
      </c>
      <c r="AP50" s="103">
        <v>78.125368023555183</v>
      </c>
      <c r="AQ50" s="104">
        <v>35.199563454223572</v>
      </c>
      <c r="AR50" s="102">
        <v>41</v>
      </c>
      <c r="AS50" s="102">
        <v>31.51103358190046</v>
      </c>
      <c r="AT50" s="105">
        <v>29.860299463556593</v>
      </c>
      <c r="AU50" s="101">
        <v>30.207318338053057</v>
      </c>
      <c r="AV50" s="102">
        <v>40</v>
      </c>
      <c r="AW50" s="102">
        <v>22.7343050503607</v>
      </c>
      <c r="AX50" s="103">
        <v>18.489835975655957</v>
      </c>
      <c r="AY50" s="104">
        <v>12.111486764705884</v>
      </c>
      <c r="AZ50" s="102">
        <v>16</v>
      </c>
      <c r="BA50" s="102">
        <v>12.118445319999996</v>
      </c>
      <c r="BB50" s="105">
        <v>12.121045219780225</v>
      </c>
      <c r="BC50" s="101">
        <v>94.617299171354063</v>
      </c>
      <c r="BD50" s="102">
        <v>46</v>
      </c>
      <c r="BE50" s="102">
        <v>96.220195866914622</v>
      </c>
      <c r="BF50" s="103">
        <v>96.949969972210525</v>
      </c>
      <c r="BG50" s="104">
        <v>97.682361538461521</v>
      </c>
      <c r="BH50" s="102">
        <v>13</v>
      </c>
      <c r="BI50" s="102">
        <v>97.736003018017968</v>
      </c>
      <c r="BJ50" s="105">
        <v>97.815949393939363</v>
      </c>
      <c r="BK50" s="101">
        <v>64.561904142857131</v>
      </c>
      <c r="BL50" s="102">
        <v>23</v>
      </c>
      <c r="BM50" s="102">
        <v>67.368721061643868</v>
      </c>
      <c r="BN50" s="103">
        <v>68.259258935185187</v>
      </c>
      <c r="BO50" s="104">
        <v>81.328571428571422</v>
      </c>
      <c r="BP50" s="102">
        <v>35</v>
      </c>
      <c r="BQ50" s="102">
        <v>82.81849315068493</v>
      </c>
      <c r="BR50" s="105">
        <v>83.217592592592595</v>
      </c>
      <c r="BS50" s="101">
        <v>156.61000000000001</v>
      </c>
      <c r="BT50" s="102">
        <v>18</v>
      </c>
      <c r="BU50" s="102">
        <v>125.4</v>
      </c>
      <c r="BV50" s="103">
        <v>77.430000000000007</v>
      </c>
      <c r="BW50" s="104">
        <v>792.37</v>
      </c>
      <c r="BX50" s="102">
        <v>10</v>
      </c>
      <c r="BY50" s="102">
        <v>678.69999999999993</v>
      </c>
      <c r="BZ50" s="105">
        <v>516.67999999999995</v>
      </c>
      <c r="CA50" s="101">
        <v>316.86</v>
      </c>
      <c r="CB50" s="102">
        <v>22</v>
      </c>
      <c r="CC50" s="102">
        <v>220.9</v>
      </c>
      <c r="CD50" s="103">
        <v>121.76</v>
      </c>
      <c r="CE50" s="104">
        <v>10902.43</v>
      </c>
      <c r="CF50" s="102">
        <v>25</v>
      </c>
      <c r="CG50" s="102">
        <v>5888.15</v>
      </c>
      <c r="CH50" s="105">
        <v>5005.5600000000004</v>
      </c>
      <c r="CI50" s="101">
        <v>313.76054503026324</v>
      </c>
      <c r="CJ50" s="102">
        <v>18</v>
      </c>
      <c r="CK50" s="102">
        <v>180.43741322893155</v>
      </c>
      <c r="CL50" s="103">
        <v>156.97066061760501</v>
      </c>
      <c r="CM50" s="104">
        <v>19.7102</v>
      </c>
      <c r="CN50" s="102">
        <v>19</v>
      </c>
      <c r="CO50" s="102">
        <v>17.685700000000001</v>
      </c>
      <c r="CP50" s="105">
        <v>17.102</v>
      </c>
      <c r="CQ50" s="101">
        <v>22.582476055338773</v>
      </c>
      <c r="CR50" s="102">
        <v>39</v>
      </c>
      <c r="CS50" s="102">
        <v>22.582476055338773</v>
      </c>
      <c r="CT50" s="103" t="s">
        <v>80</v>
      </c>
      <c r="CU50" s="104">
        <v>24.057138297023382</v>
      </c>
      <c r="CV50" s="102">
        <v>41</v>
      </c>
      <c r="CW50" s="102">
        <v>24.057138297023382</v>
      </c>
      <c r="CX50" s="105" t="s">
        <v>80</v>
      </c>
      <c r="CY50" s="101">
        <v>11608.648573119797</v>
      </c>
      <c r="CZ50" s="102">
        <v>18</v>
      </c>
      <c r="DA50" s="102">
        <v>8291.8155831398726</v>
      </c>
      <c r="DB50" s="103">
        <v>3895.9458277045901</v>
      </c>
      <c r="DC50" s="150">
        <v>7.1004168268442287</v>
      </c>
      <c r="DD50" s="102">
        <v>12</v>
      </c>
      <c r="DE50" s="154">
        <v>6.2182335429322064</v>
      </c>
      <c r="DF50" s="155">
        <v>4.0550823291610989</v>
      </c>
      <c r="DG50" s="101">
        <v>24.403077066039973</v>
      </c>
      <c r="DH50" s="102">
        <v>7</v>
      </c>
      <c r="DI50" s="102">
        <v>19.16292783187086</v>
      </c>
      <c r="DJ50" s="103">
        <v>11.147820883542284</v>
      </c>
      <c r="DK50" s="104">
        <v>35.915185394522219</v>
      </c>
      <c r="DL50" s="102">
        <v>35</v>
      </c>
      <c r="DM50" s="102">
        <v>31.678627237899125</v>
      </c>
      <c r="DN50" s="105">
        <v>28.481870106987788</v>
      </c>
      <c r="DO50" s="104">
        <v>43.148505912033499</v>
      </c>
      <c r="DP50" s="102">
        <v>5</v>
      </c>
      <c r="DQ50" s="102">
        <v>34.146455848772312</v>
      </c>
      <c r="DR50" s="105">
        <v>24.075368292622123</v>
      </c>
      <c r="DS50" s="101">
        <v>12.525035586449807</v>
      </c>
      <c r="DT50" s="102">
        <v>12</v>
      </c>
      <c r="DU50" s="102">
        <v>7.8550331638107966</v>
      </c>
      <c r="DV50" s="106">
        <v>3.7800425453423312</v>
      </c>
    </row>
    <row r="51" spans="1:126" s="87" customFormat="1" ht="15" customHeight="1" x14ac:dyDescent="0.2">
      <c r="A51" s="163" t="s">
        <v>46</v>
      </c>
      <c r="B51" s="100">
        <v>11</v>
      </c>
      <c r="C51" s="100">
        <v>27</v>
      </c>
      <c r="D51" s="100">
        <v>34</v>
      </c>
      <c r="E51" s="100">
        <v>2</v>
      </c>
      <c r="F51" s="100">
        <v>1</v>
      </c>
      <c r="G51" s="101">
        <v>32.422161377680027</v>
      </c>
      <c r="H51" s="102">
        <v>13</v>
      </c>
      <c r="I51" s="102">
        <v>18.111800471522521</v>
      </c>
      <c r="J51" s="103">
        <v>6.8644160985265001</v>
      </c>
      <c r="K51" s="104">
        <v>17.698798177449905</v>
      </c>
      <c r="L51" s="102">
        <v>42</v>
      </c>
      <c r="M51" s="102">
        <v>11.201699991677303</v>
      </c>
      <c r="N51" s="105">
        <v>4.9692915173700909</v>
      </c>
      <c r="O51" s="101">
        <v>37.536648534442065</v>
      </c>
      <c r="P51" s="102">
        <v>6</v>
      </c>
      <c r="Q51" s="102">
        <v>25.566429094340066</v>
      </c>
      <c r="R51" s="103">
        <v>15.197045680129435</v>
      </c>
      <c r="S51" s="104">
        <v>45.646493687704684</v>
      </c>
      <c r="T51" s="102">
        <v>51</v>
      </c>
      <c r="U51" s="102">
        <v>19.543228743139977</v>
      </c>
      <c r="V51" s="105">
        <v>1.8256592537614178</v>
      </c>
      <c r="W51" s="101">
        <v>28.520709186627695</v>
      </c>
      <c r="X51" s="102">
        <v>25</v>
      </c>
      <c r="Y51" s="102">
        <v>16.59264207855637</v>
      </c>
      <c r="Z51" s="103">
        <v>6.1625869955038732</v>
      </c>
      <c r="AA51" s="104">
        <v>65.389406475224362</v>
      </c>
      <c r="AB51" s="102">
        <v>44</v>
      </c>
      <c r="AC51" s="102">
        <v>73.271717497991204</v>
      </c>
      <c r="AD51" s="105">
        <v>82.50922917925503</v>
      </c>
      <c r="AE51" s="101">
        <v>52.416635262163268</v>
      </c>
      <c r="AF51" s="102">
        <v>7</v>
      </c>
      <c r="AG51" s="102">
        <v>64.346665448718014</v>
      </c>
      <c r="AH51" s="103">
        <v>74.710078993637296</v>
      </c>
      <c r="AI51" s="104">
        <v>29.611846269112903</v>
      </c>
      <c r="AJ51" s="102">
        <v>37</v>
      </c>
      <c r="AK51" s="102">
        <v>44.160218598959901</v>
      </c>
      <c r="AL51" s="105">
        <v>55.70211600238936</v>
      </c>
      <c r="AM51" s="101">
        <v>53.258234817488784</v>
      </c>
      <c r="AN51" s="102">
        <v>46</v>
      </c>
      <c r="AO51" s="102">
        <v>61.298297240204867</v>
      </c>
      <c r="AP51" s="103">
        <v>69.920766143359074</v>
      </c>
      <c r="AQ51" s="104">
        <v>28.768332151792265</v>
      </c>
      <c r="AR51" s="102">
        <v>27</v>
      </c>
      <c r="AS51" s="102">
        <v>25.51533871422011</v>
      </c>
      <c r="AT51" s="105">
        <v>23.446677101438443</v>
      </c>
      <c r="AU51" s="101">
        <v>29.571373307654948</v>
      </c>
      <c r="AV51" s="102">
        <v>38</v>
      </c>
      <c r="AW51" s="102">
        <v>23.667478449529796</v>
      </c>
      <c r="AX51" s="103">
        <v>19.363027060758252</v>
      </c>
      <c r="AY51" s="104">
        <v>13.181423333333333</v>
      </c>
      <c r="AZ51" s="102">
        <v>45</v>
      </c>
      <c r="BA51" s="102">
        <v>12.689071538461535</v>
      </c>
      <c r="BB51" s="105">
        <v>12.541366</v>
      </c>
      <c r="BC51" s="101">
        <v>96.371146018290986</v>
      </c>
      <c r="BD51" s="102">
        <v>19</v>
      </c>
      <c r="BE51" s="102">
        <v>97.249308493843785</v>
      </c>
      <c r="BF51" s="103">
        <v>97.688389731620177</v>
      </c>
      <c r="BG51" s="104">
        <v>97.268520000000009</v>
      </c>
      <c r="BH51" s="102">
        <v>32</v>
      </c>
      <c r="BI51" s="102">
        <v>97.875330000000019</v>
      </c>
      <c r="BJ51" s="105">
        <v>98.027032500000004</v>
      </c>
      <c r="BK51" s="101">
        <v>68.619047142857141</v>
      </c>
      <c r="BL51" s="102">
        <v>3</v>
      </c>
      <c r="BM51" s="102">
        <v>66.966667000000001</v>
      </c>
      <c r="BN51" s="103">
        <v>66.463768695652178</v>
      </c>
      <c r="BO51" s="104">
        <v>88</v>
      </c>
      <c r="BP51" s="102">
        <v>3</v>
      </c>
      <c r="BQ51" s="102">
        <v>88</v>
      </c>
      <c r="BR51" s="105">
        <v>88</v>
      </c>
      <c r="BS51" s="101">
        <v>68.84</v>
      </c>
      <c r="BT51" s="102">
        <v>2</v>
      </c>
      <c r="BU51" s="102">
        <v>68.2</v>
      </c>
      <c r="BV51" s="103">
        <v>54.1</v>
      </c>
      <c r="BW51" s="104">
        <v>482.52</v>
      </c>
      <c r="BX51" s="102">
        <v>2</v>
      </c>
      <c r="BY51" s="102">
        <v>369.4</v>
      </c>
      <c r="BZ51" s="105">
        <v>305.93999999999994</v>
      </c>
      <c r="CA51" s="101" t="s">
        <v>80</v>
      </c>
      <c r="CB51" s="102" t="s">
        <v>80</v>
      </c>
      <c r="CC51" s="102">
        <v>101</v>
      </c>
      <c r="CD51" s="103" t="s">
        <v>80</v>
      </c>
      <c r="CE51" s="104">
        <v>7559.71</v>
      </c>
      <c r="CF51" s="102">
        <v>3</v>
      </c>
      <c r="CG51" s="102">
        <v>3408.21</v>
      </c>
      <c r="CH51" s="105">
        <v>3145.18</v>
      </c>
      <c r="CI51" s="101">
        <v>218.07713124846094</v>
      </c>
      <c r="CJ51" s="102">
        <v>1</v>
      </c>
      <c r="CK51" s="102">
        <v>146.52773690928564</v>
      </c>
      <c r="CL51" s="103">
        <v>141.99494524010112</v>
      </c>
      <c r="CM51" s="104">
        <v>17.424199999999999</v>
      </c>
      <c r="CN51" s="102">
        <v>8</v>
      </c>
      <c r="CO51" s="102">
        <v>13.437200000000001</v>
      </c>
      <c r="CP51" s="105">
        <v>13.0145</v>
      </c>
      <c r="CQ51" s="101">
        <v>12.13307240704501</v>
      </c>
      <c r="CR51" s="102">
        <v>1</v>
      </c>
      <c r="CS51" s="102">
        <v>12.13307240704501</v>
      </c>
      <c r="CT51" s="103" t="s">
        <v>80</v>
      </c>
      <c r="CU51" s="104">
        <v>11.454046639231825</v>
      </c>
      <c r="CV51" s="102">
        <v>3</v>
      </c>
      <c r="CW51" s="102">
        <v>11.454046639231825</v>
      </c>
      <c r="CX51" s="105" t="s">
        <v>80</v>
      </c>
      <c r="CY51" s="101">
        <v>10338.169716985394</v>
      </c>
      <c r="CZ51" s="102">
        <v>4</v>
      </c>
      <c r="DA51" s="102">
        <v>6647.8612123016692</v>
      </c>
      <c r="DB51" s="103">
        <v>3230.7890050804003</v>
      </c>
      <c r="DC51" s="150">
        <v>5.588312949790522</v>
      </c>
      <c r="DD51" s="102">
        <v>2</v>
      </c>
      <c r="DE51" s="154">
        <v>4.9422756288504379</v>
      </c>
      <c r="DF51" s="155">
        <v>3.716774004447136</v>
      </c>
      <c r="DG51" s="101">
        <v>16.558851457115555</v>
      </c>
      <c r="DH51" s="102">
        <v>1</v>
      </c>
      <c r="DI51" s="102">
        <v>11.700249069396612</v>
      </c>
      <c r="DJ51" s="103">
        <v>7.4436867402956892</v>
      </c>
      <c r="DK51" s="104">
        <v>29.599032497131688</v>
      </c>
      <c r="DL51" s="102">
        <v>8</v>
      </c>
      <c r="DM51" s="102">
        <v>24.394264242348111</v>
      </c>
      <c r="DN51" s="105">
        <v>23.634192065408069</v>
      </c>
      <c r="DO51" s="104">
        <v>40.94069788902852</v>
      </c>
      <c r="DP51" s="102">
        <v>3</v>
      </c>
      <c r="DQ51" s="102">
        <v>31.157286482393516</v>
      </c>
      <c r="DR51" s="105">
        <v>25.547203621859872</v>
      </c>
      <c r="DS51" s="101">
        <v>9.1171578683863377</v>
      </c>
      <c r="DT51" s="102">
        <v>2</v>
      </c>
      <c r="DU51" s="102">
        <v>5.4235813367253281</v>
      </c>
      <c r="DV51" s="106">
        <v>3.6736077536237595</v>
      </c>
    </row>
    <row r="52" spans="1:126" s="87" customFormat="1" ht="15" customHeight="1" x14ac:dyDescent="0.2">
      <c r="A52" s="163" t="s">
        <v>47</v>
      </c>
      <c r="B52" s="100">
        <v>3</v>
      </c>
      <c r="C52" s="100">
        <v>4</v>
      </c>
      <c r="D52" s="100">
        <v>1</v>
      </c>
      <c r="E52" s="100">
        <v>14</v>
      </c>
      <c r="F52" s="100">
        <v>16</v>
      </c>
      <c r="G52" s="101">
        <v>22.695635900223685</v>
      </c>
      <c r="H52" s="102">
        <v>3</v>
      </c>
      <c r="I52" s="102">
        <v>12.481994143912967</v>
      </c>
      <c r="J52" s="103">
        <v>5.4056660638939125</v>
      </c>
      <c r="K52" s="104">
        <v>5.2341786611834591</v>
      </c>
      <c r="L52" s="102">
        <v>1</v>
      </c>
      <c r="M52" s="102">
        <v>4.1492553513144736</v>
      </c>
      <c r="N52" s="105">
        <v>2.7143892624159562</v>
      </c>
      <c r="O52" s="101">
        <v>40.452823919097433</v>
      </c>
      <c r="P52" s="102">
        <v>13</v>
      </c>
      <c r="Q52" s="102">
        <v>24.205023555748539</v>
      </c>
      <c r="R52" s="103">
        <v>11.016934999361141</v>
      </c>
      <c r="S52" s="104">
        <v>32.768093549855429</v>
      </c>
      <c r="T52" s="102">
        <v>14</v>
      </c>
      <c r="U52" s="102">
        <v>11.877263641965104</v>
      </c>
      <c r="V52" s="105">
        <v>1.6584996284766573</v>
      </c>
      <c r="W52" s="101">
        <v>16.320490033660249</v>
      </c>
      <c r="X52" s="102">
        <v>5</v>
      </c>
      <c r="Y52" s="102">
        <v>10.371800329528888</v>
      </c>
      <c r="Z52" s="103">
        <v>4.4879257574080285</v>
      </c>
      <c r="AA52" s="104">
        <v>88.259955584193804</v>
      </c>
      <c r="AB52" s="102">
        <v>1</v>
      </c>
      <c r="AC52" s="102">
        <v>88.15413534683185</v>
      </c>
      <c r="AD52" s="105">
        <v>93.106503988404683</v>
      </c>
      <c r="AE52" s="101">
        <v>60.145710597473048</v>
      </c>
      <c r="AF52" s="102">
        <v>1</v>
      </c>
      <c r="AG52" s="102">
        <v>68.625652339414202</v>
      </c>
      <c r="AH52" s="103">
        <v>75.212024535382355</v>
      </c>
      <c r="AI52" s="104">
        <v>34.348684040942743</v>
      </c>
      <c r="AJ52" s="102">
        <v>17</v>
      </c>
      <c r="AK52" s="102">
        <v>50.653496705219879</v>
      </c>
      <c r="AL52" s="105">
        <v>61.676591610792919</v>
      </c>
      <c r="AM52" s="101">
        <v>79.098402959175658</v>
      </c>
      <c r="AN52" s="102">
        <v>1</v>
      </c>
      <c r="AO52" s="102">
        <v>81.372311822401343</v>
      </c>
      <c r="AP52" s="103">
        <v>83.449289919751862</v>
      </c>
      <c r="AQ52" s="104">
        <v>19.905229263850352</v>
      </c>
      <c r="AR52" s="102">
        <v>5</v>
      </c>
      <c r="AS52" s="102">
        <v>15.939137856496084</v>
      </c>
      <c r="AT52" s="105">
        <v>13.876979980479554</v>
      </c>
      <c r="AU52" s="101">
        <v>15.985580055995097</v>
      </c>
      <c r="AV52" s="102">
        <v>1</v>
      </c>
      <c r="AW52" s="102">
        <v>11.734659730309073</v>
      </c>
      <c r="AX52" s="103">
        <v>11.362016716587368</v>
      </c>
      <c r="AY52" s="104">
        <v>14.712</v>
      </c>
      <c r="AZ52" s="102">
        <v>49</v>
      </c>
      <c r="BA52" s="102">
        <v>13.096665000000002</v>
      </c>
      <c r="BB52" s="105">
        <v>12.773598000000002</v>
      </c>
      <c r="BC52" s="101">
        <v>95.971692977681002</v>
      </c>
      <c r="BD52" s="102">
        <v>28</v>
      </c>
      <c r="BE52" s="102">
        <v>94.209022454505742</v>
      </c>
      <c r="BF52" s="103">
        <v>92.446351931330469</v>
      </c>
      <c r="BG52" s="104">
        <v>98.275859999999994</v>
      </c>
      <c r="BH52" s="102">
        <v>3</v>
      </c>
      <c r="BI52" s="102">
        <v>98.112459999999999</v>
      </c>
      <c r="BJ52" s="105">
        <v>98.07978</v>
      </c>
      <c r="BK52" s="101">
        <v>66.666669999999996</v>
      </c>
      <c r="BL52" s="102">
        <v>10</v>
      </c>
      <c r="BM52" s="102">
        <v>65.944445000000002</v>
      </c>
      <c r="BN52" s="103">
        <v>65.8</v>
      </c>
      <c r="BO52" s="104">
        <v>90</v>
      </c>
      <c r="BP52" s="102">
        <v>1</v>
      </c>
      <c r="BQ52" s="102">
        <v>85.666666666666671</v>
      </c>
      <c r="BR52" s="105">
        <v>84.8</v>
      </c>
      <c r="BS52" s="101" t="s">
        <v>80</v>
      </c>
      <c r="BT52" s="102" t="s">
        <v>80</v>
      </c>
      <c r="BU52" s="102">
        <v>49.6</v>
      </c>
      <c r="BV52" s="103" t="s">
        <v>80</v>
      </c>
      <c r="BW52" s="104">
        <v>565.9</v>
      </c>
      <c r="BX52" s="102">
        <v>4</v>
      </c>
      <c r="BY52" s="102">
        <v>583.29999999999995</v>
      </c>
      <c r="BZ52" s="105">
        <v>366.69</v>
      </c>
      <c r="CA52" s="101" t="s">
        <v>80</v>
      </c>
      <c r="CB52" s="102" t="s">
        <v>80</v>
      </c>
      <c r="CC52" s="102">
        <v>104.4</v>
      </c>
      <c r="CD52" s="103" t="s">
        <v>80</v>
      </c>
      <c r="CE52" s="104">
        <v>9746.7099999999991</v>
      </c>
      <c r="CF52" s="102">
        <v>14</v>
      </c>
      <c r="CG52" s="102">
        <v>4823.01</v>
      </c>
      <c r="CH52" s="105">
        <v>3922.03</v>
      </c>
      <c r="CI52" s="101">
        <v>366.97859890990702</v>
      </c>
      <c r="CJ52" s="102">
        <v>36</v>
      </c>
      <c r="CK52" s="102">
        <v>194.10169239352797</v>
      </c>
      <c r="CL52" s="103">
        <v>162.46756479267813</v>
      </c>
      <c r="CM52" s="104">
        <v>19.936399999999999</v>
      </c>
      <c r="CN52" s="102">
        <v>20</v>
      </c>
      <c r="CO52" s="102">
        <v>16.450299999999999</v>
      </c>
      <c r="CP52" s="105">
        <v>15.4596</v>
      </c>
      <c r="CQ52" s="101">
        <v>14.945978391356544</v>
      </c>
      <c r="CR52" s="102">
        <v>5</v>
      </c>
      <c r="CS52" s="102">
        <v>14.945978391356544</v>
      </c>
      <c r="CT52" s="103" t="s">
        <v>80</v>
      </c>
      <c r="CU52" s="104">
        <v>13.174224343675418</v>
      </c>
      <c r="CV52" s="102">
        <v>10</v>
      </c>
      <c r="CW52" s="102">
        <v>13.174224343675418</v>
      </c>
      <c r="CX52" s="105" t="s">
        <v>80</v>
      </c>
      <c r="CY52" s="101">
        <v>10420.931039125608</v>
      </c>
      <c r="CZ52" s="102">
        <v>5</v>
      </c>
      <c r="DA52" s="102">
        <v>6324.6306642084728</v>
      </c>
      <c r="DB52" s="103">
        <v>3071.0190308598721</v>
      </c>
      <c r="DC52" s="150">
        <v>7.3004526525198949</v>
      </c>
      <c r="DD52" s="102">
        <v>16</v>
      </c>
      <c r="DE52" s="154">
        <v>5.117939936993233</v>
      </c>
      <c r="DF52" s="155" t="s">
        <v>80</v>
      </c>
      <c r="DG52" s="101">
        <v>28.576805016866253</v>
      </c>
      <c r="DH52" s="102">
        <v>17</v>
      </c>
      <c r="DI52" s="102">
        <v>18.585785146206991</v>
      </c>
      <c r="DJ52" s="103">
        <v>9.2032430168767174</v>
      </c>
      <c r="DK52" s="104">
        <v>34.905709072089337</v>
      </c>
      <c r="DL52" s="102">
        <v>28</v>
      </c>
      <c r="DM52" s="102">
        <v>26.07339162336212</v>
      </c>
      <c r="DN52" s="105">
        <v>23.142484721882276</v>
      </c>
      <c r="DO52" s="104">
        <v>44.076036311103941</v>
      </c>
      <c r="DP52" s="102">
        <v>9</v>
      </c>
      <c r="DQ52" s="102">
        <v>31.740615388422562</v>
      </c>
      <c r="DR52" s="105">
        <v>23.136897055409783</v>
      </c>
      <c r="DS52" s="101">
        <v>16.448347551804467</v>
      </c>
      <c r="DT52" s="102">
        <v>30</v>
      </c>
      <c r="DU52" s="102">
        <v>9.6409242837327636</v>
      </c>
      <c r="DV52" s="106">
        <v>4.7439771414109506</v>
      </c>
    </row>
    <row r="53" spans="1:126" s="87" customFormat="1" ht="15" customHeight="1" x14ac:dyDescent="0.2">
      <c r="A53" s="163" t="s">
        <v>48</v>
      </c>
      <c r="B53" s="100">
        <v>30</v>
      </c>
      <c r="C53" s="100">
        <v>21</v>
      </c>
      <c r="D53" s="100">
        <v>19</v>
      </c>
      <c r="E53" s="100">
        <v>35</v>
      </c>
      <c r="F53" s="100">
        <v>32</v>
      </c>
      <c r="G53" s="101">
        <v>41.101824733852808</v>
      </c>
      <c r="H53" s="102">
        <v>35</v>
      </c>
      <c r="I53" s="102">
        <v>18.713161857068158</v>
      </c>
      <c r="J53" s="103">
        <v>5.1840610149691573</v>
      </c>
      <c r="K53" s="104">
        <v>13.070275817084443</v>
      </c>
      <c r="L53" s="102">
        <v>30</v>
      </c>
      <c r="M53" s="102">
        <v>7.5578723772096597</v>
      </c>
      <c r="N53" s="105">
        <v>2.2579885738688157</v>
      </c>
      <c r="O53" s="101">
        <v>36.629240849448564</v>
      </c>
      <c r="P53" s="102">
        <v>5</v>
      </c>
      <c r="Q53" s="102">
        <v>21.700904984661037</v>
      </c>
      <c r="R53" s="103">
        <v>11.409688318146323</v>
      </c>
      <c r="S53" s="104">
        <v>36.52816171389081</v>
      </c>
      <c r="T53" s="102">
        <v>34</v>
      </c>
      <c r="U53" s="102">
        <v>12.847683751107065</v>
      </c>
      <c r="V53" s="105">
        <v>1.62911262038635</v>
      </c>
      <c r="W53" s="101">
        <v>27.022621570489612</v>
      </c>
      <c r="X53" s="102">
        <v>19</v>
      </c>
      <c r="Y53" s="102">
        <v>13.030277179317503</v>
      </c>
      <c r="Z53" s="103">
        <v>4.60221952667231</v>
      </c>
      <c r="AA53" s="104">
        <v>71.844454212714609</v>
      </c>
      <c r="AB53" s="102">
        <v>32</v>
      </c>
      <c r="AC53" s="102">
        <v>78.011020854607807</v>
      </c>
      <c r="AD53" s="105">
        <v>85.648268172809978</v>
      </c>
      <c r="AE53" s="101">
        <v>46.658739531336579</v>
      </c>
      <c r="AF53" s="102">
        <v>26</v>
      </c>
      <c r="AG53" s="102">
        <v>56.681806156405337</v>
      </c>
      <c r="AH53" s="103">
        <v>64.642698809185589</v>
      </c>
      <c r="AI53" s="104">
        <v>33.766050270409821</v>
      </c>
      <c r="AJ53" s="102">
        <v>19</v>
      </c>
      <c r="AK53" s="102">
        <v>49.362383086307702</v>
      </c>
      <c r="AL53" s="105">
        <v>59.49514260332451</v>
      </c>
      <c r="AM53" s="101">
        <v>64.103861395093844</v>
      </c>
      <c r="AN53" s="102">
        <v>16</v>
      </c>
      <c r="AO53" s="102">
        <v>70.492075420330508</v>
      </c>
      <c r="AP53" s="103">
        <v>76.910137981161185</v>
      </c>
      <c r="AQ53" s="104">
        <v>31.40474985149655</v>
      </c>
      <c r="AR53" s="102">
        <v>31</v>
      </c>
      <c r="AS53" s="102">
        <v>26.335148239915341</v>
      </c>
      <c r="AT53" s="105">
        <v>23.860849285811021</v>
      </c>
      <c r="AU53" s="101">
        <v>26.138096340561788</v>
      </c>
      <c r="AV53" s="102">
        <v>28</v>
      </c>
      <c r="AW53" s="102">
        <v>20.151012727670622</v>
      </c>
      <c r="AX53" s="103">
        <v>16.55873252241906</v>
      </c>
      <c r="AY53" s="104">
        <v>12.349090555555556</v>
      </c>
      <c r="AZ53" s="102">
        <v>20</v>
      </c>
      <c r="BA53" s="102">
        <v>12.596097534246576</v>
      </c>
      <c r="BB53" s="105">
        <v>12.676936181818181</v>
      </c>
      <c r="BC53" s="101">
        <v>97.371461396699488</v>
      </c>
      <c r="BD53" s="102">
        <v>9</v>
      </c>
      <c r="BE53" s="102">
        <v>97.144442309067998</v>
      </c>
      <c r="BF53" s="103">
        <v>97.075908244877311</v>
      </c>
      <c r="BG53" s="104">
        <v>97.445807142857149</v>
      </c>
      <c r="BH53" s="102">
        <v>28</v>
      </c>
      <c r="BI53" s="102">
        <v>97.987892615384609</v>
      </c>
      <c r="BJ53" s="105">
        <v>98.136700392156897</v>
      </c>
      <c r="BK53" s="101">
        <v>64.648147777777794</v>
      </c>
      <c r="BL53" s="102">
        <v>23</v>
      </c>
      <c r="BM53" s="102">
        <v>64.141552465753435</v>
      </c>
      <c r="BN53" s="103">
        <v>63.975757636363639</v>
      </c>
      <c r="BO53" s="104">
        <v>82.555555555555557</v>
      </c>
      <c r="BP53" s="102">
        <v>28</v>
      </c>
      <c r="BQ53" s="102">
        <v>83.767123287671239</v>
      </c>
      <c r="BR53" s="105">
        <v>84.163636363636357</v>
      </c>
      <c r="BS53" s="101">
        <v>191.6</v>
      </c>
      <c r="BT53" s="102">
        <v>25</v>
      </c>
      <c r="BU53" s="102">
        <v>109.8</v>
      </c>
      <c r="BV53" s="103">
        <v>82.29</v>
      </c>
      <c r="BW53" s="104">
        <v>952.75</v>
      </c>
      <c r="BX53" s="102">
        <v>19</v>
      </c>
      <c r="BY53" s="102">
        <v>577.70000000000005</v>
      </c>
      <c r="BZ53" s="105">
        <v>392.93</v>
      </c>
      <c r="CA53" s="101">
        <v>313.86</v>
      </c>
      <c r="CB53" s="102">
        <v>21</v>
      </c>
      <c r="CC53" s="102">
        <v>186.4</v>
      </c>
      <c r="CD53" s="103">
        <v>113.87</v>
      </c>
      <c r="CE53" s="104">
        <v>12724.47</v>
      </c>
      <c r="CF53" s="102">
        <v>39</v>
      </c>
      <c r="CG53" s="102">
        <v>5392.54</v>
      </c>
      <c r="CH53" s="105">
        <v>4517.22</v>
      </c>
      <c r="CI53" s="101">
        <v>371.73374113053598</v>
      </c>
      <c r="CJ53" s="102">
        <v>38</v>
      </c>
      <c r="CK53" s="102">
        <v>183.27566467091444</v>
      </c>
      <c r="CL53" s="103">
        <v>160.77645165675906</v>
      </c>
      <c r="CM53" s="104">
        <v>22.515699999999999</v>
      </c>
      <c r="CN53" s="102">
        <v>40</v>
      </c>
      <c r="CO53" s="102">
        <v>18.499099999999999</v>
      </c>
      <c r="CP53" s="105">
        <v>17.523299999999999</v>
      </c>
      <c r="CQ53" s="101">
        <v>20.282876918447187</v>
      </c>
      <c r="CR53" s="102">
        <v>26</v>
      </c>
      <c r="CS53" s="102">
        <v>20.282876918447187</v>
      </c>
      <c r="CT53" s="103" t="s">
        <v>80</v>
      </c>
      <c r="CU53" s="104">
        <v>20.388297587848317</v>
      </c>
      <c r="CV53" s="102">
        <v>32</v>
      </c>
      <c r="CW53" s="102">
        <v>20.388297587848317</v>
      </c>
      <c r="CX53" s="105" t="s">
        <v>80</v>
      </c>
      <c r="CY53" s="101">
        <v>12728.188594484547</v>
      </c>
      <c r="CZ53" s="102">
        <v>26</v>
      </c>
      <c r="DA53" s="102">
        <v>7488.9969548243243</v>
      </c>
      <c r="DB53" s="103">
        <v>3680.5972273613625</v>
      </c>
      <c r="DC53" s="150">
        <v>9.2779786662290604</v>
      </c>
      <c r="DD53" s="102">
        <v>36</v>
      </c>
      <c r="DE53" s="154">
        <v>7.2401787919737037</v>
      </c>
      <c r="DF53" s="155">
        <v>4.2004622484632002</v>
      </c>
      <c r="DG53" s="101">
        <v>32.114670926865962</v>
      </c>
      <c r="DH53" s="102">
        <v>32</v>
      </c>
      <c r="DI53" s="102">
        <v>20.910321308176066</v>
      </c>
      <c r="DJ53" s="103">
        <v>11.896624900795674</v>
      </c>
      <c r="DK53" s="104">
        <v>40.783804889850238</v>
      </c>
      <c r="DL53" s="102">
        <v>47</v>
      </c>
      <c r="DM53" s="102">
        <v>30.331453120428293</v>
      </c>
      <c r="DN53" s="105">
        <v>27.348333761536136</v>
      </c>
      <c r="DO53" s="104">
        <v>45.80240972702989</v>
      </c>
      <c r="DP53" s="102">
        <v>18</v>
      </c>
      <c r="DQ53" s="102">
        <v>31.511048014157002</v>
      </c>
      <c r="DR53" s="105">
        <v>24.908957596897942</v>
      </c>
      <c r="DS53" s="101">
        <v>15.325159490871751</v>
      </c>
      <c r="DT53" s="102">
        <v>24</v>
      </c>
      <c r="DU53" s="102">
        <v>8.2456247216471468</v>
      </c>
      <c r="DV53" s="106">
        <v>4.520303232277044</v>
      </c>
    </row>
    <row r="54" spans="1:126" s="87" customFormat="1" ht="15" customHeight="1" x14ac:dyDescent="0.2">
      <c r="A54" s="163" t="s">
        <v>49</v>
      </c>
      <c r="B54" s="100">
        <v>13</v>
      </c>
      <c r="C54" s="100">
        <v>31</v>
      </c>
      <c r="D54" s="100">
        <v>16</v>
      </c>
      <c r="E54" s="100">
        <v>4</v>
      </c>
      <c r="F54" s="100">
        <v>18</v>
      </c>
      <c r="G54" s="101">
        <v>40.593153023883119</v>
      </c>
      <c r="H54" s="102">
        <v>33</v>
      </c>
      <c r="I54" s="102">
        <v>19.567404921265556</v>
      </c>
      <c r="J54" s="103">
        <v>4.8356406707120003</v>
      </c>
      <c r="K54" s="104">
        <v>12.20746573660575</v>
      </c>
      <c r="L54" s="102">
        <v>24</v>
      </c>
      <c r="M54" s="102">
        <v>7.3758351728872213</v>
      </c>
      <c r="N54" s="105">
        <v>3.1025147157517243</v>
      </c>
      <c r="O54" s="101">
        <v>46.443970653655995</v>
      </c>
      <c r="P54" s="102">
        <v>28</v>
      </c>
      <c r="Q54" s="102">
        <v>27.906002432016351</v>
      </c>
      <c r="R54" s="103">
        <v>15.750645091853471</v>
      </c>
      <c r="S54" s="104">
        <v>36.11255862428348</v>
      </c>
      <c r="T54" s="102">
        <v>30</v>
      </c>
      <c r="U54" s="102">
        <v>16.30689621262729</v>
      </c>
      <c r="V54" s="105">
        <v>3.7159658831134021</v>
      </c>
      <c r="W54" s="101">
        <v>33.660194406868776</v>
      </c>
      <c r="X54" s="102">
        <v>44</v>
      </c>
      <c r="Y54" s="102">
        <v>16.543349881543438</v>
      </c>
      <c r="Z54" s="103">
        <v>5.8195605788942153</v>
      </c>
      <c r="AA54" s="104">
        <v>65.055068738039424</v>
      </c>
      <c r="AB54" s="102">
        <v>45</v>
      </c>
      <c r="AC54" s="102">
        <v>76.093422502784819</v>
      </c>
      <c r="AD54" s="105">
        <v>87.741539555129137</v>
      </c>
      <c r="AE54" s="101">
        <v>51.979629880426479</v>
      </c>
      <c r="AF54" s="102">
        <v>8</v>
      </c>
      <c r="AG54" s="102">
        <v>58.576732804866104</v>
      </c>
      <c r="AH54" s="103">
        <v>66.764958277667901</v>
      </c>
      <c r="AI54" s="104">
        <v>33.826855562491836</v>
      </c>
      <c r="AJ54" s="102">
        <v>19</v>
      </c>
      <c r="AK54" s="102">
        <v>49.349605009722389</v>
      </c>
      <c r="AL54" s="105">
        <v>60.19302734412895</v>
      </c>
      <c r="AM54" s="101">
        <v>67.088404079852879</v>
      </c>
      <c r="AN54" s="102">
        <v>9</v>
      </c>
      <c r="AO54" s="102">
        <v>72.178841082607519</v>
      </c>
      <c r="AP54" s="103">
        <v>78.807982169263809</v>
      </c>
      <c r="AQ54" s="104">
        <v>26.888062102260346</v>
      </c>
      <c r="AR54" s="102">
        <v>21</v>
      </c>
      <c r="AS54" s="102">
        <v>23.116143641178706</v>
      </c>
      <c r="AT54" s="105">
        <v>21.127168618285264</v>
      </c>
      <c r="AU54" s="101">
        <v>21.944948461061824</v>
      </c>
      <c r="AV54" s="102">
        <v>11</v>
      </c>
      <c r="AW54" s="102">
        <v>17.227840567586735</v>
      </c>
      <c r="AX54" s="103">
        <v>14.831330279950938</v>
      </c>
      <c r="AY54" s="104">
        <v>13.147455454545456</v>
      </c>
      <c r="AZ54" s="102">
        <v>42</v>
      </c>
      <c r="BA54" s="102">
        <v>13.245592888888892</v>
      </c>
      <c r="BB54" s="105">
        <v>13.27734323529412</v>
      </c>
      <c r="BC54" s="101">
        <v>96.355684520785687</v>
      </c>
      <c r="BD54" s="102">
        <v>19</v>
      </c>
      <c r="BE54" s="102">
        <v>95.978340239355518</v>
      </c>
      <c r="BF54" s="103">
        <v>95.85705100603866</v>
      </c>
      <c r="BG54" s="104">
        <v>97.516245999999995</v>
      </c>
      <c r="BH54" s="102">
        <v>24</v>
      </c>
      <c r="BI54" s="102">
        <v>97.877861590909106</v>
      </c>
      <c r="BJ54" s="105">
        <v>97.984219117647058</v>
      </c>
      <c r="BK54" s="101">
        <v>62.606060909090907</v>
      </c>
      <c r="BL54" s="102">
        <v>35</v>
      </c>
      <c r="BM54" s="102">
        <v>63.202898913043484</v>
      </c>
      <c r="BN54" s="103">
        <v>63.390476571428579</v>
      </c>
      <c r="BO54" s="104">
        <v>85.090909090909093</v>
      </c>
      <c r="BP54" s="102">
        <v>14</v>
      </c>
      <c r="BQ54" s="102">
        <v>85.239130434782609</v>
      </c>
      <c r="BR54" s="105">
        <v>85.285714285714292</v>
      </c>
      <c r="BS54" s="101">
        <v>102.99</v>
      </c>
      <c r="BT54" s="102">
        <v>7</v>
      </c>
      <c r="BU54" s="102">
        <v>79.599999999999994</v>
      </c>
      <c r="BV54" s="103">
        <v>62.99</v>
      </c>
      <c r="BW54" s="104">
        <v>692.31</v>
      </c>
      <c r="BX54" s="102">
        <v>6</v>
      </c>
      <c r="BY54" s="102">
        <v>418.00000000000006</v>
      </c>
      <c r="BZ54" s="105">
        <v>294.43</v>
      </c>
      <c r="CA54" s="101">
        <v>203.19</v>
      </c>
      <c r="CB54" s="102">
        <v>5</v>
      </c>
      <c r="CC54" s="102">
        <v>122.8</v>
      </c>
      <c r="CD54" s="103">
        <v>82.57</v>
      </c>
      <c r="CE54" s="104">
        <v>8193.26</v>
      </c>
      <c r="CF54" s="102">
        <v>8</v>
      </c>
      <c r="CG54" s="102">
        <v>3962.83</v>
      </c>
      <c r="CH54" s="105">
        <v>3361.61</v>
      </c>
      <c r="CI54" s="101">
        <v>260.95994328084845</v>
      </c>
      <c r="CJ54" s="102">
        <v>5</v>
      </c>
      <c r="CK54" s="102">
        <v>153.699017241918</v>
      </c>
      <c r="CL54" s="103">
        <v>138.45562650746567</v>
      </c>
      <c r="CM54" s="104">
        <v>18.815000000000001</v>
      </c>
      <c r="CN54" s="102">
        <v>14</v>
      </c>
      <c r="CO54" s="102">
        <v>15.800599999999999</v>
      </c>
      <c r="CP54" s="105">
        <v>15.0799</v>
      </c>
      <c r="CQ54" s="101">
        <v>16.779593463531288</v>
      </c>
      <c r="CR54" s="102">
        <v>13</v>
      </c>
      <c r="CS54" s="102">
        <v>16.779593463531288</v>
      </c>
      <c r="CT54" s="103" t="s">
        <v>80</v>
      </c>
      <c r="CU54" s="104">
        <v>13.429917340680827</v>
      </c>
      <c r="CV54" s="102">
        <v>11</v>
      </c>
      <c r="CW54" s="102">
        <v>13.429917340680827</v>
      </c>
      <c r="CX54" s="105" t="s">
        <v>80</v>
      </c>
      <c r="CY54" s="101">
        <v>11545.674295531238</v>
      </c>
      <c r="CZ54" s="102">
        <v>16</v>
      </c>
      <c r="DA54" s="102">
        <v>6728.7994090467146</v>
      </c>
      <c r="DB54" s="103">
        <v>3227.9590200498155</v>
      </c>
      <c r="DC54" s="150">
        <v>6.1849386631389018</v>
      </c>
      <c r="DD54" s="102">
        <v>4</v>
      </c>
      <c r="DE54" s="154">
        <v>5.0120487949657706</v>
      </c>
      <c r="DF54" s="155">
        <v>2.7174388754772059</v>
      </c>
      <c r="DG54" s="101">
        <v>28.964889611373561</v>
      </c>
      <c r="DH54" s="102">
        <v>21</v>
      </c>
      <c r="DI54" s="102">
        <v>17.183747564855455</v>
      </c>
      <c r="DJ54" s="103">
        <v>9.5821113102441924</v>
      </c>
      <c r="DK54" s="104">
        <v>31.785654073790155</v>
      </c>
      <c r="DL54" s="102">
        <v>20</v>
      </c>
      <c r="DM54" s="102">
        <v>27.132545880856384</v>
      </c>
      <c r="DN54" s="105">
        <v>26.647425335438761</v>
      </c>
      <c r="DO54" s="104">
        <v>51.0337487740562</v>
      </c>
      <c r="DP54" s="102">
        <v>40</v>
      </c>
      <c r="DQ54" s="102">
        <v>37.87316727726229</v>
      </c>
      <c r="DR54" s="105">
        <v>29.072045940456242</v>
      </c>
      <c r="DS54" s="101">
        <v>12.289765046301321</v>
      </c>
      <c r="DT54" s="102">
        <v>11</v>
      </c>
      <c r="DU54" s="102">
        <v>7.6166759646858688</v>
      </c>
      <c r="DV54" s="106">
        <v>3.8999366342679247</v>
      </c>
    </row>
    <row r="55" spans="1:126" s="87" customFormat="1" ht="15" customHeight="1" x14ac:dyDescent="0.2">
      <c r="A55" s="163" t="s">
        <v>50</v>
      </c>
      <c r="B55" s="100">
        <v>41</v>
      </c>
      <c r="C55" s="100">
        <v>28</v>
      </c>
      <c r="D55" s="100">
        <v>20</v>
      </c>
      <c r="E55" s="100">
        <v>46</v>
      </c>
      <c r="F55" s="100">
        <v>50</v>
      </c>
      <c r="G55" s="101">
        <v>33.310372744289857</v>
      </c>
      <c r="H55" s="102">
        <v>14</v>
      </c>
      <c r="I55" s="102">
        <v>19.903832837061145</v>
      </c>
      <c r="J55" s="103">
        <v>8.3848869118440881</v>
      </c>
      <c r="K55" s="104">
        <v>7.0765649196104716</v>
      </c>
      <c r="L55" s="102">
        <v>6</v>
      </c>
      <c r="M55" s="102">
        <v>6.2457994782319632</v>
      </c>
      <c r="N55" s="105">
        <v>6.0315751310137227</v>
      </c>
      <c r="O55" s="101">
        <v>56.783671903670971</v>
      </c>
      <c r="P55" s="102">
        <v>50</v>
      </c>
      <c r="Q55" s="102">
        <v>39.172541498941136</v>
      </c>
      <c r="R55" s="103">
        <v>17.297953809946065</v>
      </c>
      <c r="S55" s="104">
        <v>35.946211050489033</v>
      </c>
      <c r="T55" s="102">
        <v>29</v>
      </c>
      <c r="U55" s="102">
        <v>17.551883046878931</v>
      </c>
      <c r="V55" s="105">
        <v>2.133694451181718</v>
      </c>
      <c r="W55" s="101">
        <v>32.824880960294543</v>
      </c>
      <c r="X55" s="102">
        <v>40</v>
      </c>
      <c r="Y55" s="102">
        <v>19.541570500948364</v>
      </c>
      <c r="Z55" s="103">
        <v>6.6108288364933046</v>
      </c>
      <c r="AA55" s="104">
        <v>73.829144148144948</v>
      </c>
      <c r="AB55" s="102">
        <v>27</v>
      </c>
      <c r="AC55" s="102">
        <v>75.941738120097185</v>
      </c>
      <c r="AD55" s="105">
        <v>83.118862013448037</v>
      </c>
      <c r="AE55" s="101">
        <v>53.929404919784908</v>
      </c>
      <c r="AF55" s="102">
        <v>4</v>
      </c>
      <c r="AG55" s="102">
        <v>61.218653866896432</v>
      </c>
      <c r="AH55" s="103">
        <v>74.197968726470165</v>
      </c>
      <c r="AI55" s="104">
        <v>29.996328815559465</v>
      </c>
      <c r="AJ55" s="102">
        <v>35</v>
      </c>
      <c r="AK55" s="102">
        <v>37.992362734210651</v>
      </c>
      <c r="AL55" s="105">
        <v>50.637666897982484</v>
      </c>
      <c r="AM55" s="101">
        <v>68.418643135806576</v>
      </c>
      <c r="AN55" s="102">
        <v>6</v>
      </c>
      <c r="AO55" s="102">
        <v>73.810953641483081</v>
      </c>
      <c r="AP55" s="103">
        <v>81.285415939130871</v>
      </c>
      <c r="AQ55" s="104">
        <v>33.149046118520701</v>
      </c>
      <c r="AR55" s="102">
        <v>37</v>
      </c>
      <c r="AS55" s="102">
        <v>29.36951272931606</v>
      </c>
      <c r="AT55" s="105">
        <v>27.415303499336137</v>
      </c>
      <c r="AU55" s="101">
        <v>26.151671375271469</v>
      </c>
      <c r="AV55" s="102">
        <v>29</v>
      </c>
      <c r="AW55" s="102">
        <v>19.325110289517415</v>
      </c>
      <c r="AX55" s="103">
        <v>15.411519978513596</v>
      </c>
      <c r="AY55" s="104">
        <v>13.421624999999999</v>
      </c>
      <c r="AZ55" s="102">
        <v>46</v>
      </c>
      <c r="BA55" s="102">
        <v>12.767919999999998</v>
      </c>
      <c r="BB55" s="105">
        <v>12.540544347826087</v>
      </c>
      <c r="BC55" s="101">
        <v>97.583926604432392</v>
      </c>
      <c r="BD55" s="102">
        <v>8</v>
      </c>
      <c r="BE55" s="102">
        <v>96.286095775951864</v>
      </c>
      <c r="BF55" s="103">
        <v>95.94456134740436</v>
      </c>
      <c r="BG55" s="104">
        <v>96.865773333333337</v>
      </c>
      <c r="BH55" s="102">
        <v>37</v>
      </c>
      <c r="BI55" s="102">
        <v>96.733181481481466</v>
      </c>
      <c r="BJ55" s="105">
        <v>96.695298095238101</v>
      </c>
      <c r="BK55" s="101">
        <v>66.166667500000003</v>
      </c>
      <c r="BL55" s="102">
        <v>14</v>
      </c>
      <c r="BM55" s="102">
        <v>63.451613870967748</v>
      </c>
      <c r="BN55" s="103">
        <v>62.507247391304347</v>
      </c>
      <c r="BO55" s="104">
        <v>83.875</v>
      </c>
      <c r="BP55" s="102">
        <v>20</v>
      </c>
      <c r="BQ55" s="102">
        <v>82.548387096774192</v>
      </c>
      <c r="BR55" s="105">
        <v>82.086956521739125</v>
      </c>
      <c r="BS55" s="101">
        <v>159.62</v>
      </c>
      <c r="BT55" s="102">
        <v>19</v>
      </c>
      <c r="BU55" s="102">
        <v>137.30000000000001</v>
      </c>
      <c r="BV55" s="103" t="s">
        <v>80</v>
      </c>
      <c r="BW55" s="104">
        <v>1264.04</v>
      </c>
      <c r="BX55" s="102">
        <v>38</v>
      </c>
      <c r="BY55" s="102">
        <v>1161.0999999999999</v>
      </c>
      <c r="BZ55" s="105" t="s">
        <v>80</v>
      </c>
      <c r="CA55" s="101">
        <v>254.25</v>
      </c>
      <c r="CB55" s="102">
        <v>9</v>
      </c>
      <c r="CC55" s="102">
        <v>239.20000000000002</v>
      </c>
      <c r="CD55" s="103" t="s">
        <v>80</v>
      </c>
      <c r="CE55" s="104">
        <v>15018.35</v>
      </c>
      <c r="CF55" s="102">
        <v>50</v>
      </c>
      <c r="CG55" s="102">
        <v>8192.24</v>
      </c>
      <c r="CH55" s="105">
        <v>6970.16</v>
      </c>
      <c r="CI55" s="101">
        <v>419.19866575725092</v>
      </c>
      <c r="CJ55" s="102">
        <v>49</v>
      </c>
      <c r="CK55" s="102">
        <v>230.18517949350232</v>
      </c>
      <c r="CL55" s="103">
        <v>196.3451807228916</v>
      </c>
      <c r="CM55" s="104">
        <v>24.054400000000001</v>
      </c>
      <c r="CN55" s="102">
        <v>48</v>
      </c>
      <c r="CO55" s="102">
        <v>21.862500000000001</v>
      </c>
      <c r="CP55" s="105">
        <v>21.225100000000001</v>
      </c>
      <c r="CQ55" s="101">
        <v>21.970030850594977</v>
      </c>
      <c r="CR55" s="102">
        <v>37</v>
      </c>
      <c r="CS55" s="102">
        <v>21.970030850594977</v>
      </c>
      <c r="CT55" s="103" t="s">
        <v>80</v>
      </c>
      <c r="CU55" s="104">
        <v>20.212921102522969</v>
      </c>
      <c r="CV55" s="102">
        <v>30</v>
      </c>
      <c r="CW55" s="102">
        <v>20.212921102522969</v>
      </c>
      <c r="CX55" s="105" t="s">
        <v>80</v>
      </c>
      <c r="CY55" s="101">
        <v>15857.559926413356</v>
      </c>
      <c r="CZ55" s="102">
        <v>45</v>
      </c>
      <c r="DA55" s="102">
        <v>11394.425676751422</v>
      </c>
      <c r="DB55" s="103">
        <v>5275.8525974922404</v>
      </c>
      <c r="DC55" s="150">
        <v>9.3142251927589772</v>
      </c>
      <c r="DD55" s="102">
        <v>36</v>
      </c>
      <c r="DE55" s="154">
        <v>7.3751466023034107</v>
      </c>
      <c r="DF55" s="155">
        <v>3.8317779294489527</v>
      </c>
      <c r="DG55" s="101">
        <v>38.380355833691219</v>
      </c>
      <c r="DH55" s="102">
        <v>49</v>
      </c>
      <c r="DI55" s="102">
        <v>28.70264944292002</v>
      </c>
      <c r="DJ55" s="103">
        <v>18.221956345188545</v>
      </c>
      <c r="DK55" s="104">
        <v>41.158228958183123</v>
      </c>
      <c r="DL55" s="102">
        <v>48</v>
      </c>
      <c r="DM55" s="102">
        <v>33.426504413809965</v>
      </c>
      <c r="DN55" s="105">
        <v>29.980461941217673</v>
      </c>
      <c r="DO55" s="104">
        <v>56.277371376902352</v>
      </c>
      <c r="DP55" s="102">
        <v>49</v>
      </c>
      <c r="DQ55" s="102">
        <v>41.662826986203072</v>
      </c>
      <c r="DR55" s="105">
        <v>27.602922901172498</v>
      </c>
      <c r="DS55" s="101">
        <v>30.803582730784022</v>
      </c>
      <c r="DT55" s="102">
        <v>51</v>
      </c>
      <c r="DU55" s="102">
        <v>20.211517848422652</v>
      </c>
      <c r="DV55" s="106">
        <v>10.355679203124051</v>
      </c>
    </row>
    <row r="56" spans="1:126" s="87" customFormat="1" ht="15" customHeight="1" x14ac:dyDescent="0.2">
      <c r="A56" s="163" t="s">
        <v>51</v>
      </c>
      <c r="B56" s="100">
        <v>2</v>
      </c>
      <c r="C56" s="100">
        <v>5</v>
      </c>
      <c r="D56" s="100">
        <v>4</v>
      </c>
      <c r="E56" s="100">
        <v>12</v>
      </c>
      <c r="F56" s="100">
        <v>12</v>
      </c>
      <c r="G56" s="101">
        <v>31.19322347974683</v>
      </c>
      <c r="H56" s="102">
        <v>10</v>
      </c>
      <c r="I56" s="102">
        <v>13.906347039079636</v>
      </c>
      <c r="J56" s="103">
        <v>4.5625645361544969</v>
      </c>
      <c r="K56" s="104">
        <v>7.9987170134576679</v>
      </c>
      <c r="L56" s="102">
        <v>8</v>
      </c>
      <c r="M56" s="102">
        <v>5.3859176395369479</v>
      </c>
      <c r="N56" s="105">
        <v>3.2827050278066969</v>
      </c>
      <c r="O56" s="101">
        <v>38.856521293912181</v>
      </c>
      <c r="P56" s="102">
        <v>10</v>
      </c>
      <c r="Q56" s="102">
        <v>24.640011992290852</v>
      </c>
      <c r="R56" s="103">
        <v>13.908782050412157</v>
      </c>
      <c r="S56" s="104">
        <v>31.879546305514417</v>
      </c>
      <c r="T56" s="102">
        <v>8</v>
      </c>
      <c r="U56" s="102">
        <v>12.612013268953293</v>
      </c>
      <c r="V56" s="105">
        <v>1.7452884885239273</v>
      </c>
      <c r="W56" s="101">
        <v>19.476297720630136</v>
      </c>
      <c r="X56" s="102">
        <v>8</v>
      </c>
      <c r="Y56" s="102">
        <v>12.000185742372457</v>
      </c>
      <c r="Z56" s="103">
        <v>3.9902405158552217</v>
      </c>
      <c r="AA56" s="104">
        <v>81.797404271346949</v>
      </c>
      <c r="AB56" s="102">
        <v>8</v>
      </c>
      <c r="AC56" s="102">
        <v>84.179440552155683</v>
      </c>
      <c r="AD56" s="105">
        <v>87.366984567593207</v>
      </c>
      <c r="AE56" s="101">
        <v>56.254270065563986</v>
      </c>
      <c r="AF56" s="102">
        <v>3</v>
      </c>
      <c r="AG56" s="102">
        <v>66.401893539032045</v>
      </c>
      <c r="AH56" s="103">
        <v>76.100992326023501</v>
      </c>
      <c r="AI56" s="104">
        <v>37.215193006128203</v>
      </c>
      <c r="AJ56" s="102">
        <v>7</v>
      </c>
      <c r="AK56" s="102">
        <v>47.020401486640154</v>
      </c>
      <c r="AL56" s="105">
        <v>59.062486153338021</v>
      </c>
      <c r="AM56" s="101">
        <v>56.282141696734257</v>
      </c>
      <c r="AN56" s="102">
        <v>39</v>
      </c>
      <c r="AO56" s="102">
        <v>67.955999438245755</v>
      </c>
      <c r="AP56" s="103">
        <v>79.899174180835004</v>
      </c>
      <c r="AQ56" s="104">
        <v>20.958297526995807</v>
      </c>
      <c r="AR56" s="102">
        <v>8</v>
      </c>
      <c r="AS56" s="102">
        <v>17.548529445344276</v>
      </c>
      <c r="AT56" s="105">
        <v>15.884439108362342</v>
      </c>
      <c r="AU56" s="101">
        <v>21.725871859113198</v>
      </c>
      <c r="AV56" s="102">
        <v>10</v>
      </c>
      <c r="AW56" s="102">
        <v>15.047050742032875</v>
      </c>
      <c r="AX56" s="103">
        <v>11.666762184053351</v>
      </c>
      <c r="AY56" s="104">
        <v>12.785333999999999</v>
      </c>
      <c r="AZ56" s="102">
        <v>36</v>
      </c>
      <c r="BA56" s="102">
        <v>12.66715474576271</v>
      </c>
      <c r="BB56" s="105">
        <v>12.626866363636365</v>
      </c>
      <c r="BC56" s="101">
        <v>96.958537663393429</v>
      </c>
      <c r="BD56" s="102">
        <v>11</v>
      </c>
      <c r="BE56" s="102">
        <v>97.028882135714085</v>
      </c>
      <c r="BF56" s="103">
        <v>97.065461261320877</v>
      </c>
      <c r="BG56" s="104">
        <v>97.765075999999993</v>
      </c>
      <c r="BH56" s="102">
        <v>9</v>
      </c>
      <c r="BI56" s="102">
        <v>97.988206949152556</v>
      </c>
      <c r="BJ56" s="105">
        <v>98.06427431818183</v>
      </c>
      <c r="BK56" s="101">
        <v>65.955556666666652</v>
      </c>
      <c r="BL56" s="102">
        <v>15</v>
      </c>
      <c r="BM56" s="102">
        <v>66.846561111111129</v>
      </c>
      <c r="BN56" s="103">
        <v>67.014184468085105</v>
      </c>
      <c r="BO56" s="104">
        <v>86.4</v>
      </c>
      <c r="BP56" s="102">
        <v>7</v>
      </c>
      <c r="BQ56" s="102">
        <v>86.444444444444443</v>
      </c>
      <c r="BR56" s="105">
        <v>86.468085106382972</v>
      </c>
      <c r="BS56" s="101">
        <v>183.87</v>
      </c>
      <c r="BT56" s="102">
        <v>22</v>
      </c>
      <c r="BU56" s="102">
        <v>78.5</v>
      </c>
      <c r="BV56" s="103">
        <v>57.4</v>
      </c>
      <c r="BW56" s="104">
        <v>732.72</v>
      </c>
      <c r="BX56" s="102">
        <v>8</v>
      </c>
      <c r="BY56" s="102">
        <v>542.19999999999993</v>
      </c>
      <c r="BZ56" s="105">
        <v>444.83000000000004</v>
      </c>
      <c r="CA56" s="101">
        <v>298.96999999999997</v>
      </c>
      <c r="CB56" s="102">
        <v>18</v>
      </c>
      <c r="CC56" s="102">
        <v>148.69999999999999</v>
      </c>
      <c r="CD56" s="103">
        <v>104.89999999999998</v>
      </c>
      <c r="CE56" s="104">
        <v>9167.74</v>
      </c>
      <c r="CF56" s="102">
        <v>10</v>
      </c>
      <c r="CG56" s="102">
        <v>4833.45</v>
      </c>
      <c r="CH56" s="105">
        <v>4473.1499999999996</v>
      </c>
      <c r="CI56" s="101">
        <v>307.03638835055983</v>
      </c>
      <c r="CJ56" s="102">
        <v>14</v>
      </c>
      <c r="CK56" s="102">
        <v>184.21818052614728</v>
      </c>
      <c r="CL56" s="103">
        <v>174.00883300181462</v>
      </c>
      <c r="CM56" s="104">
        <v>18.7104</v>
      </c>
      <c r="CN56" s="102">
        <v>13</v>
      </c>
      <c r="CO56" s="102">
        <v>16.055499999999999</v>
      </c>
      <c r="CP56" s="105">
        <v>15.726900000000001</v>
      </c>
      <c r="CQ56" s="101">
        <v>15.72942735168556</v>
      </c>
      <c r="CR56" s="102">
        <v>8</v>
      </c>
      <c r="CS56" s="102">
        <v>15.72942735168556</v>
      </c>
      <c r="CT56" s="103" t="s">
        <v>80</v>
      </c>
      <c r="CU56" s="104">
        <v>13.149007069842842</v>
      </c>
      <c r="CV56" s="102">
        <v>9</v>
      </c>
      <c r="CW56" s="102">
        <v>13.149007069842842</v>
      </c>
      <c r="CX56" s="105" t="s">
        <v>80</v>
      </c>
      <c r="CY56" s="101">
        <v>10515.140214428331</v>
      </c>
      <c r="CZ56" s="102">
        <v>8</v>
      </c>
      <c r="DA56" s="102">
        <v>6736.8348520851669</v>
      </c>
      <c r="DB56" s="103">
        <v>3684.7231648075053</v>
      </c>
      <c r="DC56" s="150">
        <v>8.0701900824691801</v>
      </c>
      <c r="DD56" s="102">
        <v>25</v>
      </c>
      <c r="DE56" s="154">
        <v>6.5703025737746259</v>
      </c>
      <c r="DF56" s="155">
        <v>4.0130089911589408</v>
      </c>
      <c r="DG56" s="101">
        <v>29.095459049309941</v>
      </c>
      <c r="DH56" s="102">
        <v>22</v>
      </c>
      <c r="DI56" s="102">
        <v>20.90373524802019</v>
      </c>
      <c r="DJ56" s="103">
        <v>13.190606690711034</v>
      </c>
      <c r="DK56" s="104">
        <v>30.744463511251517</v>
      </c>
      <c r="DL56" s="102">
        <v>15</v>
      </c>
      <c r="DM56" s="102">
        <v>28.21097956980886</v>
      </c>
      <c r="DN56" s="105">
        <v>26.242276566666167</v>
      </c>
      <c r="DO56" s="104">
        <v>38.443608682997947</v>
      </c>
      <c r="DP56" s="102">
        <v>2</v>
      </c>
      <c r="DQ56" s="102">
        <v>29.405459377529287</v>
      </c>
      <c r="DR56" s="105">
        <v>19.190903210860142</v>
      </c>
      <c r="DS56" s="101">
        <v>14.478569840202951</v>
      </c>
      <c r="DT56" s="102">
        <v>20</v>
      </c>
      <c r="DU56" s="102">
        <v>9.4468198932966789</v>
      </c>
      <c r="DV56" s="106">
        <v>6.039556414615129</v>
      </c>
    </row>
    <row r="57" spans="1:126" s="87" customFormat="1" ht="15" customHeight="1" x14ac:dyDescent="0.2">
      <c r="A57" s="164" t="s">
        <v>52</v>
      </c>
      <c r="B57" s="107">
        <v>31</v>
      </c>
      <c r="C57" s="107">
        <v>34</v>
      </c>
      <c r="D57" s="107">
        <v>29</v>
      </c>
      <c r="E57" s="107">
        <v>19</v>
      </c>
      <c r="F57" s="107">
        <v>30</v>
      </c>
      <c r="G57" s="108">
        <v>44.04373772617209</v>
      </c>
      <c r="H57" s="109">
        <v>39</v>
      </c>
      <c r="I57" s="109">
        <v>23.45662563359884</v>
      </c>
      <c r="J57" s="110">
        <v>9.3033102968530255</v>
      </c>
      <c r="K57" s="111">
        <v>12.864557829791401</v>
      </c>
      <c r="L57" s="109">
        <v>28</v>
      </c>
      <c r="M57" s="109">
        <v>10.600136187180153</v>
      </c>
      <c r="N57" s="112">
        <v>8.2958694518268299</v>
      </c>
      <c r="O57" s="108">
        <v>45.196892705666137</v>
      </c>
      <c r="P57" s="109">
        <v>22</v>
      </c>
      <c r="Q57" s="109">
        <v>30.450737023720052</v>
      </c>
      <c r="R57" s="110">
        <v>19.416546443424664</v>
      </c>
      <c r="S57" s="111">
        <v>44.68801724469764</v>
      </c>
      <c r="T57" s="109">
        <v>50</v>
      </c>
      <c r="U57" s="109">
        <v>20.883902226979234</v>
      </c>
      <c r="V57" s="112">
        <v>4.174129785815726</v>
      </c>
      <c r="W57" s="108">
        <v>28.559228914898956</v>
      </c>
      <c r="X57" s="109">
        <v>26</v>
      </c>
      <c r="Y57" s="109">
        <v>15.296720074599426</v>
      </c>
      <c r="Z57" s="110">
        <v>5.2673105285570365</v>
      </c>
      <c r="AA57" s="111">
        <v>63.986136876740488</v>
      </c>
      <c r="AB57" s="109">
        <v>46</v>
      </c>
      <c r="AC57" s="109">
        <v>69.395271324523662</v>
      </c>
      <c r="AD57" s="112">
        <v>76.735669227086817</v>
      </c>
      <c r="AE57" s="108">
        <v>51.562443097327339</v>
      </c>
      <c r="AF57" s="109">
        <v>9</v>
      </c>
      <c r="AG57" s="109">
        <v>59.393749287156041</v>
      </c>
      <c r="AH57" s="110">
        <v>67.561536422090086</v>
      </c>
      <c r="AI57" s="111">
        <v>26.58314488671833</v>
      </c>
      <c r="AJ57" s="109">
        <v>48</v>
      </c>
      <c r="AK57" s="109">
        <v>40.178640654589579</v>
      </c>
      <c r="AL57" s="112">
        <v>50.264168937252698</v>
      </c>
      <c r="AM57" s="108">
        <v>59.092442187646775</v>
      </c>
      <c r="AN57" s="109">
        <v>33</v>
      </c>
      <c r="AO57" s="109">
        <v>65.342334607920108</v>
      </c>
      <c r="AP57" s="110">
        <v>73.405064533444914</v>
      </c>
      <c r="AQ57" s="111">
        <v>27.844857312627198</v>
      </c>
      <c r="AR57" s="109">
        <v>26</v>
      </c>
      <c r="AS57" s="109">
        <v>22.085709434719121</v>
      </c>
      <c r="AT57" s="112">
        <v>19.667672522315119</v>
      </c>
      <c r="AU57" s="108">
        <v>24.876535604059796</v>
      </c>
      <c r="AV57" s="109">
        <v>23</v>
      </c>
      <c r="AW57" s="109">
        <v>18.304020703040297</v>
      </c>
      <c r="AX57" s="110">
        <v>14.508282293434752</v>
      </c>
      <c r="AY57" s="111">
        <v>12.042996666666667</v>
      </c>
      <c r="AZ57" s="109">
        <v>13</v>
      </c>
      <c r="BA57" s="109">
        <v>12.576863000000001</v>
      </c>
      <c r="BB57" s="112">
        <v>12.80566285714286</v>
      </c>
      <c r="BC57" s="108">
        <v>94.488188976377955</v>
      </c>
      <c r="BD57" s="109">
        <v>47</v>
      </c>
      <c r="BE57" s="109">
        <v>96.3509942718877</v>
      </c>
      <c r="BF57" s="110">
        <v>97.282396919642565</v>
      </c>
      <c r="BG57" s="111">
        <v>98.05010666666665</v>
      </c>
      <c r="BH57" s="109">
        <v>5</v>
      </c>
      <c r="BI57" s="109">
        <v>96.384944545454559</v>
      </c>
      <c r="BJ57" s="112">
        <v>95.76050875</v>
      </c>
      <c r="BK57" s="108">
        <v>63.666666666666664</v>
      </c>
      <c r="BL57" s="109">
        <v>30</v>
      </c>
      <c r="BM57" s="109">
        <v>66.121211818181806</v>
      </c>
      <c r="BN57" s="110">
        <v>67.041666250000006</v>
      </c>
      <c r="BO57" s="111">
        <v>85.666666666666671</v>
      </c>
      <c r="BP57" s="109">
        <v>10</v>
      </c>
      <c r="BQ57" s="109">
        <v>85.63636363636364</v>
      </c>
      <c r="BR57" s="112">
        <v>85.625</v>
      </c>
      <c r="BS57" s="108" t="s">
        <v>80</v>
      </c>
      <c r="BT57" s="109" t="s">
        <v>80</v>
      </c>
      <c r="BU57" s="109">
        <v>169.8</v>
      </c>
      <c r="BV57" s="110">
        <v>115.72</v>
      </c>
      <c r="BW57" s="111">
        <v>1094.3399999999999</v>
      </c>
      <c r="BX57" s="109">
        <v>31</v>
      </c>
      <c r="BY57" s="109">
        <v>783.5</v>
      </c>
      <c r="BZ57" s="112">
        <v>650.96</v>
      </c>
      <c r="CA57" s="108" t="s">
        <v>80</v>
      </c>
      <c r="CB57" s="109" t="s">
        <v>80</v>
      </c>
      <c r="CC57" s="109">
        <v>132</v>
      </c>
      <c r="CD57" s="110" t="s">
        <v>80</v>
      </c>
      <c r="CE57" s="111">
        <v>11094.45</v>
      </c>
      <c r="CF57" s="109">
        <v>29</v>
      </c>
      <c r="CG57" s="109">
        <v>4589.67</v>
      </c>
      <c r="CH57" s="112">
        <v>3974.85</v>
      </c>
      <c r="CI57" s="108">
        <v>305.60653673163421</v>
      </c>
      <c r="CJ57" s="109">
        <v>13</v>
      </c>
      <c r="CK57" s="109">
        <v>167.75908498001326</v>
      </c>
      <c r="CL57" s="110">
        <v>154.73035940129307</v>
      </c>
      <c r="CM57" s="111">
        <v>17.64</v>
      </c>
      <c r="CN57" s="109">
        <v>10</v>
      </c>
      <c r="CO57" s="109">
        <v>14.866099999999999</v>
      </c>
      <c r="CP57" s="112">
        <v>14.3734</v>
      </c>
      <c r="CQ57" s="108">
        <v>15.320910973084887</v>
      </c>
      <c r="CR57" s="109">
        <v>6</v>
      </c>
      <c r="CS57" s="109">
        <v>15.320910973084887</v>
      </c>
      <c r="CT57" s="110" t="s">
        <v>80</v>
      </c>
      <c r="CU57" s="111">
        <v>13.928368391131324</v>
      </c>
      <c r="CV57" s="109">
        <v>15</v>
      </c>
      <c r="CW57" s="109">
        <v>13.928368391131324</v>
      </c>
      <c r="CX57" s="112" t="s">
        <v>80</v>
      </c>
      <c r="CY57" s="108">
        <v>14204.652296513181</v>
      </c>
      <c r="CZ57" s="109">
        <v>37</v>
      </c>
      <c r="DA57" s="109">
        <v>8720.7423674092097</v>
      </c>
      <c r="DB57" s="110">
        <v>3957.3061927797826</v>
      </c>
      <c r="DC57" s="151">
        <v>11.407753517613012</v>
      </c>
      <c r="DD57" s="109">
        <v>49</v>
      </c>
      <c r="DE57" s="156">
        <v>7.0498275642926735</v>
      </c>
      <c r="DF57" s="157" t="s">
        <v>80</v>
      </c>
      <c r="DG57" s="108">
        <v>35.314172958378983</v>
      </c>
      <c r="DH57" s="109">
        <v>44</v>
      </c>
      <c r="DI57" s="109">
        <v>23.484275412048653</v>
      </c>
      <c r="DJ57" s="110">
        <v>16.289212645034763</v>
      </c>
      <c r="DK57" s="111">
        <v>29.600791424337398</v>
      </c>
      <c r="DL57" s="109">
        <v>8</v>
      </c>
      <c r="DM57" s="109">
        <v>26.521655335452436</v>
      </c>
      <c r="DN57" s="112">
        <v>26.048320795931012</v>
      </c>
      <c r="DO57" s="111">
        <v>45.231600370739208</v>
      </c>
      <c r="DP57" s="109">
        <v>14</v>
      </c>
      <c r="DQ57" s="109">
        <v>29.989677392767423</v>
      </c>
      <c r="DR57" s="112">
        <v>19.308033725842801</v>
      </c>
      <c r="DS57" s="108">
        <v>15.504639657968491</v>
      </c>
      <c r="DT57" s="109">
        <v>25</v>
      </c>
      <c r="DU57" s="109">
        <v>9.5724092457670569</v>
      </c>
      <c r="DV57" s="113">
        <v>5.8459773741319339</v>
      </c>
    </row>
  </sheetData>
  <sheetProtection selectLockedCells="1" selectUnlockedCells="1"/>
  <mergeCells count="65">
    <mergeCell ref="BW3:BZ3"/>
    <mergeCell ref="AE3:AH3"/>
    <mergeCell ref="AI3:AL3"/>
    <mergeCell ref="AM3:AP3"/>
    <mergeCell ref="AQ3:AT3"/>
    <mergeCell ref="AU3:AX3"/>
    <mergeCell ref="AY3:BB3"/>
    <mergeCell ref="BC3:BF3"/>
    <mergeCell ref="B2:F2"/>
    <mergeCell ref="AA2:BR2"/>
    <mergeCell ref="BS2:CX2"/>
    <mergeCell ref="CY2:DV2"/>
    <mergeCell ref="G2:Z2"/>
    <mergeCell ref="AA3:AD3"/>
    <mergeCell ref="G3:J3"/>
    <mergeCell ref="K3:N3"/>
    <mergeCell ref="O3:R3"/>
    <mergeCell ref="S3:V3"/>
    <mergeCell ref="W3:Z3"/>
    <mergeCell ref="BG3:BJ3"/>
    <mergeCell ref="BK3:BN3"/>
    <mergeCell ref="BO3:BR3"/>
    <mergeCell ref="BS3:BV3"/>
    <mergeCell ref="DS3:DV3"/>
    <mergeCell ref="CA3:CD3"/>
    <mergeCell ref="CE3:CH3"/>
    <mergeCell ref="CI3:CL3"/>
    <mergeCell ref="CM3:CP3"/>
    <mergeCell ref="CQ3:CT3"/>
    <mergeCell ref="CU3:CX3"/>
    <mergeCell ref="CY3:DB3"/>
    <mergeCell ref="DC3:DF3"/>
    <mergeCell ref="DG3:DJ3"/>
    <mergeCell ref="DK3:DN3"/>
    <mergeCell ref="DO3:DR3"/>
    <mergeCell ref="AU4:AV4"/>
    <mergeCell ref="G4:H4"/>
    <mergeCell ref="K4:L4"/>
    <mergeCell ref="O4:P4"/>
    <mergeCell ref="S4:T4"/>
    <mergeCell ref="W4:X4"/>
    <mergeCell ref="AA4:AB4"/>
    <mergeCell ref="AE4:AF4"/>
    <mergeCell ref="AI4:AJ4"/>
    <mergeCell ref="AM4:AN4"/>
    <mergeCell ref="AQ4:AR4"/>
    <mergeCell ref="CQ4:CR4"/>
    <mergeCell ref="AY4:AZ4"/>
    <mergeCell ref="BC4:BD4"/>
    <mergeCell ref="BG4:BH4"/>
    <mergeCell ref="BK4:BL4"/>
    <mergeCell ref="BO4:BP4"/>
    <mergeCell ref="BS4:BT4"/>
    <mergeCell ref="BW4:BX4"/>
    <mergeCell ref="CA4:CB4"/>
    <mergeCell ref="CE4:CF4"/>
    <mergeCell ref="CI4:CJ4"/>
    <mergeCell ref="CM4:CN4"/>
    <mergeCell ref="DS4:DT4"/>
    <mergeCell ref="CU4:CV4"/>
    <mergeCell ref="CY4:CZ4"/>
    <mergeCell ref="DC4:DD4"/>
    <mergeCell ref="DG4:DH4"/>
    <mergeCell ref="DK4:DL4"/>
    <mergeCell ref="DO4:DP4"/>
  </mergeCells>
  <conditionalFormatting sqref="A7:DV57">
    <cfRule type="expression" dxfId="0" priority="1">
      <formula xml:space="preserve"> MOD(ROW(), 6)&lt;3</formula>
    </cfRule>
  </conditionalFormatting>
  <printOptions horizontalCentered="1"/>
  <pageMargins left="0.25" right="0.25" top="0.75" bottom="0.75" header="0.3" footer="0.3"/>
  <pageSetup scale="83" fitToWidth="0" orientation="portrait" r:id="rId1"/>
  <headerFooter alignWithMargins="0">
    <oddHeader>&amp;C&amp;"-,Bold"&amp;12Commonwealth Fund States Scorecard on Health System Performance by Income, 2013</oddHeader>
    <oddFooter>Page &amp;P</oddFooter>
  </headerFooter>
  <colBreaks count="15" manualBreakCount="15">
    <brk id="6" max="1048575" man="1"/>
    <brk id="14" max="1048575" man="1"/>
    <brk id="22" max="1048575" man="1"/>
    <brk id="30" max="1048575" man="1"/>
    <brk id="38" max="1048575" man="1"/>
    <brk id="46" max="1048575" man="1"/>
    <brk id="54" max="1048575" man="1"/>
    <brk id="62" max="1048575" man="1"/>
    <brk id="70" max="1048575" man="1"/>
    <brk id="78" max="1048575" man="1"/>
    <brk id="86" max="1048575" man="1"/>
    <brk id="94" max="1048575" man="1"/>
    <brk id="102" max="1048575" man="1"/>
    <brk id="110" max="1048575" man="1"/>
    <brk id="1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VULN</vt:lpstr>
      <vt:lpstr>NV</vt:lpstr>
      <vt:lpstr>ST</vt:lpstr>
      <vt:lpstr>VR</vt:lpstr>
      <vt:lpstr>Mx Detail</vt:lpstr>
      <vt:lpstr>Variables</vt:lpstr>
      <vt:lpstr>Indicator Details</vt:lpstr>
      <vt:lpstr>Report</vt:lpstr>
      <vt:lpstr>Data</vt:lpstr>
      <vt:lpstr>NV</vt:lpstr>
      <vt:lpstr>'Indicator Details'!Print_Area</vt:lpstr>
      <vt:lpstr>Report!Print_Area</vt:lpstr>
      <vt:lpstr>Data!Print_Titles</vt:lpstr>
      <vt:lpstr>ST</vt:lpstr>
      <vt:lpstr>VR</vt:lpstr>
      <vt:lpstr>VULN</vt:lpstr>
    </vt:vector>
  </TitlesOfParts>
  <Company>IHI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Lippa</dc:creator>
  <cp:lastModifiedBy>Jacob Lippa</cp:lastModifiedBy>
  <cp:lastPrinted>2013-09-16T19:17:18Z</cp:lastPrinted>
  <dcterms:created xsi:type="dcterms:W3CDTF">2013-07-05T13:22:31Z</dcterms:created>
  <dcterms:modified xsi:type="dcterms:W3CDTF">2013-09-17T12:50:52Z</dcterms:modified>
</cp:coreProperties>
</file>