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b678214cc5e740/Desktop/"/>
    </mc:Choice>
  </mc:AlternateContent>
  <xr:revisionPtr revIDLastSave="10" documentId="8_{AC0B7312-A016-44B5-AFB0-D6C7E624250A}" xr6:coauthVersionLast="47" xr6:coauthVersionMax="47" xr10:uidLastSave="{A021AAF0-42C1-41FD-BFC6-9913AB800D82}"/>
  <bookViews>
    <workbookView xWindow="-108" yWindow="-108" windowWidth="23256" windowHeight="12576" xr2:uid="{444D02AB-0521-4D78-9A8C-925AB95F891C}"/>
  </bookViews>
  <sheets>
    <sheet name="A1" sheetId="3" r:id="rId1"/>
    <sheet name="A2" sheetId="2" r:id="rId2"/>
    <sheet name="Outlets" sheetId="1" r:id="rId3"/>
  </sheets>
  <definedNames>
    <definedName name="_xlchart.v1.0" hidden="1">'A1'!$H$102</definedName>
    <definedName name="_xlchart.v1.1" hidden="1">'A1'!$H$102:$J$102</definedName>
    <definedName name="_xlchart.v1.2" hidden="1">'A1'!$H$105:$H$110</definedName>
    <definedName name="_xlchart.v1.3" hidden="1">'A1'!$I$102</definedName>
    <definedName name="_xlchart.v1.4" hidden="1">'A1'!$I$105:$I$110</definedName>
    <definedName name="_xlchart.v1.5" hidden="1">'A1'!$J$102</definedName>
    <definedName name="_xlchart.v1.6" hidden="1">'A1'!$J$105:$J$110</definedName>
    <definedName name="_xlchart.v1.7" hidden="1">('A1'!$H$102,'A1'!$I$102,'A1'!$J$102)</definedName>
    <definedName name="_xlchart.v1.8" hidden="1">'A1'!$H$81:$H$86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6" i="3" l="1"/>
  <c r="J106" i="3" s="1"/>
  <c r="D106" i="3"/>
  <c r="I106" i="3" s="1"/>
  <c r="E108" i="3"/>
  <c r="J109" i="3" s="1"/>
  <c r="E107" i="3"/>
  <c r="D108" i="3"/>
  <c r="I109" i="3" s="1"/>
  <c r="D107" i="3"/>
  <c r="I107" i="3" s="1"/>
  <c r="C108" i="3"/>
  <c r="H109" i="3" s="1"/>
  <c r="C107" i="3"/>
  <c r="C106" i="3"/>
  <c r="H106" i="3" s="1"/>
  <c r="L9" i="3"/>
  <c r="L8" i="3"/>
  <c r="L7" i="3"/>
  <c r="H7" i="2"/>
  <c r="H6" i="2"/>
  <c r="J107" i="3" l="1"/>
  <c r="H107" i="3"/>
  <c r="H108" i="3"/>
  <c r="J108" i="3"/>
  <c r="I108" i="3"/>
</calcChain>
</file>

<file path=xl/sharedStrings.xml><?xml version="1.0" encoding="utf-8"?>
<sst xmlns="http://schemas.openxmlformats.org/spreadsheetml/2006/main" count="156" uniqueCount="104">
  <si>
    <t>Outlet 3</t>
  </si>
  <si>
    <t>Outlet 2</t>
  </si>
  <si>
    <t>Outlet 1</t>
  </si>
  <si>
    <t>ATM</t>
  </si>
  <si>
    <t>Teller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</si>
  <si>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</si>
  <si>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</si>
  <si>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</si>
  <si>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</si>
  <si>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</si>
  <si>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</si>
  <si>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</si>
  <si>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</si>
  <si>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</si>
  <si>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</si>
  <si>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</si>
  <si>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</si>
  <si>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</si>
  <si>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Level(90.0%)</t>
  </si>
  <si>
    <t>Outlet-1</t>
  </si>
  <si>
    <t>Outlet-2</t>
  </si>
  <si>
    <t>Outlet-3</t>
  </si>
  <si>
    <t>A. Summary statistics for all the outlets</t>
  </si>
  <si>
    <t xml:space="preserve">Outlet 1       </t>
  </si>
  <si>
    <t xml:space="preserve">Outlet 2 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</si>
  <si>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</si>
  <si>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</si>
  <si>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</si>
  <si>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</si>
  <si>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</si>
  <si>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</si>
  <si>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</si>
  <si>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</si>
  <si>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</si>
  <si>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</si>
  <si>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</si>
  <si>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</si>
  <si>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</si>
  <si>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</si>
  <si>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</si>
  <si>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</si>
  <si>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Null Hypothesis : H0 =</t>
  </si>
  <si>
    <t>Alternate Hypothesis : H1=</t>
  </si>
  <si>
    <t>There is a significant difference in the delivery time</t>
  </si>
  <si>
    <t>There no significant difference in the delivery time</t>
  </si>
  <si>
    <t>B. Confidence interval at 90% for all outlets</t>
  </si>
  <si>
    <t>1% (0.01)</t>
  </si>
  <si>
    <t>Significance level =</t>
  </si>
  <si>
    <t xml:space="preserve">Confidence interval = </t>
  </si>
  <si>
    <t>P-value=</t>
  </si>
  <si>
    <t>i. Here P value is greater then significance level value so we accept the null hypothesis</t>
  </si>
  <si>
    <t>ii. Appropriate hypothesis test is single factor anova test because we have more then one group of data and single variable</t>
  </si>
  <si>
    <t xml:space="preserve">P-value &gt; Significance level </t>
  </si>
  <si>
    <t>0.0129 &gt; 0.01</t>
  </si>
  <si>
    <t>Hypotheses =&gt;</t>
  </si>
  <si>
    <t>Hypothesis test =&gt;</t>
  </si>
  <si>
    <t>Inference =&gt;</t>
  </si>
  <si>
    <t>t-Test: Two-Sample Assuming Unequal Variances</t>
  </si>
  <si>
    <t>Variable 1</t>
  </si>
  <si>
    <t>Variable 2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</si>
  <si>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</si>
  <si>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</si>
  <si>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</si>
  <si>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</si>
  <si>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</si>
  <si>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</si>
  <si>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</si>
  <si>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Variance for Teller machine</t>
  </si>
  <si>
    <t>Variance for ATM machine</t>
  </si>
  <si>
    <t>D.</t>
  </si>
  <si>
    <t>C. Observation</t>
  </si>
  <si>
    <t>Avg time from all outlets</t>
  </si>
  <si>
    <t>Min. Time</t>
  </si>
  <si>
    <t>Max. Time</t>
  </si>
  <si>
    <t>Quatrtail 1</t>
  </si>
  <si>
    <t>Quatrtail 2</t>
  </si>
  <si>
    <t>Quatrtail 3</t>
  </si>
  <si>
    <t>Outlet1</t>
  </si>
  <si>
    <t>Outlet2</t>
  </si>
  <si>
    <t>Outlet3</t>
  </si>
  <si>
    <t>Min</t>
  </si>
  <si>
    <t>diffrence</t>
  </si>
  <si>
    <t>2--1</t>
  </si>
  <si>
    <t>1--min</t>
  </si>
  <si>
    <t>3--2</t>
  </si>
  <si>
    <t>max--3</t>
  </si>
  <si>
    <t>Max</t>
  </si>
  <si>
    <t>1. Avrage dilivary time is 27.7 for all the outlets</t>
  </si>
  <si>
    <t>3. Maximum time for dilevery is from all the outlet is 35 minutes</t>
  </si>
  <si>
    <t>2. Minimum time for dilevery is from all the outlet is 20 minutes</t>
  </si>
  <si>
    <t xml:space="preserve">4. Minimum time taken (Avrage of all 3 outlets) for delivery is 20.333 minutes </t>
  </si>
  <si>
    <t xml:space="preserve">5. Miximum time taken (Avrage of all 3 outlets) for delivery is 33.6667 minutes </t>
  </si>
  <si>
    <t>Null Hypothesis : The turnaround time to withdraw cash via a Teller and ATM has NO difference</t>
  </si>
  <si>
    <t>Alternate Hypothesis : The turnaround time to withdraw cash via a Teller and ATM has significant difference</t>
  </si>
  <si>
    <t>B. The appropriate hypothesis test to be used is</t>
  </si>
  <si>
    <r>
      <t xml:space="preserve">Here two variance for both the samples are different from each other so we can use the    </t>
    </r>
    <r>
      <rPr>
        <b/>
        <sz val="10"/>
        <color theme="1"/>
        <rFont val="Arial"/>
        <family val="2"/>
      </rPr>
      <t>t-Test: Two-Sample Assuming Unequal Variances</t>
    </r>
  </si>
  <si>
    <t>10% (0.1)</t>
  </si>
  <si>
    <t xml:space="preserve">Alpha value &gt; P-value </t>
  </si>
  <si>
    <t>0.1 &gt; 4.49820637056345E-12</t>
  </si>
  <si>
    <t>A.</t>
  </si>
  <si>
    <t>C. inference</t>
  </si>
  <si>
    <t xml:space="preserve">We Reject the null hypothesis </t>
  </si>
  <si>
    <t>The turnaround time to withdraw cash via a Teller and ATM has significant difference</t>
  </si>
  <si>
    <t>iii. There is no significant diffrence in dilivery time between the three given pizza outlates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</si>
</sst>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000E+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 applyAlignment="1">
      <alignment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1" fillId="0" borderId="0" xfId="0" applyFont="1"/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0" fontId="0" fillId="3" borderId="11" xfId="0" applyFill="1" applyBorder="1" applyAlignment="1"/>
    <xf numFmtId="0" fontId="0" fillId="3" borderId="10" xfId="0" applyFill="1" applyBorder="1" applyAlignment="1"/>
    <xf numFmtId="0" fontId="0" fillId="0" borderId="13" xfId="0" applyFill="1" applyBorder="1" applyAlignment="1"/>
    <xf numFmtId="0" fontId="0" fillId="0" borderId="14" xfId="0" applyFill="1" applyBorder="1" applyAlignment="1"/>
    <xf numFmtId="0" fontId="0" fillId="5" borderId="21" xfId="0" applyFill="1" applyBorder="1" applyAlignment="1">
      <alignment horizontal="center" wrapText="1"/>
    </xf>
    <xf numFmtId="0" fontId="0" fillId="5" borderId="22" xfId="0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5" fillId="0" borderId="25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6" borderId="30" xfId="0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6" fillId="0" borderId="0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9" fontId="0" fillId="0" borderId="27" xfId="0" applyNumberFormat="1" applyBorder="1" applyAlignment="1">
      <alignment horizontal="center"/>
    </xf>
    <xf numFmtId="9" fontId="0" fillId="0" borderId="28" xfId="0" applyNumberFormat="1" applyBorder="1" applyAlignment="1">
      <alignment horizontal="center"/>
    </xf>
    <xf numFmtId="0" fontId="0" fillId="0" borderId="35" xfId="0" applyBorder="1" applyAlignment="1">
      <alignment horizontal="right" vertical="center"/>
    </xf>
    <xf numFmtId="0" fontId="0" fillId="0" borderId="19" xfId="0" applyBorder="1" applyAlignment="1">
      <alignment horizontal="center"/>
    </xf>
    <xf numFmtId="0" fontId="1" fillId="8" borderId="15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170" fontId="0" fillId="0" borderId="0" xfId="0" applyNumberFormat="1" applyFill="1" applyBorder="1" applyAlignment="1"/>
    <xf numFmtId="0" fontId="4" fillId="0" borderId="0" xfId="0" applyFont="1" applyBorder="1" applyAlignment="1">
      <alignment vertical="center"/>
    </xf>
    <xf numFmtId="16" fontId="0" fillId="0" borderId="0" xfId="0" applyNumberFormat="1"/>
    <xf numFmtId="0" fontId="0" fillId="0" borderId="15" xfId="0" applyBorder="1" applyAlignment="1"/>
    <xf numFmtId="0" fontId="0" fillId="0" borderId="8" xfId="0" applyBorder="1" applyAlignment="1"/>
    <xf numFmtId="0" fontId="0" fillId="0" borderId="16" xfId="0" applyBorder="1" applyAlignmen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9" xfId="0" applyBorder="1"/>
    <xf numFmtId="0" fontId="0" fillId="0" borderId="18" xfId="0" applyBorder="1"/>
    <xf numFmtId="0" fontId="0" fillId="0" borderId="1" xfId="0" applyBorder="1"/>
    <xf numFmtId="0" fontId="0" fillId="0" borderId="37" xfId="0" applyBorder="1"/>
    <xf numFmtId="0" fontId="7" fillId="9" borderId="0" xfId="0" applyFont="1" applyFill="1" applyAlignment="1">
      <alignment horizontal="center"/>
    </xf>
    <xf numFmtId="0" fontId="1" fillId="8" borderId="16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11" fontId="0" fillId="0" borderId="23" xfId="0" applyNumberFormat="1" applyBorder="1" applyAlignment="1">
      <alignment horizontal="center"/>
    </xf>
    <xf numFmtId="11" fontId="0" fillId="0" borderId="20" xfId="0" applyNumberForma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9" borderId="17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left" vertical="center"/>
    </xf>
    <xf numFmtId="0" fontId="1" fillId="9" borderId="8" xfId="0" applyFont="1" applyFill="1" applyBorder="1" applyAlignment="1">
      <alignment horizontal="left" vertical="center"/>
    </xf>
    <xf numFmtId="0" fontId="1" fillId="9" borderId="16" xfId="0" applyFont="1" applyFill="1" applyBorder="1" applyAlignment="1">
      <alignment horizontal="left" vertical="center"/>
    </xf>
    <xf numFmtId="0" fontId="1" fillId="9" borderId="17" xfId="0" applyFont="1" applyFill="1" applyBorder="1" applyAlignment="1">
      <alignment horizontal="left" vertical="center"/>
    </xf>
    <xf numFmtId="0" fontId="1" fillId="9" borderId="9" xfId="0" applyFont="1" applyFill="1" applyBorder="1" applyAlignment="1">
      <alignment horizontal="left" vertical="center"/>
    </xf>
    <xf numFmtId="0" fontId="1" fillId="9" borderId="18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38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4" fillId="10" borderId="36" xfId="0" applyFont="1" applyFill="1" applyBorder="1" applyAlignment="1">
      <alignment horizontal="center" vertical="center"/>
    </xf>
    <xf numFmtId="0" fontId="4" fillId="10" borderId="31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8" fillId="10" borderId="18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0" fontId="4" fillId="10" borderId="34" xfId="0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6" fillId="10" borderId="13" xfId="0" applyFont="1" applyFill="1" applyBorder="1" applyAlignment="1">
      <alignment horizontal="center" vertical="center" wrapText="1"/>
    </xf>
    <xf numFmtId="0" fontId="6" fillId="10" borderId="0" xfId="0" applyFont="1" applyFill="1" applyBorder="1" applyAlignment="1">
      <alignment horizontal="center" vertical="center" wrapText="1"/>
    </xf>
    <xf numFmtId="0" fontId="6" fillId="10" borderId="14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19" xfId="0" applyFill="1" applyBorder="1" applyAlignment="1"/>
    <xf numFmtId="0" fontId="0" fillId="11" borderId="23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20" xfId="0" applyFill="1" applyBorder="1" applyAlignment="1"/>
    <xf numFmtId="0" fontId="7" fillId="10" borderId="15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left" vertical="top"/>
    </xf>
    <xf numFmtId="0" fontId="6" fillId="7" borderId="8" xfId="0" applyFont="1" applyFill="1" applyBorder="1" applyAlignment="1">
      <alignment horizontal="left" vertical="top"/>
    </xf>
    <xf numFmtId="0" fontId="6" fillId="7" borderId="16" xfId="0" applyFont="1" applyFill="1" applyBorder="1" applyAlignment="1">
      <alignment horizontal="left" vertical="top"/>
    </xf>
    <xf numFmtId="0" fontId="6" fillId="7" borderId="13" xfId="0" applyFont="1" applyFill="1" applyBorder="1" applyAlignment="1">
      <alignment horizontal="left" vertical="top"/>
    </xf>
    <xf numFmtId="0" fontId="6" fillId="7" borderId="0" xfId="0" applyFont="1" applyFill="1" applyBorder="1" applyAlignment="1">
      <alignment horizontal="left" vertical="top"/>
    </xf>
    <xf numFmtId="0" fontId="6" fillId="7" borderId="14" xfId="0" applyFont="1" applyFill="1" applyBorder="1" applyAlignment="1">
      <alignment horizontal="left" vertical="top"/>
    </xf>
    <xf numFmtId="0" fontId="6" fillId="7" borderId="17" xfId="0" applyFont="1" applyFill="1" applyBorder="1" applyAlignment="1">
      <alignment horizontal="left" vertical="top"/>
    </xf>
    <xf numFmtId="0" fontId="6" fillId="7" borderId="9" xfId="0" applyFont="1" applyFill="1" applyBorder="1" applyAlignment="1">
      <alignment horizontal="left" vertical="top"/>
    </xf>
    <xf numFmtId="0" fontId="6" fillId="7" borderId="18" xfId="0" applyFont="1" applyFill="1" applyBorder="1" applyAlignment="1">
      <alignment horizontal="left" vertical="top"/>
    </xf>
    <xf numFmtId="0" fontId="0" fillId="0" borderId="39" xfId="0" applyBorder="1" applyAlignment="1">
      <alignment horizontal="center"/>
    </xf>
    <xf numFmtId="11" fontId="0" fillId="0" borderId="32" xfId="0" applyNumberFormat="1" applyBorder="1" applyAlignment="1">
      <alignment horizontal="center"/>
    </xf>
    <xf numFmtId="11" fontId="0" fillId="0" borderId="34" xfId="0" applyNumberFormat="1" applyBorder="1" applyAlignment="1">
      <alignment horizontal="center"/>
    </xf>
  </cellXfs>
  <cellStyles count="1">
    <cellStyle name="Normal" xfId="0" builtinId="0"/>
  </cellStyles>
  <dxfs count="19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_xlchart.v1.4</cx:f>
      </cx:numDim>
    </cx:data>
    <cx:data id="2">
      <cx:numDim type="val">
        <cx:f>_xlchart.v1.6</cx:f>
      </cx:numDim>
    </cx:data>
  </cx:chartData>
  <cx:chart>
    <cx:title pos="t" align="ctr" overlay="0">
      <cx:tx>
        <cx:txData>
          <cx:v>Box and whisker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chart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00000005-9645-4C9F-BD99-F99D3D12C3E5}">
          <cx:tx>
            <cx:txData>
              <cx:f>_xlchart.v1.0</cx:f>
              <cx:v>Outlet1</cx:v>
            </cx:txData>
          </cx:tx>
          <cx:dataLabels pos="t">
            <cx:visibility seriesName="0" categoryName="0" value="1"/>
            <cx:separator>, </cx:separator>
            <cx:dataLabelHidden idx="1"/>
            <cx:dataLabelHidden idx="2"/>
            <cx:dataLabelHidden idx="6"/>
            <cx:dataLabelHidden idx="7"/>
          </cx:dataLabels>
          <cx:dataId val="0"/>
          <cx:layoutPr>
            <cx:statistics quartileMethod="exclusive"/>
          </cx:layoutPr>
        </cx:series>
        <cx:series layoutId="boxWhisker" uniqueId="{00000006-9645-4C9F-BD99-F99D3D12C3E5}">
          <cx:tx>
            <cx:txData>
              <cx:f>_xlchart.v1.3</cx:f>
              <cx:v>Outlet2</cx:v>
            </cx:txData>
          </cx:tx>
          <cx:dataLabels pos="t">
            <cx:visibility seriesName="0" categoryName="0" value="1"/>
            <cx:dataLabelHidden idx="1"/>
            <cx:dataLabelHidden idx="2"/>
            <cx:dataLabelHidden idx="6"/>
            <cx:dataLabelHidden idx="7"/>
          </cx:dataLabels>
          <cx:dataId val="1"/>
          <cx:layoutPr>
            <cx:statistics quartileMethod="exclusive"/>
          </cx:layoutPr>
        </cx:series>
        <cx:series layoutId="boxWhisker" uniqueId="{00000007-9645-4C9F-BD99-F99D3D12C3E5}">
          <cx:tx>
            <cx:txData>
              <cx:f>_xlchart.v1.5</cx:f>
              <cx:v>Outlet3</cx:v>
            </cx:txData>
          </cx:tx>
          <cx:dataLabels pos="t">
            <cx:visibility seriesName="0" categoryName="0" value="1"/>
            <cx:dataLabelHidden idx="1"/>
            <cx:dataLabelHidden idx="2"/>
            <cx:dataLabelHidden idx="6"/>
            <cx:dataLabelHidden idx="7"/>
          </cx:dataLabels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/>
  </cx:chart>
  <cx:spPr>
    <a:ln>
      <a:solidFill>
        <a:schemeClr val="accent1">
          <a:alpha val="96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148683</xdr:colOff>
      <xdr:row>0</xdr:row>
      <xdr:rowOff>21771</xdr:rowOff>
    </xdr:from>
    <xdr:to>
      <xdr:col>23</xdr:col>
      <xdr:colOff>102219</xdr:colOff>
      <xdr:row>35</xdr:row>
      <xdr:rowOff>163286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FA5D84F-98DF-4D2C-99C5-863787F5B6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43997" y="21771"/>
              <a:ext cx="8085165" cy="6651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4BA84C-F5AE-40CA-8A98-E738580FE46F}" name="Table24" displayName="Table24" ref="B119:D139" totalsRowShown="0" headerRowDxfId="5" dataDxfId="4" headerRowBorderDxfId="3">
  <tableColumns count="3">
    <tableColumn id="1" xr3:uid="{D006CD09-9381-4164-89CD-C11B70AA93B8}" name="Outlet 1" dataDxfId="2"/>
    <tableColumn id="2" xr3:uid="{7F210AA5-C705-4573-9E8D-883B5ED0D2A4}" name="Outlet 2" dataDxfId="1"/>
    <tableColumn id="3" xr3:uid="{CB57F9C4-9399-43B1-8EBE-AD32AD6FA2F3}" name="Outlet 3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F76686-73DB-43D5-8D61-505710A4DD7F}" name="Table1" displayName="Table1" ref="A1:B54" totalsRowShown="0" headerRowDxfId="12" dataDxfId="10" headerRowBorderDxfId="11" tableBorderDxfId="9" totalsRowBorderDxfId="8">
  <tableColumns count="2">
    <tableColumn id="1" xr3:uid="{177EF23C-011B-402C-AAD5-9185510E34BB}" name="Teller" dataDxfId="7"/>
    <tableColumn id="2" xr3:uid="{C1E4E5D4-7AFD-4E5D-9479-5381ECA42B03}" name="ATM" dataDxfId="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18F344-24E4-4D2F-89D1-1BA87CBBE4DB}" name="Table2" displayName="Table2" ref="A1:C21" totalsRowShown="0" headerRowDxfId="18" dataDxfId="16" headerRowBorderDxfId="17">
  <tableColumns count="3">
    <tableColumn id="1" xr3:uid="{60643ED8-BD92-4944-BC69-1126505F43F2}" name="Outlet 1" dataDxfId="15"/>
    <tableColumn id="2" xr3:uid="{56AE73A6-8727-4F36-A45E-1FA2851677BD}" name="Outlet 2" dataDxfId="14"/>
    <tableColumn id="3" xr3:uid="{E52D410C-DF47-4A50-BADA-5628DEBB7ECC}" name="Outlet 3" dataDxfId="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B94A-4118-431F-98D8-7F690CBC0139}">
  <dimension ref="B1:S139"/>
  <sheetViews>
    <sheetView tabSelected="1" topLeftCell="A27" zoomScale="70" zoomScaleNormal="70" workbookViewId="0">
      <selection activeCell="N53" sqref="N53"/>
    </sheetView>
  </sheetViews>
  <sheetFormatPr defaultRowHeight="14.4" x14ac:dyDescent="0.3"/>
  <cols>
    <col min="2" max="2" width="22.21875" bestFit="1" customWidth="1"/>
    <col min="3" max="3" width="12.6640625" bestFit="1" customWidth="1"/>
    <col min="5" max="5" width="22.21875" bestFit="1" customWidth="1"/>
    <col min="6" max="6" width="12.6640625" bestFit="1" customWidth="1"/>
    <col min="8" max="8" width="22.21875" bestFit="1" customWidth="1"/>
    <col min="9" max="9" width="12.6640625" bestFit="1" customWidth="1"/>
    <col min="11" max="11" width="9.5546875" bestFit="1" customWidth="1"/>
    <col min="18" max="18" width="38.5546875" customWidth="1"/>
  </cols>
  <sheetData>
    <row r="1" spans="2:13" x14ac:dyDescent="0.3">
      <c r="B1" s="108" t="s">
        <v>22</v>
      </c>
      <c r="C1" s="109"/>
      <c r="D1" s="109"/>
      <c r="E1" s="109"/>
      <c r="F1" s="109"/>
      <c r="G1" s="109"/>
      <c r="H1" s="109"/>
      <c r="I1" s="110"/>
    </row>
    <row r="2" spans="2:13" x14ac:dyDescent="0.3">
      <c r="B2" s="111"/>
      <c r="C2" s="112"/>
      <c r="D2" s="112"/>
      <c r="E2" s="112"/>
      <c r="F2" s="112"/>
      <c r="G2" s="112"/>
      <c r="H2" s="112"/>
      <c r="I2" s="113"/>
    </row>
    <row r="3" spans="2:13" ht="15" thickBot="1" x14ac:dyDescent="0.35">
      <c r="B3" s="114"/>
      <c r="C3" s="115"/>
      <c r="D3" s="115"/>
      <c r="E3" s="115"/>
      <c r="F3" s="115"/>
      <c r="G3" s="115"/>
      <c r="H3" s="115"/>
      <c r="I3" s="116"/>
    </row>
    <row r="4" spans="2:13" ht="15" thickBot="1" x14ac:dyDescent="0.35"/>
    <row r="5" spans="2:13" ht="15" thickBot="1" x14ac:dyDescent="0.35">
      <c r="B5" s="17" t="s">
        <v>19</v>
      </c>
      <c r="C5" s="18"/>
      <c r="E5" s="17" t="s">
        <v>20</v>
      </c>
      <c r="F5" s="18"/>
      <c r="H5" s="17" t="s">
        <v>21</v>
      </c>
      <c r="I5" s="18"/>
      <c r="K5" s="67" t="s">
        <v>71</v>
      </c>
      <c r="L5" s="68"/>
      <c r="M5" s="69"/>
    </row>
    <row r="6" spans="2:13" x14ac:dyDescent="0.3">
      <c r="B6" s="13"/>
      <c r="C6" s="14"/>
      <c r="E6" s="13"/>
      <c r="F6" s="14"/>
      <c r="H6" s="13"/>
      <c r="I6" s="14"/>
      <c r="K6" s="70"/>
      <c r="L6" s="71"/>
      <c r="M6" s="72"/>
    </row>
    <row r="7" spans="2:13" x14ac:dyDescent="0.3">
      <c r="B7" s="13" t="s">
        <v>5</v>
      </c>
      <c r="C7" s="14">
        <v>25.5</v>
      </c>
      <c r="E7" s="13" t="s">
        <v>5</v>
      </c>
      <c r="F7" s="14">
        <v>29.75</v>
      </c>
      <c r="H7" s="13" t="s">
        <v>5</v>
      </c>
      <c r="I7" s="14">
        <v>27.85</v>
      </c>
      <c r="K7" s="70" t="s">
        <v>5</v>
      </c>
      <c r="L7" s="71">
        <f>AVERAGE(C7,F7,I7)</f>
        <v>27.7</v>
      </c>
      <c r="M7" s="72"/>
    </row>
    <row r="8" spans="2:13" x14ac:dyDescent="0.3">
      <c r="B8" s="13" t="s">
        <v>6</v>
      </c>
      <c r="C8" s="14">
        <v>0.94172294506566945</v>
      </c>
      <c r="E8" s="13" t="s">
        <v>6</v>
      </c>
      <c r="F8" s="14">
        <v>1.0333262591721633</v>
      </c>
      <c r="H8" s="13" t="s">
        <v>6</v>
      </c>
      <c r="I8" s="14">
        <v>0.96865343321758202</v>
      </c>
      <c r="K8" s="70" t="s">
        <v>72</v>
      </c>
      <c r="L8" s="71">
        <f>AVERAGE(C16,F16,I16)</f>
        <v>20.333333333333332</v>
      </c>
      <c r="M8" s="72"/>
    </row>
    <row r="9" spans="2:13" ht="15" thickBot="1" x14ac:dyDescent="0.35">
      <c r="B9" s="13" t="s">
        <v>7</v>
      </c>
      <c r="C9" s="14">
        <v>24</v>
      </c>
      <c r="E9" s="13" t="s">
        <v>7</v>
      </c>
      <c r="F9" s="14">
        <v>31</v>
      </c>
      <c r="H9" s="13" t="s">
        <v>7</v>
      </c>
      <c r="I9" s="14">
        <v>27.5</v>
      </c>
      <c r="K9" s="73" t="s">
        <v>73</v>
      </c>
      <c r="L9" s="74">
        <f>AVERAGE(C17,F17,I17)</f>
        <v>33.666666666666664</v>
      </c>
      <c r="M9" s="75"/>
    </row>
    <row r="10" spans="2:13" x14ac:dyDescent="0.3">
      <c r="B10" s="13" t="s">
        <v>8</v>
      </c>
      <c r="C10" s="14">
        <v>23</v>
      </c>
      <c r="E10" s="13" t="s">
        <v>8</v>
      </c>
      <c r="F10" s="14">
        <v>30</v>
      </c>
      <c r="H10" s="13" t="s">
        <v>8</v>
      </c>
      <c r="I10" s="14">
        <v>33</v>
      </c>
    </row>
    <row r="11" spans="2:13" x14ac:dyDescent="0.3">
      <c r="B11" s="13" t="s">
        <v>9</v>
      </c>
      <c r="C11" s="14">
        <v>4.2115130422762741</v>
      </c>
      <c r="E11" s="13" t="s">
        <v>9</v>
      </c>
      <c r="F11" s="14">
        <v>4.6211755168890454</v>
      </c>
      <c r="H11" s="13" t="s">
        <v>9</v>
      </c>
      <c r="I11" s="14">
        <v>4.3319498466261326</v>
      </c>
    </row>
    <row r="12" spans="2:13" x14ac:dyDescent="0.3">
      <c r="B12" s="13" t="s">
        <v>10</v>
      </c>
      <c r="C12" s="14">
        <v>17.736842105263158</v>
      </c>
      <c r="E12" s="13" t="s">
        <v>10</v>
      </c>
      <c r="F12" s="14">
        <v>21.355263157894736</v>
      </c>
      <c r="H12" s="13" t="s">
        <v>10</v>
      </c>
      <c r="I12" s="14">
        <v>18.765789473684173</v>
      </c>
    </row>
    <row r="13" spans="2:13" x14ac:dyDescent="0.3">
      <c r="B13" s="13" t="s">
        <v>11</v>
      </c>
      <c r="C13" s="14">
        <v>-0.88490766345897764</v>
      </c>
      <c r="E13" s="13" t="s">
        <v>11</v>
      </c>
      <c r="F13" s="14">
        <v>-0.50889740470747835</v>
      </c>
      <c r="H13" s="13" t="s">
        <v>11</v>
      </c>
      <c r="I13" s="14">
        <v>-1.3887066355452999</v>
      </c>
    </row>
    <row r="14" spans="2:13" x14ac:dyDescent="0.3">
      <c r="B14" s="13" t="s">
        <v>12</v>
      </c>
      <c r="C14" s="14">
        <v>0.67170213326198946</v>
      </c>
      <c r="E14" s="13" t="s">
        <v>12</v>
      </c>
      <c r="F14" s="14">
        <v>-0.81798169205254811</v>
      </c>
      <c r="H14" s="13" t="s">
        <v>12</v>
      </c>
      <c r="I14" s="14">
        <v>-0.14566207296788197</v>
      </c>
    </row>
    <row r="15" spans="2:13" x14ac:dyDescent="0.3">
      <c r="B15" s="13" t="s">
        <v>13</v>
      </c>
      <c r="C15" s="14">
        <v>13</v>
      </c>
      <c r="E15" s="13" t="s">
        <v>13</v>
      </c>
      <c r="F15" s="14">
        <v>15</v>
      </c>
      <c r="H15" s="13" t="s">
        <v>13</v>
      </c>
      <c r="I15" s="14">
        <v>12</v>
      </c>
    </row>
    <row r="16" spans="2:13" x14ac:dyDescent="0.3">
      <c r="B16" s="13" t="s">
        <v>14</v>
      </c>
      <c r="C16" s="14">
        <v>20</v>
      </c>
      <c r="E16" s="13" t="s">
        <v>14</v>
      </c>
      <c r="F16" s="14">
        <v>20</v>
      </c>
      <c r="H16" s="13" t="s">
        <v>14</v>
      </c>
      <c r="I16" s="14">
        <v>21</v>
      </c>
    </row>
    <row r="17" spans="2:13" x14ac:dyDescent="0.3">
      <c r="B17" s="13" t="s">
        <v>15</v>
      </c>
      <c r="C17" s="14">
        <v>33</v>
      </c>
      <c r="E17" s="13" t="s">
        <v>15</v>
      </c>
      <c r="F17" s="14">
        <v>35</v>
      </c>
      <c r="H17" s="13" t="s">
        <v>15</v>
      </c>
      <c r="I17" s="14">
        <v>33</v>
      </c>
    </row>
    <row r="18" spans="2:13" x14ac:dyDescent="0.3">
      <c r="B18" s="13" t="s">
        <v>16</v>
      </c>
      <c r="C18" s="14">
        <v>510</v>
      </c>
      <c r="E18" s="13" t="s">
        <v>16</v>
      </c>
      <c r="F18" s="14">
        <v>595</v>
      </c>
      <c r="H18" s="13" t="s">
        <v>16</v>
      </c>
      <c r="I18" s="14">
        <v>557</v>
      </c>
    </row>
    <row r="19" spans="2:13" ht="15" thickBot="1" x14ac:dyDescent="0.35">
      <c r="B19" s="13" t="s">
        <v>17</v>
      </c>
      <c r="C19" s="14">
        <v>20</v>
      </c>
      <c r="E19" s="13" t="s">
        <v>17</v>
      </c>
      <c r="F19" s="14">
        <v>20</v>
      </c>
      <c r="H19" s="13" t="s">
        <v>17</v>
      </c>
      <c r="I19" s="14">
        <v>20</v>
      </c>
    </row>
    <row r="20" spans="2:13" ht="15" thickBot="1" x14ac:dyDescent="0.35">
      <c r="B20" s="11" t="s">
        <v>18</v>
      </c>
      <c r="C20" s="12">
        <v>1.6283640436755855</v>
      </c>
      <c r="E20" s="12" t="s">
        <v>18</v>
      </c>
      <c r="F20" s="12">
        <v>1.7867583397412223</v>
      </c>
      <c r="H20" s="12" t="s">
        <v>18</v>
      </c>
      <c r="I20" s="12">
        <v>1.674930434369345</v>
      </c>
    </row>
    <row r="23" spans="2:13" ht="9.6" customHeight="1" thickBot="1" x14ac:dyDescent="0.35"/>
    <row r="24" spans="2:13" ht="14.4" customHeight="1" thickBot="1" x14ac:dyDescent="0.35">
      <c r="B24" s="120" t="s">
        <v>45</v>
      </c>
      <c r="C24" s="121"/>
      <c r="D24" s="121"/>
      <c r="E24" s="122"/>
      <c r="H24" s="117" t="s">
        <v>70</v>
      </c>
      <c r="I24" s="118"/>
      <c r="J24" s="118"/>
      <c r="K24" s="118"/>
      <c r="L24" s="118"/>
      <c r="M24" s="119"/>
    </row>
    <row r="25" spans="2:13" ht="15" customHeight="1" x14ac:dyDescent="0.3">
      <c r="B25" s="123"/>
      <c r="C25" s="124"/>
      <c r="D25" s="124"/>
      <c r="E25" s="125"/>
      <c r="H25" s="77" t="s">
        <v>87</v>
      </c>
      <c r="I25" s="77"/>
      <c r="J25" s="77"/>
      <c r="K25" s="77"/>
      <c r="L25" s="77"/>
      <c r="M25" s="77"/>
    </row>
    <row r="26" spans="2:13" ht="15" customHeight="1" x14ac:dyDescent="0.3">
      <c r="B26" s="15" t="s">
        <v>23</v>
      </c>
      <c r="C26" s="126" t="s">
        <v>18</v>
      </c>
      <c r="D26" s="127"/>
      <c r="E26" s="128">
        <v>1.6283640436755855</v>
      </c>
      <c r="H26" s="76" t="s">
        <v>89</v>
      </c>
      <c r="I26" s="76"/>
      <c r="J26" s="76"/>
      <c r="K26" s="76"/>
      <c r="L26" s="76"/>
      <c r="M26" s="76"/>
    </row>
    <row r="27" spans="2:13" x14ac:dyDescent="0.3">
      <c r="B27" s="15" t="s">
        <v>24</v>
      </c>
      <c r="C27" s="126" t="s">
        <v>18</v>
      </c>
      <c r="D27" s="127"/>
      <c r="E27" s="128">
        <v>1.7867583397412223</v>
      </c>
      <c r="H27" s="76" t="s">
        <v>88</v>
      </c>
      <c r="I27" s="76"/>
      <c r="J27" s="76"/>
      <c r="K27" s="76"/>
      <c r="L27" s="76"/>
      <c r="M27" s="76"/>
    </row>
    <row r="28" spans="2:13" ht="15" thickBot="1" x14ac:dyDescent="0.35">
      <c r="B28" s="16" t="s">
        <v>0</v>
      </c>
      <c r="C28" s="129" t="s">
        <v>18</v>
      </c>
      <c r="D28" s="130"/>
      <c r="E28" s="131">
        <v>1.674930434369345</v>
      </c>
      <c r="H28" s="76" t="s">
        <v>90</v>
      </c>
      <c r="I28" s="76"/>
      <c r="J28" s="76"/>
      <c r="K28" s="76"/>
      <c r="L28" s="76"/>
      <c r="M28" s="76"/>
    </row>
    <row r="29" spans="2:13" x14ac:dyDescent="0.3">
      <c r="H29" s="76" t="s">
        <v>91</v>
      </c>
      <c r="I29" s="76"/>
      <c r="J29" s="76"/>
      <c r="K29" s="76"/>
      <c r="L29" s="76"/>
      <c r="M29" s="76"/>
    </row>
    <row r="36" spans="2:19" ht="15" thickBot="1" x14ac:dyDescent="0.35"/>
    <row r="37" spans="2:19" ht="34.200000000000003" customHeight="1" x14ac:dyDescent="0.3">
      <c r="B37" s="65"/>
      <c r="C37" s="65"/>
      <c r="D37" s="65"/>
      <c r="E37" s="106" t="s">
        <v>69</v>
      </c>
      <c r="F37" s="132" t="s">
        <v>54</v>
      </c>
      <c r="G37" s="133"/>
      <c r="H37" s="138" t="s">
        <v>50</v>
      </c>
      <c r="I37" s="139"/>
      <c r="J37" s="139"/>
      <c r="K37" s="139"/>
      <c r="L37" s="139"/>
      <c r="M37" s="139"/>
      <c r="N37" s="139"/>
      <c r="O37" s="139"/>
      <c r="P37" s="139"/>
      <c r="Q37" s="139"/>
      <c r="R37" s="140"/>
    </row>
    <row r="38" spans="2:19" ht="31.2" customHeight="1" thickBot="1" x14ac:dyDescent="0.35">
      <c r="B38" s="65"/>
      <c r="C38" s="65"/>
      <c r="D38" s="65"/>
      <c r="E38" s="107"/>
      <c r="F38" s="134" t="s">
        <v>55</v>
      </c>
      <c r="G38" s="135"/>
      <c r="H38" s="141" t="s">
        <v>51</v>
      </c>
      <c r="I38" s="142"/>
      <c r="J38" s="142"/>
      <c r="K38" s="142"/>
      <c r="L38" s="142"/>
      <c r="M38" s="142"/>
      <c r="N38" s="142"/>
      <c r="O38" s="142"/>
      <c r="P38" s="142"/>
      <c r="Q38" s="142"/>
      <c r="R38" s="143"/>
    </row>
    <row r="39" spans="2:19" ht="30" customHeight="1" thickBot="1" x14ac:dyDescent="0.4">
      <c r="B39" s="38" t="s">
        <v>25</v>
      </c>
      <c r="C39" s="39"/>
      <c r="F39" s="136" t="s">
        <v>56</v>
      </c>
      <c r="G39" s="137"/>
      <c r="H39" s="144" t="s">
        <v>103</v>
      </c>
      <c r="I39" s="145"/>
      <c r="J39" s="145"/>
      <c r="K39" s="145"/>
      <c r="L39" s="145"/>
      <c r="M39" s="145"/>
      <c r="N39" s="145"/>
      <c r="O39" s="145"/>
      <c r="P39" s="145"/>
      <c r="Q39" s="145"/>
      <c r="R39" s="146"/>
    </row>
    <row r="40" spans="2:19" ht="14.4" customHeight="1" x14ac:dyDescent="0.35">
      <c r="B40" s="41"/>
      <c r="C40" s="41"/>
    </row>
    <row r="41" spans="2:19" ht="15" thickBot="1" x14ac:dyDescent="0.35"/>
    <row r="42" spans="2:19" ht="15" thickBot="1" x14ac:dyDescent="0.35">
      <c r="B42" t="s">
        <v>26</v>
      </c>
      <c r="J42" s="24" t="s">
        <v>41</v>
      </c>
      <c r="K42" s="25"/>
      <c r="L42" s="26"/>
      <c r="M42" s="30" t="s">
        <v>44</v>
      </c>
      <c r="N42" s="31"/>
      <c r="O42" s="31"/>
      <c r="P42" s="31"/>
      <c r="Q42" s="31"/>
      <c r="R42" s="31"/>
      <c r="S42" s="32"/>
    </row>
    <row r="43" spans="2:19" ht="15" thickBot="1" x14ac:dyDescent="0.35">
      <c r="B43" s="21" t="s">
        <v>27</v>
      </c>
      <c r="C43" s="21" t="s">
        <v>17</v>
      </c>
      <c r="D43" s="21" t="s">
        <v>16</v>
      </c>
      <c r="E43" s="21" t="s">
        <v>28</v>
      </c>
      <c r="F43" s="21" t="s">
        <v>29</v>
      </c>
      <c r="J43" s="27" t="s">
        <v>42</v>
      </c>
      <c r="K43" s="28"/>
      <c r="L43" s="29"/>
      <c r="M43" s="33" t="s">
        <v>43</v>
      </c>
      <c r="N43" s="34"/>
      <c r="O43" s="34"/>
      <c r="P43" s="34"/>
      <c r="Q43" s="34"/>
      <c r="R43" s="34"/>
      <c r="S43" s="35"/>
    </row>
    <row r="44" spans="2:19" ht="15" thickBot="1" x14ac:dyDescent="0.35">
      <c r="B44" s="19" t="s">
        <v>2</v>
      </c>
      <c r="C44" s="19">
        <v>20</v>
      </c>
      <c r="D44" s="19">
        <v>510</v>
      </c>
      <c r="E44" s="19">
        <v>25.5</v>
      </c>
      <c r="F44" s="19">
        <v>17.736842105263158</v>
      </c>
    </row>
    <row r="45" spans="2:19" x14ac:dyDescent="0.3">
      <c r="B45" s="19" t="s">
        <v>1</v>
      </c>
      <c r="C45" s="19">
        <v>20</v>
      </c>
      <c r="D45" s="19">
        <v>595</v>
      </c>
      <c r="E45" s="19">
        <v>29.75</v>
      </c>
      <c r="F45" s="19">
        <v>21.355263157894736</v>
      </c>
      <c r="J45" s="45" t="s">
        <v>48</v>
      </c>
      <c r="K45" s="46"/>
      <c r="L45" s="46"/>
      <c r="M45" s="47">
        <v>0.99</v>
      </c>
      <c r="N45" s="48"/>
    </row>
    <row r="46" spans="2:19" ht="15" thickBot="1" x14ac:dyDescent="0.35">
      <c r="B46" s="20" t="s">
        <v>0</v>
      </c>
      <c r="C46" s="20">
        <v>20</v>
      </c>
      <c r="D46" s="20">
        <v>557</v>
      </c>
      <c r="E46" s="20">
        <v>27.85</v>
      </c>
      <c r="F46" s="20">
        <v>18.765789473684173</v>
      </c>
      <c r="J46" s="49" t="s">
        <v>47</v>
      </c>
      <c r="K46" s="40"/>
      <c r="L46" s="40"/>
      <c r="M46" s="23" t="s">
        <v>46</v>
      </c>
      <c r="N46" s="50"/>
    </row>
    <row r="47" spans="2:19" ht="15" thickBot="1" x14ac:dyDescent="0.35">
      <c r="J47" s="27" t="s">
        <v>49</v>
      </c>
      <c r="K47" s="28"/>
      <c r="L47" s="28"/>
      <c r="M47" s="34">
        <v>1.29E-2</v>
      </c>
      <c r="N47" s="35"/>
    </row>
    <row r="48" spans="2:19" ht="15" thickBot="1" x14ac:dyDescent="0.35">
      <c r="J48" s="22"/>
      <c r="K48" s="22"/>
      <c r="L48" s="22"/>
    </row>
    <row r="49" spans="2:18" ht="15" thickBot="1" x14ac:dyDescent="0.35">
      <c r="B49" t="s">
        <v>30</v>
      </c>
      <c r="J49" s="42" t="s">
        <v>52</v>
      </c>
      <c r="K49" s="43"/>
      <c r="L49" s="43"/>
      <c r="M49" s="43" t="s">
        <v>53</v>
      </c>
      <c r="N49" s="44"/>
    </row>
    <row r="50" spans="2:18" x14ac:dyDescent="0.3">
      <c r="B50" s="21" t="s">
        <v>31</v>
      </c>
      <c r="C50" s="21" t="s">
        <v>32</v>
      </c>
      <c r="D50" s="21" t="s">
        <v>33</v>
      </c>
      <c r="E50" s="21" t="s">
        <v>34</v>
      </c>
      <c r="F50" s="21" t="s">
        <v>35</v>
      </c>
      <c r="G50" s="36" t="s">
        <v>36</v>
      </c>
      <c r="H50" s="21" t="s">
        <v>37</v>
      </c>
    </row>
    <row r="51" spans="2:18" ht="15" thickBot="1" x14ac:dyDescent="0.35">
      <c r="B51" s="19" t="s">
        <v>38</v>
      </c>
      <c r="C51" s="19">
        <v>181.30000000000041</v>
      </c>
      <c r="D51" s="19">
        <v>2</v>
      </c>
      <c r="E51" s="19">
        <v>90.650000000000205</v>
      </c>
      <c r="F51" s="19">
        <v>4.7003092877285653</v>
      </c>
      <c r="G51" s="37">
        <v>1.2898161743833399E-2</v>
      </c>
      <c r="H51" s="19">
        <v>4.9981095562231266</v>
      </c>
    </row>
    <row r="52" spans="2:18" x14ac:dyDescent="0.3">
      <c r="B52" s="19" t="s">
        <v>39</v>
      </c>
      <c r="C52" s="19">
        <v>1099.3</v>
      </c>
      <c r="D52" s="19">
        <v>57</v>
      </c>
      <c r="E52" s="19">
        <v>19.285964912280701</v>
      </c>
      <c r="F52" s="19"/>
      <c r="G52" s="19"/>
      <c r="H52" s="19"/>
    </row>
    <row r="53" spans="2:18" x14ac:dyDescent="0.3">
      <c r="B53" s="19"/>
      <c r="C53" s="19"/>
      <c r="D53" s="19"/>
      <c r="E53" s="19"/>
      <c r="F53" s="19"/>
      <c r="G53" s="19"/>
      <c r="H53" s="19"/>
    </row>
    <row r="54" spans="2:18" ht="15" thickBot="1" x14ac:dyDescent="0.35">
      <c r="B54" s="20" t="s">
        <v>40</v>
      </c>
      <c r="C54" s="20">
        <v>1280.6000000000004</v>
      </c>
      <c r="D54" s="20">
        <v>59</v>
      </c>
      <c r="E54" s="20"/>
      <c r="F54" s="20"/>
      <c r="G54" s="20"/>
      <c r="H54" s="20"/>
      <c r="J54" s="22"/>
      <c r="K54" s="22"/>
      <c r="L54" s="22"/>
      <c r="M54" s="22"/>
      <c r="N54" s="22"/>
      <c r="O54" s="22"/>
      <c r="P54" s="22"/>
      <c r="Q54" s="22"/>
      <c r="R54" s="22"/>
    </row>
    <row r="55" spans="2:18" x14ac:dyDescent="0.3">
      <c r="J55" s="22"/>
      <c r="K55" s="22"/>
      <c r="L55" s="22"/>
      <c r="M55" s="22"/>
      <c r="N55" s="22"/>
      <c r="O55" s="22"/>
      <c r="P55" s="22"/>
      <c r="Q55" s="22"/>
      <c r="R55" s="22"/>
    </row>
    <row r="56" spans="2:18" x14ac:dyDescent="0.3">
      <c r="J56" s="22"/>
      <c r="K56" s="22"/>
      <c r="L56" s="22"/>
      <c r="M56" s="22"/>
      <c r="N56" s="22"/>
      <c r="O56" s="22"/>
      <c r="P56" s="22"/>
      <c r="Q56" s="22"/>
      <c r="R56" s="22"/>
    </row>
    <row r="57" spans="2:18" x14ac:dyDescent="0.3">
      <c r="J57" s="22"/>
      <c r="K57" s="22"/>
      <c r="L57" s="22"/>
      <c r="M57" s="22"/>
      <c r="N57" s="22"/>
      <c r="O57" s="22"/>
      <c r="P57" s="22"/>
      <c r="Q57" s="22"/>
      <c r="R57" s="22"/>
    </row>
    <row r="58" spans="2:18" x14ac:dyDescent="0.3">
      <c r="J58" s="22"/>
      <c r="K58" s="22"/>
      <c r="L58" s="22"/>
      <c r="M58" s="22"/>
      <c r="N58" s="22"/>
      <c r="O58" s="22"/>
      <c r="P58" s="22"/>
      <c r="Q58" s="22"/>
      <c r="R58" s="22"/>
    </row>
    <row r="102" spans="2:10" x14ac:dyDescent="0.3">
      <c r="G102" t="s">
        <v>81</v>
      </c>
      <c r="H102" t="s">
        <v>77</v>
      </c>
      <c r="I102" t="s">
        <v>78</v>
      </c>
      <c r="J102" t="s">
        <v>79</v>
      </c>
    </row>
    <row r="105" spans="2:10" x14ac:dyDescent="0.3">
      <c r="C105" t="s">
        <v>77</v>
      </c>
      <c r="D105" t="s">
        <v>78</v>
      </c>
      <c r="E105" t="s">
        <v>79</v>
      </c>
      <c r="G105" t="s">
        <v>80</v>
      </c>
      <c r="H105">
        <v>20</v>
      </c>
      <c r="I105">
        <v>20</v>
      </c>
      <c r="J105">
        <v>21</v>
      </c>
    </row>
    <row r="106" spans="2:10" x14ac:dyDescent="0.3">
      <c r="B106" t="s">
        <v>74</v>
      </c>
      <c r="C106">
        <f>_xlfn.QUARTILE.EXC(Table24[Outlet 1],1)</f>
        <v>22.25</v>
      </c>
      <c r="D106">
        <f>_xlfn.QUARTILE.EXC(Table24[Outlet 2],1)</f>
        <v>25.75</v>
      </c>
      <c r="E106">
        <f>_xlfn.QUARTILE.EXC(Table24[Outlet 3],1)</f>
        <v>25</v>
      </c>
      <c r="G106" t="s">
        <v>83</v>
      </c>
      <c r="H106">
        <f>C106-C109</f>
        <v>2.25</v>
      </c>
      <c r="I106">
        <f t="shared" ref="I106:J106" si="0">D106-D109</f>
        <v>5.75</v>
      </c>
      <c r="J106">
        <f t="shared" si="0"/>
        <v>4</v>
      </c>
    </row>
    <row r="107" spans="2:10" x14ac:dyDescent="0.3">
      <c r="B107" t="s">
        <v>75</v>
      </c>
      <c r="C107">
        <f>_xlfn.QUARTILE.EXC(Table24[Outlet 1],2)</f>
        <v>24</v>
      </c>
      <c r="D107">
        <f>_xlfn.QUARTILE.EXC(Table24[Outlet 2],2)</f>
        <v>31</v>
      </c>
      <c r="E107">
        <f>_xlfn.QUARTILE.EXC(Table24[Outlet 3],2)</f>
        <v>27.5</v>
      </c>
      <c r="G107" s="66" t="s">
        <v>82</v>
      </c>
      <c r="H107">
        <f>C107-C106</f>
        <v>1.75</v>
      </c>
      <c r="I107">
        <f t="shared" ref="I107:J108" si="1">D107-D106</f>
        <v>5.25</v>
      </c>
      <c r="J107">
        <f t="shared" si="1"/>
        <v>2.5</v>
      </c>
    </row>
    <row r="108" spans="2:10" x14ac:dyDescent="0.3">
      <c r="B108" t="s">
        <v>76</v>
      </c>
      <c r="C108">
        <f>_xlfn.QUARTILE.EXC(Table24[Outlet 1],3)</f>
        <v>29</v>
      </c>
      <c r="D108">
        <f>_xlfn.QUARTILE.EXC(Table24[Outlet 2],3)</f>
        <v>33.75</v>
      </c>
      <c r="E108">
        <f>_xlfn.QUARTILE.EXC(Table24[Outlet 3],3)</f>
        <v>32.75</v>
      </c>
      <c r="G108" t="s">
        <v>84</v>
      </c>
      <c r="H108">
        <f>C108-C107</f>
        <v>5</v>
      </c>
      <c r="I108">
        <f t="shared" si="1"/>
        <v>2.75</v>
      </c>
      <c r="J108">
        <f t="shared" si="1"/>
        <v>5.25</v>
      </c>
    </row>
    <row r="109" spans="2:10" x14ac:dyDescent="0.3">
      <c r="B109" t="s">
        <v>80</v>
      </c>
      <c r="C109">
        <v>20</v>
      </c>
      <c r="D109">
        <v>20</v>
      </c>
      <c r="E109">
        <v>21</v>
      </c>
      <c r="G109" t="s">
        <v>85</v>
      </c>
      <c r="H109">
        <f>C110-C108</f>
        <v>4</v>
      </c>
      <c r="I109">
        <f t="shared" ref="I109:J109" si="2">D110-D108</f>
        <v>1.25</v>
      </c>
      <c r="J109">
        <f t="shared" si="2"/>
        <v>0.25</v>
      </c>
    </row>
    <row r="110" spans="2:10" x14ac:dyDescent="0.3">
      <c r="B110" t="s">
        <v>86</v>
      </c>
      <c r="C110">
        <v>33</v>
      </c>
      <c r="D110">
        <v>35</v>
      </c>
      <c r="E110">
        <v>33</v>
      </c>
      <c r="G110" t="s">
        <v>86</v>
      </c>
      <c r="H110">
        <v>33</v>
      </c>
      <c r="I110">
        <v>35</v>
      </c>
      <c r="J110">
        <v>33</v>
      </c>
    </row>
    <row r="119" spans="2:4" x14ac:dyDescent="0.3">
      <c r="B119" s="10" t="s">
        <v>2</v>
      </c>
      <c r="C119" s="10" t="s">
        <v>1</v>
      </c>
      <c r="D119" s="10" t="s">
        <v>0</v>
      </c>
    </row>
    <row r="120" spans="2:4" x14ac:dyDescent="0.3">
      <c r="B120" s="9">
        <v>26</v>
      </c>
      <c r="C120" s="9">
        <v>30</v>
      </c>
      <c r="D120" s="9">
        <v>25</v>
      </c>
    </row>
    <row r="121" spans="2:4" x14ac:dyDescent="0.3">
      <c r="B121" s="9">
        <v>23</v>
      </c>
      <c r="C121" s="9">
        <v>32</v>
      </c>
      <c r="D121" s="9">
        <v>27</v>
      </c>
    </row>
    <row r="122" spans="2:4" x14ac:dyDescent="0.3">
      <c r="B122" s="9">
        <v>33</v>
      </c>
      <c r="C122" s="9">
        <v>34</v>
      </c>
      <c r="D122" s="9">
        <v>21</v>
      </c>
    </row>
    <row r="123" spans="2:4" x14ac:dyDescent="0.3">
      <c r="B123" s="9">
        <v>26</v>
      </c>
      <c r="C123" s="9">
        <v>29</v>
      </c>
      <c r="D123" s="9">
        <v>28</v>
      </c>
    </row>
    <row r="124" spans="2:4" x14ac:dyDescent="0.3">
      <c r="B124" s="9">
        <v>23</v>
      </c>
      <c r="C124" s="9">
        <v>34</v>
      </c>
      <c r="D124" s="9">
        <v>22</v>
      </c>
    </row>
    <row r="125" spans="2:4" x14ac:dyDescent="0.3">
      <c r="B125" s="9">
        <v>32</v>
      </c>
      <c r="C125" s="9">
        <v>30</v>
      </c>
      <c r="D125" s="9">
        <v>33</v>
      </c>
    </row>
    <row r="126" spans="2:4" x14ac:dyDescent="0.3">
      <c r="B126" s="9">
        <v>29</v>
      </c>
      <c r="C126" s="9">
        <v>23</v>
      </c>
      <c r="D126" s="9">
        <v>32</v>
      </c>
    </row>
    <row r="127" spans="2:4" x14ac:dyDescent="0.3">
      <c r="B127" s="9">
        <v>21</v>
      </c>
      <c r="C127" s="9">
        <v>32</v>
      </c>
      <c r="D127" s="9">
        <v>33</v>
      </c>
    </row>
    <row r="128" spans="2:4" x14ac:dyDescent="0.3">
      <c r="B128" s="9">
        <v>25</v>
      </c>
      <c r="C128" s="9">
        <v>20</v>
      </c>
      <c r="D128" s="9">
        <v>33</v>
      </c>
    </row>
    <row r="129" spans="2:4" x14ac:dyDescent="0.3">
      <c r="B129" s="9">
        <v>33</v>
      </c>
      <c r="C129" s="9">
        <v>34</v>
      </c>
      <c r="D129" s="9">
        <v>32</v>
      </c>
    </row>
    <row r="130" spans="2:4" x14ac:dyDescent="0.3">
      <c r="B130" s="9">
        <v>23</v>
      </c>
      <c r="C130" s="9">
        <v>28</v>
      </c>
      <c r="D130" s="9">
        <v>29</v>
      </c>
    </row>
    <row r="131" spans="2:4" x14ac:dyDescent="0.3">
      <c r="B131" s="9">
        <v>22</v>
      </c>
      <c r="C131" s="9">
        <v>25</v>
      </c>
      <c r="D131" s="9">
        <v>30</v>
      </c>
    </row>
    <row r="132" spans="2:4" x14ac:dyDescent="0.3">
      <c r="B132" s="9">
        <v>25</v>
      </c>
      <c r="C132" s="9">
        <v>35</v>
      </c>
      <c r="D132" s="9">
        <v>33</v>
      </c>
    </row>
    <row r="133" spans="2:4" x14ac:dyDescent="0.3">
      <c r="B133" s="9">
        <v>21</v>
      </c>
      <c r="C133" s="9">
        <v>35</v>
      </c>
      <c r="D133" s="9">
        <v>26</v>
      </c>
    </row>
    <row r="134" spans="2:4" x14ac:dyDescent="0.3">
      <c r="B134" s="9">
        <v>23</v>
      </c>
      <c r="C134" s="9">
        <v>33</v>
      </c>
      <c r="D134" s="9">
        <v>33</v>
      </c>
    </row>
    <row r="135" spans="2:4" x14ac:dyDescent="0.3">
      <c r="B135" s="9">
        <v>29</v>
      </c>
      <c r="C135" s="9">
        <v>32</v>
      </c>
      <c r="D135" s="9">
        <v>25</v>
      </c>
    </row>
    <row r="136" spans="2:4" x14ac:dyDescent="0.3">
      <c r="B136" s="9">
        <v>22</v>
      </c>
      <c r="C136" s="9">
        <v>22</v>
      </c>
      <c r="D136" s="9">
        <v>23</v>
      </c>
    </row>
    <row r="137" spans="2:4" x14ac:dyDescent="0.3">
      <c r="B137" s="9">
        <v>20</v>
      </c>
      <c r="C137" s="9">
        <v>30</v>
      </c>
      <c r="D137" s="9">
        <v>25</v>
      </c>
    </row>
    <row r="138" spans="2:4" x14ac:dyDescent="0.3">
      <c r="B138" s="9">
        <v>31</v>
      </c>
      <c r="C138" s="9">
        <v>33</v>
      </c>
      <c r="D138" s="9">
        <v>26</v>
      </c>
    </row>
    <row r="139" spans="2:4" x14ac:dyDescent="0.3">
      <c r="B139" s="9">
        <v>23</v>
      </c>
      <c r="C139" s="9">
        <v>24</v>
      </c>
      <c r="D139" s="9">
        <v>21</v>
      </c>
    </row>
  </sheetData>
  <mergeCells count="34">
    <mergeCell ref="J49:L49"/>
    <mergeCell ref="M49:N49"/>
    <mergeCell ref="H37:R37"/>
    <mergeCell ref="H38:R38"/>
    <mergeCell ref="H39:R39"/>
    <mergeCell ref="F37:G37"/>
    <mergeCell ref="F38:G38"/>
    <mergeCell ref="F39:G39"/>
    <mergeCell ref="J46:L46"/>
    <mergeCell ref="M45:N45"/>
    <mergeCell ref="M46:N46"/>
    <mergeCell ref="J47:L47"/>
    <mergeCell ref="M47:N47"/>
    <mergeCell ref="M42:S42"/>
    <mergeCell ref="M43:S43"/>
    <mergeCell ref="B39:C39"/>
    <mergeCell ref="J45:L45"/>
    <mergeCell ref="H5:I5"/>
    <mergeCell ref="B5:C5"/>
    <mergeCell ref="B1:I3"/>
    <mergeCell ref="J42:L42"/>
    <mergeCell ref="J43:L43"/>
    <mergeCell ref="E37:E38"/>
    <mergeCell ref="H25:M25"/>
    <mergeCell ref="H26:M26"/>
    <mergeCell ref="H27:M27"/>
    <mergeCell ref="H28:M28"/>
    <mergeCell ref="H29:M29"/>
    <mergeCell ref="H24:M24"/>
    <mergeCell ref="C28:D28"/>
    <mergeCell ref="C27:D27"/>
    <mergeCell ref="C26:D26"/>
    <mergeCell ref="B24:E25"/>
    <mergeCell ref="E5:F5"/>
  </mergeCells>
  <phoneticPr fontId="9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9BEF-5377-4B82-96F7-C3B03E8DFC19}">
  <dimension ref="A1:P54"/>
  <sheetViews>
    <sheetView topLeftCell="C6" zoomScaleNormal="100" workbookViewId="0">
      <selection activeCell="M25" sqref="M25"/>
    </sheetView>
  </sheetViews>
  <sheetFormatPr defaultColWidth="8.77734375" defaultRowHeight="13.2" x14ac:dyDescent="0.3"/>
  <cols>
    <col min="1" max="2" width="80.77734375" style="1" hidden="1" customWidth="1"/>
    <col min="3" max="7" width="8.77734375" style="1"/>
    <col min="8" max="8" width="12" style="1" bestFit="1" customWidth="1"/>
    <col min="9" max="9" width="12.6640625" style="1" customWidth="1"/>
    <col min="10" max="12" width="8.77734375" style="1"/>
    <col min="13" max="13" width="15.21875" style="1" customWidth="1"/>
    <col min="14" max="14" width="41.21875" style="1" bestFit="1" customWidth="1"/>
    <col min="15" max="15" width="14.5546875" style="1" customWidth="1"/>
    <col min="16" max="16" width="13.5546875" style="1" customWidth="1"/>
    <col min="17" max="16384" width="8.77734375" style="1"/>
  </cols>
  <sheetData>
    <row r="1" spans="1:16" x14ac:dyDescent="0.3">
      <c r="A1" s="7" t="s">
        <v>4</v>
      </c>
      <c r="B1" s="8" t="s">
        <v>3</v>
      </c>
    </row>
    <row r="2" spans="1:16" ht="13.8" thickBot="1" x14ac:dyDescent="0.35">
      <c r="A2" s="2">
        <v>1.1082873542488598</v>
      </c>
      <c r="B2" s="3">
        <v>0.63262395098488455</v>
      </c>
    </row>
    <row r="3" spans="1:16" x14ac:dyDescent="0.3">
      <c r="A3" s="2">
        <v>1.3845292332984609</v>
      </c>
      <c r="B3" s="3">
        <v>0.64135799413011896</v>
      </c>
      <c r="N3" s="99" t="s">
        <v>94</v>
      </c>
      <c r="O3" s="100"/>
    </row>
    <row r="4" spans="1:16" ht="13.8" thickBot="1" x14ac:dyDescent="0.35">
      <c r="A4" s="2">
        <v>1.2459163350111477</v>
      </c>
      <c r="B4" s="3">
        <v>1.1000276335267429</v>
      </c>
      <c r="N4" s="101"/>
      <c r="O4" s="102"/>
    </row>
    <row r="5" spans="1:16" ht="13.8" thickBot="1" x14ac:dyDescent="0.35">
      <c r="A5" s="2">
        <v>1.9011731094009496</v>
      </c>
      <c r="B5" s="3">
        <v>0.74548514968734048</v>
      </c>
    </row>
    <row r="6" spans="1:16" ht="15.6" x14ac:dyDescent="0.3">
      <c r="A6" s="2">
        <v>1.2838864419274103</v>
      </c>
      <c r="B6" s="3">
        <v>0.58384397888192063</v>
      </c>
      <c r="E6" s="60" t="s">
        <v>67</v>
      </c>
      <c r="F6" s="61"/>
      <c r="G6" s="61"/>
      <c r="H6" s="79">
        <f>_xlfn.VAR.S(A2:A46)</f>
        <v>0.10539961947611073</v>
      </c>
      <c r="N6" s="78" t="s">
        <v>57</v>
      </c>
      <c r="O6" s="78"/>
      <c r="P6"/>
    </row>
    <row r="7" spans="1:16" ht="15" thickBot="1" x14ac:dyDescent="0.35">
      <c r="A7" s="2">
        <v>1.8754071692716354</v>
      </c>
      <c r="B7" s="3">
        <v>0.83068747227850537</v>
      </c>
      <c r="E7" s="62" t="s">
        <v>68</v>
      </c>
      <c r="F7" s="63"/>
      <c r="G7" s="63"/>
      <c r="H7" s="80">
        <f>_xlfn.VAR.S(Table1[ATM])</f>
        <v>4.3985918752683463E-2</v>
      </c>
      <c r="N7"/>
      <c r="O7"/>
      <c r="P7"/>
    </row>
    <row r="8" spans="1:16" ht="15" thickBot="1" x14ac:dyDescent="0.35">
      <c r="A8" s="2">
        <v>1.4733519558294996</v>
      </c>
      <c r="B8" s="3">
        <v>0.88478257353094902</v>
      </c>
      <c r="N8" s="21"/>
      <c r="O8" s="21" t="s">
        <v>58</v>
      </c>
      <c r="P8" s="21" t="s">
        <v>59</v>
      </c>
    </row>
    <row r="9" spans="1:16" ht="14.4" customHeight="1" x14ac:dyDescent="0.3">
      <c r="A9" s="2">
        <v>1.585600611741395</v>
      </c>
      <c r="B9" s="3">
        <v>0.81763448519624715</v>
      </c>
      <c r="E9" s="51" t="s">
        <v>95</v>
      </c>
      <c r="F9" s="52"/>
      <c r="G9" s="52"/>
      <c r="H9" s="53"/>
      <c r="N9" s="19" t="s">
        <v>5</v>
      </c>
      <c r="O9" s="19">
        <v>1.450553766520108</v>
      </c>
      <c r="P9" s="19">
        <v>0.98512789853160765</v>
      </c>
    </row>
    <row r="10" spans="1:16" ht="14.4" x14ac:dyDescent="0.3">
      <c r="A10" s="2">
        <v>1.1952060957986124</v>
      </c>
      <c r="B10" s="3">
        <v>1.1096633767849338</v>
      </c>
      <c r="E10" s="54"/>
      <c r="F10" s="55"/>
      <c r="G10" s="55"/>
      <c r="H10" s="56"/>
      <c r="N10" s="19" t="s">
        <v>29</v>
      </c>
      <c r="O10" s="19">
        <v>0.10539961947611073</v>
      </c>
      <c r="P10" s="19">
        <v>4.3985918752683463E-2</v>
      </c>
    </row>
    <row r="11" spans="1:16" ht="14.4" x14ac:dyDescent="0.3">
      <c r="A11" s="2">
        <v>1.4800767141428046</v>
      </c>
      <c r="B11" s="3">
        <v>0.99427109481330456</v>
      </c>
      <c r="E11" s="54"/>
      <c r="F11" s="55"/>
      <c r="G11" s="55"/>
      <c r="H11" s="56"/>
      <c r="N11" s="19" t="s">
        <v>60</v>
      </c>
      <c r="O11" s="19">
        <v>45</v>
      </c>
      <c r="P11" s="19">
        <v>53</v>
      </c>
    </row>
    <row r="12" spans="1:16" ht="15" thickBot="1" x14ac:dyDescent="0.35">
      <c r="A12" s="2">
        <v>1.5693907955701019</v>
      </c>
      <c r="B12" s="3">
        <v>0.88494859950142457</v>
      </c>
      <c r="E12" s="57"/>
      <c r="F12" s="58"/>
      <c r="G12" s="58"/>
      <c r="H12" s="59"/>
      <c r="N12" s="19" t="s">
        <v>61</v>
      </c>
      <c r="O12" s="19">
        <v>0</v>
      </c>
      <c r="P12" s="19"/>
    </row>
    <row r="13" spans="1:16" ht="15" thickBot="1" x14ac:dyDescent="0.35">
      <c r="A13" s="2">
        <v>1.4565337612205016</v>
      </c>
      <c r="B13" s="3">
        <v>1.122737732548474</v>
      </c>
      <c r="N13" s="19" t="s">
        <v>33</v>
      </c>
      <c r="O13" s="19">
        <v>73</v>
      </c>
      <c r="P13" s="19"/>
    </row>
    <row r="14" spans="1:16" ht="15" thickBot="1" x14ac:dyDescent="0.35">
      <c r="A14" s="2">
        <v>1.519883230745646</v>
      </c>
      <c r="B14" s="3">
        <v>1.1657976076002585</v>
      </c>
      <c r="D14" s="98" t="s">
        <v>99</v>
      </c>
      <c r="N14" s="19" t="s">
        <v>62</v>
      </c>
      <c r="O14" s="19">
        <v>8.2637004458004117</v>
      </c>
      <c r="P14" s="19"/>
    </row>
    <row r="15" spans="1:16" ht="14.4" x14ac:dyDescent="0.3">
      <c r="A15" s="2">
        <v>1.4462849210821003</v>
      </c>
      <c r="B15" s="3">
        <v>1.0415946518617263</v>
      </c>
      <c r="D15" s="92" t="s">
        <v>92</v>
      </c>
      <c r="E15" s="93"/>
      <c r="F15" s="93"/>
      <c r="G15" s="93"/>
      <c r="H15" s="93"/>
      <c r="I15" s="93"/>
      <c r="J15" s="93"/>
      <c r="K15" s="93"/>
      <c r="L15" s="93"/>
      <c r="M15" s="94"/>
      <c r="N15" s="19" t="s">
        <v>63</v>
      </c>
      <c r="O15" s="19">
        <v>2.2491031852817241E-12</v>
      </c>
      <c r="P15" s="19"/>
    </row>
    <row r="16" spans="1:16" ht="15" thickBot="1" x14ac:dyDescent="0.35">
      <c r="A16" s="2">
        <v>2.0562813112926448</v>
      </c>
      <c r="B16" s="3">
        <v>0.97833307823896032</v>
      </c>
      <c r="D16" s="95" t="s">
        <v>93</v>
      </c>
      <c r="E16" s="96"/>
      <c r="F16" s="96"/>
      <c r="G16" s="96"/>
      <c r="H16" s="96"/>
      <c r="I16" s="96"/>
      <c r="J16" s="96"/>
      <c r="K16" s="96"/>
      <c r="L16" s="96"/>
      <c r="M16" s="97"/>
      <c r="N16" s="19" t="s">
        <v>64</v>
      </c>
      <c r="O16" s="19">
        <v>1.2932564126714845</v>
      </c>
      <c r="P16" s="19"/>
    </row>
    <row r="17" spans="1:16" ht="15" thickBot="1" x14ac:dyDescent="0.35">
      <c r="A17" s="2">
        <v>1.366089964347972</v>
      </c>
      <c r="B17" s="3">
        <v>0.80131046887519641</v>
      </c>
      <c r="N17" s="19" t="s">
        <v>65</v>
      </c>
      <c r="O17" s="64">
        <v>4.4982063705634483E-12</v>
      </c>
      <c r="P17" s="19"/>
    </row>
    <row r="18" spans="1:16" ht="15" thickBot="1" x14ac:dyDescent="0.35">
      <c r="A18" s="2">
        <v>1.8404150424189862</v>
      </c>
      <c r="B18" s="3">
        <v>1.0628724727833827</v>
      </c>
      <c r="E18" s="45" t="s">
        <v>48</v>
      </c>
      <c r="F18" s="46"/>
      <c r="G18" s="46"/>
      <c r="H18" s="47">
        <v>0.9</v>
      </c>
      <c r="I18" s="48"/>
      <c r="N18" s="20" t="s">
        <v>66</v>
      </c>
      <c r="O18" s="20">
        <v>1.6659962237714305</v>
      </c>
      <c r="P18" s="20"/>
    </row>
    <row r="19" spans="1:16" ht="14.4" x14ac:dyDescent="0.3">
      <c r="A19" s="2">
        <v>1.8888243541787253</v>
      </c>
      <c r="B19" s="3">
        <v>1.0751916092484244</v>
      </c>
      <c r="E19" s="49" t="s">
        <v>47</v>
      </c>
      <c r="F19" s="40"/>
      <c r="G19" s="40"/>
      <c r="H19" s="23" t="s">
        <v>96</v>
      </c>
      <c r="I19" s="50"/>
    </row>
    <row r="20" spans="1:16" ht="15" thickBot="1" x14ac:dyDescent="0.35">
      <c r="A20" s="2">
        <v>1.0232133624568465</v>
      </c>
      <c r="B20" s="3">
        <v>1.047913485665914</v>
      </c>
      <c r="E20" s="27" t="s">
        <v>49</v>
      </c>
      <c r="F20" s="28"/>
      <c r="G20" s="28"/>
      <c r="H20" s="81">
        <v>4.4982063705634483E-12</v>
      </c>
      <c r="I20" s="82"/>
    </row>
    <row r="21" spans="1:16" ht="13.8" thickBot="1" x14ac:dyDescent="0.35">
      <c r="A21" s="2">
        <v>1.9034607007707631</v>
      </c>
      <c r="B21" s="3">
        <v>1.1975089777312868</v>
      </c>
    </row>
    <row r="22" spans="1:16" ht="15" thickBot="1" x14ac:dyDescent="0.35">
      <c r="A22" s="2">
        <v>1.9245829032423607</v>
      </c>
      <c r="B22" s="3">
        <v>0.94104817221521042</v>
      </c>
      <c r="E22" s="42" t="s">
        <v>97</v>
      </c>
      <c r="F22" s="43"/>
      <c r="G22" s="147"/>
      <c r="H22" s="148" t="s">
        <v>98</v>
      </c>
      <c r="I22" s="149"/>
    </row>
    <row r="23" spans="1:16" x14ac:dyDescent="0.3">
      <c r="A23" s="2">
        <v>1.1096320177533512</v>
      </c>
      <c r="B23" s="3">
        <v>1.089673499841362</v>
      </c>
    </row>
    <row r="24" spans="1:16" x14ac:dyDescent="0.3">
      <c r="A24" s="2">
        <v>1.4144914642767037</v>
      </c>
      <c r="B24" s="3">
        <v>0.85662404874628484</v>
      </c>
    </row>
    <row r="25" spans="1:16" x14ac:dyDescent="0.3">
      <c r="A25" s="2">
        <v>1.3434929615561273</v>
      </c>
      <c r="B25" s="3">
        <v>1.0251132798903293</v>
      </c>
    </row>
    <row r="26" spans="1:16" ht="13.8" thickBot="1" x14ac:dyDescent="0.35">
      <c r="A26" s="2">
        <v>1.2332104800083208</v>
      </c>
      <c r="B26" s="3">
        <v>1.2209357746568412</v>
      </c>
    </row>
    <row r="27" spans="1:16" ht="16.2" thickBot="1" x14ac:dyDescent="0.35">
      <c r="A27" s="2">
        <v>1.7820368884558753</v>
      </c>
      <c r="B27" s="3">
        <v>1.1171987509420835</v>
      </c>
      <c r="E27" s="103" t="s">
        <v>100</v>
      </c>
      <c r="F27" s="104"/>
      <c r="G27" s="104"/>
      <c r="H27" s="104"/>
      <c r="I27" s="104"/>
      <c r="J27" s="104"/>
      <c r="K27" s="104"/>
      <c r="L27" s="105"/>
    </row>
    <row r="28" spans="1:16" x14ac:dyDescent="0.3">
      <c r="A28" s="2">
        <v>1.3104503731272015</v>
      </c>
      <c r="B28" s="3">
        <v>0.88814978912414611</v>
      </c>
      <c r="E28" s="83" t="s">
        <v>101</v>
      </c>
      <c r="F28" s="84"/>
      <c r="G28" s="84"/>
      <c r="H28" s="84"/>
      <c r="I28" s="84"/>
      <c r="J28" s="84"/>
      <c r="K28" s="84"/>
      <c r="L28" s="85"/>
    </row>
    <row r="29" spans="1:16" x14ac:dyDescent="0.3">
      <c r="A29" s="2">
        <v>1.3097218571489715</v>
      </c>
      <c r="B29" s="3">
        <v>0.90318559664141185</v>
      </c>
      <c r="E29" s="86"/>
      <c r="F29" s="87"/>
      <c r="G29" s="87"/>
      <c r="H29" s="87"/>
      <c r="I29" s="87"/>
      <c r="J29" s="87"/>
      <c r="K29" s="87"/>
      <c r="L29" s="88"/>
    </row>
    <row r="30" spans="1:16" ht="13.8" thickBot="1" x14ac:dyDescent="0.35">
      <c r="A30" s="2">
        <v>1.7997911979482524</v>
      </c>
      <c r="B30" s="3">
        <v>0.78932315389324526</v>
      </c>
      <c r="E30" s="89" t="s">
        <v>102</v>
      </c>
      <c r="F30" s="90"/>
      <c r="G30" s="90"/>
      <c r="H30" s="90"/>
      <c r="I30" s="90"/>
      <c r="J30" s="90"/>
      <c r="K30" s="90"/>
      <c r="L30" s="91"/>
    </row>
    <row r="31" spans="1:16" x14ac:dyDescent="0.3">
      <c r="A31" s="2">
        <v>1.6731942651883882</v>
      </c>
      <c r="B31" s="3">
        <v>0.97957227518618073</v>
      </c>
    </row>
    <row r="32" spans="1:16" x14ac:dyDescent="0.3">
      <c r="A32" s="2">
        <v>1.7531484322312894</v>
      </c>
      <c r="B32" s="3">
        <v>0.62267911236230966</v>
      </c>
    </row>
    <row r="33" spans="1:2" x14ac:dyDescent="0.3">
      <c r="A33" s="2">
        <v>2.0361136623742513</v>
      </c>
      <c r="B33" s="3">
        <v>0.97664236829581652</v>
      </c>
    </row>
    <row r="34" spans="1:2" x14ac:dyDescent="0.3">
      <c r="A34" s="2">
        <v>1.3567367526625194</v>
      </c>
      <c r="B34" s="3">
        <v>1.1244272144441498</v>
      </c>
    </row>
    <row r="35" spans="1:2" x14ac:dyDescent="0.3">
      <c r="A35" s="2">
        <v>1.1413606071220563</v>
      </c>
      <c r="B35" s="3">
        <v>1.3587181320945669</v>
      </c>
    </row>
    <row r="36" spans="1:2" x14ac:dyDescent="0.3">
      <c r="A36" s="2">
        <v>1.5872070154227576</v>
      </c>
      <c r="B36" s="3">
        <v>0.92628112896899562</v>
      </c>
    </row>
    <row r="37" spans="1:2" x14ac:dyDescent="0.3">
      <c r="A37" s="2">
        <v>1.1119818777244677</v>
      </c>
      <c r="B37" s="3">
        <v>1.0321613110026886</v>
      </c>
    </row>
    <row r="38" spans="1:2" x14ac:dyDescent="0.3">
      <c r="A38" s="2">
        <v>0.61650668396849106</v>
      </c>
      <c r="B38" s="3">
        <v>1.1300803548650122</v>
      </c>
    </row>
    <row r="39" spans="1:2" x14ac:dyDescent="0.3">
      <c r="A39" s="2">
        <v>1.3278714404389595</v>
      </c>
      <c r="B39" s="3">
        <v>1.1270524473717445</v>
      </c>
    </row>
    <row r="40" spans="1:2" x14ac:dyDescent="0.3">
      <c r="A40" s="2">
        <v>1.4866778042175488</v>
      </c>
      <c r="B40" s="3">
        <v>0.85852815528640891</v>
      </c>
    </row>
    <row r="41" spans="1:2" x14ac:dyDescent="0.3">
      <c r="A41" s="2">
        <v>1.1880511464510113</v>
      </c>
      <c r="B41" s="3">
        <v>0.82838181551306678</v>
      </c>
    </row>
    <row r="42" spans="1:2" x14ac:dyDescent="0.3">
      <c r="A42" s="2">
        <v>1.5046337184719922</v>
      </c>
      <c r="B42" s="3">
        <v>1.261971801940222</v>
      </c>
    </row>
    <row r="43" spans="1:2" x14ac:dyDescent="0.3">
      <c r="A43" s="2">
        <v>1.1604568343600392</v>
      </c>
      <c r="B43" s="3">
        <v>1.2984998888525709</v>
      </c>
    </row>
    <row r="44" spans="1:2" x14ac:dyDescent="0.3">
      <c r="A44" s="2">
        <v>1.4620421272937401</v>
      </c>
      <c r="B44" s="3">
        <v>0.96611374512105219</v>
      </c>
    </row>
    <row r="45" spans="1:2" x14ac:dyDescent="0.3">
      <c r="A45" s="2">
        <v>1.3493089284977364</v>
      </c>
      <c r="B45" s="3">
        <v>1.2646999122768765</v>
      </c>
    </row>
    <row r="46" spans="1:2" x14ac:dyDescent="0.3">
      <c r="A46" s="2">
        <v>0.68840558870740032</v>
      </c>
      <c r="B46" s="3">
        <v>0.84007958462515409</v>
      </c>
    </row>
    <row r="47" spans="1:2" x14ac:dyDescent="0.3">
      <c r="A47" s="2"/>
      <c r="B47" s="3">
        <v>1.0525062825051512</v>
      </c>
    </row>
    <row r="48" spans="1:2" x14ac:dyDescent="0.3">
      <c r="A48" s="2"/>
      <c r="B48" s="3">
        <v>1.1748770465950755</v>
      </c>
    </row>
    <row r="49" spans="1:2" x14ac:dyDescent="0.3">
      <c r="A49" s="2"/>
      <c r="B49" s="3">
        <v>0.29968425628944995</v>
      </c>
    </row>
    <row r="50" spans="1:2" x14ac:dyDescent="0.3">
      <c r="A50" s="2"/>
      <c r="B50" s="3">
        <v>1.319657036435822</v>
      </c>
    </row>
    <row r="51" spans="1:2" x14ac:dyDescent="0.3">
      <c r="A51" s="2"/>
      <c r="B51" s="3">
        <v>1.0931845033642389</v>
      </c>
    </row>
    <row r="52" spans="1:2" x14ac:dyDescent="0.3">
      <c r="A52" s="2"/>
      <c r="B52" s="3">
        <v>1.0862784757305524</v>
      </c>
    </row>
    <row r="53" spans="1:2" x14ac:dyDescent="0.3">
      <c r="A53" s="2"/>
      <c r="B53" s="3">
        <v>1.2611539679750809</v>
      </c>
    </row>
    <row r="54" spans="1:2" x14ac:dyDescent="0.3">
      <c r="A54" s="4"/>
      <c r="B54" s="5">
        <v>0.77870934525209989</v>
      </c>
    </row>
  </sheetData>
  <mergeCells count="19">
    <mergeCell ref="E29:L29"/>
    <mergeCell ref="E30:L30"/>
    <mergeCell ref="E20:G20"/>
    <mergeCell ref="H20:I20"/>
    <mergeCell ref="E22:G22"/>
    <mergeCell ref="H22:I22"/>
    <mergeCell ref="E27:L27"/>
    <mergeCell ref="E28:L28"/>
    <mergeCell ref="N6:O6"/>
    <mergeCell ref="N3:O4"/>
    <mergeCell ref="E18:G18"/>
    <mergeCell ref="H18:I18"/>
    <mergeCell ref="E19:G19"/>
    <mergeCell ref="H19:I19"/>
    <mergeCell ref="E6:G6"/>
    <mergeCell ref="E7:G7"/>
    <mergeCell ref="E9:H12"/>
    <mergeCell ref="D15:M15"/>
    <mergeCell ref="D16:M16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2F797-F9B4-4EB4-9AA1-6759DD28B01F}">
  <dimension ref="A1:C21"/>
  <sheetViews>
    <sheetView workbookViewId="0">
      <selection activeCell="D30" sqref="D30"/>
    </sheetView>
  </sheetViews>
  <sheetFormatPr defaultColWidth="8.77734375" defaultRowHeight="13.2" x14ac:dyDescent="0.25"/>
  <cols>
    <col min="1" max="3" width="9.5546875" style="6" customWidth="1"/>
    <col min="4" max="16384" width="8.77734375" style="6"/>
  </cols>
  <sheetData>
    <row r="1" spans="1:3" x14ac:dyDescent="0.25">
      <c r="A1" s="10" t="s">
        <v>2</v>
      </c>
      <c r="B1" s="10" t="s">
        <v>1</v>
      </c>
      <c r="C1" s="10" t="s">
        <v>0</v>
      </c>
    </row>
    <row r="2" spans="1:3" x14ac:dyDescent="0.25">
      <c r="A2" s="9">
        <v>26</v>
      </c>
      <c r="B2" s="9">
        <v>30</v>
      </c>
      <c r="C2" s="9">
        <v>25</v>
      </c>
    </row>
    <row r="3" spans="1:3" x14ac:dyDescent="0.25">
      <c r="A3" s="9">
        <v>23</v>
      </c>
      <c r="B3" s="9">
        <v>32</v>
      </c>
      <c r="C3" s="9">
        <v>27</v>
      </c>
    </row>
    <row r="4" spans="1:3" x14ac:dyDescent="0.25">
      <c r="A4" s="9">
        <v>33</v>
      </c>
      <c r="B4" s="9">
        <v>34</v>
      </c>
      <c r="C4" s="9">
        <v>21</v>
      </c>
    </row>
    <row r="5" spans="1:3" x14ac:dyDescent="0.25">
      <c r="A5" s="9">
        <v>26</v>
      </c>
      <c r="B5" s="9">
        <v>29</v>
      </c>
      <c r="C5" s="9">
        <v>28</v>
      </c>
    </row>
    <row r="6" spans="1:3" x14ac:dyDescent="0.25">
      <c r="A6" s="9">
        <v>23</v>
      </c>
      <c r="B6" s="9">
        <v>34</v>
      </c>
      <c r="C6" s="9">
        <v>22</v>
      </c>
    </row>
    <row r="7" spans="1:3" x14ac:dyDescent="0.25">
      <c r="A7" s="9">
        <v>32</v>
      </c>
      <c r="B7" s="9">
        <v>30</v>
      </c>
      <c r="C7" s="9">
        <v>33</v>
      </c>
    </row>
    <row r="8" spans="1:3" x14ac:dyDescent="0.25">
      <c r="A8" s="9">
        <v>29</v>
      </c>
      <c r="B8" s="9">
        <v>23</v>
      </c>
      <c r="C8" s="9">
        <v>32</v>
      </c>
    </row>
    <row r="9" spans="1:3" x14ac:dyDescent="0.25">
      <c r="A9" s="9">
        <v>21</v>
      </c>
      <c r="B9" s="9">
        <v>32</v>
      </c>
      <c r="C9" s="9">
        <v>33</v>
      </c>
    </row>
    <row r="10" spans="1:3" x14ac:dyDescent="0.25">
      <c r="A10" s="9">
        <v>25</v>
      </c>
      <c r="B10" s="9">
        <v>20</v>
      </c>
      <c r="C10" s="9">
        <v>33</v>
      </c>
    </row>
    <row r="11" spans="1:3" x14ac:dyDescent="0.25">
      <c r="A11" s="9">
        <v>33</v>
      </c>
      <c r="B11" s="9">
        <v>34</v>
      </c>
      <c r="C11" s="9">
        <v>32</v>
      </c>
    </row>
    <row r="12" spans="1:3" x14ac:dyDescent="0.25">
      <c r="A12" s="9">
        <v>23</v>
      </c>
      <c r="B12" s="9">
        <v>28</v>
      </c>
      <c r="C12" s="9">
        <v>29</v>
      </c>
    </row>
    <row r="13" spans="1:3" x14ac:dyDescent="0.25">
      <c r="A13" s="9">
        <v>22</v>
      </c>
      <c r="B13" s="9">
        <v>25</v>
      </c>
      <c r="C13" s="9">
        <v>30</v>
      </c>
    </row>
    <row r="14" spans="1:3" x14ac:dyDescent="0.25">
      <c r="A14" s="9">
        <v>25</v>
      </c>
      <c r="B14" s="9">
        <v>35</v>
      </c>
      <c r="C14" s="9">
        <v>33</v>
      </c>
    </row>
    <row r="15" spans="1:3" x14ac:dyDescent="0.25">
      <c r="A15" s="9">
        <v>21</v>
      </c>
      <c r="B15" s="9">
        <v>35</v>
      </c>
      <c r="C15" s="9">
        <v>26</v>
      </c>
    </row>
    <row r="16" spans="1:3" x14ac:dyDescent="0.25">
      <c r="A16" s="9">
        <v>23</v>
      </c>
      <c r="B16" s="9">
        <v>33</v>
      </c>
      <c r="C16" s="9">
        <v>33</v>
      </c>
    </row>
    <row r="17" spans="1:3" x14ac:dyDescent="0.25">
      <c r="A17" s="9">
        <v>29</v>
      </c>
      <c r="B17" s="9">
        <v>32</v>
      </c>
      <c r="C17" s="9">
        <v>25</v>
      </c>
    </row>
    <row r="18" spans="1:3" x14ac:dyDescent="0.25">
      <c r="A18" s="9">
        <v>22</v>
      </c>
      <c r="B18" s="9">
        <v>22</v>
      </c>
      <c r="C18" s="9">
        <v>23</v>
      </c>
    </row>
    <row r="19" spans="1:3" x14ac:dyDescent="0.25">
      <c r="A19" s="9">
        <v>20</v>
      </c>
      <c r="B19" s="9">
        <v>30</v>
      </c>
      <c r="C19" s="9">
        <v>25</v>
      </c>
    </row>
    <row r="20" spans="1:3" x14ac:dyDescent="0.25">
      <c r="A20" s="9">
        <v>31</v>
      </c>
      <c r="B20" s="9">
        <v>33</v>
      </c>
      <c r="C20" s="9">
        <v>26</v>
      </c>
    </row>
    <row r="21" spans="1:3" x14ac:dyDescent="0.25">
      <c r="A21" s="9">
        <v>23</v>
      </c>
      <c r="B21" s="9">
        <v>24</v>
      </c>
      <c r="C21" s="9">
        <v>21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A1</vt:lpstr>
      <vt:lpstr>A2</vt:lpstr>
      <vt:lpstr>Outlets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 Raval</dc:creator>
  <cp:lastModifiedBy>Nihar Raval</cp:lastModifiedBy>
  <dcterms:created xsi:type="dcterms:W3CDTF">2021-08-25T05:50:47Z</dcterms:created>
  <dcterms:modified xsi:type="dcterms:W3CDTF">2022-01-09T18:27:22Z</dcterms:modified>
</cp:coreProperties>
</file>