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template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bookViews>
    <workbookView xWindow="0" yWindow="0" windowWidth="28800" windowHeight="14115"/>
  </bookViews>
  <sheets>
    <sheet name="Sheet1" sheetId="1" r:id="rId1"/>
  </sheets>
  <definedNames>
    <definedName name="_xlnm._FilterDatabase" localSheetId="0" hidden="1">Sheet1!$A$1:$M$34</definedName>
    <definedName name="_xlchart.0" hidden="1">Sheet1!$K$38:$K$41</definedName>
    <definedName name="_xlchart.1" hidden="1">Sheet1!$L$38:$L$41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1" l="1"/>
  <c r="F96" i="1"/>
  <c r="N40" i="1"/>
  <c r="E37" i="1"/>
  <c r="J35" i="1"/>
  <c r="J34" i="1"/>
  <c r="J33" i="1"/>
  <c r="M32" i="1"/>
  <c r="L31" i="1"/>
  <c r="M31" i="1" s="1"/>
  <c r="M30" i="1"/>
  <c r="L30" i="1"/>
  <c r="L29" i="1"/>
  <c r="M29" i="1" s="1"/>
  <c r="L28" i="1"/>
  <c r="M28" i="1" s="1"/>
  <c r="L27" i="1"/>
  <c r="M27" i="1" s="1"/>
  <c r="M26" i="1"/>
  <c r="L26" i="1"/>
  <c r="L25" i="1"/>
  <c r="M25" i="1" s="1"/>
  <c r="L24" i="1"/>
  <c r="M24" i="1" s="1"/>
  <c r="L23" i="1"/>
  <c r="M23" i="1" s="1"/>
  <c r="M22" i="1"/>
  <c r="L22" i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P3" i="1"/>
  <c r="L3" i="1"/>
  <c r="M3" i="1" s="1"/>
  <c r="L2" i="1"/>
  <c r="M2" i="1" s="1"/>
  <c r="M34" i="1"/>
</calcChain>
</file>

<file path=xl/sharedStrings.xml><?xml version="1.0" encoding="utf-8"?>
<sst xmlns="http://schemas.openxmlformats.org/spreadsheetml/2006/main" count="101" uniqueCount="71">
  <si>
    <t>State</t>
  </si>
  <si>
    <t>Online Channel Costs</t>
  </si>
  <si>
    <t>In-store Channel Costs</t>
  </si>
  <si>
    <t>Digital Ads</t>
  </si>
  <si>
    <t>Print Ads</t>
  </si>
  <si>
    <t>TV Ads</t>
  </si>
  <si>
    <t>In-store Ads</t>
  </si>
  <si>
    <t>Online Revenue</t>
  </si>
  <si>
    <t>In-store Revenue</t>
  </si>
  <si>
    <t>Total Revenue</t>
  </si>
  <si>
    <t>Profit</t>
  </si>
  <si>
    <t>Ad Expenditure</t>
  </si>
  <si>
    <t>Rev/Expe</t>
  </si>
  <si>
    <t>Ladakh</t>
  </si>
  <si>
    <t>Arunachal Pradesh</t>
  </si>
  <si>
    <t>Nagaland</t>
  </si>
  <si>
    <t>Meghalaya</t>
  </si>
  <si>
    <t>Tripura</t>
  </si>
  <si>
    <t>Goa</t>
  </si>
  <si>
    <t>Uttarakhand</t>
  </si>
  <si>
    <t>Himachal Pradesh</t>
  </si>
  <si>
    <t>Jharkhand</t>
  </si>
  <si>
    <t>Jammu and Kashmir</t>
  </si>
  <si>
    <t>Punjab</t>
  </si>
  <si>
    <t>Odisha</t>
  </si>
  <si>
    <t>Andhra Pradesh</t>
  </si>
  <si>
    <t>Assam</t>
  </si>
  <si>
    <t>Manipur</t>
  </si>
  <si>
    <t>Gujarat</t>
  </si>
  <si>
    <t>Mizoram</t>
  </si>
  <si>
    <t>Tamil Nadu</t>
  </si>
  <si>
    <t>Uttar Pradesh</t>
  </si>
  <si>
    <t>Kerala</t>
  </si>
  <si>
    <t>Maharashtra</t>
  </si>
  <si>
    <t>West Bengal</t>
  </si>
  <si>
    <t>Telangana</t>
  </si>
  <si>
    <t>Madhya Pradesh</t>
  </si>
  <si>
    <t>Delhi</t>
  </si>
  <si>
    <t>Karnataka</t>
  </si>
  <si>
    <t>Chhattisgarh</t>
  </si>
  <si>
    <t>Bihar</t>
  </si>
  <si>
    <t>Haryana</t>
  </si>
  <si>
    <t>Rajasthan</t>
  </si>
  <si>
    <t>Sikkim</t>
  </si>
  <si>
    <t>All the values are in US dollars (USD). The conversion has been done from Indian Rupees (INR) by taking a factor of 1 USD = 75 INR.</t>
  </si>
  <si>
    <r>
      <t>1. Using Analytics for Improving Financial Performance</t>
    </r>
    <r>
      <rPr>
        <sz val="12"/>
        <color theme="1"/>
        <rFont val="Arial"/>
        <family val="2"/>
      </rPr>
      <t> </t>
    </r>
  </si>
  <si>
    <t>2. Segmentation and classification of customers</t>
  </si>
  <si>
    <t>3. Clustering</t>
  </si>
  <si>
    <t>4. Analytics for automating operations</t>
  </si>
  <si>
    <t>PX</t>
  </si>
  <si>
    <t>OP</t>
  </si>
  <si>
    <t>NP</t>
  </si>
  <si>
    <t>Highly profitable</t>
  </si>
  <si>
    <t>Moderate Profitable</t>
  </si>
  <si>
    <t>Low profitable</t>
  </si>
  <si>
    <t>Not Profitable</t>
  </si>
  <si>
    <t>North-Eastern</t>
  </si>
  <si>
    <t>NE states customers</t>
  </si>
  <si>
    <t>North states customers</t>
  </si>
  <si>
    <t>Less profitable</t>
  </si>
  <si>
    <t>More than ad expenditure</t>
  </si>
  <si>
    <t>Less than ad expenditure</t>
  </si>
  <si>
    <t>Upperlimit=1891317</t>
  </si>
  <si>
    <t>Lowerlimit=21670</t>
  </si>
  <si>
    <t>1ST CLUSTER</t>
  </si>
  <si>
    <t>2ND CLUSTER</t>
  </si>
  <si>
    <t>3RD CLUSTER</t>
  </si>
  <si>
    <t>Avg:</t>
  </si>
  <si>
    <t>SD:</t>
  </si>
  <si>
    <t>UPPERLIMIT:2068113.6</t>
  </si>
  <si>
    <t>LOWERLIMIT:266822.4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</si>
</sst>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ourier New"/>
      <family val="3"/>
    </font>
    <font>
      <sz val="13"/>
      <color rgb="FF999999"/>
      <name val="Regulator-nova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0" fillId="0" borderId="0" xfId="0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" fontId="3" fillId="4" borderId="0" xfId="1" applyNumberFormat="1"/>
    <xf numFmtId="0" fontId="5" fillId="0" borderId="0" xfId="0" applyFont="1"/>
    <xf numFmtId="1" fontId="4" fillId="0" borderId="0" xfId="0" applyNumberFormat="1" applyFont="1"/>
    <xf numFmtId="0" fontId="6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classification based on the revenue obtained</a:t>
            </a:r>
            <a:endParaRPr lang="en-IN"/>
          </a:p>
        </c:rich>
      </c:tx>
      <c:layout>
        <c:manualLayout>
          <c:xMode val="edge"/>
          <c:yMode val="edge"/>
          <c:x val="0.134062335958005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Online revenue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Sheet1!$A$2:$A$32</c:f>
              <c:strCache>
                <c:ptCount val="31"/>
                <c:pt idx="0">
                  <c:v>Sikkim</c:v>
                </c:pt>
                <c:pt idx="1">
                  <c:v>Rajasthan</c:v>
                </c:pt>
                <c:pt idx="2">
                  <c:v>Haryana</c:v>
                </c:pt>
                <c:pt idx="3">
                  <c:v>Bihar</c:v>
                </c:pt>
                <c:pt idx="4">
                  <c:v>Chhattisgarh</c:v>
                </c:pt>
                <c:pt idx="5">
                  <c:v>Karnataka</c:v>
                </c:pt>
                <c:pt idx="6">
                  <c:v>Delhi</c:v>
                </c:pt>
                <c:pt idx="7">
                  <c:v>Madhya Pradesh</c:v>
                </c:pt>
                <c:pt idx="8">
                  <c:v>Telangana</c:v>
                </c:pt>
                <c:pt idx="9">
                  <c:v>West Bengal</c:v>
                </c:pt>
                <c:pt idx="10">
                  <c:v>Maharashtra</c:v>
                </c:pt>
                <c:pt idx="11">
                  <c:v>Kerala</c:v>
                </c:pt>
                <c:pt idx="12">
                  <c:v>Uttar Pradesh</c:v>
                </c:pt>
                <c:pt idx="13">
                  <c:v>Tamil Nadu</c:v>
                </c:pt>
                <c:pt idx="14">
                  <c:v>Mizoram</c:v>
                </c:pt>
                <c:pt idx="15">
                  <c:v>Gujarat</c:v>
                </c:pt>
                <c:pt idx="16">
                  <c:v>Manipur</c:v>
                </c:pt>
                <c:pt idx="17">
                  <c:v>Assam</c:v>
                </c:pt>
                <c:pt idx="18">
                  <c:v>Andhra Pradesh</c:v>
                </c:pt>
                <c:pt idx="19">
                  <c:v>Punjab</c:v>
                </c:pt>
                <c:pt idx="20">
                  <c:v>Jammu and Kashmir</c:v>
                </c:pt>
                <c:pt idx="21">
                  <c:v>Jharkhand</c:v>
                </c:pt>
                <c:pt idx="22">
                  <c:v>Himachal Pradesh</c:v>
                </c:pt>
                <c:pt idx="23">
                  <c:v>Uttarakhand</c:v>
                </c:pt>
                <c:pt idx="24">
                  <c:v>Goa</c:v>
                </c:pt>
                <c:pt idx="25">
                  <c:v>Tripura</c:v>
                </c:pt>
                <c:pt idx="26">
                  <c:v>Meghalaya</c:v>
                </c:pt>
                <c:pt idx="27">
                  <c:v>Nagaland</c:v>
                </c:pt>
                <c:pt idx="28">
                  <c:v>Arunachal Pradesh</c:v>
                </c:pt>
                <c:pt idx="29">
                  <c:v>Ladakh</c:v>
                </c:pt>
                <c:pt idx="30">
                  <c:v>Odisha</c:v>
                </c:pt>
              </c:strCache>
            </c:strRef>
          </c:cat>
          <c:val>
            <c:numRef>
              <c:f>Sheet1!$H$2:$H$32</c:f>
              <c:numCache>
                <c:formatCode>0</c:formatCode>
                <c:ptCount val="31"/>
                <c:pt idx="0">
                  <c:v>28780</c:v>
                </c:pt>
                <c:pt idx="1">
                  <c:v>842232</c:v>
                </c:pt>
                <c:pt idx="2">
                  <c:v>310462</c:v>
                </c:pt>
                <c:pt idx="3">
                  <c:v>1064670</c:v>
                </c:pt>
                <c:pt idx="4">
                  <c:v>284606</c:v>
                </c:pt>
                <c:pt idx="5">
                  <c:v>1302458</c:v>
                </c:pt>
                <c:pt idx="6">
                  <c:v>284745</c:v>
                </c:pt>
                <c:pt idx="7">
                  <c:v>1943673</c:v>
                </c:pt>
                <c:pt idx="8">
                  <c:v>601228</c:v>
                </c:pt>
                <c:pt idx="9">
                  <c:v>1500322</c:v>
                </c:pt>
                <c:pt idx="10">
                  <c:v>2741266</c:v>
                </c:pt>
                <c:pt idx="11">
                  <c:v>413781</c:v>
                </c:pt>
                <c:pt idx="12">
                  <c:v>1583369</c:v>
                </c:pt>
                <c:pt idx="13">
                  <c:v>1614646</c:v>
                </c:pt>
                <c:pt idx="14">
                  <c:v>143043</c:v>
                </c:pt>
                <c:pt idx="15">
                  <c:v>1368655</c:v>
                </c:pt>
                <c:pt idx="16">
                  <c:v>113436</c:v>
                </c:pt>
                <c:pt idx="17">
                  <c:v>361150</c:v>
                </c:pt>
                <c:pt idx="18">
                  <c:v>1009851</c:v>
                </c:pt>
                <c:pt idx="19">
                  <c:v>469533</c:v>
                </c:pt>
                <c:pt idx="20">
                  <c:v>279849</c:v>
                </c:pt>
                <c:pt idx="21">
                  <c:v>505137</c:v>
                </c:pt>
                <c:pt idx="22">
                  <c:v>231448</c:v>
                </c:pt>
                <c:pt idx="23">
                  <c:v>200485</c:v>
                </c:pt>
                <c:pt idx="24">
                  <c:v>120393</c:v>
                </c:pt>
                <c:pt idx="25">
                  <c:v>96525</c:v>
                </c:pt>
                <c:pt idx="26">
                  <c:v>154491</c:v>
                </c:pt>
                <c:pt idx="27">
                  <c:v>165408</c:v>
                </c:pt>
                <c:pt idx="28">
                  <c:v>216686</c:v>
                </c:pt>
                <c:pt idx="29">
                  <c:v>246241</c:v>
                </c:pt>
                <c:pt idx="30">
                  <c:v>736392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3-42CF-AA0B-7A9204A63F86}"/>
            </c:ext>
          </c:extLst>
        </c:ser>
        <c:ser>
          <c:idx val="1"/>
          <c:order val="1"/>
          <c:tx>
            <c:v>In-Store revenue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Sheet1!$A$2:$A$32</c:f>
              <c:strCache>
                <c:ptCount val="31"/>
                <c:pt idx="0">
                  <c:v>Sikkim</c:v>
                </c:pt>
                <c:pt idx="1">
                  <c:v>Rajasthan</c:v>
                </c:pt>
                <c:pt idx="2">
                  <c:v>Haryana</c:v>
                </c:pt>
                <c:pt idx="3">
                  <c:v>Bihar</c:v>
                </c:pt>
                <c:pt idx="4">
                  <c:v>Chhattisgarh</c:v>
                </c:pt>
                <c:pt idx="5">
                  <c:v>Karnataka</c:v>
                </c:pt>
                <c:pt idx="6">
                  <c:v>Delhi</c:v>
                </c:pt>
                <c:pt idx="7">
                  <c:v>Madhya Pradesh</c:v>
                </c:pt>
                <c:pt idx="8">
                  <c:v>Telangana</c:v>
                </c:pt>
                <c:pt idx="9">
                  <c:v>West Bengal</c:v>
                </c:pt>
                <c:pt idx="10">
                  <c:v>Maharashtra</c:v>
                </c:pt>
                <c:pt idx="11">
                  <c:v>Kerala</c:v>
                </c:pt>
                <c:pt idx="12">
                  <c:v>Uttar Pradesh</c:v>
                </c:pt>
                <c:pt idx="13">
                  <c:v>Tamil Nadu</c:v>
                </c:pt>
                <c:pt idx="14">
                  <c:v>Mizoram</c:v>
                </c:pt>
                <c:pt idx="15">
                  <c:v>Gujarat</c:v>
                </c:pt>
                <c:pt idx="16">
                  <c:v>Manipur</c:v>
                </c:pt>
                <c:pt idx="17">
                  <c:v>Assam</c:v>
                </c:pt>
                <c:pt idx="18">
                  <c:v>Andhra Pradesh</c:v>
                </c:pt>
                <c:pt idx="19">
                  <c:v>Punjab</c:v>
                </c:pt>
                <c:pt idx="20">
                  <c:v>Jammu and Kashmir</c:v>
                </c:pt>
                <c:pt idx="21">
                  <c:v>Jharkhand</c:v>
                </c:pt>
                <c:pt idx="22">
                  <c:v>Himachal Pradesh</c:v>
                </c:pt>
                <c:pt idx="23">
                  <c:v>Uttarakhand</c:v>
                </c:pt>
                <c:pt idx="24">
                  <c:v>Goa</c:v>
                </c:pt>
                <c:pt idx="25">
                  <c:v>Tripura</c:v>
                </c:pt>
                <c:pt idx="26">
                  <c:v>Meghalaya</c:v>
                </c:pt>
                <c:pt idx="27">
                  <c:v>Nagaland</c:v>
                </c:pt>
                <c:pt idx="28">
                  <c:v>Arunachal Pradesh</c:v>
                </c:pt>
                <c:pt idx="29">
                  <c:v>Ladakh</c:v>
                </c:pt>
                <c:pt idx="30">
                  <c:v>Odisha</c:v>
                </c:pt>
              </c:strCache>
            </c:strRef>
          </c:cat>
          <c:val>
            <c:numRef>
              <c:f>Sheet1!$I$2:$I$32</c:f>
              <c:numCache>
                <c:formatCode>0</c:formatCode>
                <c:ptCount val="31"/>
                <c:pt idx="0">
                  <c:v>19880</c:v>
                </c:pt>
                <c:pt idx="1">
                  <c:v>333595</c:v>
                </c:pt>
                <c:pt idx="2">
                  <c:v>150726</c:v>
                </c:pt>
                <c:pt idx="3">
                  <c:v>509930</c:v>
                </c:pt>
                <c:pt idx="4">
                  <c:v>85946</c:v>
                </c:pt>
                <c:pt idx="5">
                  <c:v>482476</c:v>
                </c:pt>
                <c:pt idx="6">
                  <c:v>115177</c:v>
                </c:pt>
                <c:pt idx="7">
                  <c:v>752777</c:v>
                </c:pt>
                <c:pt idx="8">
                  <c:v>239377</c:v>
                </c:pt>
                <c:pt idx="9">
                  <c:v>821916</c:v>
                </c:pt>
                <c:pt idx="10">
                  <c:v>1089701</c:v>
                </c:pt>
                <c:pt idx="11">
                  <c:v>220327</c:v>
                </c:pt>
                <c:pt idx="12">
                  <c:v>619795</c:v>
                </c:pt>
                <c:pt idx="13">
                  <c:v>683892</c:v>
                </c:pt>
                <c:pt idx="14">
                  <c:v>6294</c:v>
                </c:pt>
                <c:pt idx="15">
                  <c:v>460554</c:v>
                </c:pt>
                <c:pt idx="16">
                  <c:v>53225</c:v>
                </c:pt>
                <c:pt idx="17">
                  <c:v>163976</c:v>
                </c:pt>
                <c:pt idx="18">
                  <c:v>391227</c:v>
                </c:pt>
                <c:pt idx="19">
                  <c:v>233848</c:v>
                </c:pt>
                <c:pt idx="20">
                  <c:v>93732</c:v>
                </c:pt>
                <c:pt idx="21">
                  <c:v>232892</c:v>
                </c:pt>
                <c:pt idx="22">
                  <c:v>84417</c:v>
                </c:pt>
                <c:pt idx="23">
                  <c:v>146413</c:v>
                </c:pt>
                <c:pt idx="24">
                  <c:v>53076</c:v>
                </c:pt>
                <c:pt idx="25">
                  <c:v>89527</c:v>
                </c:pt>
                <c:pt idx="26">
                  <c:v>71284</c:v>
                </c:pt>
                <c:pt idx="27">
                  <c:v>92674</c:v>
                </c:pt>
                <c:pt idx="28">
                  <c:v>62287</c:v>
                </c:pt>
                <c:pt idx="29">
                  <c:v>74336</c:v>
                </c:pt>
                <c:pt idx="30">
                  <c:v>281070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3-42CF-AA0B-7A9204A63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172895"/>
        <c:axId val="570175391"/>
      </c:barChart>
      <c:catAx>
        <c:axId val="57017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75391"/>
        <c:crosses val="autoZero"/>
        <c:auto val="1"/>
        <c:lblAlgn val="ctr"/>
        <c:lblOffset val="100"/>
        <c:noMultiLvlLbl val="0"/>
      </c:catAx>
      <c:valAx>
        <c:axId val="5701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7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Rev/expenditure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Sheet1!$A$2:$A$32</c:f>
              <c:strCache>
                <c:ptCount val="31"/>
                <c:pt idx="0">
                  <c:v>Sikkim</c:v>
                </c:pt>
                <c:pt idx="1">
                  <c:v>Rajasthan</c:v>
                </c:pt>
                <c:pt idx="2">
                  <c:v>Haryana</c:v>
                </c:pt>
                <c:pt idx="3">
                  <c:v>Bihar</c:v>
                </c:pt>
                <c:pt idx="4">
                  <c:v>Chhattisgarh</c:v>
                </c:pt>
                <c:pt idx="5">
                  <c:v>Karnataka</c:v>
                </c:pt>
                <c:pt idx="6">
                  <c:v>Delhi</c:v>
                </c:pt>
                <c:pt idx="7">
                  <c:v>Madhya Pradesh</c:v>
                </c:pt>
                <c:pt idx="8">
                  <c:v>Telangana</c:v>
                </c:pt>
                <c:pt idx="9">
                  <c:v>West Bengal</c:v>
                </c:pt>
                <c:pt idx="10">
                  <c:v>Maharashtra</c:v>
                </c:pt>
                <c:pt idx="11">
                  <c:v>Kerala</c:v>
                </c:pt>
                <c:pt idx="12">
                  <c:v>Uttar Pradesh</c:v>
                </c:pt>
                <c:pt idx="13">
                  <c:v>Tamil Nadu</c:v>
                </c:pt>
                <c:pt idx="14">
                  <c:v>Mizoram</c:v>
                </c:pt>
                <c:pt idx="15">
                  <c:v>Gujarat</c:v>
                </c:pt>
                <c:pt idx="16">
                  <c:v>Manipur</c:v>
                </c:pt>
                <c:pt idx="17">
                  <c:v>Assam</c:v>
                </c:pt>
                <c:pt idx="18">
                  <c:v>Andhra Pradesh</c:v>
                </c:pt>
                <c:pt idx="19">
                  <c:v>Punjab</c:v>
                </c:pt>
                <c:pt idx="20">
                  <c:v>Jammu and Kashmir</c:v>
                </c:pt>
                <c:pt idx="21">
                  <c:v>Jharkhand</c:v>
                </c:pt>
                <c:pt idx="22">
                  <c:v>Himachal Pradesh</c:v>
                </c:pt>
                <c:pt idx="23">
                  <c:v>Uttarakhand</c:v>
                </c:pt>
                <c:pt idx="24">
                  <c:v>Goa</c:v>
                </c:pt>
                <c:pt idx="25">
                  <c:v>Tripura</c:v>
                </c:pt>
                <c:pt idx="26">
                  <c:v>Meghalaya</c:v>
                </c:pt>
                <c:pt idx="27">
                  <c:v>Nagaland</c:v>
                </c:pt>
                <c:pt idx="28">
                  <c:v>Arunachal Pradesh</c:v>
                </c:pt>
                <c:pt idx="29">
                  <c:v>Ladakh</c:v>
                </c:pt>
                <c:pt idx="30">
                  <c:v>Odisha</c:v>
                </c:pt>
              </c:strCache>
            </c:strRef>
          </c:xVal>
          <c:yVal>
            <c:numRef>
              <c:f>Sheet1!$M$2:$M$32</c:f>
              <c:numCache>
                <c:formatCode>General</c:formatCode>
                <c:ptCount val="31"/>
                <c:pt idx="0">
                  <c:v>1.3429375724457691</c:v>
                </c:pt>
                <c:pt idx="1">
                  <c:v>2.004392925633923</c:v>
                </c:pt>
                <c:pt idx="2">
                  <c:v>2.2317240177884452</c:v>
                </c:pt>
                <c:pt idx="3">
                  <c:v>2.3800547476423901</c:v>
                </c:pt>
                <c:pt idx="4">
                  <c:v>2.4502545791179</c:v>
                </c:pt>
                <c:pt idx="5">
                  <c:v>2.4707567854888541</c:v>
                </c:pt>
                <c:pt idx="6">
                  <c:v>2.4950992931252847</c:v>
                </c:pt>
                <c:pt idx="7">
                  <c:v>2.5574267257609109</c:v>
                </c:pt>
                <c:pt idx="8">
                  <c:v>2.5979348944731693</c:v>
                </c:pt>
                <c:pt idx="9">
                  <c:v>2.6294884685761906</c:v>
                </c:pt>
                <c:pt idx="10">
                  <c:v>2.6739865147834827</c:v>
                </c:pt>
                <c:pt idx="11">
                  <c:v>2.6831350944226529</c:v>
                </c:pt>
                <c:pt idx="12">
                  <c:v>2.6921849319671782</c:v>
                </c:pt>
                <c:pt idx="13">
                  <c:v>2.7588691044175984</c:v>
                </c:pt>
                <c:pt idx="14">
                  <c:v>2.7893645634876161</c:v>
                </c:pt>
                <c:pt idx="15">
                  <c:v>2.8547936012485366</c:v>
                </c:pt>
                <c:pt idx="16">
                  <c:v>2.8611330472103003</c:v>
                </c:pt>
                <c:pt idx="17">
                  <c:v>2.8696037071848566</c:v>
                </c:pt>
                <c:pt idx="18">
                  <c:v>2.9119117787652185</c:v>
                </c:pt>
                <c:pt idx="19">
                  <c:v>3.2887019702821236</c:v>
                </c:pt>
                <c:pt idx="20">
                  <c:v>3.3074900398406375</c:v>
                </c:pt>
                <c:pt idx="21">
                  <c:v>3.5032800425313764</c:v>
                </c:pt>
                <c:pt idx="22">
                  <c:v>3.654998842860449</c:v>
                </c:pt>
                <c:pt idx="23">
                  <c:v>3.6711113933159778</c:v>
                </c:pt>
                <c:pt idx="24">
                  <c:v>3.9065849923430322</c:v>
                </c:pt>
                <c:pt idx="25">
                  <c:v>4.3635254936910739</c:v>
                </c:pt>
                <c:pt idx="26">
                  <c:v>4.7936261916388885</c:v>
                </c:pt>
                <c:pt idx="27">
                  <c:v>4.8490690115175772</c:v>
                </c:pt>
                <c:pt idx="28">
                  <c:v>5.1587336809793261</c:v>
                </c:pt>
                <c:pt idx="29">
                  <c:v>5.7700462571320577</c:v>
                </c:pt>
                <c:pt idx="30">
                  <c:v>2.9138109775305998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A-4E7D-B2B1-B2E68C7A4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04415"/>
        <c:axId val="1997105247"/>
      </c:scatterChart>
      <c:valAx>
        <c:axId val="199710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05247"/>
        <c:crosses val="autoZero"/>
        <c:crossBetween val="midCat"/>
      </c:valAx>
      <c:valAx>
        <c:axId val="19971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0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vs Ad Expenditure</a:t>
            </a:r>
            <a:endParaRPr lang="en-IN"/>
          </a:p>
        </c:rich>
      </c:tx>
      <c:layout>
        <c:manualLayout>
          <c:xMode val="edge"/>
          <c:yMode val="edge"/>
          <c:x val="0.216182647136104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Sheet1!$A$2:$A$32</c:f>
              <c:strCache>
                <c:ptCount val="31"/>
                <c:pt idx="0">
                  <c:v>Sikkim</c:v>
                </c:pt>
                <c:pt idx="1">
                  <c:v>Rajasthan</c:v>
                </c:pt>
                <c:pt idx="2">
                  <c:v>Haryana</c:v>
                </c:pt>
                <c:pt idx="3">
                  <c:v>Bihar</c:v>
                </c:pt>
                <c:pt idx="4">
                  <c:v>Chhattisgarh</c:v>
                </c:pt>
                <c:pt idx="5">
                  <c:v>Karnataka</c:v>
                </c:pt>
                <c:pt idx="6">
                  <c:v>Delhi</c:v>
                </c:pt>
                <c:pt idx="7">
                  <c:v>Madhya Pradesh</c:v>
                </c:pt>
                <c:pt idx="8">
                  <c:v>Telangana</c:v>
                </c:pt>
                <c:pt idx="9">
                  <c:v>West Bengal</c:v>
                </c:pt>
                <c:pt idx="10">
                  <c:v>Maharashtra</c:v>
                </c:pt>
                <c:pt idx="11">
                  <c:v>Kerala</c:v>
                </c:pt>
                <c:pt idx="12">
                  <c:v>Uttar Pradesh</c:v>
                </c:pt>
                <c:pt idx="13">
                  <c:v>Tamil Nadu</c:v>
                </c:pt>
                <c:pt idx="14">
                  <c:v>Mizoram</c:v>
                </c:pt>
                <c:pt idx="15">
                  <c:v>Gujarat</c:v>
                </c:pt>
                <c:pt idx="16">
                  <c:v>Manipur</c:v>
                </c:pt>
                <c:pt idx="17">
                  <c:v>Assam</c:v>
                </c:pt>
                <c:pt idx="18">
                  <c:v>Andhra Pradesh</c:v>
                </c:pt>
                <c:pt idx="19">
                  <c:v>Punjab</c:v>
                </c:pt>
                <c:pt idx="20">
                  <c:v>Jammu and Kashmir</c:v>
                </c:pt>
                <c:pt idx="21">
                  <c:v>Jharkhand</c:v>
                </c:pt>
                <c:pt idx="22">
                  <c:v>Himachal Pradesh</c:v>
                </c:pt>
                <c:pt idx="23">
                  <c:v>Uttarakhand</c:v>
                </c:pt>
                <c:pt idx="24">
                  <c:v>Goa</c:v>
                </c:pt>
                <c:pt idx="25">
                  <c:v>Tripura</c:v>
                </c:pt>
                <c:pt idx="26">
                  <c:v>Meghalaya</c:v>
                </c:pt>
                <c:pt idx="27">
                  <c:v>Nagaland</c:v>
                </c:pt>
                <c:pt idx="28">
                  <c:v>Arunachal Pradesh</c:v>
                </c:pt>
                <c:pt idx="29">
                  <c:v>Ladakh</c:v>
                </c:pt>
                <c:pt idx="30">
                  <c:v>Odisha</c:v>
                </c:pt>
              </c:strCache>
            </c:strRef>
          </c:cat>
          <c:val>
            <c:numRef>
              <c:f>Sheet1!$K$2:$K$32</c:f>
              <c:numCache>
                <c:formatCode>0</c:formatCode>
                <c:ptCount val="31"/>
                <c:pt idx="0">
                  <c:v>20133</c:v>
                </c:pt>
                <c:pt idx="1">
                  <c:v>441901</c:v>
                </c:pt>
                <c:pt idx="2">
                  <c:v>190902</c:v>
                </c:pt>
                <c:pt idx="3">
                  <c:v>684764</c:v>
                </c:pt>
                <c:pt idx="4">
                  <c:v>157911</c:v>
                </c:pt>
                <c:pt idx="5">
                  <c:v>754383</c:v>
                </c:pt>
                <c:pt idx="6">
                  <c:v>174937</c:v>
                </c:pt>
                <c:pt idx="7">
                  <c:v>1215147</c:v>
                </c:pt>
                <c:pt idx="8">
                  <c:v>377439</c:v>
                </c:pt>
                <c:pt idx="9">
                  <c:v>1064924</c:v>
                </c:pt>
                <c:pt idx="10">
                  <c:v>1774732</c:v>
                </c:pt>
                <c:pt idx="11">
                  <c:v>278443</c:v>
                </c:pt>
                <c:pt idx="12">
                  <c:v>1024758</c:v>
                </c:pt>
                <c:pt idx="13">
                  <c:v>1040429</c:v>
                </c:pt>
                <c:pt idx="14">
                  <c:v>67059</c:v>
                </c:pt>
                <c:pt idx="15">
                  <c:v>879460</c:v>
                </c:pt>
                <c:pt idx="16">
                  <c:v>80223</c:v>
                </c:pt>
                <c:pt idx="17">
                  <c:v>246333</c:v>
                </c:pt>
                <c:pt idx="18">
                  <c:v>671544</c:v>
                </c:pt>
                <c:pt idx="19">
                  <c:v>357337</c:v>
                </c:pt>
                <c:pt idx="20">
                  <c:v>190260</c:v>
                </c:pt>
                <c:pt idx="21">
                  <c:v>379700</c:v>
                </c:pt>
                <c:pt idx="22">
                  <c:v>167495</c:v>
                </c:pt>
                <c:pt idx="23">
                  <c:v>189304</c:v>
                </c:pt>
                <c:pt idx="24">
                  <c:v>91636</c:v>
                </c:pt>
                <c:pt idx="25">
                  <c:v>100389</c:v>
                </c:pt>
                <c:pt idx="26">
                  <c:v>126860</c:v>
                </c:pt>
                <c:pt idx="27">
                  <c:v>153644</c:v>
                </c:pt>
                <c:pt idx="28">
                  <c:v>161925</c:v>
                </c:pt>
                <c:pt idx="29">
                  <c:v>188163</c:v>
                </c:pt>
                <c:pt idx="30">
                  <c:v>481158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2-4D67-B126-77941FBAA41B}"/>
            </c:ext>
          </c:extLst>
        </c:ser>
        <c:ser>
          <c:idx val="1"/>
          <c:order val="1"/>
          <c:tx>
            <c:v>Ad Expenditure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Sheet1!$A$2:$A$32</c:f>
              <c:strCache>
                <c:ptCount val="31"/>
                <c:pt idx="0">
                  <c:v>Sikkim</c:v>
                </c:pt>
                <c:pt idx="1">
                  <c:v>Rajasthan</c:v>
                </c:pt>
                <c:pt idx="2">
                  <c:v>Haryana</c:v>
                </c:pt>
                <c:pt idx="3">
                  <c:v>Bihar</c:v>
                </c:pt>
                <c:pt idx="4">
                  <c:v>Chhattisgarh</c:v>
                </c:pt>
                <c:pt idx="5">
                  <c:v>Karnataka</c:v>
                </c:pt>
                <c:pt idx="6">
                  <c:v>Delhi</c:v>
                </c:pt>
                <c:pt idx="7">
                  <c:v>Madhya Pradesh</c:v>
                </c:pt>
                <c:pt idx="8">
                  <c:v>Telangana</c:v>
                </c:pt>
                <c:pt idx="9">
                  <c:v>West Bengal</c:v>
                </c:pt>
                <c:pt idx="10">
                  <c:v>Maharashtra</c:v>
                </c:pt>
                <c:pt idx="11">
                  <c:v>Kerala</c:v>
                </c:pt>
                <c:pt idx="12">
                  <c:v>Uttar Pradesh</c:v>
                </c:pt>
                <c:pt idx="13">
                  <c:v>Tamil Nadu</c:v>
                </c:pt>
                <c:pt idx="14">
                  <c:v>Mizoram</c:v>
                </c:pt>
                <c:pt idx="15">
                  <c:v>Gujarat</c:v>
                </c:pt>
                <c:pt idx="16">
                  <c:v>Manipur</c:v>
                </c:pt>
                <c:pt idx="17">
                  <c:v>Assam</c:v>
                </c:pt>
                <c:pt idx="18">
                  <c:v>Andhra Pradesh</c:v>
                </c:pt>
                <c:pt idx="19">
                  <c:v>Punjab</c:v>
                </c:pt>
                <c:pt idx="20">
                  <c:v>Jammu and Kashmir</c:v>
                </c:pt>
                <c:pt idx="21">
                  <c:v>Jharkhand</c:v>
                </c:pt>
                <c:pt idx="22">
                  <c:v>Himachal Pradesh</c:v>
                </c:pt>
                <c:pt idx="23">
                  <c:v>Uttarakhand</c:v>
                </c:pt>
                <c:pt idx="24">
                  <c:v>Goa</c:v>
                </c:pt>
                <c:pt idx="25">
                  <c:v>Tripura</c:v>
                </c:pt>
                <c:pt idx="26">
                  <c:v>Meghalaya</c:v>
                </c:pt>
                <c:pt idx="27">
                  <c:v>Nagaland</c:v>
                </c:pt>
                <c:pt idx="28">
                  <c:v>Arunachal Pradesh</c:v>
                </c:pt>
                <c:pt idx="29">
                  <c:v>Ladakh</c:v>
                </c:pt>
                <c:pt idx="30">
                  <c:v>Odisha</c:v>
                </c:pt>
              </c:strCache>
            </c:strRef>
          </c:cat>
          <c:val>
            <c:numRef>
              <c:f>Sheet1!$L$2:$L$32</c:f>
              <c:numCache>
                <c:formatCode>0</c:formatCode>
                <c:ptCount val="31"/>
                <c:pt idx="0">
                  <c:v>36234</c:v>
                </c:pt>
                <c:pt idx="1">
                  <c:v>586625</c:v>
                </c:pt>
                <c:pt idx="2">
                  <c:v>206651</c:v>
                </c:pt>
                <c:pt idx="3">
                  <c:v>661581</c:v>
                </c:pt>
                <c:pt idx="4">
                  <c:v>151230</c:v>
                </c:pt>
                <c:pt idx="5">
                  <c:v>722424</c:v>
                </c:pt>
                <c:pt idx="6">
                  <c:v>160283</c:v>
                </c:pt>
                <c:pt idx="7">
                  <c:v>1054361</c:v>
                </c:pt>
                <c:pt idx="8">
                  <c:v>323567</c:v>
                </c:pt>
                <c:pt idx="9">
                  <c:v>883152</c:v>
                </c:pt>
                <c:pt idx="10">
                  <c:v>1432680</c:v>
                </c:pt>
                <c:pt idx="11">
                  <c:v>236331</c:v>
                </c:pt>
                <c:pt idx="12">
                  <c:v>818355</c:v>
                </c:pt>
                <c:pt idx="13">
                  <c:v>833145</c:v>
                </c:pt>
                <c:pt idx="14">
                  <c:v>53538</c:v>
                </c:pt>
                <c:pt idx="15">
                  <c:v>640750</c:v>
                </c:pt>
                <c:pt idx="16">
                  <c:v>58250</c:v>
                </c:pt>
                <c:pt idx="17">
                  <c:v>182996</c:v>
                </c:pt>
                <c:pt idx="18">
                  <c:v>481154</c:v>
                </c:pt>
                <c:pt idx="19">
                  <c:v>213878</c:v>
                </c:pt>
                <c:pt idx="20">
                  <c:v>112950</c:v>
                </c:pt>
                <c:pt idx="21">
                  <c:v>210668</c:v>
                </c:pt>
                <c:pt idx="22">
                  <c:v>86420</c:v>
                </c:pt>
                <c:pt idx="23">
                  <c:v>94494</c:v>
                </c:pt>
                <c:pt idx="24">
                  <c:v>44404</c:v>
                </c:pt>
                <c:pt idx="25">
                  <c:v>42638</c:v>
                </c:pt>
                <c:pt idx="26">
                  <c:v>47099</c:v>
                </c:pt>
                <c:pt idx="27">
                  <c:v>53223</c:v>
                </c:pt>
                <c:pt idx="28">
                  <c:v>54078</c:v>
                </c:pt>
                <c:pt idx="29">
                  <c:v>55559</c:v>
                </c:pt>
                <c:pt idx="30">
                  <c:v>349186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2-4D67-B126-77941FBAA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134911"/>
        <c:axId val="2120136159"/>
      </c:lineChart>
      <c:catAx>
        <c:axId val="21201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136159"/>
        <c:crosses val="autoZero"/>
        <c:auto val="1"/>
        <c:lblAlgn val="ctr"/>
        <c:lblOffset val="100"/>
        <c:noMultiLvlLbl val="0"/>
      </c:catAx>
      <c:valAx>
        <c:axId val="21201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13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 Title</a:t>
            </a:r>
          </a:p>
        </cx:rich>
      </cx:tx>
    </cx:title>
    <cx:plotArea>
      <cx:plotAreaRegion>
        <cx:series layoutId="treemap" uniqueId="{6CF86D41-063E-45E6-A745-4AC092F5E7BD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Sheet1!$J$2:$J$32</c:f>
              <c:numCache>
                <c:formatCode>0</c:formatCode>
                <c:ptCount val="31"/>
                <c:pt idx="0">
                  <c:v>48660</c:v>
                </c:pt>
                <c:pt idx="1">
                  <c:v>1175827</c:v>
                </c:pt>
                <c:pt idx="2">
                  <c:v>461188</c:v>
                </c:pt>
                <c:pt idx="3">
                  <c:v>1574599</c:v>
                </c:pt>
                <c:pt idx="4">
                  <c:v>370552</c:v>
                </c:pt>
                <c:pt idx="5">
                  <c:v>1784934</c:v>
                </c:pt>
                <c:pt idx="6">
                  <c:v>399922</c:v>
                </c:pt>
                <c:pt idx="7">
                  <c:v>2696451</c:v>
                </c:pt>
                <c:pt idx="8">
                  <c:v>840606</c:v>
                </c:pt>
                <c:pt idx="9">
                  <c:v>2322238</c:v>
                </c:pt>
                <c:pt idx="10">
                  <c:v>3830967</c:v>
                </c:pt>
                <c:pt idx="11">
                  <c:v>634108</c:v>
                </c:pt>
                <c:pt idx="12">
                  <c:v>2203163</c:v>
                </c:pt>
                <c:pt idx="13">
                  <c:v>2298538</c:v>
                </c:pt>
                <c:pt idx="14">
                  <c:v>149337</c:v>
                </c:pt>
                <c:pt idx="15">
                  <c:v>1829209</c:v>
                </c:pt>
                <c:pt idx="16">
                  <c:v>166661</c:v>
                </c:pt>
                <c:pt idx="17">
                  <c:v>525126</c:v>
                </c:pt>
                <c:pt idx="18">
                  <c:v>1401078</c:v>
                </c:pt>
                <c:pt idx="19">
                  <c:v>703381</c:v>
                </c:pt>
                <c:pt idx="20">
                  <c:v>373581</c:v>
                </c:pt>
                <c:pt idx="21">
                  <c:v>738029</c:v>
                </c:pt>
                <c:pt idx="22">
                  <c:v>315865</c:v>
                </c:pt>
                <c:pt idx="23">
                  <c:v>346898</c:v>
                </c:pt>
                <c:pt idx="24">
                  <c:v>173468</c:v>
                </c:pt>
                <c:pt idx="25">
                  <c:v>186052</c:v>
                </c:pt>
                <c:pt idx="26">
                  <c:v>225775</c:v>
                </c:pt>
                <c:pt idx="27">
                  <c:v>258082</c:v>
                </c:pt>
                <c:pt idx="28">
                  <c:v>278974</c:v>
                </c:pt>
                <c:pt idx="29">
                  <c:v>320578</c:v>
                </c:pt>
                <c:pt idx="30">
                  <c:v>1017462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A-466B-8F8B-3571014D6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95023"/>
        <c:axId val="956295855"/>
      </c:scatterChart>
      <c:valAx>
        <c:axId val="95629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95855"/>
        <c:crosses val="autoZero"/>
        <c:crossBetween val="midCat"/>
      </c:valAx>
      <c:valAx>
        <c:axId val="95629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9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1ST</a:t>
            </a:r>
            <a:r>
              <a:rPr lang="en-IN" baseline="0"/>
              <a:t> Cluster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Sheet1!$D$94:$D$103</c:f>
              <c:numCache>
                <c:formatCode>General</c:formatCode>
                <c:ptCount val="10"/>
                <c:pt idx="0">
                  <c:v>48660</c:v>
                </c:pt>
                <c:pt idx="1">
                  <c:v>1175827</c:v>
                </c:pt>
                <c:pt idx="2">
                  <c:v>461188</c:v>
                </c:pt>
                <c:pt idx="3">
                  <c:v>1574599</c:v>
                </c:pt>
                <c:pt idx="4">
                  <c:v>370552</c:v>
                </c:pt>
                <c:pt idx="5">
                  <c:v>1784934</c:v>
                </c:pt>
                <c:pt idx="6">
                  <c:v>399922</c:v>
                </c:pt>
                <c:pt idx="7">
                  <c:v>2696451</c:v>
                </c:pt>
                <c:pt idx="8">
                  <c:v>840606</c:v>
                </c:pt>
                <c:pt idx="9">
                  <c:v>2322238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6-488F-BC2E-6F2CB55E1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92527"/>
        <c:axId val="956295439"/>
      </c:scatterChart>
      <c:valAx>
        <c:axId val="95629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95439"/>
        <c:crosses val="autoZero"/>
        <c:crossBetween val="midCat"/>
      </c:valAx>
      <c:valAx>
        <c:axId val="9562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9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40</xdr:row>
      <xdr:rowOff>19050</xdr:rowOff>
    </xdr:from>
    <xdr:to>
      <xdr:col>7</xdr:col>
      <xdr:colOff>542925</xdr:colOff>
      <xdr:row>54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41</xdr:row>
      <xdr:rowOff>142875</xdr:rowOff>
    </xdr:from>
    <xdr:to>
      <xdr:col>3</xdr:col>
      <xdr:colOff>752475</xdr:colOff>
      <xdr:row>56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352425</xdr:colOff>
      <xdr:row>55</xdr:row>
      <xdr:rowOff>123825</xdr:rowOff>
    </xdr:from>
    <xdr:to>
      <xdr:col>24</xdr:col>
      <xdr:colOff>514350</xdr:colOff>
      <xdr:row>77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42862</xdr:colOff>
      <xdr:row>14</xdr:row>
      <xdr:rowOff>180975</xdr:rowOff>
    </xdr:from>
    <xdr:to>
      <xdr:col>22</xdr:col>
      <xdr:colOff>347662</xdr:colOff>
      <xdr:row>29</xdr:row>
      <xdr:rowOff>66675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190500</xdr:colOff>
      <xdr:row>61</xdr:row>
      <xdr:rowOff>123825</xdr:rowOff>
    </xdr:from>
    <xdr:to>
      <xdr:col>6</xdr:col>
      <xdr:colOff>438150</xdr:colOff>
      <xdr:row>65</xdr:row>
      <xdr:rowOff>9525</xdr:rowOff>
    </xdr:to>
    <xdr:sp macro="" textlink="">
      <xdr:nvSpPr>
        <xdr:cNvPr id="5" name="Rectangle 4"/>
        <xdr:cNvSpPr/>
      </xdr:nvSpPr>
      <xdr:spPr>
        <a:xfrm>
          <a:off x="6105525" y="11772900"/>
          <a:ext cx="866775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YES=2</a:t>
          </a:r>
        </a:p>
        <a:p>
          <a:pPr algn="l"/>
          <a:r>
            <a:rPr lang="en-IN" sz="1200" b="1"/>
            <a:t>NO=28</a:t>
          </a:r>
        </a:p>
      </xdr:txBody>
    </xdr:sp>
    <xdr:clientData/>
  </xdr:twoCellAnchor>
  <xdr:twoCellAnchor>
    <xdr:from>
      <xdr:col>2</xdr:col>
      <xdr:colOff>1552575</xdr:colOff>
      <xdr:row>71</xdr:row>
      <xdr:rowOff>57151</xdr:rowOff>
    </xdr:from>
    <xdr:to>
      <xdr:col>4</xdr:col>
      <xdr:colOff>38100</xdr:colOff>
      <xdr:row>75</xdr:row>
      <xdr:rowOff>66675</xdr:rowOff>
    </xdr:to>
    <xdr:sp macro="" textlink="">
      <xdr:nvSpPr>
        <xdr:cNvPr id="7" name="Rectangle 6"/>
        <xdr:cNvSpPr/>
      </xdr:nvSpPr>
      <xdr:spPr>
        <a:xfrm>
          <a:off x="4305300" y="13611226"/>
          <a:ext cx="895350" cy="7715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  <a:p>
          <a:pPr algn="l"/>
          <a:r>
            <a:rPr lang="en-IN" sz="1100" b="1"/>
            <a:t>     YES=14</a:t>
          </a:r>
        </a:p>
        <a:p>
          <a:pPr algn="l"/>
          <a:r>
            <a:rPr lang="en-IN" sz="1100" b="1"/>
            <a:t>     NO=14</a:t>
          </a:r>
        </a:p>
      </xdr:txBody>
    </xdr:sp>
    <xdr:clientData/>
  </xdr:twoCellAnchor>
  <xdr:twoCellAnchor>
    <xdr:from>
      <xdr:col>5</xdr:col>
      <xdr:colOff>190500</xdr:colOff>
      <xdr:row>71</xdr:row>
      <xdr:rowOff>180976</xdr:rowOff>
    </xdr:from>
    <xdr:to>
      <xdr:col>6</xdr:col>
      <xdr:colOff>466725</xdr:colOff>
      <xdr:row>75</xdr:row>
      <xdr:rowOff>104776</xdr:rowOff>
    </xdr:to>
    <xdr:sp macro="" textlink="">
      <xdr:nvSpPr>
        <xdr:cNvPr id="8" name="Rectangle 7"/>
        <xdr:cNvSpPr/>
      </xdr:nvSpPr>
      <xdr:spPr>
        <a:xfrm>
          <a:off x="6105525" y="13735051"/>
          <a:ext cx="895350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  <a:p>
          <a:pPr algn="l"/>
          <a:r>
            <a:rPr lang="en-IN" sz="1100" b="1" baseline="0"/>
            <a:t>     </a:t>
          </a:r>
          <a:r>
            <a:rPr lang="en-IN" sz="1100" b="1"/>
            <a:t>YES= 10</a:t>
          </a:r>
        </a:p>
        <a:p>
          <a:pPr algn="l"/>
          <a:r>
            <a:rPr lang="en-IN" sz="1100" b="1"/>
            <a:t>     NO=18</a:t>
          </a:r>
        </a:p>
      </xdr:txBody>
    </xdr:sp>
    <xdr:clientData/>
  </xdr:twoCellAnchor>
  <xdr:twoCellAnchor>
    <xdr:from>
      <xdr:col>8</xdr:col>
      <xdr:colOff>133350</xdr:colOff>
      <xdr:row>71</xdr:row>
      <xdr:rowOff>19049</xdr:rowOff>
    </xdr:from>
    <xdr:to>
      <xdr:col>8</xdr:col>
      <xdr:colOff>1076325</xdr:colOff>
      <xdr:row>74</xdr:row>
      <xdr:rowOff>142874</xdr:rowOff>
    </xdr:to>
    <xdr:sp macro="" textlink="">
      <xdr:nvSpPr>
        <xdr:cNvPr id="9" name="Rectangle 8"/>
        <xdr:cNvSpPr/>
      </xdr:nvSpPr>
      <xdr:spPr>
        <a:xfrm>
          <a:off x="8782050" y="13573124"/>
          <a:ext cx="942975" cy="695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b="1"/>
        </a:p>
        <a:p>
          <a:pPr algn="l"/>
          <a:r>
            <a:rPr lang="en-IN" b="1" baseline="0"/>
            <a:t>      </a:t>
          </a:r>
          <a:r>
            <a:rPr lang="en-IN" b="1"/>
            <a:t>YES=5</a:t>
          </a:r>
        </a:p>
        <a:p>
          <a:pPr algn="l"/>
          <a:r>
            <a:rPr lang="en-IN" b="1"/>
            <a:t>      NO=23</a:t>
          </a:r>
        </a:p>
      </xdr:txBody>
    </xdr:sp>
    <xdr:clientData/>
  </xdr:twoCellAnchor>
  <xdr:twoCellAnchor>
    <xdr:from>
      <xdr:col>6</xdr:col>
      <xdr:colOff>4763</xdr:colOff>
      <xdr:row>64</xdr:row>
      <xdr:rowOff>180975</xdr:rowOff>
    </xdr:from>
    <xdr:to>
      <xdr:col>6</xdr:col>
      <xdr:colOff>133350</xdr:colOff>
      <xdr:row>65</xdr:row>
      <xdr:rowOff>9525</xdr:rowOff>
    </xdr:to>
    <xdr:cxnSp macro="">
      <xdr:nvCxnSpPr>
        <xdr:cNvPr id="14" name="Straight Connector 13"/>
        <xdr:cNvCxnSpPr>
          <a:stCxn id="5" idx="2"/>
        </xdr:cNvCxnSpPr>
      </xdr:nvCxnSpPr>
      <xdr:spPr>
        <a:xfrm flipV="1">
          <a:off x="6538913" y="12401550"/>
          <a:ext cx="128587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4763</xdr:colOff>
      <xdr:row>65</xdr:row>
      <xdr:rowOff>9525</xdr:rowOff>
    </xdr:from>
    <xdr:to>
      <xdr:col>6</xdr:col>
      <xdr:colOff>19050</xdr:colOff>
      <xdr:row>71</xdr:row>
      <xdr:rowOff>180976</xdr:rowOff>
    </xdr:to>
    <xdr:cxnSp macro="">
      <xdr:nvCxnSpPr>
        <xdr:cNvPr id="16" name="Straight Connector 15"/>
        <xdr:cNvCxnSpPr>
          <a:stCxn id="5" idx="2"/>
          <a:endCxn id="8" idx="0"/>
        </xdr:cNvCxnSpPr>
      </xdr:nvCxnSpPr>
      <xdr:spPr>
        <a:xfrm>
          <a:off x="6538913" y="12420600"/>
          <a:ext cx="14287" cy="1314451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68</xdr:row>
      <xdr:rowOff>85725</xdr:rowOff>
    </xdr:from>
    <xdr:to>
      <xdr:col>8</xdr:col>
      <xdr:colOff>590550</xdr:colOff>
      <xdr:row>68</xdr:row>
      <xdr:rowOff>95250</xdr:rowOff>
    </xdr:to>
    <xdr:cxnSp macro="">
      <xdr:nvCxnSpPr>
        <xdr:cNvPr id="22" name="Straight Connector 21"/>
        <xdr:cNvCxnSpPr/>
      </xdr:nvCxnSpPr>
      <xdr:spPr>
        <a:xfrm>
          <a:off x="6534150" y="13068300"/>
          <a:ext cx="2705100" cy="9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68</xdr:row>
      <xdr:rowOff>95250</xdr:rowOff>
    </xdr:from>
    <xdr:to>
      <xdr:col>5</xdr:col>
      <xdr:colOff>609600</xdr:colOff>
      <xdr:row>68</xdr:row>
      <xdr:rowOff>95250</xdr:rowOff>
    </xdr:to>
    <xdr:cxnSp macro="">
      <xdr:nvCxnSpPr>
        <xdr:cNvPr id="24" name="Straight Connector 23"/>
        <xdr:cNvCxnSpPr/>
      </xdr:nvCxnSpPr>
      <xdr:spPr>
        <a:xfrm flipH="1">
          <a:off x="4591050" y="13077825"/>
          <a:ext cx="193357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68</xdr:row>
      <xdr:rowOff>114300</xdr:rowOff>
    </xdr:from>
    <xdr:to>
      <xdr:col>3</xdr:col>
      <xdr:colOff>257175</xdr:colOff>
      <xdr:row>71</xdr:row>
      <xdr:rowOff>85725</xdr:rowOff>
    </xdr:to>
    <xdr:cxnSp macro="">
      <xdr:nvCxnSpPr>
        <xdr:cNvPr id="26" name="Straight Connector 25"/>
        <xdr:cNvCxnSpPr/>
      </xdr:nvCxnSpPr>
      <xdr:spPr>
        <a:xfrm>
          <a:off x="4572000" y="13096875"/>
          <a:ext cx="0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68</xdr:row>
      <xdr:rowOff>85725</xdr:rowOff>
    </xdr:from>
    <xdr:to>
      <xdr:col>8</xdr:col>
      <xdr:colOff>604838</xdr:colOff>
      <xdr:row>71</xdr:row>
      <xdr:rowOff>19049</xdr:rowOff>
    </xdr:to>
    <xdr:cxnSp macro="">
      <xdr:nvCxnSpPr>
        <xdr:cNvPr id="28" name="Straight Connector 27"/>
        <xdr:cNvCxnSpPr>
          <a:endCxn id="9" idx="0"/>
        </xdr:cNvCxnSpPr>
      </xdr:nvCxnSpPr>
      <xdr:spPr>
        <a:xfrm>
          <a:off x="9239250" y="13068300"/>
          <a:ext cx="14288" cy="5048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80</xdr:row>
      <xdr:rowOff>142874</xdr:rowOff>
    </xdr:from>
    <xdr:to>
      <xdr:col>7</xdr:col>
      <xdr:colOff>1019175</xdr:colOff>
      <xdr:row>83</xdr:row>
      <xdr:rowOff>142875</xdr:rowOff>
    </xdr:to>
    <xdr:sp macro="" textlink="">
      <xdr:nvSpPr>
        <xdr:cNvPr id="29" name="Rectangle 28"/>
        <xdr:cNvSpPr/>
      </xdr:nvSpPr>
      <xdr:spPr>
        <a:xfrm>
          <a:off x="7715250" y="15411449"/>
          <a:ext cx="77152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YES=4</a:t>
          </a:r>
        </a:p>
        <a:p>
          <a:pPr algn="l"/>
          <a:r>
            <a:rPr lang="en-IN" sz="1100" b="1"/>
            <a:t>NO=1</a:t>
          </a:r>
        </a:p>
      </xdr:txBody>
    </xdr:sp>
    <xdr:clientData/>
  </xdr:twoCellAnchor>
  <xdr:twoCellAnchor>
    <xdr:from>
      <xdr:col>9</xdr:col>
      <xdr:colOff>323851</xdr:colOff>
      <xdr:row>80</xdr:row>
      <xdr:rowOff>104776</xdr:rowOff>
    </xdr:from>
    <xdr:to>
      <xdr:col>9</xdr:col>
      <xdr:colOff>1028701</xdr:colOff>
      <xdr:row>83</xdr:row>
      <xdr:rowOff>76200</xdr:rowOff>
    </xdr:to>
    <xdr:sp macro="" textlink="">
      <xdr:nvSpPr>
        <xdr:cNvPr id="30" name="Rectangle 29"/>
        <xdr:cNvSpPr/>
      </xdr:nvSpPr>
      <xdr:spPr>
        <a:xfrm>
          <a:off x="10220326" y="15373351"/>
          <a:ext cx="704850" cy="5429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YES=1</a:t>
          </a:r>
        </a:p>
        <a:p>
          <a:pPr algn="l"/>
          <a:r>
            <a:rPr lang="en-IN" sz="1100" b="1"/>
            <a:t>NO=4</a:t>
          </a:r>
        </a:p>
      </xdr:txBody>
    </xdr:sp>
    <xdr:clientData/>
  </xdr:twoCellAnchor>
  <xdr:twoCellAnchor>
    <xdr:from>
      <xdr:col>8</xdr:col>
      <xdr:colOff>600075</xdr:colOff>
      <xdr:row>74</xdr:row>
      <xdr:rowOff>142874</xdr:rowOff>
    </xdr:from>
    <xdr:to>
      <xdr:col>8</xdr:col>
      <xdr:colOff>604838</xdr:colOff>
      <xdr:row>79</xdr:row>
      <xdr:rowOff>28575</xdr:rowOff>
    </xdr:to>
    <xdr:cxnSp macro="">
      <xdr:nvCxnSpPr>
        <xdr:cNvPr id="32" name="Straight Connector 31"/>
        <xdr:cNvCxnSpPr>
          <a:stCxn id="9" idx="2"/>
        </xdr:cNvCxnSpPr>
      </xdr:nvCxnSpPr>
      <xdr:spPr>
        <a:xfrm flipH="1">
          <a:off x="9248775" y="14268449"/>
          <a:ext cx="4763" cy="838201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542925</xdr:colOff>
      <xdr:row>79</xdr:row>
      <xdr:rowOff>19050</xdr:rowOff>
    </xdr:from>
    <xdr:to>
      <xdr:col>8</xdr:col>
      <xdr:colOff>590550</xdr:colOff>
      <xdr:row>79</xdr:row>
      <xdr:rowOff>28575</xdr:rowOff>
    </xdr:to>
    <xdr:cxnSp macro="">
      <xdr:nvCxnSpPr>
        <xdr:cNvPr id="34" name="Straight Connector 33"/>
        <xdr:cNvCxnSpPr/>
      </xdr:nvCxnSpPr>
      <xdr:spPr>
        <a:xfrm flipH="1" flipV="1">
          <a:off x="8010525" y="15097125"/>
          <a:ext cx="1228725" cy="9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79</xdr:row>
      <xdr:rowOff>28575</xdr:rowOff>
    </xdr:from>
    <xdr:to>
      <xdr:col>9</xdr:col>
      <xdr:colOff>647700</xdr:colOff>
      <xdr:row>79</xdr:row>
      <xdr:rowOff>38100</xdr:rowOff>
    </xdr:to>
    <xdr:cxnSp macro="">
      <xdr:nvCxnSpPr>
        <xdr:cNvPr id="36" name="Straight Connector 35"/>
        <xdr:cNvCxnSpPr/>
      </xdr:nvCxnSpPr>
      <xdr:spPr>
        <a:xfrm flipV="1">
          <a:off x="9258300" y="15106650"/>
          <a:ext cx="1285875" cy="9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561975</xdr:colOff>
      <xdr:row>79</xdr:row>
      <xdr:rowOff>28575</xdr:rowOff>
    </xdr:from>
    <xdr:to>
      <xdr:col>7</xdr:col>
      <xdr:colOff>571500</xdr:colOff>
      <xdr:row>80</xdr:row>
      <xdr:rowOff>180975</xdr:rowOff>
    </xdr:to>
    <xdr:cxnSp macro="">
      <xdr:nvCxnSpPr>
        <xdr:cNvPr id="38" name="Straight Connector 37"/>
        <xdr:cNvCxnSpPr/>
      </xdr:nvCxnSpPr>
      <xdr:spPr>
        <a:xfrm>
          <a:off x="8029575" y="15106650"/>
          <a:ext cx="9525" cy="342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666750</xdr:colOff>
      <xdr:row>79</xdr:row>
      <xdr:rowOff>28575</xdr:rowOff>
    </xdr:from>
    <xdr:to>
      <xdr:col>9</xdr:col>
      <xdr:colOff>666750</xdr:colOff>
      <xdr:row>80</xdr:row>
      <xdr:rowOff>104775</xdr:rowOff>
    </xdr:to>
    <xdr:cxnSp macro="">
      <xdr:nvCxnSpPr>
        <xdr:cNvPr id="40" name="Straight Connector 39"/>
        <xdr:cNvCxnSpPr/>
      </xdr:nvCxnSpPr>
      <xdr:spPr>
        <a:xfrm>
          <a:off x="10563225" y="15106650"/>
          <a:ext cx="0" cy="266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971550</xdr:colOff>
      <xdr:row>17</xdr:row>
      <xdr:rowOff>76199</xdr:rowOff>
    </xdr:from>
    <xdr:to>
      <xdr:col>7</xdr:col>
      <xdr:colOff>476250</xdr:colOff>
      <xdr:row>36</xdr:row>
      <xdr:rowOff>180974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1042987</xdr:colOff>
      <xdr:row>98</xdr:row>
      <xdr:rowOff>85725</xdr:rowOff>
    </xdr:from>
    <xdr:to>
      <xdr:col>12</xdr:col>
      <xdr:colOff>566737</xdr:colOff>
      <xdr:row>112</xdr:row>
      <xdr:rowOff>161925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0.60167</cdr:x>
      <cdr:y>0.70333</cdr:y>
    </cdr:from>
    <cdr:to>
      <cdr:x>0.915</cdr:x>
      <cdr:y>0.91816</cdr:y>
    </cdr:to>
    <cdr:sp macro="" textlink="">
      <cdr:nvSpPr>
        <cdr:cNvPr id="4" name="Oval 3"/>
        <cdr:cNvSpPr/>
      </cdr:nvSpPr>
      <cdr:spPr>
        <a:xfrm xmlns:a="http://schemas.openxmlformats.org/drawingml/2006/main">
          <a:off x="3438525" y="2619376"/>
          <a:ext cx="1790700" cy="8001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0.37167</cdr:x>
      <cdr:y>0.44757</cdr:y>
    </cdr:from>
    <cdr:to>
      <cdr:x>0.62333</cdr:x>
      <cdr:y>0.91816</cdr:y>
    </cdr:to>
    <cdr:sp macro="" textlink="">
      <cdr:nvSpPr>
        <cdr:cNvPr id="5" name="Oval 4"/>
        <cdr:cNvSpPr/>
      </cdr:nvSpPr>
      <cdr:spPr>
        <a:xfrm xmlns:a="http://schemas.openxmlformats.org/drawingml/2006/main">
          <a:off x="2124076" y="1666876"/>
          <a:ext cx="1438274" cy="17526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0.14346</cdr:x>
      <cdr:y>0.36081</cdr:y>
    </cdr:from>
    <cdr:to>
      <cdr:x>0.3568</cdr:x>
      <cdr:y>0.96756</cdr:y>
    </cdr:to>
    <cdr:sp macro="" textlink="">
      <cdr:nvSpPr>
        <cdr:cNvPr id="6" name="Oval 5"/>
        <cdr:cNvSpPr/>
      </cdr:nvSpPr>
      <cdr:spPr>
        <a:xfrm xmlns:a="http://schemas.openxmlformats.org/drawingml/2006/main" rot="2079300">
          <a:off x="819901" y="1343757"/>
          <a:ext cx="1219200" cy="2259713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28"/>
  <sheetViews>
    <sheetView tabSelected="1" topLeftCell="D88" zoomScaleNormal="100" workbookViewId="0">
      <selection activeCell="F100" sqref="F100"/>
    </sheetView>
  </sheetViews>
  <sheetFormatPr defaultRowHeight="15"/>
  <cols>
    <col min="1" max="1" width="18.85546875" bestFit="1" customWidth="1"/>
    <col min="2" max="2" width="22.42578125" bestFit="1" customWidth="1"/>
    <col min="3" max="3" width="23.42578125" bestFit="1" customWidth="1"/>
    <col min="4" max="4" width="12.7109375" bestFit="1" customWidth="1"/>
    <col min="5" max="5" width="11.28515625" bestFit="1" customWidth="1"/>
    <col min="6" max="6" width="9.28515625" bestFit="1" customWidth="1"/>
    <col min="7" max="7" width="14" bestFit="1" customWidth="1"/>
    <col min="8" max="8" width="17.7109375" bestFit="1" customWidth="1"/>
    <col min="9" max="9" width="18.7109375" bestFit="1" customWidth="1"/>
    <col min="10" max="10" width="16.140625" bestFit="1" customWidth="1"/>
    <col min="11" max="11" width="8.28515625" bestFit="1" customWidth="1"/>
    <col min="12" max="12" width="14.85546875" bestFit="1" customWidth="1"/>
    <col min="13" max="13" width="12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6">
      <c r="A2" s="2" t="s">
        <v>43</v>
      </c>
      <c r="B2" s="3">
        <v>7217</v>
      </c>
      <c r="C2" s="3">
        <v>1514</v>
      </c>
      <c r="D2" s="3">
        <v>8149</v>
      </c>
      <c r="E2" s="3">
        <v>11205</v>
      </c>
      <c r="F2" s="3">
        <v>5093</v>
      </c>
      <c r="G2" s="3">
        <v>3056</v>
      </c>
      <c r="H2" s="3">
        <v>28780</v>
      </c>
      <c r="I2" s="3">
        <v>19880</v>
      </c>
      <c r="J2" s="3">
        <v>48660</v>
      </c>
      <c r="K2" s="7">
        <v>20133</v>
      </c>
      <c r="L2" s="3">
        <f t="shared" ref="L2:L31" si="0">SUM(B2:G2)</f>
        <v>36234</v>
      </c>
      <c r="M2">
        <f t="shared" ref="M2:M32" si="1">J2/L2</f>
        <v>1.3429375724457691</v>
      </c>
      <c r="N2" t="s">
        <v>51</v>
      </c>
    </row>
    <row r="3" spans="1:16">
      <c r="A3" s="2" t="s">
        <v>42</v>
      </c>
      <c r="B3" s="3">
        <v>113161</v>
      </c>
      <c r="C3" s="3">
        <v>82883</v>
      </c>
      <c r="D3" s="3">
        <v>177537</v>
      </c>
      <c r="E3" s="3">
        <v>71015</v>
      </c>
      <c r="F3" s="3">
        <v>88768</v>
      </c>
      <c r="G3" s="3">
        <v>53261</v>
      </c>
      <c r="H3" s="3">
        <v>842232</v>
      </c>
      <c r="I3" s="3">
        <v>333595</v>
      </c>
      <c r="J3" s="3">
        <v>1175827</v>
      </c>
      <c r="K3" s="3">
        <v>441901</v>
      </c>
      <c r="L3" s="3">
        <f t="shared" si="0"/>
        <v>586625</v>
      </c>
      <c r="M3">
        <f t="shared" si="1"/>
        <v>2.004392925633923</v>
      </c>
      <c r="N3" t="s">
        <v>49</v>
      </c>
      <c r="O3">
        <v>1432680</v>
      </c>
      <c r="P3" s="3">
        <f>J2-O3</f>
        <v>-1384020</v>
      </c>
    </row>
    <row r="4" spans="1:16">
      <c r="A4" s="2" t="s">
        <v>41</v>
      </c>
      <c r="B4" s="3">
        <v>25566</v>
      </c>
      <c r="C4" s="7">
        <v>16058</v>
      </c>
      <c r="D4" s="3">
        <v>56457</v>
      </c>
      <c r="E4" s="3">
        <v>43428</v>
      </c>
      <c r="F4" s="3">
        <v>34742</v>
      </c>
      <c r="G4" s="7">
        <v>30400</v>
      </c>
      <c r="H4" s="3">
        <v>310462</v>
      </c>
      <c r="I4" s="3">
        <v>150726</v>
      </c>
      <c r="J4" s="3">
        <v>461188</v>
      </c>
      <c r="K4" s="7">
        <v>190902</v>
      </c>
      <c r="L4" s="3">
        <f t="shared" si="0"/>
        <v>206651</v>
      </c>
      <c r="M4">
        <f t="shared" si="1"/>
        <v>2.2317240177884452</v>
      </c>
      <c r="N4" t="s">
        <v>50</v>
      </c>
    </row>
    <row r="5" spans="1:16">
      <c r="A5" s="2" t="s">
        <v>40</v>
      </c>
      <c r="B5" s="3">
        <v>70805</v>
      </c>
      <c r="C5" s="3">
        <v>59975</v>
      </c>
      <c r="D5" s="3">
        <v>160849</v>
      </c>
      <c r="E5" s="3">
        <v>144764</v>
      </c>
      <c r="F5" s="3">
        <v>176933</v>
      </c>
      <c r="G5" s="3">
        <v>48255</v>
      </c>
      <c r="H5" s="3">
        <v>1064670</v>
      </c>
      <c r="I5" s="3">
        <v>509930</v>
      </c>
      <c r="J5" s="3">
        <v>1574599</v>
      </c>
      <c r="K5" s="3">
        <v>684764</v>
      </c>
      <c r="L5" s="3">
        <f t="shared" si="0"/>
        <v>661581</v>
      </c>
      <c r="M5">
        <f t="shared" si="1"/>
        <v>2.3800547476423901</v>
      </c>
      <c r="N5" t="s">
        <v>49</v>
      </c>
    </row>
    <row r="6" spans="1:16">
      <c r="A6" s="2" t="s">
        <v>39</v>
      </c>
      <c r="B6" s="3">
        <v>17172</v>
      </c>
      <c r="C6" s="3">
        <v>14105</v>
      </c>
      <c r="D6" s="3">
        <v>42564</v>
      </c>
      <c r="E6" s="3">
        <v>27086</v>
      </c>
      <c r="F6" s="3">
        <v>34825</v>
      </c>
      <c r="G6" s="3">
        <v>15478</v>
      </c>
      <c r="H6" s="3">
        <v>284606</v>
      </c>
      <c r="I6" s="3">
        <v>85946</v>
      </c>
      <c r="J6" s="3">
        <v>370552</v>
      </c>
      <c r="K6" s="3">
        <v>157911</v>
      </c>
      <c r="L6" s="3">
        <f t="shared" si="0"/>
        <v>151230</v>
      </c>
      <c r="M6">
        <f t="shared" si="1"/>
        <v>2.4502545791179</v>
      </c>
      <c r="N6" t="s">
        <v>50</v>
      </c>
    </row>
    <row r="7" spans="1:16">
      <c r="A7" s="2" t="s">
        <v>38</v>
      </c>
      <c r="B7" s="3">
        <v>102953</v>
      </c>
      <c r="C7" s="3">
        <v>61934</v>
      </c>
      <c r="D7" s="3">
        <v>223015</v>
      </c>
      <c r="E7" s="3">
        <v>139384</v>
      </c>
      <c r="F7" s="3">
        <v>111507</v>
      </c>
      <c r="G7" s="3">
        <v>83631</v>
      </c>
      <c r="H7" s="3">
        <v>1302458</v>
      </c>
      <c r="I7" s="3">
        <v>482476</v>
      </c>
      <c r="J7" s="3">
        <v>1784934</v>
      </c>
      <c r="K7" s="3">
        <v>754383</v>
      </c>
      <c r="L7" s="3">
        <f t="shared" si="0"/>
        <v>722424</v>
      </c>
      <c r="M7">
        <f t="shared" si="1"/>
        <v>2.4707567854888541</v>
      </c>
      <c r="N7" t="s">
        <v>49</v>
      </c>
    </row>
    <row r="8" spans="1:16">
      <c r="A8" s="2" t="s">
        <v>37</v>
      </c>
      <c r="B8" s="3">
        <v>23765</v>
      </c>
      <c r="C8" s="3">
        <v>17144</v>
      </c>
      <c r="D8" s="3">
        <v>43770</v>
      </c>
      <c r="E8" s="3">
        <v>23875</v>
      </c>
      <c r="F8" s="3">
        <v>35812</v>
      </c>
      <c r="G8" s="3">
        <v>15917</v>
      </c>
      <c r="H8" s="3">
        <v>284745</v>
      </c>
      <c r="I8" s="3">
        <v>115177</v>
      </c>
      <c r="J8" s="3">
        <v>399922</v>
      </c>
      <c r="K8" s="3">
        <v>174937</v>
      </c>
      <c r="L8" s="3">
        <f t="shared" si="0"/>
        <v>160283</v>
      </c>
      <c r="M8">
        <f t="shared" si="1"/>
        <v>2.4950992931252847</v>
      </c>
      <c r="N8" t="s">
        <v>50</v>
      </c>
    </row>
    <row r="9" spans="1:16">
      <c r="A9" s="2" t="s">
        <v>36</v>
      </c>
      <c r="B9" s="3">
        <v>142053</v>
      </c>
      <c r="C9" s="3">
        <v>112576</v>
      </c>
      <c r="D9" s="3">
        <v>257978</v>
      </c>
      <c r="E9" s="3">
        <v>103191</v>
      </c>
      <c r="F9" s="3">
        <v>257978</v>
      </c>
      <c r="G9" s="3">
        <v>180585</v>
      </c>
      <c r="H9" s="3">
        <v>1943673</v>
      </c>
      <c r="I9" s="3">
        <v>752777</v>
      </c>
      <c r="J9" s="3">
        <v>2696451</v>
      </c>
      <c r="K9" s="3">
        <v>1215147</v>
      </c>
      <c r="L9" s="3">
        <f t="shared" si="0"/>
        <v>1054361</v>
      </c>
      <c r="M9">
        <f t="shared" si="1"/>
        <v>2.5574267257609109</v>
      </c>
      <c r="N9" t="s">
        <v>49</v>
      </c>
    </row>
    <row r="10" spans="1:16">
      <c r="A10" s="2" t="s">
        <v>35</v>
      </c>
      <c r="B10" s="3">
        <v>52430</v>
      </c>
      <c r="C10" s="3">
        <v>32067</v>
      </c>
      <c r="D10" s="3">
        <v>92543</v>
      </c>
      <c r="E10" s="3">
        <v>30848</v>
      </c>
      <c r="F10" s="3">
        <v>84831</v>
      </c>
      <c r="G10" s="3">
        <v>30848</v>
      </c>
      <c r="H10" s="3">
        <v>601228</v>
      </c>
      <c r="I10" s="3">
        <v>239377</v>
      </c>
      <c r="J10" s="3">
        <v>840606</v>
      </c>
      <c r="K10" s="3">
        <v>377439</v>
      </c>
      <c r="L10" s="3">
        <f t="shared" si="0"/>
        <v>323567</v>
      </c>
      <c r="M10">
        <f t="shared" si="1"/>
        <v>2.5979348944731693</v>
      </c>
      <c r="N10" t="s">
        <v>49</v>
      </c>
    </row>
    <row r="11" spans="1:16">
      <c r="A11" s="2" t="s">
        <v>34</v>
      </c>
      <c r="B11" s="3">
        <v>86793</v>
      </c>
      <c r="C11" s="3">
        <v>84800</v>
      </c>
      <c r="D11" s="3">
        <v>237186</v>
      </c>
      <c r="E11" s="3">
        <v>177890</v>
      </c>
      <c r="F11" s="3">
        <v>217421</v>
      </c>
      <c r="G11" s="3">
        <v>79062</v>
      </c>
      <c r="H11" s="3">
        <v>1500322</v>
      </c>
      <c r="I11" s="3">
        <v>821916</v>
      </c>
      <c r="J11" s="3">
        <v>2322238</v>
      </c>
      <c r="K11" s="3">
        <v>1064924</v>
      </c>
      <c r="L11" s="3">
        <f t="shared" si="0"/>
        <v>883152</v>
      </c>
      <c r="M11">
        <f t="shared" si="1"/>
        <v>2.6294884685761906</v>
      </c>
      <c r="N11" t="s">
        <v>49</v>
      </c>
    </row>
    <row r="12" spans="1:16">
      <c r="A12" s="2" t="s">
        <v>33</v>
      </c>
      <c r="B12" s="3">
        <v>138886</v>
      </c>
      <c r="C12" s="3">
        <v>136407</v>
      </c>
      <c r="D12" s="3">
        <v>434020</v>
      </c>
      <c r="E12" s="3">
        <v>289347</v>
      </c>
      <c r="F12" s="3">
        <v>231477</v>
      </c>
      <c r="G12" s="3">
        <v>202543</v>
      </c>
      <c r="H12" s="3">
        <v>2741266</v>
      </c>
      <c r="I12" s="3">
        <v>1089701</v>
      </c>
      <c r="J12" s="3">
        <v>3830967</v>
      </c>
      <c r="K12" s="3">
        <v>1774732</v>
      </c>
      <c r="L12" s="3">
        <f t="shared" si="0"/>
        <v>1432680</v>
      </c>
      <c r="M12">
        <f t="shared" si="1"/>
        <v>2.6739865147834827</v>
      </c>
      <c r="N12" t="s">
        <v>49</v>
      </c>
    </row>
    <row r="13" spans="1:16">
      <c r="A13" s="2" t="s">
        <v>32</v>
      </c>
      <c r="B13" s="3">
        <v>29096</v>
      </c>
      <c r="C13" s="3">
        <v>34810</v>
      </c>
      <c r="D13" s="3">
        <v>55176</v>
      </c>
      <c r="E13" s="3">
        <v>41382</v>
      </c>
      <c r="F13" s="3">
        <v>62073</v>
      </c>
      <c r="G13" s="3">
        <v>13794</v>
      </c>
      <c r="H13" s="3">
        <v>413781</v>
      </c>
      <c r="I13" s="3">
        <v>220327</v>
      </c>
      <c r="J13" s="3">
        <v>634108</v>
      </c>
      <c r="K13" s="3">
        <v>278443</v>
      </c>
      <c r="L13" s="3">
        <f t="shared" si="0"/>
        <v>236331</v>
      </c>
      <c r="M13">
        <f t="shared" si="1"/>
        <v>2.6831350944226529</v>
      </c>
      <c r="N13" t="s">
        <v>50</v>
      </c>
    </row>
    <row r="14" spans="1:16">
      <c r="A14" s="2" t="s">
        <v>31</v>
      </c>
      <c r="B14" s="3">
        <v>117958</v>
      </c>
      <c r="C14" s="3">
        <v>75697</v>
      </c>
      <c r="D14" s="3">
        <v>261971</v>
      </c>
      <c r="E14" s="3">
        <v>100758</v>
      </c>
      <c r="F14" s="3">
        <v>141061</v>
      </c>
      <c r="G14" s="3">
        <v>120910</v>
      </c>
      <c r="H14" s="3">
        <v>1583369</v>
      </c>
      <c r="I14" s="3">
        <v>619795</v>
      </c>
      <c r="J14" s="3">
        <v>2203163</v>
      </c>
      <c r="K14" s="3">
        <v>1024758</v>
      </c>
      <c r="L14" s="3">
        <f t="shared" si="0"/>
        <v>818355</v>
      </c>
      <c r="M14">
        <f t="shared" si="1"/>
        <v>2.6921849319671782</v>
      </c>
      <c r="N14" t="s">
        <v>49</v>
      </c>
    </row>
    <row r="15" spans="1:16">
      <c r="A15" s="2" t="s">
        <v>30</v>
      </c>
      <c r="B15" s="3">
        <v>129365</v>
      </c>
      <c r="C15" s="3">
        <v>71715</v>
      </c>
      <c r="D15" s="3">
        <v>144472</v>
      </c>
      <c r="E15" s="3">
        <v>126413</v>
      </c>
      <c r="F15" s="3">
        <v>198649</v>
      </c>
      <c r="G15" s="3">
        <v>162531</v>
      </c>
      <c r="H15" s="3">
        <v>1614646</v>
      </c>
      <c r="I15" s="3">
        <v>683892</v>
      </c>
      <c r="J15" s="3">
        <v>2298538</v>
      </c>
      <c r="K15" s="3">
        <v>1040429</v>
      </c>
      <c r="L15" s="3">
        <f t="shared" si="0"/>
        <v>833145</v>
      </c>
      <c r="M15">
        <f t="shared" si="1"/>
        <v>2.7588691044175984</v>
      </c>
      <c r="N15" t="s">
        <v>49</v>
      </c>
    </row>
    <row r="16" spans="1:16">
      <c r="A16" s="2" t="s">
        <v>29</v>
      </c>
      <c r="B16" s="3">
        <v>8002</v>
      </c>
      <c r="C16" s="3">
        <v>3303</v>
      </c>
      <c r="D16" s="3">
        <v>14480</v>
      </c>
      <c r="E16" s="3">
        <v>8447</v>
      </c>
      <c r="F16" s="3">
        <v>9653</v>
      </c>
      <c r="G16" s="3">
        <v>9653</v>
      </c>
      <c r="H16" s="3">
        <v>143043</v>
      </c>
      <c r="I16" s="3">
        <v>6294</v>
      </c>
      <c r="J16" s="3">
        <v>149337</v>
      </c>
      <c r="K16" s="3">
        <v>67059</v>
      </c>
      <c r="L16" s="3">
        <f t="shared" si="0"/>
        <v>53538</v>
      </c>
      <c r="M16">
        <f t="shared" si="1"/>
        <v>2.7893645634876161</v>
      </c>
      <c r="N16" t="s">
        <v>51</v>
      </c>
    </row>
    <row r="17" spans="1:14">
      <c r="A17" s="2" t="s">
        <v>28</v>
      </c>
      <c r="B17" s="3">
        <v>76367</v>
      </c>
      <c r="C17" s="3">
        <v>66732</v>
      </c>
      <c r="D17" s="3">
        <v>180964</v>
      </c>
      <c r="E17" s="3">
        <v>90482</v>
      </c>
      <c r="F17" s="3">
        <v>90482</v>
      </c>
      <c r="G17" s="3">
        <v>135723</v>
      </c>
      <c r="H17" s="3">
        <v>1368655</v>
      </c>
      <c r="I17" s="3">
        <v>460554</v>
      </c>
      <c r="J17" s="3">
        <v>1829209</v>
      </c>
      <c r="K17" s="3">
        <v>879460</v>
      </c>
      <c r="L17" s="3">
        <f t="shared" si="0"/>
        <v>640750</v>
      </c>
      <c r="M17">
        <f t="shared" si="1"/>
        <v>2.8547936012485366</v>
      </c>
      <c r="N17" t="s">
        <v>49</v>
      </c>
    </row>
    <row r="18" spans="1:14">
      <c r="A18" s="2" t="s">
        <v>27</v>
      </c>
      <c r="B18" s="3">
        <v>8757</v>
      </c>
      <c r="C18" s="3">
        <v>5047</v>
      </c>
      <c r="D18" s="3">
        <v>13969</v>
      </c>
      <c r="E18" s="3">
        <v>10159</v>
      </c>
      <c r="F18" s="3">
        <v>10159</v>
      </c>
      <c r="G18" s="3">
        <v>10159</v>
      </c>
      <c r="H18" s="3">
        <v>113436</v>
      </c>
      <c r="I18" s="3">
        <v>53225</v>
      </c>
      <c r="J18" s="3">
        <v>166661</v>
      </c>
      <c r="K18" s="3">
        <v>80223</v>
      </c>
      <c r="L18" s="3">
        <f t="shared" si="0"/>
        <v>58250</v>
      </c>
      <c r="M18">
        <f t="shared" si="1"/>
        <v>2.8611330472103003</v>
      </c>
      <c r="N18" t="s">
        <v>51</v>
      </c>
    </row>
    <row r="19" spans="1:14">
      <c r="A19" s="2" t="s">
        <v>26</v>
      </c>
      <c r="B19" s="3">
        <v>14709</v>
      </c>
      <c r="C19" s="7">
        <v>18714</v>
      </c>
      <c r="D19" s="3">
        <v>40425</v>
      </c>
      <c r="E19" s="3">
        <v>36383</v>
      </c>
      <c r="F19" s="3">
        <v>48510</v>
      </c>
      <c r="G19" s="3">
        <v>24255</v>
      </c>
      <c r="H19" s="3">
        <v>361150</v>
      </c>
      <c r="I19" s="7">
        <v>163976</v>
      </c>
      <c r="J19" s="3">
        <v>525126</v>
      </c>
      <c r="K19" s="3">
        <v>246333</v>
      </c>
      <c r="L19" s="3">
        <f t="shared" si="0"/>
        <v>182996</v>
      </c>
      <c r="M19">
        <f t="shared" si="1"/>
        <v>2.8696037071848566</v>
      </c>
      <c r="N19" t="s">
        <v>50</v>
      </c>
    </row>
    <row r="20" spans="1:14">
      <c r="A20" s="2" t="s">
        <v>25</v>
      </c>
      <c r="B20" s="3">
        <v>50052</v>
      </c>
      <c r="C20" s="3">
        <v>49961</v>
      </c>
      <c r="D20" s="3">
        <v>119107</v>
      </c>
      <c r="E20" s="3">
        <v>59553</v>
      </c>
      <c r="F20" s="3">
        <v>95285</v>
      </c>
      <c r="G20" s="3">
        <v>107196</v>
      </c>
      <c r="H20" s="3">
        <v>1009851</v>
      </c>
      <c r="I20" s="3">
        <v>391227</v>
      </c>
      <c r="J20" s="3">
        <v>1401078</v>
      </c>
      <c r="K20" s="3">
        <v>671544</v>
      </c>
      <c r="L20" s="3">
        <f t="shared" si="0"/>
        <v>481154</v>
      </c>
      <c r="M20">
        <f t="shared" si="1"/>
        <v>2.9119117787652185</v>
      </c>
      <c r="N20" t="s">
        <v>49</v>
      </c>
    </row>
    <row r="21" spans="1:14">
      <c r="A21" s="2" t="s">
        <v>23</v>
      </c>
      <c r="B21" s="3">
        <v>28531</v>
      </c>
      <c r="C21" s="3">
        <v>17461</v>
      </c>
      <c r="D21" s="3">
        <v>58760</v>
      </c>
      <c r="E21" s="3">
        <v>33577</v>
      </c>
      <c r="F21" s="3">
        <v>41972</v>
      </c>
      <c r="G21" s="3">
        <v>33577</v>
      </c>
      <c r="H21" s="3">
        <v>469533</v>
      </c>
      <c r="I21" s="3">
        <v>233848</v>
      </c>
      <c r="J21" s="3">
        <v>703381</v>
      </c>
      <c r="K21" s="3">
        <v>357337</v>
      </c>
      <c r="L21" s="3">
        <f t="shared" si="0"/>
        <v>213878</v>
      </c>
      <c r="M21">
        <f t="shared" si="1"/>
        <v>3.2887019702821236</v>
      </c>
      <c r="N21" t="s">
        <v>49</v>
      </c>
    </row>
    <row r="22" spans="1:14">
      <c r="A22" s="2" t="s">
        <v>22</v>
      </c>
      <c r="B22" s="3">
        <v>19129</v>
      </c>
      <c r="C22" s="3">
        <v>7277</v>
      </c>
      <c r="D22" s="3">
        <v>24727</v>
      </c>
      <c r="E22" s="3">
        <v>24727</v>
      </c>
      <c r="F22" s="3">
        <v>14836</v>
      </c>
      <c r="G22" s="3">
        <v>22254</v>
      </c>
      <c r="H22" s="3">
        <v>279849</v>
      </c>
      <c r="I22" s="3">
        <v>93732</v>
      </c>
      <c r="J22" s="3">
        <v>373581</v>
      </c>
      <c r="K22" s="3">
        <v>190260</v>
      </c>
      <c r="L22" s="3">
        <f t="shared" si="0"/>
        <v>112950</v>
      </c>
      <c r="M22">
        <f t="shared" si="1"/>
        <v>3.3074900398406375</v>
      </c>
      <c r="N22" t="s">
        <v>50</v>
      </c>
    </row>
    <row r="23" spans="1:14">
      <c r="A23" s="2" t="s">
        <v>21</v>
      </c>
      <c r="B23" s="3">
        <v>27578</v>
      </c>
      <c r="C23" s="3">
        <v>18863</v>
      </c>
      <c r="D23" s="3">
        <v>69148</v>
      </c>
      <c r="E23" s="3">
        <v>30252</v>
      </c>
      <c r="F23" s="3">
        <v>43218</v>
      </c>
      <c r="G23" s="3">
        <v>21609</v>
      </c>
      <c r="H23" s="3">
        <v>505137</v>
      </c>
      <c r="I23" s="3">
        <v>232892</v>
      </c>
      <c r="J23" s="3">
        <v>738029</v>
      </c>
      <c r="K23" s="3">
        <v>379700</v>
      </c>
      <c r="L23" s="3">
        <f t="shared" si="0"/>
        <v>210668</v>
      </c>
      <c r="M23">
        <f t="shared" si="1"/>
        <v>3.5032800425313764</v>
      </c>
      <c r="N23" t="s">
        <v>49</v>
      </c>
    </row>
    <row r="24" spans="1:14">
      <c r="A24" s="2" t="s">
        <v>20</v>
      </c>
      <c r="B24" s="3">
        <v>11466</v>
      </c>
      <c r="C24" s="3">
        <v>7193</v>
      </c>
      <c r="D24" s="3">
        <v>16940</v>
      </c>
      <c r="E24" s="3">
        <v>14823</v>
      </c>
      <c r="F24" s="3">
        <v>16940</v>
      </c>
      <c r="G24" s="3">
        <v>19058</v>
      </c>
      <c r="H24" s="3">
        <v>231448</v>
      </c>
      <c r="I24" s="3">
        <v>84417</v>
      </c>
      <c r="J24" s="3">
        <v>315865</v>
      </c>
      <c r="K24" s="3">
        <v>167495</v>
      </c>
      <c r="L24" s="3">
        <f t="shared" si="0"/>
        <v>86420</v>
      </c>
      <c r="M24">
        <f t="shared" si="1"/>
        <v>3.654998842860449</v>
      </c>
      <c r="N24" t="s">
        <v>50</v>
      </c>
    </row>
    <row r="25" spans="1:14">
      <c r="A25" s="2" t="s">
        <v>19</v>
      </c>
      <c r="B25" s="3">
        <v>17388</v>
      </c>
      <c r="C25" s="3">
        <v>7296</v>
      </c>
      <c r="D25" s="3">
        <v>22439</v>
      </c>
      <c r="E25" s="3">
        <v>9973</v>
      </c>
      <c r="F25" s="3">
        <v>27425</v>
      </c>
      <c r="G25" s="3">
        <v>9973</v>
      </c>
      <c r="H25" s="3">
        <v>200485</v>
      </c>
      <c r="I25" s="3">
        <v>146413</v>
      </c>
      <c r="J25" s="3">
        <v>346898</v>
      </c>
      <c r="K25" s="3">
        <v>189304</v>
      </c>
      <c r="L25" s="3">
        <f t="shared" si="0"/>
        <v>94494</v>
      </c>
      <c r="M25">
        <f t="shared" si="1"/>
        <v>3.6711113933159778</v>
      </c>
      <c r="N25" t="s">
        <v>50</v>
      </c>
    </row>
    <row r="26" spans="1:14">
      <c r="A26" s="2" t="s">
        <v>18</v>
      </c>
      <c r="B26" s="3">
        <v>4112</v>
      </c>
      <c r="C26" s="3">
        <v>2434</v>
      </c>
      <c r="D26" s="3">
        <v>12951</v>
      </c>
      <c r="E26" s="3">
        <v>9963</v>
      </c>
      <c r="F26" s="3">
        <v>5978</v>
      </c>
      <c r="G26" s="3">
        <v>8966</v>
      </c>
      <c r="H26" s="3">
        <v>120393</v>
      </c>
      <c r="I26" s="3">
        <v>53076</v>
      </c>
      <c r="J26" s="3">
        <v>173468</v>
      </c>
      <c r="K26" s="3">
        <v>91636</v>
      </c>
      <c r="L26" s="3">
        <f t="shared" si="0"/>
        <v>44404</v>
      </c>
      <c r="M26">
        <f t="shared" si="1"/>
        <v>3.9065849923430322</v>
      </c>
      <c r="N26" t="s">
        <v>51</v>
      </c>
    </row>
    <row r="27" spans="1:14">
      <c r="A27" s="2" t="s">
        <v>17</v>
      </c>
      <c r="B27" s="3">
        <v>6245</v>
      </c>
      <c r="C27" s="3">
        <v>3025</v>
      </c>
      <c r="D27" s="3">
        <v>11606</v>
      </c>
      <c r="E27" s="3">
        <v>5803</v>
      </c>
      <c r="F27" s="3">
        <v>13057</v>
      </c>
      <c r="G27" s="3">
        <v>2902</v>
      </c>
      <c r="H27" s="3">
        <v>96525</v>
      </c>
      <c r="I27" s="3">
        <v>89527</v>
      </c>
      <c r="J27" s="3">
        <v>186052</v>
      </c>
      <c r="K27" s="3">
        <v>100389</v>
      </c>
      <c r="L27" s="3">
        <f t="shared" si="0"/>
        <v>42638</v>
      </c>
      <c r="M27">
        <f t="shared" si="1"/>
        <v>4.3635254936910739</v>
      </c>
      <c r="N27" t="s">
        <v>51</v>
      </c>
    </row>
    <row r="28" spans="1:14">
      <c r="A28" s="2" t="s">
        <v>16</v>
      </c>
      <c r="B28" s="3">
        <v>7278</v>
      </c>
      <c r="C28" s="3">
        <v>3574</v>
      </c>
      <c r="D28" s="3">
        <v>12499</v>
      </c>
      <c r="E28" s="3">
        <v>6249</v>
      </c>
      <c r="F28" s="3">
        <v>13749</v>
      </c>
      <c r="G28" s="3">
        <v>3750</v>
      </c>
      <c r="H28" s="3">
        <v>154491</v>
      </c>
      <c r="I28" s="3">
        <v>71284</v>
      </c>
      <c r="J28" s="3">
        <v>225775</v>
      </c>
      <c r="K28" s="3">
        <v>126860</v>
      </c>
      <c r="L28" s="3">
        <f t="shared" si="0"/>
        <v>47099</v>
      </c>
      <c r="M28">
        <f t="shared" si="1"/>
        <v>4.7936261916388885</v>
      </c>
      <c r="N28" t="s">
        <v>50</v>
      </c>
    </row>
    <row r="29" spans="1:14">
      <c r="A29" s="2" t="s">
        <v>15</v>
      </c>
      <c r="B29" s="3">
        <v>6417</v>
      </c>
      <c r="C29" s="3">
        <v>1745</v>
      </c>
      <c r="D29" s="3">
        <v>18973</v>
      </c>
      <c r="E29" s="3">
        <v>10672</v>
      </c>
      <c r="F29" s="3">
        <v>9487</v>
      </c>
      <c r="G29" s="3">
        <v>5929</v>
      </c>
      <c r="H29" s="3">
        <v>165408</v>
      </c>
      <c r="I29" s="3">
        <v>92674</v>
      </c>
      <c r="J29" s="3">
        <v>258082</v>
      </c>
      <c r="K29" s="3">
        <v>153644</v>
      </c>
      <c r="L29" s="3">
        <f t="shared" si="0"/>
        <v>53223</v>
      </c>
      <c r="M29">
        <f t="shared" si="1"/>
        <v>4.8490690115175772</v>
      </c>
      <c r="N29" t="s">
        <v>50</v>
      </c>
    </row>
    <row r="30" spans="1:14">
      <c r="A30" s="2" t="s">
        <v>14</v>
      </c>
      <c r="B30" s="3">
        <v>7987</v>
      </c>
      <c r="C30" s="3">
        <v>2692</v>
      </c>
      <c r="D30" s="3">
        <v>16877</v>
      </c>
      <c r="E30" s="3">
        <v>13261</v>
      </c>
      <c r="F30" s="3">
        <v>9644</v>
      </c>
      <c r="G30" s="3">
        <v>3617</v>
      </c>
      <c r="H30" s="3">
        <v>216686</v>
      </c>
      <c r="I30" s="3">
        <v>62287</v>
      </c>
      <c r="J30" s="3">
        <v>278974</v>
      </c>
      <c r="K30" s="3">
        <v>161925</v>
      </c>
      <c r="L30" s="3">
        <f t="shared" si="0"/>
        <v>54078</v>
      </c>
      <c r="M30">
        <f t="shared" si="1"/>
        <v>5.1587336809793261</v>
      </c>
      <c r="N30" t="s">
        <v>50</v>
      </c>
    </row>
    <row r="31" spans="1:14">
      <c r="A31" s="2" t="s">
        <v>13</v>
      </c>
      <c r="B31" s="3">
        <v>7379</v>
      </c>
      <c r="C31" s="3">
        <v>2647</v>
      </c>
      <c r="D31" s="3">
        <v>14768</v>
      </c>
      <c r="E31" s="3">
        <v>12306</v>
      </c>
      <c r="F31" s="3">
        <v>12306</v>
      </c>
      <c r="G31" s="3">
        <v>6153</v>
      </c>
      <c r="H31" s="3">
        <v>246241</v>
      </c>
      <c r="I31" s="3">
        <v>74336</v>
      </c>
      <c r="J31" s="3">
        <v>320578</v>
      </c>
      <c r="K31" s="3">
        <v>188163</v>
      </c>
      <c r="L31" s="3">
        <f t="shared" si="0"/>
        <v>55559</v>
      </c>
      <c r="M31">
        <f t="shared" si="1"/>
        <v>5.7700462571320577</v>
      </c>
      <c r="N31" t="s">
        <v>50</v>
      </c>
    </row>
    <row r="32" spans="1:14">
      <c r="A32" s="2" t="s">
        <v>24</v>
      </c>
      <c r="B32" s="3">
        <v>38000</v>
      </c>
      <c r="C32" s="3">
        <v>32423</v>
      </c>
      <c r="D32" s="3">
        <v>117374</v>
      </c>
      <c r="E32" s="3">
        <v>73359</v>
      </c>
      <c r="F32" s="3">
        <v>58687</v>
      </c>
      <c r="G32" s="3">
        <v>29343</v>
      </c>
      <c r="H32" s="3">
        <v>736392</v>
      </c>
      <c r="I32" s="3">
        <v>281070</v>
      </c>
      <c r="J32" s="3">
        <v>1017462</v>
      </c>
      <c r="K32" s="3">
        <v>481158</v>
      </c>
      <c r="L32" s="3">
        <v>349186</v>
      </c>
      <c r="M32">
        <f t="shared" si="1"/>
        <v>2.9138109775305998</v>
      </c>
      <c r="N32" t="s">
        <v>49</v>
      </c>
    </row>
    <row r="33" spans="1:14">
      <c r="A33" s="4"/>
      <c r="J33" s="9">
        <f>AVERAGE(J2:J32)</f>
        <v>956493.83870967745</v>
      </c>
    </row>
    <row r="34" spans="1:14">
      <c r="A34" s="4" t="s">
        <v>44</v>
      </c>
      <c r="J34">
        <f>_xlfn.STDEV.S(J2:J32)</f>
        <v>934823.90081933246</v>
      </c>
      <c r="M34" s="8" t="e">
        <f ca="1">E37(AND(A2&gt;=start_value, A2&lt;=end_value), ROW(), "")</f>
        <v>#REF!</v>
      </c>
    </row>
    <row r="35" spans="1:14">
      <c r="J35">
        <f>AVERAGE(J2:J32)</f>
        <v>956493.83870967745</v>
      </c>
    </row>
    <row r="37" spans="1:14" ht="15.75">
      <c r="A37" s="5" t="s">
        <v>45</v>
      </c>
      <c r="E37" t="e">
        <f>IF(AND(C7&gt;=MIN(A7,B7),C7&lt;=MAX(A7,B7)), “Yes”, “No”)</f>
        <v>#NAME?</v>
      </c>
      <c r="I37" t="s">
        <v>62</v>
      </c>
    </row>
    <row r="38" spans="1:14">
      <c r="A38" s="6" t="s">
        <v>46</v>
      </c>
      <c r="I38" t="s">
        <v>63</v>
      </c>
      <c r="K38" t="s">
        <v>52</v>
      </c>
      <c r="L38">
        <v>14</v>
      </c>
      <c r="N38" t="s">
        <v>57</v>
      </c>
    </row>
    <row r="39" spans="1:14">
      <c r="A39" s="6" t="s">
        <v>47</v>
      </c>
      <c r="K39" t="s">
        <v>53</v>
      </c>
      <c r="L39">
        <v>12</v>
      </c>
      <c r="N39" t="s">
        <v>58</v>
      </c>
    </row>
    <row r="40" spans="1:14" ht="16.5">
      <c r="A40" s="6" t="s">
        <v>48</v>
      </c>
      <c r="K40" t="s">
        <v>54</v>
      </c>
      <c r="L40">
        <v>4</v>
      </c>
      <c r="N40" s="10">
        <f>COUNTIFS($C$3:$C$12,$C16,$F$3:$F$12,D$14)</f>
        <v>0</v>
      </c>
    </row>
    <row r="41" spans="1:14">
      <c r="K41" t="s">
        <v>55</v>
      </c>
      <c r="L41">
        <v>1</v>
      </c>
    </row>
    <row r="48" spans="1:14">
      <c r="J48" t="s">
        <v>56</v>
      </c>
      <c r="K48">
        <v>4552059</v>
      </c>
    </row>
    <row r="77" spans="4:9">
      <c r="D77" t="s">
        <v>52</v>
      </c>
      <c r="F77" t="s">
        <v>53</v>
      </c>
      <c r="I77" t="s">
        <v>59</v>
      </c>
    </row>
    <row r="86" spans="4:10">
      <c r="H86" t="s">
        <v>60</v>
      </c>
      <c r="J86" t="s">
        <v>61</v>
      </c>
    </row>
    <row r="93" spans="4:10">
      <c r="D93" t="s">
        <v>64</v>
      </c>
    </row>
    <row r="94" spans="4:10">
      <c r="D94">
        <v>48660</v>
      </c>
    </row>
    <row r="95" spans="4:10">
      <c r="D95">
        <v>1175827</v>
      </c>
      <c r="F95" t="s">
        <v>67</v>
      </c>
    </row>
    <row r="96" spans="4:10">
      <c r="D96">
        <v>461188</v>
      </c>
      <c r="F96">
        <f>AVERAGE(D94:D103)</f>
        <v>1167497.7</v>
      </c>
    </row>
    <row r="97" spans="4:6">
      <c r="D97">
        <v>1574599</v>
      </c>
      <c r="F97" t="s">
        <v>68</v>
      </c>
    </row>
    <row r="98" spans="4:6">
      <c r="D98">
        <v>370552</v>
      </c>
      <c r="F98">
        <f>_xlfn.STDEV.S(D94:D103)</f>
        <v>900615.59582852363</v>
      </c>
    </row>
    <row r="99" spans="4:6">
      <c r="D99">
        <v>1784934</v>
      </c>
      <c r="F99" t="s">
        <v>69</v>
      </c>
    </row>
    <row r="100" spans="4:6">
      <c r="D100">
        <v>399922</v>
      </c>
      <c r="F100" t="s">
        <v>70</v>
      </c>
    </row>
    <row r="101" spans="4:6">
      <c r="D101">
        <v>2696451</v>
      </c>
    </row>
    <row r="102" spans="4:6">
      <c r="D102">
        <v>840606</v>
      </c>
    </row>
    <row r="103" spans="4:6">
      <c r="D103">
        <v>2322238</v>
      </c>
    </row>
    <row r="105" spans="4:6">
      <c r="D105" t="s">
        <v>65</v>
      </c>
    </row>
    <row r="106" spans="4:6">
      <c r="D106" s="3">
        <v>634108</v>
      </c>
    </row>
    <row r="107" spans="4:6">
      <c r="D107" s="3">
        <v>2203163</v>
      </c>
    </row>
    <row r="108" spans="4:6">
      <c r="D108" s="3">
        <v>2298538</v>
      </c>
    </row>
    <row r="109" spans="4:6">
      <c r="D109" s="3">
        <v>149337</v>
      </c>
    </row>
    <row r="110" spans="4:6">
      <c r="D110" s="3">
        <v>1829209</v>
      </c>
    </row>
    <row r="111" spans="4:6">
      <c r="D111" s="3">
        <v>166661</v>
      </c>
    </row>
    <row r="112" spans="4:6">
      <c r="D112" s="3">
        <v>525126</v>
      </c>
    </row>
    <row r="113" spans="4:4">
      <c r="D113" s="3">
        <v>1401078</v>
      </c>
    </row>
    <row r="114" spans="4:4">
      <c r="D114" s="3">
        <v>703381</v>
      </c>
    </row>
    <row r="117" spans="4:4">
      <c r="D117" t="s">
        <v>66</v>
      </c>
    </row>
    <row r="118" spans="4:4">
      <c r="D118">
        <v>373581</v>
      </c>
    </row>
    <row r="119" spans="4:4">
      <c r="D119">
        <v>738029</v>
      </c>
    </row>
    <row r="120" spans="4:4">
      <c r="D120">
        <v>315865</v>
      </c>
    </row>
    <row r="121" spans="4:4">
      <c r="D121">
        <v>346898</v>
      </c>
    </row>
    <row r="122" spans="4:4">
      <c r="D122">
        <v>173468</v>
      </c>
    </row>
    <row r="123" spans="4:4">
      <c r="D123">
        <v>186052</v>
      </c>
    </row>
    <row r="124" spans="4:4">
      <c r="D124">
        <v>225775</v>
      </c>
    </row>
    <row r="125" spans="4:4">
      <c r="D125">
        <v>258082</v>
      </c>
    </row>
    <row r="126" spans="4:4">
      <c r="D126">
        <v>278974</v>
      </c>
    </row>
    <row r="127" spans="4:4">
      <c r="D127">
        <v>320578</v>
      </c>
    </row>
    <row r="128" spans="4:4">
      <c r="D128">
        <v>1017462</v>
      </c>
    </row>
  </sheetData>
  <autoFilter ref="A1:M34">
    <sortState ref="A2:M32">
      <sortCondition descending="1" ref="K2:K32"/>
    </sortState>
  </autoFilter>
  <sortState ref="A2:N32">
    <sortCondition ref="M2:M3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HMGC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Kumar R G</dc:creator>
  <cp:lastModifiedBy>Man Mohan Tiwari</cp:lastModifiedBy>
  <dcterms:created xsi:type="dcterms:W3CDTF">2023-06-13T04:51:30Z</dcterms:created>
  <dcterms:modified xsi:type="dcterms:W3CDTF">2023-06-15T07:10:36Z</dcterms:modified>
</cp:coreProperties>
</file>