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280" documentId="8_{D185F033-9BB3-414F-800D-5ED8E963ABD1}" xr6:coauthVersionLast="47" xr6:coauthVersionMax="47" xr10:uidLastSave="{35786995-33B4-4C70-B0CE-D77ABCD5EF4B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5" i="1" l="1"/>
  <c r="AD3" i="1"/>
  <c r="AD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2" i="1"/>
  <c r="AD43" i="1"/>
  <c r="AD44" i="1"/>
  <c r="AD45" i="1"/>
  <c r="AD46" i="1"/>
  <c r="AD48" i="1"/>
  <c r="AD49" i="1"/>
  <c r="AD50" i="1"/>
  <c r="AD51" i="1"/>
  <c r="AD52" i="1"/>
  <c r="AD53" i="1"/>
  <c r="AD54" i="1"/>
  <c r="AD55" i="1"/>
  <c r="AD56" i="1"/>
  <c r="AD58" i="1"/>
  <c r="AD59" i="1"/>
  <c r="AD60" i="1"/>
  <c r="AD62" i="1"/>
  <c r="AD63" i="1"/>
  <c r="AD64" i="1"/>
  <c r="AD2" i="1"/>
  <c r="N65" i="1"/>
  <c r="L65" i="1"/>
  <c r="Q65" i="1"/>
  <c r="AC6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2" i="1"/>
  <c r="AB68" i="1"/>
  <c r="AB66" i="1"/>
  <c r="AB65" i="1"/>
  <c r="AA68" i="1"/>
  <c r="AA65" i="1"/>
  <c r="AA3" i="1"/>
  <c r="AA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2" i="1"/>
  <c r="AA43" i="1"/>
  <c r="AA44" i="1"/>
  <c r="AA45" i="1"/>
  <c r="AA46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2" i="1"/>
  <c r="AA63" i="1"/>
  <c r="AA64" i="1"/>
  <c r="AA2" i="1"/>
  <c r="Z65" i="1"/>
  <c r="Z68" i="1"/>
  <c r="Y37" i="1"/>
  <c r="G65" i="1"/>
  <c r="S65" i="1"/>
  <c r="M65" i="1"/>
  <c r="Q9" i="1"/>
  <c r="S9" i="1" s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2" i="1"/>
  <c r="S43" i="1"/>
  <c r="S44" i="1"/>
  <c r="S45" i="1"/>
  <c r="S46" i="1"/>
  <c r="S48" i="1"/>
  <c r="S49" i="1"/>
  <c r="S51" i="1"/>
  <c r="S52" i="1"/>
  <c r="S53" i="1"/>
  <c r="S54" i="1"/>
  <c r="S55" i="1"/>
  <c r="S56" i="1"/>
  <c r="S58" i="1"/>
  <c r="S59" i="1"/>
  <c r="S60" i="1"/>
  <c r="S62" i="1"/>
  <c r="S63" i="1"/>
  <c r="S64" i="1"/>
  <c r="Q10" i="1"/>
  <c r="Q12" i="1"/>
  <c r="Q13" i="1"/>
  <c r="Q14" i="1"/>
  <c r="Q15" i="1"/>
  <c r="Q16" i="1"/>
  <c r="Q18" i="1"/>
  <c r="Q19" i="1"/>
  <c r="Q20" i="1"/>
  <c r="Q22" i="1"/>
  <c r="Q24" i="1"/>
  <c r="Q25" i="1"/>
  <c r="Q26" i="1"/>
  <c r="Q27" i="1"/>
  <c r="Q28" i="1"/>
  <c r="Q29" i="1"/>
  <c r="Q30" i="1"/>
  <c r="Q31" i="1"/>
  <c r="Q32" i="1"/>
  <c r="Q33" i="1"/>
  <c r="Q34" i="1"/>
  <c r="Q36" i="1"/>
  <c r="Q37" i="1"/>
  <c r="Q38" i="1"/>
  <c r="Q39" i="1"/>
  <c r="Q42" i="1"/>
  <c r="Q43" i="1"/>
  <c r="Q44" i="1"/>
  <c r="Q45" i="1"/>
  <c r="Q46" i="1"/>
  <c r="Q49" i="1"/>
  <c r="Q50" i="1"/>
  <c r="Q51" i="1"/>
  <c r="Q52" i="1"/>
  <c r="Q53" i="1"/>
  <c r="Q54" i="1"/>
  <c r="Q56" i="1"/>
  <c r="Q59" i="1"/>
  <c r="Q60" i="1"/>
  <c r="Q62" i="1"/>
  <c r="Q63" i="1"/>
  <c r="Q64" i="1"/>
  <c r="Q7" i="1"/>
  <c r="Q8" i="1"/>
  <c r="Q6" i="1"/>
  <c r="S3" i="1"/>
  <c r="S4" i="1"/>
  <c r="Q3" i="1"/>
  <c r="Q4" i="1"/>
  <c r="S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W4" i="1"/>
  <c r="Y64" i="1"/>
  <c r="W64" i="1"/>
  <c r="V64" i="1"/>
  <c r="Y63" i="1"/>
  <c r="W63" i="1"/>
  <c r="V63" i="1"/>
  <c r="Y62" i="1"/>
  <c r="W62" i="1"/>
  <c r="V62" i="1"/>
  <c r="Y61" i="1"/>
  <c r="W61" i="1"/>
  <c r="V61" i="1"/>
  <c r="Y60" i="1"/>
  <c r="W60" i="1"/>
  <c r="V60" i="1"/>
  <c r="Y59" i="1"/>
  <c r="W59" i="1"/>
  <c r="V59" i="1"/>
  <c r="Y58" i="1"/>
  <c r="W58" i="1"/>
  <c r="V58" i="1"/>
  <c r="Y57" i="1"/>
  <c r="W57" i="1"/>
  <c r="V57" i="1"/>
  <c r="Y56" i="1"/>
  <c r="W56" i="1"/>
  <c r="V56" i="1"/>
  <c r="Y55" i="1"/>
  <c r="W55" i="1"/>
  <c r="V55" i="1"/>
  <c r="Y54" i="1"/>
  <c r="W54" i="1"/>
  <c r="V54" i="1"/>
  <c r="Y53" i="1"/>
  <c r="W53" i="1"/>
  <c r="V53" i="1"/>
  <c r="Y52" i="1"/>
  <c r="W52" i="1"/>
  <c r="V52" i="1"/>
  <c r="Y51" i="1"/>
  <c r="W51" i="1"/>
  <c r="V51" i="1"/>
  <c r="Y50" i="1"/>
  <c r="W50" i="1"/>
  <c r="V50" i="1"/>
  <c r="Y49" i="1"/>
  <c r="W49" i="1"/>
  <c r="V49" i="1"/>
  <c r="Y48" i="1"/>
  <c r="W48" i="1"/>
  <c r="V48" i="1"/>
  <c r="Y47" i="1"/>
  <c r="W47" i="1"/>
  <c r="V47" i="1"/>
  <c r="Y46" i="1"/>
  <c r="W46" i="1"/>
  <c r="V46" i="1"/>
  <c r="Y45" i="1"/>
  <c r="W45" i="1"/>
  <c r="V45" i="1"/>
  <c r="Y44" i="1"/>
  <c r="W44" i="1"/>
  <c r="V44" i="1"/>
  <c r="Y43" i="1"/>
  <c r="W43" i="1"/>
  <c r="V43" i="1"/>
  <c r="Y42" i="1"/>
  <c r="W42" i="1"/>
  <c r="V42" i="1"/>
  <c r="Y41" i="1"/>
  <c r="W41" i="1"/>
  <c r="V41" i="1"/>
  <c r="Y40" i="1"/>
  <c r="W40" i="1"/>
  <c r="V40" i="1"/>
  <c r="Y39" i="1"/>
  <c r="W39" i="1"/>
  <c r="V39" i="1"/>
  <c r="Y38" i="1"/>
  <c r="W38" i="1"/>
  <c r="V38" i="1"/>
  <c r="W37" i="1"/>
  <c r="V37" i="1"/>
  <c r="Y36" i="1"/>
  <c r="W36" i="1"/>
  <c r="V36" i="1"/>
  <c r="Y35" i="1"/>
  <c r="W35" i="1"/>
  <c r="V35" i="1"/>
  <c r="Y34" i="1"/>
  <c r="W34" i="1"/>
  <c r="V34" i="1"/>
  <c r="Y33" i="1"/>
  <c r="W33" i="1"/>
  <c r="V33" i="1"/>
  <c r="Y32" i="1"/>
  <c r="W32" i="1"/>
  <c r="V32" i="1"/>
  <c r="Y31" i="1"/>
  <c r="W31" i="1"/>
  <c r="V31" i="1"/>
  <c r="Y30" i="1"/>
  <c r="W30" i="1"/>
  <c r="V30" i="1"/>
  <c r="Y29" i="1"/>
  <c r="W29" i="1"/>
  <c r="V29" i="1"/>
  <c r="Y28" i="1"/>
  <c r="W28" i="1"/>
  <c r="V28" i="1"/>
  <c r="Y27" i="1"/>
  <c r="W27" i="1"/>
  <c r="V27" i="1"/>
  <c r="Y26" i="1"/>
  <c r="W26" i="1"/>
  <c r="V26" i="1"/>
  <c r="Y25" i="1"/>
  <c r="W25" i="1"/>
  <c r="V25" i="1"/>
  <c r="Y24" i="1"/>
  <c r="W24" i="1"/>
  <c r="V24" i="1"/>
  <c r="Y23" i="1"/>
  <c r="W23" i="1"/>
  <c r="V23" i="1"/>
  <c r="Y22" i="1"/>
  <c r="W22" i="1"/>
  <c r="V22" i="1"/>
  <c r="Y21" i="1"/>
  <c r="W21" i="1"/>
  <c r="V21" i="1"/>
  <c r="Y20" i="1"/>
  <c r="W20" i="1"/>
  <c r="V20" i="1"/>
  <c r="Y19" i="1"/>
  <c r="W19" i="1"/>
  <c r="V19" i="1"/>
  <c r="Y18" i="1"/>
  <c r="W18" i="1"/>
  <c r="V18" i="1"/>
  <c r="Y17" i="1"/>
  <c r="W17" i="1"/>
  <c r="V17" i="1"/>
  <c r="Y16" i="1"/>
  <c r="W16" i="1"/>
  <c r="V16" i="1"/>
  <c r="Y15" i="1"/>
  <c r="W15" i="1"/>
  <c r="V15" i="1"/>
  <c r="Y14" i="1"/>
  <c r="W14" i="1"/>
  <c r="V14" i="1"/>
  <c r="Y13" i="1"/>
  <c r="W13" i="1"/>
  <c r="V13" i="1"/>
  <c r="Y12" i="1"/>
  <c r="W12" i="1"/>
  <c r="V12" i="1"/>
  <c r="Y11" i="1"/>
  <c r="W11" i="1"/>
  <c r="V11" i="1"/>
  <c r="Y10" i="1"/>
  <c r="W10" i="1"/>
  <c r="V10" i="1"/>
  <c r="Y9" i="1"/>
  <c r="W9" i="1"/>
  <c r="V9" i="1"/>
  <c r="Y8" i="1"/>
  <c r="W8" i="1"/>
  <c r="V8" i="1"/>
  <c r="Y7" i="1"/>
  <c r="W7" i="1"/>
  <c r="V7" i="1"/>
  <c r="Y6" i="1"/>
  <c r="W6" i="1"/>
  <c r="V6" i="1"/>
  <c r="Y5" i="1"/>
  <c r="W5" i="1"/>
  <c r="V5" i="1"/>
  <c r="Y4" i="1"/>
  <c r="V4" i="1"/>
  <c r="Y3" i="1"/>
  <c r="W3" i="1"/>
  <c r="V3" i="1"/>
  <c r="Y2" i="1"/>
  <c r="W2" i="1"/>
  <c r="V2" i="1"/>
  <c r="N64" i="1"/>
  <c r="N63" i="1"/>
  <c r="N62" i="1"/>
  <c r="N61" i="1"/>
  <c r="N60" i="1"/>
  <c r="N59" i="1"/>
  <c r="P58" i="1"/>
  <c r="N58" i="1"/>
  <c r="P57" i="1"/>
  <c r="N57" i="1"/>
  <c r="N56" i="1"/>
  <c r="P55" i="1"/>
  <c r="N55" i="1"/>
  <c r="N54" i="1"/>
  <c r="N53" i="1"/>
  <c r="N52" i="1"/>
  <c r="N51" i="1"/>
  <c r="N50" i="1"/>
  <c r="N49" i="1"/>
  <c r="P48" i="1"/>
  <c r="N48" i="1"/>
  <c r="P47" i="1"/>
  <c r="N47" i="1"/>
  <c r="N46" i="1"/>
  <c r="N45" i="1"/>
  <c r="N44" i="1"/>
  <c r="N43" i="1"/>
  <c r="N42" i="1"/>
  <c r="P41" i="1"/>
  <c r="N41" i="1"/>
  <c r="P40" i="1"/>
  <c r="N40" i="1"/>
  <c r="N39" i="1"/>
  <c r="N38" i="1"/>
  <c r="N37" i="1"/>
  <c r="N36" i="1"/>
  <c r="P35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P21" i="1"/>
  <c r="N20" i="1"/>
  <c r="N19" i="1"/>
  <c r="N18" i="1"/>
  <c r="P17" i="1"/>
  <c r="N16" i="1"/>
  <c r="N15" i="1"/>
  <c r="N14" i="1"/>
  <c r="N13" i="1"/>
  <c r="N12" i="1"/>
  <c r="P11" i="1"/>
  <c r="N10" i="1"/>
  <c r="P9" i="1"/>
  <c r="N7" i="1"/>
  <c r="P6" i="1"/>
  <c r="P5" i="1"/>
  <c r="N5" i="1"/>
  <c r="N4" i="1"/>
  <c r="N3" i="1"/>
  <c r="N2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J57" i="1"/>
  <c r="H57" i="1"/>
  <c r="J56" i="1"/>
  <c r="H56" i="1"/>
  <c r="J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J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J39" i="1"/>
  <c r="H39" i="1"/>
  <c r="J38" i="1"/>
  <c r="H38" i="1"/>
  <c r="J37" i="1"/>
  <c r="H37" i="1"/>
  <c r="J36" i="1"/>
  <c r="H36" i="1"/>
  <c r="J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J20" i="1"/>
  <c r="H20" i="1"/>
  <c r="J19" i="1"/>
  <c r="H19" i="1"/>
  <c r="J18" i="1"/>
  <c r="H18" i="1"/>
  <c r="J17" i="1"/>
  <c r="J16" i="1"/>
  <c r="H16" i="1"/>
  <c r="J15" i="1"/>
  <c r="H15" i="1"/>
  <c r="J14" i="1"/>
  <c r="H14" i="1"/>
  <c r="J13" i="1"/>
  <c r="H13" i="1"/>
  <c r="J12" i="1"/>
  <c r="H12" i="1"/>
  <c r="J11" i="1"/>
  <c r="J10" i="1"/>
  <c r="H10" i="1"/>
  <c r="J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P7" i="1" l="1"/>
  <c r="P18" i="1"/>
  <c r="P63" i="1"/>
  <c r="P12" i="1"/>
  <c r="P54" i="1"/>
  <c r="P61" i="1"/>
  <c r="P20" i="1"/>
  <c r="P19" i="1"/>
  <c r="P23" i="1"/>
</calcChain>
</file>

<file path=xl/sharedStrings.xml><?xml version="1.0" encoding="utf-8"?>
<sst xmlns="http://schemas.openxmlformats.org/spreadsheetml/2006/main" count="109" uniqueCount="96">
  <si>
    <t>ID</t>
  </si>
  <si>
    <t>Date</t>
  </si>
  <si>
    <t>Appt time</t>
  </si>
  <si>
    <t>Sign in</t>
  </si>
  <si>
    <t>B0002</t>
  </si>
  <si>
    <t>B0001</t>
  </si>
  <si>
    <t>B0003</t>
  </si>
  <si>
    <t>B0004</t>
  </si>
  <si>
    <t>B0005</t>
  </si>
  <si>
    <t>B0007</t>
  </si>
  <si>
    <t>B0006</t>
  </si>
  <si>
    <t>B0010</t>
  </si>
  <si>
    <t>B0008</t>
  </si>
  <si>
    <t>B0014</t>
  </si>
  <si>
    <t>B0015</t>
  </si>
  <si>
    <t>B0013</t>
  </si>
  <si>
    <t>B0030</t>
  </si>
  <si>
    <t>B0011</t>
  </si>
  <si>
    <t>B0012</t>
  </si>
  <si>
    <t>B0009</t>
  </si>
  <si>
    <t>B0027</t>
  </si>
  <si>
    <t>B0028</t>
  </si>
  <si>
    <t>B0016</t>
  </si>
  <si>
    <t>B0026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</si>
  <si>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</si>
  <si>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</si>
  <si>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</si>
  <si>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</si>
  <si>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</si>
  <si>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</si>
  <si>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</si>
  <si>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</si>
  <si>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</si>
  <si>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B0029</t>
  </si>
  <si>
    <t>B0061</t>
  </si>
  <si>
    <t>B0063</t>
  </si>
  <si>
    <t>B0062</t>
  </si>
  <si>
    <t>B0057</t>
  </si>
  <si>
    <t>B0064</t>
  </si>
  <si>
    <t>B0053</t>
  </si>
  <si>
    <t>B0054</t>
  </si>
  <si>
    <t>B0055</t>
  </si>
  <si>
    <t>B0056</t>
  </si>
  <si>
    <t>B0050</t>
  </si>
  <si>
    <t>B0058</t>
  </si>
  <si>
    <t>B0032</t>
  </si>
  <si>
    <t>B0042</t>
  </si>
  <si>
    <t>B0060</t>
  </si>
  <si>
    <t>B0052</t>
  </si>
  <si>
    <t>B0051</t>
  </si>
  <si>
    <t>B0043</t>
  </si>
  <si>
    <t>B0047</t>
  </si>
  <si>
    <t>B0049</t>
  </si>
  <si>
    <t>B0046</t>
  </si>
  <si>
    <t>B0031</t>
  </si>
  <si>
    <t>B0048</t>
  </si>
  <si>
    <t>B0040</t>
  </si>
  <si>
    <t>B0044</t>
  </si>
  <si>
    <t>B0041</t>
  </si>
  <si>
    <t>B0045</t>
  </si>
  <si>
    <t>B0034</t>
  </si>
  <si>
    <t>B0038</t>
  </si>
  <si>
    <t>B0037</t>
  </si>
  <si>
    <t>B0035</t>
  </si>
  <si>
    <t>B0039</t>
  </si>
  <si>
    <t>B0033</t>
  </si>
  <si>
    <t>B0036</t>
  </si>
  <si>
    <t>Registration</t>
  </si>
  <si>
    <t>Ready for Interview</t>
  </si>
  <si>
    <t>Interview</t>
  </si>
  <si>
    <t>Machine</t>
  </si>
  <si>
    <t>Manual</t>
  </si>
  <si>
    <t>BLEED TIME MACHINE</t>
  </si>
  <si>
    <t>BLEED TIME MANUAL</t>
  </si>
  <si>
    <t>Exit</t>
  </si>
  <si>
    <t>Walk in? 1 Yes, 0 No</t>
  </si>
  <si>
    <t>REGISTRATION TIME (min.)</t>
  </si>
  <si>
    <t>Questionnaire, then interview</t>
  </si>
  <si>
    <t>Interview, then Questionaire</t>
  </si>
  <si>
    <t>INTERVIEW TIME (min.)</t>
  </si>
  <si>
    <t>QUESTIONNAIRE TIME (min.)</t>
  </si>
  <si>
    <t xml:space="preserve">Canteen Arrival </t>
  </si>
  <si>
    <t>CANTEEN TIME (min.)</t>
  </si>
  <si>
    <t>Machine + Manual</t>
  </si>
  <si>
    <t>Time Questionnaire or Interview Completed</t>
  </si>
  <si>
    <t>DEFERRED</t>
  </si>
  <si>
    <t>null</t>
  </si>
  <si>
    <t>AVERAGES</t>
  </si>
  <si>
    <t>WAIT 1 - Wait Time btwn Sign-in and Registration</t>
  </si>
  <si>
    <t>WAIT 2 - Wait Time btwn Questionnaire and Interview</t>
  </si>
  <si>
    <t>WAIT 3 - Wait Time btwn End of Questionnaire and Bleed</t>
  </si>
  <si>
    <t># Patients:</t>
  </si>
  <si>
    <t>Throughput</t>
  </si>
  <si>
    <t>Total Time (hr):</t>
  </si>
  <si>
    <t>Total Waiting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</si>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</sst>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h:mm;@"/>
    <numFmt numFmtId="166" formatCode="h:mm:ss;@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1" fillId="3" borderId="0" xfId="0" applyNumberFormat="1" applyFont="1" applyFill="1" applyAlignment="1">
      <alignment horizontal="center" vertical="center" wrapText="1"/>
    </xf>
    <xf numFmtId="20" fontId="0" fillId="2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20" fontId="1" fillId="0" borderId="0" xfId="0" applyNumberFormat="1" applyFont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/>
    </xf>
    <xf numFmtId="20" fontId="1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5" borderId="0" xfId="0" applyNumberFormat="1" applyFont="1" applyFill="1" applyAlignment="1">
      <alignment horizontal="center" vertical="center" wrapText="1"/>
    </xf>
    <xf numFmtId="20" fontId="0" fillId="5" borderId="0" xfId="0" applyNumberFormat="1" applyFill="1" applyAlignment="1">
      <alignment horizontal="center" vertical="center"/>
    </xf>
    <xf numFmtId="0" fontId="0" fillId="5" borderId="0" xfId="0" applyFill="1"/>
    <xf numFmtId="165" fontId="0" fillId="5" borderId="0" xfId="0" applyNumberFormat="1" applyFill="1" applyAlignment="1">
      <alignment horizontal="center" vertical="center"/>
    </xf>
    <xf numFmtId="165" fontId="0" fillId="5" borderId="0" xfId="0" applyNumberFormat="1" applyFill="1"/>
    <xf numFmtId="20" fontId="0" fillId="0" borderId="0" xfId="0" applyNumberFormat="1"/>
    <xf numFmtId="2" fontId="0" fillId="0" borderId="0" xfId="0" applyNumberFormat="1"/>
    <xf numFmtId="20" fontId="0" fillId="6" borderId="0" xfId="0" applyNumberFormat="1" applyFill="1" applyAlignment="1">
      <alignment horizontal="center" vertical="center"/>
    </xf>
    <xf numFmtId="165" fontId="0" fillId="0" borderId="0" xfId="0" applyNumberFormat="1"/>
    <xf numFmtId="165" fontId="1" fillId="5" borderId="0" xfId="0" applyNumberFormat="1" applyFont="1" applyFill="1" applyAlignment="1">
      <alignment horizontal="center" vertical="center" wrapText="1"/>
    </xf>
    <xf numFmtId="166" fontId="0" fillId="5" borderId="0" xfId="0" applyNumberFormat="1" applyFill="1"/>
    <xf numFmtId="21" fontId="0" fillId="5" borderId="0" xfId="0" applyNumberFormat="1" applyFill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tabSelected="1" topLeftCell="L46" zoomScale="90" zoomScaleNormal="90" workbookViewId="0">
      <selection activeCell="T74" sqref="T74"/>
    </sheetView>
  </sheetViews>
  <sheetFormatPr defaultRowHeight="14.4" x14ac:dyDescent="0.3"/>
  <cols>
    <col min="2" max="2" width="30" customWidth="1"/>
    <col min="3" max="3" width="9.6640625" customWidth="1"/>
    <col min="4" max="4" width="10.44140625" customWidth="1"/>
    <col min="5" max="5" width="11" customWidth="1"/>
    <col min="6" max="6" width="13.6640625" customWidth="1"/>
    <col min="7" max="7" width="13.6640625" style="17" customWidth="1"/>
    <col min="8" max="8" width="13.88671875" customWidth="1"/>
    <col min="9" max="9" width="9.6640625" customWidth="1"/>
    <col min="10" max="10" width="12.109375" customWidth="1"/>
    <col min="11" max="11" width="11.109375" customWidth="1"/>
    <col min="13" max="13" width="14.5546875" style="19" customWidth="1"/>
    <col min="14" max="14" width="13.21875" customWidth="1"/>
    <col min="15" max="15" width="13.44140625" customWidth="1"/>
    <col min="16" max="18" width="15.6640625" customWidth="1"/>
    <col min="19" max="19" width="15.6640625" style="17" customWidth="1"/>
    <col min="25" max="25" width="14.88671875" customWidth="1"/>
    <col min="30" max="30" width="9.88671875" customWidth="1"/>
  </cols>
  <sheetData>
    <row r="1" spans="1:30" ht="57.6" x14ac:dyDescent="0.3">
      <c r="A1" s="1" t="s">
        <v>0</v>
      </c>
      <c r="B1" s="2" t="s">
        <v>1</v>
      </c>
      <c r="C1" s="14" t="s">
        <v>75</v>
      </c>
      <c r="D1" s="3" t="s">
        <v>2</v>
      </c>
      <c r="E1" s="3" t="s">
        <v>3</v>
      </c>
      <c r="F1" s="3" t="s">
        <v>67</v>
      </c>
      <c r="G1" s="15" t="s">
        <v>88</v>
      </c>
      <c r="H1" s="7" t="s">
        <v>76</v>
      </c>
      <c r="I1" s="11" t="s">
        <v>77</v>
      </c>
      <c r="J1" s="8" t="s">
        <v>80</v>
      </c>
      <c r="K1" s="11" t="s">
        <v>68</v>
      </c>
      <c r="L1" s="3" t="s">
        <v>69</v>
      </c>
      <c r="M1" s="24" t="s">
        <v>89</v>
      </c>
      <c r="N1" s="7" t="s">
        <v>79</v>
      </c>
      <c r="O1" s="11" t="s">
        <v>78</v>
      </c>
      <c r="P1" s="7" t="s">
        <v>80</v>
      </c>
      <c r="Q1" s="7" t="s">
        <v>84</v>
      </c>
      <c r="R1" s="11" t="s">
        <v>83</v>
      </c>
      <c r="S1" s="15" t="s">
        <v>90</v>
      </c>
      <c r="T1" s="3" t="s">
        <v>70</v>
      </c>
      <c r="U1" s="3" t="s">
        <v>71</v>
      </c>
      <c r="V1" s="13" t="s">
        <v>72</v>
      </c>
      <c r="W1" s="13" t="s">
        <v>73</v>
      </c>
      <c r="X1" s="11" t="s">
        <v>81</v>
      </c>
      <c r="Y1" s="13" t="s">
        <v>82</v>
      </c>
      <c r="Z1" s="3" t="s">
        <v>74</v>
      </c>
      <c r="AC1" s="30" t="s">
        <v>94</v>
      </c>
      <c r="AD1" s="30" t="s">
        <v>95</v>
      </c>
    </row>
    <row r="2" spans="1:30" x14ac:dyDescent="0.3">
      <c r="A2" s="4" t="s">
        <v>4</v>
      </c>
      <c r="B2" s="5">
        <v>39867</v>
      </c>
      <c r="C2" s="4">
        <v>0</v>
      </c>
      <c r="D2" s="6">
        <v>0.5625</v>
      </c>
      <c r="E2" s="6">
        <v>0.55902777777777779</v>
      </c>
      <c r="F2" s="6">
        <v>0.56041666666666667</v>
      </c>
      <c r="G2" s="18">
        <f>F2-E2</f>
        <v>1.388888888888884E-3</v>
      </c>
      <c r="H2" s="9">
        <f t="shared" ref="H2:H8" si="0">IF(K2 &gt;0,IF(I2=0,IF(F2&gt;0,K2-F2,"null"),"null"), "null")</f>
        <v>6.2499999999999778E-3</v>
      </c>
      <c r="I2" s="6"/>
      <c r="J2" s="10" t="str">
        <f>IF(I2 &gt;0,IF(K2&gt;0,K2-I2,"null"),"null")</f>
        <v>null</v>
      </c>
      <c r="K2" s="6">
        <v>0.56666666666666665</v>
      </c>
      <c r="L2" s="6">
        <v>0.57222222222222219</v>
      </c>
      <c r="M2" s="18">
        <f>L2-K2</f>
        <v>5.5555555555555358E-3</v>
      </c>
      <c r="N2" s="9">
        <f>IF(L2 &gt;0,IF(O2&gt;0,O2-L2,"null"),"null")</f>
        <v>6.9444444444444198E-4</v>
      </c>
      <c r="O2" s="6">
        <v>0.57291666666666663</v>
      </c>
      <c r="P2" s="9">
        <v>1.3888888888888888E-2</v>
      </c>
      <c r="Q2" s="9">
        <f>O2+P2</f>
        <v>0.58680555555555547</v>
      </c>
      <c r="R2" s="6">
        <f>SUM(T2+U2)</f>
        <v>0.59513888888888888</v>
      </c>
      <c r="S2" s="16">
        <f>SUM(R2-Q2)</f>
        <v>8.3333333333334147E-3</v>
      </c>
      <c r="T2" s="6"/>
      <c r="U2" s="6">
        <v>0.59513888888888888</v>
      </c>
      <c r="V2" s="12" t="str">
        <f t="shared" ref="V2:V64" si="1">IF(T2 &gt;0,IF(X2&gt;0,X2-T2,"null"),"null")</f>
        <v>null</v>
      </c>
      <c r="W2" s="12">
        <f t="shared" ref="W2:W64" si="2">IF(U2 &gt;0,IF(X2&gt;0,X2-U2,"null"),"null")</f>
        <v>9.0277777777777457E-3</v>
      </c>
      <c r="X2" s="6">
        <v>0.60416666666666663</v>
      </c>
      <c r="Y2" s="12">
        <f t="shared" ref="Y2:Y64" si="3">IF(X2 &gt;0,IF(Z2&gt;0,Z2-X2,"null"),"null")</f>
        <v>2.7777777777777679E-3</v>
      </c>
      <c r="Z2" s="6">
        <v>0.6069444444444444</v>
      </c>
      <c r="AA2" s="20">
        <f>Z2 - E2</f>
        <v>4.7916666666666607E-2</v>
      </c>
      <c r="AB2">
        <v>69</v>
      </c>
      <c r="AC2" s="23">
        <f>SUM(G2,M2,S2)</f>
        <v>1.5277777777777835E-2</v>
      </c>
      <c r="AD2" s="20">
        <f>Z2-E2</f>
        <v>4.7916666666666607E-2</v>
      </c>
    </row>
    <row r="3" spans="1:30" x14ac:dyDescent="0.3">
      <c r="A3" s="4" t="s">
        <v>5</v>
      </c>
      <c r="B3" s="5">
        <v>39867</v>
      </c>
      <c r="C3" s="4">
        <v>0</v>
      </c>
      <c r="D3" s="6">
        <v>0.5625</v>
      </c>
      <c r="E3" s="6">
        <v>0.56597222222222221</v>
      </c>
      <c r="F3" s="6">
        <v>0.56597222222222221</v>
      </c>
      <c r="G3" s="18">
        <f t="shared" ref="G3:G64" si="4">F3-E3</f>
        <v>0</v>
      </c>
      <c r="H3" s="9">
        <f t="shared" si="0"/>
        <v>3.4722222222222099E-3</v>
      </c>
      <c r="I3" s="6"/>
      <c r="J3" s="10" t="str">
        <f t="shared" ref="J3:J64" si="5">IF(I3 &gt;0,IF(K3&gt;0,K3-I3,"null"),"null")</f>
        <v>null</v>
      </c>
      <c r="K3" s="6">
        <v>0.56944444444444442</v>
      </c>
      <c r="L3" s="6">
        <v>0.57361111111111118</v>
      </c>
      <c r="M3" s="18">
        <f t="shared" ref="M3:M64" si="6">L3-K3</f>
        <v>4.1666666666667629E-3</v>
      </c>
      <c r="N3" s="9">
        <f t="shared" ref="N3:N64" si="7">IF(L3 &gt;0,IF(O3&gt;0,O3-L3,"null"),"null")</f>
        <v>2.7777777777777679E-3</v>
      </c>
      <c r="O3" s="6">
        <v>0.57638888888888895</v>
      </c>
      <c r="P3" s="9">
        <v>1.5277777777777777E-2</v>
      </c>
      <c r="Q3" s="9">
        <f t="shared" ref="Q3:Q4" si="8">O3+P3</f>
        <v>0.59166666666666667</v>
      </c>
      <c r="R3" s="6">
        <f t="shared" ref="R3:R64" si="9">SUM(T3+U3)</f>
        <v>0.59375</v>
      </c>
      <c r="S3" s="16">
        <f t="shared" ref="S3:S64" si="10">SUM(R3-Q3)</f>
        <v>2.0833333333333259E-3</v>
      </c>
      <c r="T3" s="6"/>
      <c r="U3" s="6">
        <v>0.59375</v>
      </c>
      <c r="V3" s="12" t="str">
        <f t="shared" si="1"/>
        <v>null</v>
      </c>
      <c r="W3" s="12">
        <f t="shared" si="2"/>
        <v>4.8611111111110938E-3</v>
      </c>
      <c r="X3" s="6">
        <v>0.59861111111111109</v>
      </c>
      <c r="Y3" s="12">
        <f t="shared" si="3"/>
        <v>6.9444444444444198E-3</v>
      </c>
      <c r="Z3" s="6">
        <v>0.60555555555555551</v>
      </c>
      <c r="AA3" s="20">
        <f t="shared" ref="AA3:AA64" si="11">Z3 - E3</f>
        <v>3.9583333333333304E-2</v>
      </c>
      <c r="AB3">
        <v>57</v>
      </c>
      <c r="AC3" s="23">
        <f t="shared" ref="AC3:AC64" si="12">SUM(G3,M3,S3)</f>
        <v>6.2500000000000888E-3</v>
      </c>
      <c r="AD3" s="20">
        <f t="shared" ref="AD3:AD64" si="13">Z3-E3</f>
        <v>3.9583333333333304E-2</v>
      </c>
    </row>
    <row r="4" spans="1:30" x14ac:dyDescent="0.3">
      <c r="A4" s="4" t="s">
        <v>6</v>
      </c>
      <c r="B4" s="5">
        <v>39867</v>
      </c>
      <c r="C4" s="4">
        <v>0</v>
      </c>
      <c r="D4" s="6">
        <v>0.5625</v>
      </c>
      <c r="E4" s="6">
        <v>0.56805555555555554</v>
      </c>
      <c r="F4" s="6">
        <v>0.56944444444444442</v>
      </c>
      <c r="G4" s="18">
        <f t="shared" si="4"/>
        <v>1.388888888888884E-3</v>
      </c>
      <c r="H4" s="9">
        <f t="shared" si="0"/>
        <v>8.3333333333334147E-3</v>
      </c>
      <c r="I4" s="6"/>
      <c r="J4" s="10" t="str">
        <f t="shared" si="5"/>
        <v>null</v>
      </c>
      <c r="K4" s="6">
        <v>0.57777777777777783</v>
      </c>
      <c r="L4" s="6">
        <v>0.57777777777777783</v>
      </c>
      <c r="M4" s="18">
        <f t="shared" si="6"/>
        <v>0</v>
      </c>
      <c r="N4" s="9">
        <f t="shared" si="7"/>
        <v>1.2499999999999956E-2</v>
      </c>
      <c r="O4" s="6">
        <v>0.59027777777777779</v>
      </c>
      <c r="P4" s="9">
        <v>1.0416666666666666E-2</v>
      </c>
      <c r="Q4" s="9">
        <f t="shared" si="8"/>
        <v>0.60069444444444442</v>
      </c>
      <c r="R4" s="6">
        <f t="shared" si="9"/>
        <v>0.6069444444444444</v>
      </c>
      <c r="S4" s="16">
        <f t="shared" si="10"/>
        <v>6.2499999999999778E-3</v>
      </c>
      <c r="T4" s="6"/>
      <c r="U4" s="6">
        <v>0.6069444444444444</v>
      </c>
      <c r="V4" s="12" t="str">
        <f t="shared" si="1"/>
        <v>null</v>
      </c>
      <c r="W4" s="12">
        <f>IF(U4 &gt;0,IF(X4&gt;0,X4-U4,"null"),"null")</f>
        <v>8.3333333333334147E-3</v>
      </c>
      <c r="X4" s="6">
        <v>0.61527777777777781</v>
      </c>
      <c r="Y4" s="12">
        <f t="shared" si="3"/>
        <v>4.1666666666666519E-3</v>
      </c>
      <c r="Z4" s="6">
        <v>0.61944444444444446</v>
      </c>
      <c r="AA4" s="20">
        <f t="shared" si="11"/>
        <v>5.1388888888888928E-2</v>
      </c>
      <c r="AB4">
        <v>74</v>
      </c>
      <c r="AC4" s="23">
        <f t="shared" si="12"/>
        <v>7.6388888888888618E-3</v>
      </c>
      <c r="AD4" s="20">
        <f t="shared" si="13"/>
        <v>5.1388888888888928E-2</v>
      </c>
    </row>
    <row r="5" spans="1:30" x14ac:dyDescent="0.3">
      <c r="A5" s="4" t="s">
        <v>7</v>
      </c>
      <c r="B5" s="5">
        <v>39867</v>
      </c>
      <c r="C5" s="4">
        <v>0</v>
      </c>
      <c r="D5" s="6">
        <v>0.58333333333333337</v>
      </c>
      <c r="E5" s="6">
        <v>0.58402777777777781</v>
      </c>
      <c r="F5" s="6">
        <v>0.58472222222222225</v>
      </c>
      <c r="G5" s="18">
        <f t="shared" si="4"/>
        <v>6.9444444444444198E-4</v>
      </c>
      <c r="H5" s="9">
        <f t="shared" si="0"/>
        <v>6.9444444444444198E-3</v>
      </c>
      <c r="I5" s="6"/>
      <c r="J5" s="10" t="str">
        <f t="shared" si="5"/>
        <v>null</v>
      </c>
      <c r="K5" s="6">
        <v>0.59166666666666667</v>
      </c>
      <c r="L5" s="6">
        <v>0.59513888888888888</v>
      </c>
      <c r="M5" s="18">
        <f t="shared" si="6"/>
        <v>3.4722222222222099E-3</v>
      </c>
      <c r="N5" s="22" t="str">
        <f t="shared" si="7"/>
        <v>null</v>
      </c>
      <c r="O5" s="6"/>
      <c r="P5" s="9" t="str">
        <f>IF(O5 &gt;0,IF(T5&gt;0,T5-O5,"null"),"null")</f>
        <v>null</v>
      </c>
      <c r="Q5" s="9"/>
      <c r="R5" s="6">
        <f t="shared" si="9"/>
        <v>0</v>
      </c>
      <c r="S5" s="16" t="s">
        <v>86</v>
      </c>
      <c r="T5" s="6"/>
      <c r="U5" s="6"/>
      <c r="V5" s="12" t="str">
        <f t="shared" si="1"/>
        <v>null</v>
      </c>
      <c r="W5" s="12" t="str">
        <f t="shared" si="2"/>
        <v>null</v>
      </c>
      <c r="X5" s="6"/>
      <c r="Y5" s="12" t="str">
        <f t="shared" si="3"/>
        <v>null</v>
      </c>
      <c r="Z5" s="6"/>
      <c r="AA5" s="20" t="s">
        <v>86</v>
      </c>
      <c r="AC5" s="23">
        <f t="shared" si="12"/>
        <v>4.1666666666666519E-3</v>
      </c>
      <c r="AD5" s="20" t="s">
        <v>86</v>
      </c>
    </row>
    <row r="6" spans="1:30" x14ac:dyDescent="0.3">
      <c r="A6" s="4" t="s">
        <v>8</v>
      </c>
      <c r="B6" s="5">
        <v>39867</v>
      </c>
      <c r="C6" s="4">
        <v>0</v>
      </c>
      <c r="D6" s="6">
        <v>0.58333333333333337</v>
      </c>
      <c r="E6" s="6">
        <v>0.58472222222222225</v>
      </c>
      <c r="F6" s="6">
        <v>0.59027777777777779</v>
      </c>
      <c r="G6" s="18">
        <f t="shared" si="4"/>
        <v>5.5555555555555358E-3</v>
      </c>
      <c r="H6" s="9">
        <f t="shared" si="0"/>
        <v>6.9444444444444198E-3</v>
      </c>
      <c r="I6" s="6"/>
      <c r="J6" s="10" t="str">
        <f t="shared" si="5"/>
        <v>null</v>
      </c>
      <c r="K6" s="6">
        <v>0.59722222222222221</v>
      </c>
      <c r="L6" s="6">
        <v>0.59861111111111109</v>
      </c>
      <c r="M6" s="18">
        <f t="shared" si="6"/>
        <v>1.388888888888884E-3</v>
      </c>
      <c r="N6" s="9">
        <v>6.9444444444444441E-3</v>
      </c>
      <c r="O6" s="6">
        <v>0.60555555555555551</v>
      </c>
      <c r="P6" s="9">
        <f>IF(O6 &gt;0,IF(T6&gt;0,T6-O6,"null"),"null")</f>
        <v>1.1111111111111183E-2</v>
      </c>
      <c r="Q6" s="9">
        <f>O6+P6</f>
        <v>0.6166666666666667</v>
      </c>
      <c r="R6" s="6">
        <f t="shared" si="9"/>
        <v>0.6166666666666667</v>
      </c>
      <c r="S6" s="16">
        <f t="shared" si="10"/>
        <v>0</v>
      </c>
      <c r="T6" s="6">
        <v>0.6166666666666667</v>
      </c>
      <c r="U6" s="6"/>
      <c r="V6" s="12">
        <f t="shared" si="1"/>
        <v>2.9166666666666674E-2</v>
      </c>
      <c r="W6" s="12" t="str">
        <f t="shared" si="2"/>
        <v>null</v>
      </c>
      <c r="X6" s="6">
        <v>0.64583333333333337</v>
      </c>
      <c r="Y6" s="12">
        <f t="shared" si="3"/>
        <v>4.8611111111110938E-3</v>
      </c>
      <c r="Z6" s="6">
        <v>0.65069444444444446</v>
      </c>
      <c r="AA6" s="20">
        <f t="shared" si="11"/>
        <v>6.597222222222221E-2</v>
      </c>
      <c r="AB6">
        <v>95</v>
      </c>
      <c r="AC6" s="23">
        <f t="shared" si="12"/>
        <v>6.9444444444444198E-3</v>
      </c>
      <c r="AD6" s="20">
        <f t="shared" si="13"/>
        <v>6.597222222222221E-2</v>
      </c>
    </row>
    <row r="7" spans="1:30" x14ac:dyDescent="0.3">
      <c r="A7" s="4" t="s">
        <v>9</v>
      </c>
      <c r="B7" s="5">
        <v>39867</v>
      </c>
      <c r="C7" s="4">
        <v>0</v>
      </c>
      <c r="D7" s="6">
        <v>0.625</v>
      </c>
      <c r="E7" s="6">
        <v>0.61944444444444446</v>
      </c>
      <c r="F7" s="6">
        <v>0.61944444444444446</v>
      </c>
      <c r="G7" s="18">
        <f t="shared" si="4"/>
        <v>0</v>
      </c>
      <c r="H7" s="9">
        <f t="shared" si="0"/>
        <v>9.0277777777777457E-3</v>
      </c>
      <c r="I7" s="6"/>
      <c r="J7" s="10" t="str">
        <f t="shared" si="5"/>
        <v>null</v>
      </c>
      <c r="K7" s="6">
        <v>0.62847222222222221</v>
      </c>
      <c r="L7" s="6">
        <v>0.62847222222222221</v>
      </c>
      <c r="M7" s="18">
        <f t="shared" si="6"/>
        <v>0</v>
      </c>
      <c r="N7" s="9">
        <f t="shared" si="7"/>
        <v>0</v>
      </c>
      <c r="O7" s="6">
        <v>0.62847222222222221</v>
      </c>
      <c r="P7" s="9">
        <f>IF(O7 &gt;0,IF(T7&gt;0,T7-O7,"null"),"null")</f>
        <v>1.9444444444444486E-2</v>
      </c>
      <c r="Q7" s="9">
        <f t="shared" ref="Q7:Q64" si="14">O7+P7</f>
        <v>0.6479166666666667</v>
      </c>
      <c r="R7" s="6">
        <f t="shared" si="9"/>
        <v>0.6479166666666667</v>
      </c>
      <c r="S7" s="16">
        <f t="shared" si="10"/>
        <v>0</v>
      </c>
      <c r="T7" s="6">
        <v>0.6479166666666667</v>
      </c>
      <c r="U7" s="6"/>
      <c r="V7" s="12">
        <f t="shared" si="1"/>
        <v>7.5694444444444398E-2</v>
      </c>
      <c r="W7" s="12" t="str">
        <f t="shared" si="2"/>
        <v>null</v>
      </c>
      <c r="X7" s="6">
        <v>0.72361111111111109</v>
      </c>
      <c r="Y7" s="12">
        <f t="shared" si="3"/>
        <v>0</v>
      </c>
      <c r="Z7" s="6">
        <v>0.72361111111111109</v>
      </c>
      <c r="AA7" s="20">
        <f t="shared" si="11"/>
        <v>0.10416666666666663</v>
      </c>
      <c r="AB7">
        <v>150</v>
      </c>
      <c r="AC7" s="23">
        <f t="shared" si="12"/>
        <v>0</v>
      </c>
      <c r="AD7" s="20">
        <f t="shared" si="13"/>
        <v>0.10416666666666663</v>
      </c>
    </row>
    <row r="8" spans="1:30" x14ac:dyDescent="0.3">
      <c r="A8" s="4" t="s">
        <v>10</v>
      </c>
      <c r="B8" s="5">
        <v>39867</v>
      </c>
      <c r="C8" s="4">
        <v>1</v>
      </c>
      <c r="D8" s="6"/>
      <c r="E8" s="6">
        <v>0.625</v>
      </c>
      <c r="F8" s="6">
        <v>0.62569444444444444</v>
      </c>
      <c r="G8" s="18">
        <f t="shared" si="4"/>
        <v>6.9444444444444198E-4</v>
      </c>
      <c r="H8" s="9">
        <f t="shared" si="0"/>
        <v>9.7222222222221877E-3</v>
      </c>
      <c r="I8" s="6"/>
      <c r="J8" s="10" t="str">
        <f t="shared" si="5"/>
        <v>null</v>
      </c>
      <c r="K8" s="6">
        <v>0.63541666666666663</v>
      </c>
      <c r="L8" s="6">
        <v>0.63888888888888895</v>
      </c>
      <c r="M8" s="18">
        <f t="shared" si="6"/>
        <v>3.4722222222223209E-3</v>
      </c>
      <c r="N8" s="9">
        <v>3.472222222222222E-3</v>
      </c>
      <c r="O8" s="6">
        <v>0.64236111111111105</v>
      </c>
      <c r="P8" s="9">
        <v>6.9444444444444441E-3</v>
      </c>
      <c r="Q8" s="9">
        <f t="shared" si="14"/>
        <v>0.64930555555555547</v>
      </c>
      <c r="R8" s="6">
        <f t="shared" si="9"/>
        <v>0.64930555555555558</v>
      </c>
      <c r="S8" s="16">
        <f t="shared" si="10"/>
        <v>1.1102230246251565E-16</v>
      </c>
      <c r="T8" s="6"/>
      <c r="U8" s="6">
        <v>0.64930555555555558</v>
      </c>
      <c r="V8" s="12" t="str">
        <f t="shared" si="1"/>
        <v>null</v>
      </c>
      <c r="W8" s="12">
        <f t="shared" si="2"/>
        <v>7.6388888888888618E-3</v>
      </c>
      <c r="X8" s="6">
        <v>0.65694444444444444</v>
      </c>
      <c r="Y8" s="12">
        <f t="shared" si="3"/>
        <v>6.9444444444444198E-3</v>
      </c>
      <c r="Z8" s="6">
        <v>0.66388888888888886</v>
      </c>
      <c r="AA8" s="20">
        <f t="shared" si="11"/>
        <v>3.8888888888888862E-2</v>
      </c>
      <c r="AB8">
        <v>56</v>
      </c>
      <c r="AC8" s="23">
        <f t="shared" si="12"/>
        <v>4.1666666666668739E-3</v>
      </c>
      <c r="AD8" s="20">
        <f t="shared" si="13"/>
        <v>3.8888888888888862E-2</v>
      </c>
    </row>
    <row r="9" spans="1:30" x14ac:dyDescent="0.3">
      <c r="A9" s="4" t="s">
        <v>11</v>
      </c>
      <c r="B9" s="5">
        <v>39867</v>
      </c>
      <c r="C9" s="4">
        <v>0</v>
      </c>
      <c r="D9" s="6">
        <v>0.72916666666666663</v>
      </c>
      <c r="E9" s="6">
        <v>0.6875</v>
      </c>
      <c r="F9" s="6">
        <v>0.6875</v>
      </c>
      <c r="G9" s="18">
        <f t="shared" si="4"/>
        <v>0</v>
      </c>
      <c r="H9" s="9">
        <v>3.472222222222222E-3</v>
      </c>
      <c r="I9" s="6">
        <v>0.69097222222222221</v>
      </c>
      <c r="J9" s="10">
        <f t="shared" si="5"/>
        <v>3.4722222222223209E-3</v>
      </c>
      <c r="K9" s="6">
        <v>0.69444444444444453</v>
      </c>
      <c r="L9" s="6">
        <v>0.69444444444444453</v>
      </c>
      <c r="M9" s="18">
        <f t="shared" si="6"/>
        <v>0</v>
      </c>
      <c r="N9" s="9">
        <v>8.3333333333333332E-3</v>
      </c>
      <c r="O9" s="22"/>
      <c r="P9" s="9" t="str">
        <f>IF(O9 &gt;0,IF(T9&gt;0,T9-O9,"null"),"null")</f>
        <v>null</v>
      </c>
      <c r="Q9" s="9">
        <f>L9+N9</f>
        <v>0.70277777777777783</v>
      </c>
      <c r="R9" s="6">
        <f t="shared" si="9"/>
        <v>0.70277777777777783</v>
      </c>
      <c r="S9" s="16">
        <f t="shared" si="10"/>
        <v>0</v>
      </c>
      <c r="T9" s="6">
        <v>0.70277777777777783</v>
      </c>
      <c r="U9" s="6"/>
      <c r="V9" s="12">
        <f t="shared" si="1"/>
        <v>5.7638888888888795E-2</v>
      </c>
      <c r="W9" s="12" t="str">
        <f t="shared" si="2"/>
        <v>null</v>
      </c>
      <c r="X9" s="6">
        <v>0.76041666666666663</v>
      </c>
      <c r="Y9" s="12">
        <f t="shared" si="3"/>
        <v>0</v>
      </c>
      <c r="Z9" s="6">
        <v>0.76041666666666663</v>
      </c>
      <c r="AA9" s="20">
        <f t="shared" si="11"/>
        <v>7.291666666666663E-2</v>
      </c>
      <c r="AB9">
        <v>105</v>
      </c>
      <c r="AC9" s="23">
        <f t="shared" si="12"/>
        <v>0</v>
      </c>
      <c r="AD9" s="20">
        <f t="shared" si="13"/>
        <v>7.291666666666663E-2</v>
      </c>
    </row>
    <row r="10" spans="1:30" x14ac:dyDescent="0.3">
      <c r="A10" s="4" t="s">
        <v>12</v>
      </c>
      <c r="B10" s="5">
        <v>39867</v>
      </c>
      <c r="C10" s="4">
        <v>0</v>
      </c>
      <c r="D10" s="6">
        <v>0.70833333333333337</v>
      </c>
      <c r="E10" s="6">
        <v>0.70833333333333337</v>
      </c>
      <c r="F10" s="6">
        <v>0.70972222222222225</v>
      </c>
      <c r="G10" s="18">
        <f t="shared" si="4"/>
        <v>1.388888888888884E-3</v>
      </c>
      <c r="H10" s="9">
        <f>IF(K10 &gt;0,IF(I10=0,IF(F10&gt;0,K10-F10,"null"),"null"), "null")</f>
        <v>8.3333333333333037E-3</v>
      </c>
      <c r="I10" s="6"/>
      <c r="J10" s="10" t="str">
        <f t="shared" si="5"/>
        <v>null</v>
      </c>
      <c r="K10" s="6">
        <v>0.71805555555555556</v>
      </c>
      <c r="L10" s="6">
        <v>0.71805555555555556</v>
      </c>
      <c r="M10" s="18">
        <f t="shared" si="6"/>
        <v>0</v>
      </c>
      <c r="N10" s="9">
        <f t="shared" si="7"/>
        <v>6.9444444444444198E-4</v>
      </c>
      <c r="O10" s="6">
        <v>0.71875</v>
      </c>
      <c r="P10" s="9">
        <v>5.5555555555555558E-3</v>
      </c>
      <c r="Q10" s="9">
        <f t="shared" si="14"/>
        <v>0.72430555555555554</v>
      </c>
      <c r="R10" s="6">
        <f t="shared" si="9"/>
        <v>0.72569444444444453</v>
      </c>
      <c r="S10" s="16">
        <f t="shared" si="10"/>
        <v>1.388888888888995E-3</v>
      </c>
      <c r="T10" s="6"/>
      <c r="U10" s="6">
        <v>0.72569444444444453</v>
      </c>
      <c r="V10" s="12" t="str">
        <f t="shared" si="1"/>
        <v>null</v>
      </c>
      <c r="W10" s="12">
        <f t="shared" si="2"/>
        <v>6.9444444444443088E-3</v>
      </c>
      <c r="X10" s="6">
        <v>0.73263888888888884</v>
      </c>
      <c r="Y10" s="12">
        <f t="shared" si="3"/>
        <v>1.041666666666663E-2</v>
      </c>
      <c r="Z10" s="6">
        <v>0.74305555555555547</v>
      </c>
      <c r="AA10" s="20">
        <f t="shared" si="11"/>
        <v>3.4722222222222099E-2</v>
      </c>
      <c r="AB10">
        <v>50</v>
      </c>
      <c r="AC10" s="23">
        <f t="shared" si="12"/>
        <v>2.7777777777778789E-3</v>
      </c>
      <c r="AD10" s="20">
        <f t="shared" si="13"/>
        <v>3.4722222222222099E-2</v>
      </c>
    </row>
    <row r="11" spans="1:30" x14ac:dyDescent="0.3">
      <c r="A11" s="4" t="s">
        <v>13</v>
      </c>
      <c r="B11" s="5">
        <v>39867</v>
      </c>
      <c r="C11" s="4">
        <v>1</v>
      </c>
      <c r="D11" s="6"/>
      <c r="E11" s="6">
        <v>0.71180555555555547</v>
      </c>
      <c r="F11" s="6">
        <v>0.71527777777777779</v>
      </c>
      <c r="G11" s="18">
        <f t="shared" si="4"/>
        <v>3.4722222222223209E-3</v>
      </c>
      <c r="H11" s="9">
        <v>3.472222222222222E-3</v>
      </c>
      <c r="I11" s="6">
        <v>0.71875</v>
      </c>
      <c r="J11" s="10">
        <f t="shared" si="5"/>
        <v>6.9444444444445308E-3</v>
      </c>
      <c r="K11" s="6">
        <v>0.72569444444444453</v>
      </c>
      <c r="L11" s="6">
        <v>0.72916666666666663</v>
      </c>
      <c r="M11" s="18">
        <f t="shared" si="6"/>
        <v>3.4722222222220989E-3</v>
      </c>
      <c r="N11" s="9">
        <v>6.9444444444444441E-3</v>
      </c>
      <c r="O11" s="22"/>
      <c r="P11" s="9" t="str">
        <f>IF(O11 &gt;0,IF(T11&gt;0,T11-O11,"null"),"null")</f>
        <v>null</v>
      </c>
      <c r="Q11" s="9">
        <v>0.73611111111111116</v>
      </c>
      <c r="R11" s="6">
        <f t="shared" si="9"/>
        <v>0.7368055555555556</v>
      </c>
      <c r="S11" s="16">
        <f t="shared" si="10"/>
        <v>6.9444444444444198E-4</v>
      </c>
      <c r="T11" s="6"/>
      <c r="U11" s="6">
        <v>0.7368055555555556</v>
      </c>
      <c r="V11" s="12" t="str">
        <f t="shared" si="1"/>
        <v>null</v>
      </c>
      <c r="W11" s="12">
        <f t="shared" si="2"/>
        <v>1.3194444444444398E-2</v>
      </c>
      <c r="X11" s="6">
        <v>0.75</v>
      </c>
      <c r="Y11" s="12">
        <f t="shared" si="3"/>
        <v>1.041666666666663E-2</v>
      </c>
      <c r="Z11" s="6">
        <v>0.76041666666666663</v>
      </c>
      <c r="AA11" s="20">
        <f t="shared" si="11"/>
        <v>4.861111111111116E-2</v>
      </c>
      <c r="AB11">
        <v>70</v>
      </c>
      <c r="AC11" s="23">
        <f t="shared" si="12"/>
        <v>7.6388888888888618E-3</v>
      </c>
      <c r="AD11" s="20">
        <f t="shared" si="13"/>
        <v>4.861111111111116E-2</v>
      </c>
    </row>
    <row r="12" spans="1:30" x14ac:dyDescent="0.3">
      <c r="A12" s="4" t="s">
        <v>14</v>
      </c>
      <c r="B12" s="5">
        <v>39867</v>
      </c>
      <c r="C12" s="4">
        <v>0</v>
      </c>
      <c r="D12" s="6">
        <v>0.70833333333333337</v>
      </c>
      <c r="E12" s="6">
        <v>0.71180555555555547</v>
      </c>
      <c r="F12" s="6">
        <v>0.71666666666666667</v>
      </c>
      <c r="G12" s="18">
        <f t="shared" si="4"/>
        <v>4.8611111111112049E-3</v>
      </c>
      <c r="H12" s="9">
        <f>IF(K12 &gt;0,IF(I12=0,IF(F12&gt;0,K12-F12,"null"),"null"), "null")</f>
        <v>4.1666666666666519E-3</v>
      </c>
      <c r="I12" s="6"/>
      <c r="J12" s="10" t="str">
        <f t="shared" si="5"/>
        <v>null</v>
      </c>
      <c r="K12" s="6">
        <v>0.72083333333333333</v>
      </c>
      <c r="L12" s="6">
        <v>0.72083333333333333</v>
      </c>
      <c r="M12" s="18">
        <f t="shared" si="6"/>
        <v>0</v>
      </c>
      <c r="N12" s="9">
        <f t="shared" si="7"/>
        <v>0</v>
      </c>
      <c r="O12" s="6">
        <v>0.72083333333333333</v>
      </c>
      <c r="P12" s="9">
        <f>IF(O12 &gt;0,IF(T12&gt;0,T12-O12,"null"),"null")</f>
        <v>7.6388888888889728E-3</v>
      </c>
      <c r="Q12" s="9">
        <f t="shared" si="14"/>
        <v>0.7284722222222223</v>
      </c>
      <c r="R12" s="6">
        <f t="shared" si="9"/>
        <v>0.7284722222222223</v>
      </c>
      <c r="S12" s="16">
        <f t="shared" si="10"/>
        <v>0</v>
      </c>
      <c r="T12" s="6">
        <v>0.7284722222222223</v>
      </c>
      <c r="U12" s="6"/>
      <c r="V12" s="12">
        <f t="shared" si="1"/>
        <v>2.8472222222222232E-2</v>
      </c>
      <c r="W12" s="12" t="str">
        <f t="shared" si="2"/>
        <v>null</v>
      </c>
      <c r="X12" s="6">
        <v>0.75694444444444453</v>
      </c>
      <c r="Y12" s="12">
        <f t="shared" si="3"/>
        <v>6.9444444444433095E-4</v>
      </c>
      <c r="Z12" s="6">
        <v>0.75763888888888886</v>
      </c>
      <c r="AA12" s="20">
        <f t="shared" si="11"/>
        <v>4.5833333333333393E-2</v>
      </c>
      <c r="AB12">
        <v>66</v>
      </c>
      <c r="AC12" s="23">
        <f t="shared" si="12"/>
        <v>4.8611111111112049E-3</v>
      </c>
      <c r="AD12" s="20">
        <f t="shared" si="13"/>
        <v>4.5833333333333393E-2</v>
      </c>
    </row>
    <row r="13" spans="1:30" x14ac:dyDescent="0.3">
      <c r="A13" s="4" t="s">
        <v>15</v>
      </c>
      <c r="B13" s="5">
        <v>39867</v>
      </c>
      <c r="C13" s="4">
        <v>0</v>
      </c>
      <c r="D13" s="6">
        <v>0.72916666666666663</v>
      </c>
      <c r="E13" s="6">
        <v>0.71527777777777779</v>
      </c>
      <c r="F13" s="6">
        <v>0.72569444444444453</v>
      </c>
      <c r="G13" s="18">
        <f t="shared" si="4"/>
        <v>1.0416666666666741E-2</v>
      </c>
      <c r="H13" s="9">
        <f>IF(K13 &gt;0,IF(I13=0,IF(F13&gt;0,K13-F13,"null"),"null"), "null")</f>
        <v>6.9444444444443088E-3</v>
      </c>
      <c r="I13" s="6"/>
      <c r="J13" s="10" t="str">
        <f t="shared" si="5"/>
        <v>null</v>
      </c>
      <c r="K13" s="6">
        <v>0.73263888888888884</v>
      </c>
      <c r="L13" s="6">
        <v>0.73333333333333339</v>
      </c>
      <c r="M13" s="18">
        <f t="shared" si="6"/>
        <v>6.94444444444553E-4</v>
      </c>
      <c r="N13" s="9">
        <f t="shared" si="7"/>
        <v>6.9444444444443088E-3</v>
      </c>
      <c r="O13" s="6">
        <v>0.7402777777777777</v>
      </c>
      <c r="P13" s="9">
        <v>3.472222222222222E-3</v>
      </c>
      <c r="Q13" s="9">
        <f t="shared" si="14"/>
        <v>0.74374999999999991</v>
      </c>
      <c r="R13" s="6">
        <f t="shared" si="9"/>
        <v>0.74583333333333324</v>
      </c>
      <c r="S13" s="16">
        <f t="shared" si="10"/>
        <v>2.0833333333333259E-3</v>
      </c>
      <c r="T13" s="6"/>
      <c r="U13" s="6">
        <v>0.74583333333333324</v>
      </c>
      <c r="V13" s="12" t="str">
        <f t="shared" si="1"/>
        <v>null</v>
      </c>
      <c r="W13" s="12">
        <f t="shared" si="2"/>
        <v>7.6388888888889728E-3</v>
      </c>
      <c r="X13" s="6">
        <v>0.75347222222222221</v>
      </c>
      <c r="Y13" s="12">
        <f t="shared" si="3"/>
        <v>1.041666666666663E-2</v>
      </c>
      <c r="Z13" s="6">
        <v>0.76388888888888884</v>
      </c>
      <c r="AA13" s="20">
        <f t="shared" si="11"/>
        <v>4.8611111111111049E-2</v>
      </c>
      <c r="AB13">
        <v>70</v>
      </c>
      <c r="AC13" s="23">
        <f t="shared" si="12"/>
        <v>1.319444444444462E-2</v>
      </c>
      <c r="AD13" s="20">
        <f t="shared" si="13"/>
        <v>4.8611111111111049E-2</v>
      </c>
    </row>
    <row r="14" spans="1:30" x14ac:dyDescent="0.3">
      <c r="A14" s="4" t="s">
        <v>16</v>
      </c>
      <c r="B14" s="5">
        <v>39867</v>
      </c>
      <c r="C14" s="4">
        <v>0</v>
      </c>
      <c r="D14" s="6">
        <v>0.70833333333333337</v>
      </c>
      <c r="E14" s="6">
        <v>0.71527777777777779</v>
      </c>
      <c r="F14" s="6">
        <v>0.71875</v>
      </c>
      <c r="G14" s="18">
        <f t="shared" si="4"/>
        <v>3.4722222222222099E-3</v>
      </c>
      <c r="H14" s="9">
        <f>IF(K14 &gt;0,IF(I14=0,IF(F14&gt;0,K14-F14,"null"),"null"), "null")</f>
        <v>6.9444444444445308E-3</v>
      </c>
      <c r="I14" s="6"/>
      <c r="J14" s="10" t="str">
        <f t="shared" si="5"/>
        <v>null</v>
      </c>
      <c r="K14" s="6">
        <v>0.72569444444444453</v>
      </c>
      <c r="L14" s="6">
        <v>0.72569444444444453</v>
      </c>
      <c r="M14" s="18">
        <f t="shared" si="6"/>
        <v>0</v>
      </c>
      <c r="N14" s="9">
        <f t="shared" si="7"/>
        <v>3.4722222222220989E-3</v>
      </c>
      <c r="O14" s="6">
        <v>0.72916666666666663</v>
      </c>
      <c r="P14" s="9">
        <v>5.5555555555555558E-3</v>
      </c>
      <c r="Q14" s="9">
        <f t="shared" si="14"/>
        <v>0.73472222222222217</v>
      </c>
      <c r="R14" s="6">
        <f t="shared" si="9"/>
        <v>0.73472222222222217</v>
      </c>
      <c r="S14" s="16">
        <f t="shared" si="10"/>
        <v>0</v>
      </c>
      <c r="T14" s="6"/>
      <c r="U14" s="6">
        <v>0.73472222222222217</v>
      </c>
      <c r="V14" s="12" t="str">
        <f t="shared" si="1"/>
        <v>null</v>
      </c>
      <c r="W14" s="12">
        <f t="shared" si="2"/>
        <v>8.3333333333333037E-3</v>
      </c>
      <c r="X14" s="6">
        <v>0.74305555555555547</v>
      </c>
      <c r="Y14" s="12">
        <f t="shared" si="3"/>
        <v>6.9444444444445308E-3</v>
      </c>
      <c r="Z14" s="6">
        <v>0.75</v>
      </c>
      <c r="AA14" s="20">
        <f t="shared" si="11"/>
        <v>3.472222222222221E-2</v>
      </c>
      <c r="AB14">
        <v>50</v>
      </c>
      <c r="AC14" s="23">
        <f t="shared" si="12"/>
        <v>3.4722222222222099E-3</v>
      </c>
      <c r="AD14" s="20">
        <f t="shared" si="13"/>
        <v>3.472222222222221E-2</v>
      </c>
    </row>
    <row r="15" spans="1:30" x14ac:dyDescent="0.3">
      <c r="A15" s="4" t="s">
        <v>17</v>
      </c>
      <c r="B15" s="5">
        <v>39867</v>
      </c>
      <c r="C15" s="4">
        <v>1</v>
      </c>
      <c r="D15" s="6"/>
      <c r="E15" s="6">
        <v>0.71875</v>
      </c>
      <c r="F15" s="6">
        <v>0.72222222222222221</v>
      </c>
      <c r="G15" s="18">
        <f t="shared" si="4"/>
        <v>3.4722222222222099E-3</v>
      </c>
      <c r="H15" s="9">
        <f>IF(K15 &gt;0,IF(I15=0,IF(F15&gt;0,K15-F15,"null"),"null"), "null")</f>
        <v>3.4722222222223209E-3</v>
      </c>
      <c r="I15" s="6"/>
      <c r="J15" s="10" t="str">
        <f t="shared" si="5"/>
        <v>null</v>
      </c>
      <c r="K15" s="6">
        <v>0.72569444444444453</v>
      </c>
      <c r="L15" s="6">
        <v>0.72777777777777775</v>
      </c>
      <c r="M15" s="18">
        <f t="shared" si="6"/>
        <v>2.0833333333332149E-3</v>
      </c>
      <c r="N15" s="9">
        <f t="shared" si="7"/>
        <v>0</v>
      </c>
      <c r="O15" s="6">
        <v>0.72777777777777775</v>
      </c>
      <c r="P15" s="9">
        <v>1.7361111111111112E-2</v>
      </c>
      <c r="Q15" s="9">
        <f t="shared" si="14"/>
        <v>0.74513888888888891</v>
      </c>
      <c r="R15" s="6">
        <f t="shared" si="9"/>
        <v>0.75</v>
      </c>
      <c r="S15" s="16">
        <f t="shared" si="10"/>
        <v>4.8611111111110938E-3</v>
      </c>
      <c r="T15" s="6"/>
      <c r="U15" s="6">
        <v>0.75</v>
      </c>
      <c r="V15" s="12" t="str">
        <f t="shared" si="1"/>
        <v>null</v>
      </c>
      <c r="W15" s="12">
        <f t="shared" si="2"/>
        <v>4.8611111111110938E-3</v>
      </c>
      <c r="X15" s="6">
        <v>0.75486111111111109</v>
      </c>
      <c r="Y15" s="12">
        <f t="shared" si="3"/>
        <v>5.5555555555555358E-3</v>
      </c>
      <c r="Z15" s="6">
        <v>0.76041666666666663</v>
      </c>
      <c r="AA15" s="20">
        <f t="shared" si="11"/>
        <v>4.166666666666663E-2</v>
      </c>
      <c r="AB15">
        <v>60</v>
      </c>
      <c r="AC15" s="23">
        <f t="shared" si="12"/>
        <v>1.0416666666666519E-2</v>
      </c>
      <c r="AD15" s="20">
        <f t="shared" si="13"/>
        <v>4.166666666666663E-2</v>
      </c>
    </row>
    <row r="16" spans="1:30" x14ac:dyDescent="0.3">
      <c r="A16" s="4" t="s">
        <v>18</v>
      </c>
      <c r="B16" s="5">
        <v>39867</v>
      </c>
      <c r="C16" s="4">
        <v>0</v>
      </c>
      <c r="D16" s="6">
        <v>0.6875</v>
      </c>
      <c r="E16" s="6">
        <v>0.73263888888888884</v>
      </c>
      <c r="F16" s="6">
        <v>0.73611111111111116</v>
      </c>
      <c r="G16" s="18">
        <f t="shared" si="4"/>
        <v>3.4722222222223209E-3</v>
      </c>
      <c r="H16" s="9">
        <f>IF(K16 &gt;0,IF(I16=0,IF(F16&gt;0,K16-F16,"null"),"null"), "null")</f>
        <v>6.9444444444443088E-3</v>
      </c>
      <c r="I16" s="6"/>
      <c r="J16" s="10" t="str">
        <f t="shared" si="5"/>
        <v>null</v>
      </c>
      <c r="K16" s="6">
        <v>0.74305555555555547</v>
      </c>
      <c r="L16" s="6">
        <v>0.74513888888888891</v>
      </c>
      <c r="M16" s="18">
        <f t="shared" si="6"/>
        <v>2.083333333333437E-3</v>
      </c>
      <c r="N16" s="9">
        <f t="shared" si="7"/>
        <v>6.9444444444433095E-4</v>
      </c>
      <c r="O16" s="6">
        <v>0.74583333333333324</v>
      </c>
      <c r="P16" s="9">
        <v>6.9444444444444441E-3</v>
      </c>
      <c r="Q16" s="9">
        <f t="shared" si="14"/>
        <v>0.75277777777777766</v>
      </c>
      <c r="R16" s="6">
        <f t="shared" si="9"/>
        <v>0.75486111111111109</v>
      </c>
      <c r="S16" s="16">
        <f t="shared" si="10"/>
        <v>2.083333333333437E-3</v>
      </c>
      <c r="T16" s="6"/>
      <c r="U16" s="6">
        <v>0.75486111111111109</v>
      </c>
      <c r="V16" s="12" t="str">
        <f t="shared" si="1"/>
        <v>null</v>
      </c>
      <c r="W16" s="12">
        <f t="shared" si="2"/>
        <v>9.7222222222222987E-3</v>
      </c>
      <c r="X16" s="6">
        <v>0.76458333333333339</v>
      </c>
      <c r="Y16" s="12">
        <f t="shared" si="3"/>
        <v>6.9444444444443088E-3</v>
      </c>
      <c r="Z16" s="6">
        <v>0.7715277777777777</v>
      </c>
      <c r="AA16" s="20">
        <f t="shared" si="11"/>
        <v>3.8888888888888862E-2</v>
      </c>
      <c r="AB16">
        <v>56</v>
      </c>
      <c r="AC16" s="23">
        <f t="shared" si="12"/>
        <v>7.6388888888891948E-3</v>
      </c>
      <c r="AD16" s="20">
        <f t="shared" si="13"/>
        <v>3.8888888888888862E-2</v>
      </c>
    </row>
    <row r="17" spans="1:30" x14ac:dyDescent="0.3">
      <c r="A17" s="4" t="s">
        <v>19</v>
      </c>
      <c r="B17" s="5">
        <v>39867</v>
      </c>
      <c r="C17" s="4">
        <v>0</v>
      </c>
      <c r="D17" s="6">
        <v>0.76041666666666663</v>
      </c>
      <c r="E17" s="6">
        <v>0.76041666666666663</v>
      </c>
      <c r="F17" s="6">
        <v>0.76041666666666663</v>
      </c>
      <c r="G17" s="18">
        <f t="shared" si="4"/>
        <v>0</v>
      </c>
      <c r="H17" s="9">
        <v>6.9444444444444441E-3</v>
      </c>
      <c r="I17" s="6">
        <v>0.76736111111111116</v>
      </c>
      <c r="J17" s="10">
        <f t="shared" si="5"/>
        <v>8.3333333333333037E-3</v>
      </c>
      <c r="K17" s="6">
        <v>0.77569444444444446</v>
      </c>
      <c r="L17" s="6">
        <v>0.77638888888888891</v>
      </c>
      <c r="M17" s="18">
        <f t="shared" si="6"/>
        <v>6.9444444444444198E-4</v>
      </c>
      <c r="N17" s="9">
        <v>3.472222222222222E-3</v>
      </c>
      <c r="O17" s="22"/>
      <c r="P17" s="9" t="str">
        <f>IF(O17 &gt;0,IF(T17&gt;0,T17-O17,"null"),"null")</f>
        <v>null</v>
      </c>
      <c r="Q17" s="9">
        <v>0.77986111111111112</v>
      </c>
      <c r="R17" s="6">
        <f t="shared" si="9"/>
        <v>0.78055555555555556</v>
      </c>
      <c r="S17" s="16">
        <f t="shared" si="10"/>
        <v>6.9444444444444198E-4</v>
      </c>
      <c r="T17" s="6"/>
      <c r="U17" s="6">
        <v>0.78055555555555556</v>
      </c>
      <c r="V17" s="12" t="str">
        <f t="shared" si="1"/>
        <v>null</v>
      </c>
      <c r="W17" s="12">
        <f t="shared" si="2"/>
        <v>9.0277777777777457E-3</v>
      </c>
      <c r="X17" s="6">
        <v>0.7895833333333333</v>
      </c>
      <c r="Y17" s="12">
        <f t="shared" si="3"/>
        <v>2.0833333333333259E-3</v>
      </c>
      <c r="Z17" s="6">
        <v>0.79166666666666663</v>
      </c>
      <c r="AA17" s="20">
        <f t="shared" si="11"/>
        <v>3.125E-2</v>
      </c>
      <c r="AB17">
        <v>45</v>
      </c>
      <c r="AC17" s="23">
        <f t="shared" si="12"/>
        <v>1.388888888888884E-3</v>
      </c>
      <c r="AD17" s="20">
        <f t="shared" si="13"/>
        <v>3.125E-2</v>
      </c>
    </row>
    <row r="18" spans="1:30" x14ac:dyDescent="0.3">
      <c r="A18" s="4" t="s">
        <v>20</v>
      </c>
      <c r="B18" s="5">
        <v>39868</v>
      </c>
      <c r="C18" s="4">
        <v>0</v>
      </c>
      <c r="D18" s="6">
        <v>0.3125</v>
      </c>
      <c r="E18" s="6">
        <v>0.30902777777777779</v>
      </c>
      <c r="F18" s="6">
        <v>0.30902777777777779</v>
      </c>
      <c r="G18" s="18">
        <f t="shared" si="4"/>
        <v>0</v>
      </c>
      <c r="H18" s="9">
        <f>IF(K18 &gt;0,IF(I18=0,IF(F18&gt;0,K18-F18,"null"),"null"), "null")</f>
        <v>4.1666666666666519E-3</v>
      </c>
      <c r="I18" s="6"/>
      <c r="J18" s="10" t="str">
        <f t="shared" si="5"/>
        <v>null</v>
      </c>
      <c r="K18" s="6">
        <v>0.31319444444444444</v>
      </c>
      <c r="L18" s="6">
        <v>0.31319444444444444</v>
      </c>
      <c r="M18" s="18">
        <f t="shared" si="6"/>
        <v>0</v>
      </c>
      <c r="N18" s="9">
        <f t="shared" si="7"/>
        <v>6.9444444444444198E-4</v>
      </c>
      <c r="O18" s="6">
        <v>0.31388888888888888</v>
      </c>
      <c r="P18" s="9">
        <f>IF(O18 &gt;0,IF(T18&gt;0,T18-O18,"null"),"null")</f>
        <v>2.0138888888888928E-2</v>
      </c>
      <c r="Q18" s="9">
        <f t="shared" si="14"/>
        <v>0.33402777777777781</v>
      </c>
      <c r="R18" s="6">
        <f t="shared" si="9"/>
        <v>0.33402777777777781</v>
      </c>
      <c r="S18" s="16">
        <f t="shared" si="10"/>
        <v>0</v>
      </c>
      <c r="T18" s="6">
        <v>0.33402777777777781</v>
      </c>
      <c r="U18" s="6"/>
      <c r="V18" s="12">
        <f t="shared" si="1"/>
        <v>5.1388888888888873E-2</v>
      </c>
      <c r="W18" s="12" t="str">
        <f t="shared" si="2"/>
        <v>null</v>
      </c>
      <c r="X18" s="6">
        <v>0.38541666666666669</v>
      </c>
      <c r="Y18" s="12">
        <f t="shared" si="3"/>
        <v>3.4722222222222099E-3</v>
      </c>
      <c r="Z18" s="6">
        <v>0.3888888888888889</v>
      </c>
      <c r="AA18" s="20">
        <f t="shared" si="11"/>
        <v>7.9861111111111105E-2</v>
      </c>
      <c r="AB18">
        <v>115</v>
      </c>
      <c r="AC18" s="23">
        <f t="shared" si="12"/>
        <v>0</v>
      </c>
      <c r="AD18" s="20">
        <f t="shared" si="13"/>
        <v>7.9861111111111105E-2</v>
      </c>
    </row>
    <row r="19" spans="1:30" x14ac:dyDescent="0.3">
      <c r="A19" s="4" t="s">
        <v>21</v>
      </c>
      <c r="B19" s="5">
        <v>39868</v>
      </c>
      <c r="C19" s="4">
        <v>0</v>
      </c>
      <c r="D19" s="6">
        <v>0.30208333333333331</v>
      </c>
      <c r="E19" s="6">
        <v>0.3125</v>
      </c>
      <c r="F19" s="6">
        <v>0.31597222222222221</v>
      </c>
      <c r="G19" s="18">
        <f t="shared" si="4"/>
        <v>3.4722222222222099E-3</v>
      </c>
      <c r="H19" s="9">
        <f>IF(K19 &gt;0,IF(I19=0,IF(F19&gt;0,K19-F19,"null"),"null"), "null")</f>
        <v>2.7777777777778234E-3</v>
      </c>
      <c r="I19" s="6"/>
      <c r="J19" s="10" t="str">
        <f t="shared" si="5"/>
        <v>null</v>
      </c>
      <c r="K19" s="6">
        <v>0.31875000000000003</v>
      </c>
      <c r="L19" s="6">
        <v>0.31944444444444448</v>
      </c>
      <c r="M19" s="18">
        <f t="shared" si="6"/>
        <v>6.9444444444444198E-4</v>
      </c>
      <c r="N19" s="9">
        <f t="shared" si="7"/>
        <v>3.4722222222222099E-3</v>
      </c>
      <c r="O19" s="6">
        <v>0.32291666666666669</v>
      </c>
      <c r="P19" s="9">
        <f>IF(O19 &gt;0,IF(T19&gt;0,T19-O19,"null"),"null")</f>
        <v>6.9444444444444198E-3</v>
      </c>
      <c r="Q19" s="9">
        <f t="shared" si="14"/>
        <v>0.3298611111111111</v>
      </c>
      <c r="R19" s="6">
        <f t="shared" si="9"/>
        <v>0.3298611111111111</v>
      </c>
      <c r="S19" s="16">
        <f t="shared" si="10"/>
        <v>0</v>
      </c>
      <c r="T19" s="6">
        <v>0.3298611111111111</v>
      </c>
      <c r="U19" s="6"/>
      <c r="V19" s="12">
        <f t="shared" si="1"/>
        <v>6.9444444444444198E-4</v>
      </c>
      <c r="W19" s="12" t="str">
        <f t="shared" si="2"/>
        <v>null</v>
      </c>
      <c r="X19" s="6">
        <v>0.33055555555555555</v>
      </c>
      <c r="Y19" s="12">
        <f t="shared" si="3"/>
        <v>0</v>
      </c>
      <c r="Z19" s="6">
        <v>0.33055555555555555</v>
      </c>
      <c r="AA19" s="20">
        <f t="shared" si="11"/>
        <v>1.8055555555555547E-2</v>
      </c>
      <c r="AB19">
        <v>26</v>
      </c>
      <c r="AC19" s="23">
        <f t="shared" si="12"/>
        <v>4.1666666666666519E-3</v>
      </c>
      <c r="AD19" s="20">
        <f t="shared" si="13"/>
        <v>1.8055555555555547E-2</v>
      </c>
    </row>
    <row r="20" spans="1:30" x14ac:dyDescent="0.3">
      <c r="A20" s="4" t="s">
        <v>22</v>
      </c>
      <c r="B20" s="5">
        <v>39868</v>
      </c>
      <c r="C20" s="4">
        <v>0</v>
      </c>
      <c r="D20" s="6">
        <v>0.39583333333333331</v>
      </c>
      <c r="E20" s="6">
        <v>0.39374999999999999</v>
      </c>
      <c r="F20" s="6">
        <v>0.3979166666666667</v>
      </c>
      <c r="G20" s="18">
        <f t="shared" si="4"/>
        <v>4.1666666666667074E-3</v>
      </c>
      <c r="H20" s="9">
        <f>IF(K20 &gt;0,IF(I20=0,IF(F20&gt;0,K20-F20,"null"),"null"), "null")</f>
        <v>4.1666666666666519E-3</v>
      </c>
      <c r="I20" s="6"/>
      <c r="J20" s="10" t="str">
        <f t="shared" si="5"/>
        <v>null</v>
      </c>
      <c r="K20" s="6">
        <v>0.40208333333333335</v>
      </c>
      <c r="L20" s="6">
        <v>0.40208333333333335</v>
      </c>
      <c r="M20" s="18">
        <f t="shared" si="6"/>
        <v>0</v>
      </c>
      <c r="N20" s="9">
        <f t="shared" si="7"/>
        <v>0</v>
      </c>
      <c r="O20" s="6">
        <v>0.40208333333333335</v>
      </c>
      <c r="P20" s="9">
        <f>IF(O20 &gt;0,IF(T20&gt;0,T20-O20,"null"),"null")</f>
        <v>1.4583333333333337E-2</v>
      </c>
      <c r="Q20" s="9">
        <f t="shared" si="14"/>
        <v>0.41666666666666669</v>
      </c>
      <c r="R20" s="6">
        <f t="shared" si="9"/>
        <v>0.41666666666666669</v>
      </c>
      <c r="S20" s="16">
        <f t="shared" si="10"/>
        <v>0</v>
      </c>
      <c r="T20" s="6">
        <v>0.41666666666666669</v>
      </c>
      <c r="U20" s="6"/>
      <c r="V20" s="12">
        <f t="shared" si="1"/>
        <v>7.6388888888888895E-2</v>
      </c>
      <c r="W20" s="12" t="str">
        <f t="shared" si="2"/>
        <v>null</v>
      </c>
      <c r="X20" s="6">
        <v>0.49305555555555558</v>
      </c>
      <c r="Y20" s="12">
        <f t="shared" si="3"/>
        <v>2.0833333333332704E-3</v>
      </c>
      <c r="Z20" s="6">
        <v>0.49513888888888885</v>
      </c>
      <c r="AA20" s="20">
        <f t="shared" si="11"/>
        <v>0.10138888888888886</v>
      </c>
      <c r="AB20">
        <v>146</v>
      </c>
      <c r="AC20" s="23">
        <f t="shared" si="12"/>
        <v>4.1666666666667074E-3</v>
      </c>
      <c r="AD20" s="20">
        <f t="shared" si="13"/>
        <v>0.10138888888888886</v>
      </c>
    </row>
    <row r="21" spans="1:30" x14ac:dyDescent="0.3">
      <c r="A21" s="4" t="s">
        <v>23</v>
      </c>
      <c r="B21" s="5">
        <v>39868</v>
      </c>
      <c r="C21" s="4">
        <v>0</v>
      </c>
      <c r="D21" s="6">
        <v>0.40277777777777773</v>
      </c>
      <c r="E21" s="6">
        <v>0.39583333333333331</v>
      </c>
      <c r="F21" s="6">
        <v>0.39583333333333331</v>
      </c>
      <c r="G21" s="18">
        <f t="shared" si="4"/>
        <v>0</v>
      </c>
      <c r="H21" s="9">
        <v>4.8611111111111112E-3</v>
      </c>
      <c r="I21" s="6">
        <v>0.40069444444444446</v>
      </c>
      <c r="J21" s="10">
        <f t="shared" si="5"/>
        <v>4.1666666666666519E-3</v>
      </c>
      <c r="K21" s="6">
        <v>0.40486111111111112</v>
      </c>
      <c r="L21" s="6">
        <v>0.40486111111111112</v>
      </c>
      <c r="M21" s="18">
        <f t="shared" si="6"/>
        <v>0</v>
      </c>
      <c r="N21" s="9">
        <v>1.5277777777777777E-2</v>
      </c>
      <c r="O21" s="22"/>
      <c r="P21" s="9" t="str">
        <f>IF(O21 &gt;0,IF(T21&gt;0,T21-O21,"null"),"null")</f>
        <v>null</v>
      </c>
      <c r="Q21" s="9">
        <v>0.4201388888888889</v>
      </c>
      <c r="R21" s="6">
        <f t="shared" si="9"/>
        <v>0.4201388888888889</v>
      </c>
      <c r="S21" s="16">
        <f t="shared" si="10"/>
        <v>0</v>
      </c>
      <c r="T21" s="6">
        <v>0.4201388888888889</v>
      </c>
      <c r="U21" s="6"/>
      <c r="V21" s="12">
        <f t="shared" si="1"/>
        <v>7.2916666666666685E-2</v>
      </c>
      <c r="W21" s="12" t="str">
        <f t="shared" si="2"/>
        <v>null</v>
      </c>
      <c r="X21" s="6">
        <v>0.49305555555555558</v>
      </c>
      <c r="Y21" s="12">
        <f t="shared" si="3"/>
        <v>3.4722222222221544E-3</v>
      </c>
      <c r="Z21" s="6">
        <v>0.49652777777777773</v>
      </c>
      <c r="AA21" s="20">
        <f t="shared" si="11"/>
        <v>0.10069444444444442</v>
      </c>
      <c r="AB21">
        <v>145</v>
      </c>
      <c r="AC21" s="23">
        <f t="shared" si="12"/>
        <v>0</v>
      </c>
      <c r="AD21" s="20">
        <f t="shared" si="13"/>
        <v>0.10069444444444442</v>
      </c>
    </row>
    <row r="22" spans="1:30" x14ac:dyDescent="0.3">
      <c r="A22" s="4" t="s">
        <v>24</v>
      </c>
      <c r="B22" s="5">
        <v>39868</v>
      </c>
      <c r="C22" s="4">
        <v>1</v>
      </c>
      <c r="D22" s="6"/>
      <c r="E22" s="6">
        <v>0.47916666666666669</v>
      </c>
      <c r="F22" s="6">
        <v>0.5</v>
      </c>
      <c r="G22" s="18">
        <f t="shared" si="4"/>
        <v>2.0833333333333315E-2</v>
      </c>
      <c r="H22" s="9">
        <f t="shared" ref="H22:H34" si="15">IF(K22 &gt;0,IF(I22=0,IF(F22&gt;0,K22-F22,"null"),"null"), "null")</f>
        <v>3.4722222222222099E-3</v>
      </c>
      <c r="I22" s="6"/>
      <c r="J22" s="10" t="str">
        <f t="shared" si="5"/>
        <v>null</v>
      </c>
      <c r="K22" s="6">
        <v>0.50347222222222221</v>
      </c>
      <c r="L22" s="6">
        <v>0.50347222222222221</v>
      </c>
      <c r="M22" s="18">
        <f t="shared" si="6"/>
        <v>0</v>
      </c>
      <c r="N22" s="9">
        <f t="shared" si="7"/>
        <v>6.2499999999999778E-3</v>
      </c>
      <c r="O22" s="6">
        <v>0.50972222222222219</v>
      </c>
      <c r="P22" s="9">
        <v>4.8611111111111112E-3</v>
      </c>
      <c r="Q22" s="9">
        <f t="shared" si="14"/>
        <v>0.51458333333333328</v>
      </c>
      <c r="R22" s="6">
        <f t="shared" si="9"/>
        <v>0.51458333333333328</v>
      </c>
      <c r="S22" s="16">
        <f t="shared" si="10"/>
        <v>0</v>
      </c>
      <c r="T22" s="6"/>
      <c r="U22" s="6">
        <v>0.51458333333333328</v>
      </c>
      <c r="V22" s="12" t="str">
        <f t="shared" si="1"/>
        <v>null</v>
      </c>
      <c r="W22" s="12">
        <f t="shared" si="2"/>
        <v>6.2500000000000888E-3</v>
      </c>
      <c r="X22" s="6">
        <v>0.52083333333333337</v>
      </c>
      <c r="Y22" s="12">
        <f t="shared" si="3"/>
        <v>2.7777777777777679E-3</v>
      </c>
      <c r="Z22" s="6">
        <v>0.52361111111111114</v>
      </c>
      <c r="AA22" s="20">
        <f t="shared" si="11"/>
        <v>4.4444444444444453E-2</v>
      </c>
      <c r="AB22">
        <v>64</v>
      </c>
      <c r="AC22" s="23">
        <f t="shared" si="12"/>
        <v>2.0833333333333315E-2</v>
      </c>
      <c r="AD22" s="20">
        <f t="shared" si="13"/>
        <v>4.4444444444444453E-2</v>
      </c>
    </row>
    <row r="23" spans="1:30" x14ac:dyDescent="0.3">
      <c r="A23" s="4" t="s">
        <v>25</v>
      </c>
      <c r="B23" s="5">
        <v>39868</v>
      </c>
      <c r="C23" s="4">
        <v>0</v>
      </c>
      <c r="D23" s="6">
        <v>0.5</v>
      </c>
      <c r="E23" s="6">
        <v>0.49305555555555558</v>
      </c>
      <c r="F23" s="6">
        <v>0.5</v>
      </c>
      <c r="G23" s="18">
        <f t="shared" si="4"/>
        <v>6.9444444444444198E-3</v>
      </c>
      <c r="H23" s="9">
        <f t="shared" si="15"/>
        <v>5.5555555555555358E-3</v>
      </c>
      <c r="I23" s="6"/>
      <c r="J23" s="10" t="str">
        <f t="shared" si="5"/>
        <v>null</v>
      </c>
      <c r="K23" s="6">
        <v>0.50555555555555554</v>
      </c>
      <c r="L23" s="6">
        <v>0.51041666666666663</v>
      </c>
      <c r="M23" s="18">
        <f t="shared" si="6"/>
        <v>4.8611111111110938E-3</v>
      </c>
      <c r="N23" s="9">
        <f t="shared" si="7"/>
        <v>3.4722222222223209E-3</v>
      </c>
      <c r="O23" s="6">
        <v>0.51388888888888895</v>
      </c>
      <c r="P23" s="9" t="str">
        <f>IF(O23 &gt;0,IF(T23&gt;0,T23-O23,"null"),"null")</f>
        <v>null</v>
      </c>
      <c r="Q23" s="22"/>
      <c r="R23" s="6">
        <f t="shared" si="9"/>
        <v>0</v>
      </c>
      <c r="S23" s="16">
        <f t="shared" si="10"/>
        <v>0</v>
      </c>
      <c r="T23" s="6"/>
      <c r="U23" s="6"/>
      <c r="V23" s="12" t="str">
        <f t="shared" si="1"/>
        <v>null</v>
      </c>
      <c r="W23" s="12" t="str">
        <f t="shared" si="2"/>
        <v>null</v>
      </c>
      <c r="X23" s="6"/>
      <c r="Y23" s="12" t="str">
        <f t="shared" si="3"/>
        <v>null</v>
      </c>
      <c r="Z23" s="6"/>
      <c r="AA23" s="20" t="s">
        <v>86</v>
      </c>
      <c r="AC23" s="23">
        <f t="shared" si="12"/>
        <v>1.1805555555555514E-2</v>
      </c>
      <c r="AD23" s="20">
        <v>0</v>
      </c>
    </row>
    <row r="24" spans="1:30" x14ac:dyDescent="0.3">
      <c r="A24" s="4" t="s">
        <v>26</v>
      </c>
      <c r="B24" s="5">
        <v>39868</v>
      </c>
      <c r="C24" s="4">
        <v>1</v>
      </c>
      <c r="D24" s="6"/>
      <c r="E24" s="6">
        <v>0.51388888888888895</v>
      </c>
      <c r="F24" s="6">
        <v>0.51388888888888895</v>
      </c>
      <c r="G24" s="18">
        <f t="shared" si="4"/>
        <v>0</v>
      </c>
      <c r="H24" s="9">
        <f t="shared" si="15"/>
        <v>3.4722222222220989E-3</v>
      </c>
      <c r="I24" s="6"/>
      <c r="J24" s="10" t="str">
        <f t="shared" si="5"/>
        <v>null</v>
      </c>
      <c r="K24" s="6">
        <v>0.51736111111111105</v>
      </c>
      <c r="L24" s="6">
        <v>0.52083333333333337</v>
      </c>
      <c r="M24" s="18">
        <f t="shared" si="6"/>
        <v>3.4722222222223209E-3</v>
      </c>
      <c r="N24" s="9">
        <f t="shared" si="7"/>
        <v>0</v>
      </c>
      <c r="O24" s="6">
        <v>0.52083333333333337</v>
      </c>
      <c r="P24" s="9">
        <v>8.3333333333333332E-3</v>
      </c>
      <c r="Q24" s="9">
        <f t="shared" si="14"/>
        <v>0.52916666666666667</v>
      </c>
      <c r="R24" s="6">
        <f t="shared" si="9"/>
        <v>0.53125</v>
      </c>
      <c r="S24" s="16">
        <f t="shared" si="10"/>
        <v>2.0833333333333259E-3</v>
      </c>
      <c r="T24" s="6"/>
      <c r="U24" s="6">
        <v>0.53125</v>
      </c>
      <c r="V24" s="12" t="str">
        <f t="shared" si="1"/>
        <v>null</v>
      </c>
      <c r="W24" s="12">
        <f t="shared" si="2"/>
        <v>5.5555555555555358E-3</v>
      </c>
      <c r="X24" s="6">
        <v>0.53680555555555554</v>
      </c>
      <c r="Y24" s="12">
        <f t="shared" si="3"/>
        <v>1.041666666666663E-2</v>
      </c>
      <c r="Z24" s="6">
        <v>0.54722222222222217</v>
      </c>
      <c r="AA24" s="20">
        <f t="shared" si="11"/>
        <v>3.3333333333333215E-2</v>
      </c>
      <c r="AB24">
        <v>48</v>
      </c>
      <c r="AC24" s="23">
        <f t="shared" si="12"/>
        <v>5.5555555555556468E-3</v>
      </c>
      <c r="AD24" s="20">
        <f t="shared" si="13"/>
        <v>3.3333333333333215E-2</v>
      </c>
    </row>
    <row r="25" spans="1:30" x14ac:dyDescent="0.3">
      <c r="A25" s="4" t="s">
        <v>27</v>
      </c>
      <c r="B25" s="5">
        <v>39868</v>
      </c>
      <c r="C25" s="4">
        <v>1</v>
      </c>
      <c r="D25" s="6"/>
      <c r="E25" s="6">
        <v>0.55208333333333337</v>
      </c>
      <c r="F25" s="6">
        <v>0.55208333333333337</v>
      </c>
      <c r="G25" s="18">
        <f t="shared" si="4"/>
        <v>0</v>
      </c>
      <c r="H25" s="9">
        <f t="shared" si="15"/>
        <v>3.4722222222222099E-3</v>
      </c>
      <c r="I25" s="6"/>
      <c r="J25" s="10" t="str">
        <f t="shared" si="5"/>
        <v>null</v>
      </c>
      <c r="K25" s="6">
        <v>0.55555555555555558</v>
      </c>
      <c r="L25" s="6">
        <v>0.55902777777777779</v>
      </c>
      <c r="M25" s="18">
        <f t="shared" si="6"/>
        <v>3.4722222222222099E-3</v>
      </c>
      <c r="N25" s="9">
        <f t="shared" si="7"/>
        <v>0</v>
      </c>
      <c r="O25" s="6">
        <v>0.55902777777777779</v>
      </c>
      <c r="P25" s="9">
        <v>6.9444444444444441E-3</v>
      </c>
      <c r="Q25" s="9">
        <f t="shared" si="14"/>
        <v>0.56597222222222221</v>
      </c>
      <c r="R25" s="6">
        <f t="shared" si="9"/>
        <v>0.56666666666666665</v>
      </c>
      <c r="S25" s="16">
        <f t="shared" si="10"/>
        <v>6.9444444444444198E-4</v>
      </c>
      <c r="T25" s="6"/>
      <c r="U25" s="6">
        <v>0.56666666666666665</v>
      </c>
      <c r="V25" s="12" t="str">
        <f t="shared" si="1"/>
        <v>null</v>
      </c>
      <c r="W25" s="12">
        <f t="shared" si="2"/>
        <v>7.6388888888888618E-3</v>
      </c>
      <c r="X25" s="6">
        <v>0.57430555555555551</v>
      </c>
      <c r="Y25" s="12">
        <f t="shared" si="3"/>
        <v>1.5972222222222276E-2</v>
      </c>
      <c r="Z25" s="6">
        <v>0.59027777777777779</v>
      </c>
      <c r="AA25" s="20">
        <f t="shared" si="11"/>
        <v>3.819444444444442E-2</v>
      </c>
      <c r="AB25">
        <v>55</v>
      </c>
      <c r="AC25" s="23">
        <f t="shared" si="12"/>
        <v>4.1666666666666519E-3</v>
      </c>
      <c r="AD25" s="20">
        <f t="shared" si="13"/>
        <v>3.819444444444442E-2</v>
      </c>
    </row>
    <row r="26" spans="1:30" x14ac:dyDescent="0.3">
      <c r="A26" s="4" t="s">
        <v>28</v>
      </c>
      <c r="B26" s="5">
        <v>39868</v>
      </c>
      <c r="C26" s="4">
        <v>1</v>
      </c>
      <c r="D26" s="6"/>
      <c r="E26" s="6">
        <v>0.55902777777777779</v>
      </c>
      <c r="F26" s="6">
        <v>0.55902777777777779</v>
      </c>
      <c r="G26" s="18">
        <f t="shared" si="4"/>
        <v>0</v>
      </c>
      <c r="H26" s="9">
        <f t="shared" si="15"/>
        <v>3.4722222222222099E-3</v>
      </c>
      <c r="I26" s="6"/>
      <c r="J26" s="10" t="str">
        <f t="shared" si="5"/>
        <v>null</v>
      </c>
      <c r="K26" s="6">
        <v>0.5625</v>
      </c>
      <c r="L26" s="6">
        <v>0.5625</v>
      </c>
      <c r="M26" s="18">
        <f t="shared" si="6"/>
        <v>0</v>
      </c>
      <c r="N26" s="9">
        <f t="shared" si="7"/>
        <v>6.9444444444444198E-4</v>
      </c>
      <c r="O26" s="6">
        <v>0.56319444444444444</v>
      </c>
      <c r="P26" s="9">
        <v>1.0416666666666666E-2</v>
      </c>
      <c r="Q26" s="9">
        <f t="shared" si="14"/>
        <v>0.57361111111111107</v>
      </c>
      <c r="R26" s="6">
        <f t="shared" si="9"/>
        <v>0.57638888888888895</v>
      </c>
      <c r="S26" s="16">
        <f t="shared" si="10"/>
        <v>2.7777777777778789E-3</v>
      </c>
      <c r="T26" s="6"/>
      <c r="U26" s="6">
        <v>0.57638888888888895</v>
      </c>
      <c r="V26" s="12" t="str">
        <f t="shared" si="1"/>
        <v>null</v>
      </c>
      <c r="W26" s="12">
        <f t="shared" si="2"/>
        <v>1.388888888888884E-2</v>
      </c>
      <c r="X26" s="6">
        <v>0.59027777777777779</v>
      </c>
      <c r="Y26" s="12">
        <f t="shared" si="3"/>
        <v>1.041666666666663E-2</v>
      </c>
      <c r="Z26" s="6">
        <v>0.60069444444444442</v>
      </c>
      <c r="AA26" s="20">
        <f t="shared" si="11"/>
        <v>4.166666666666663E-2</v>
      </c>
      <c r="AB26">
        <v>60</v>
      </c>
      <c r="AC26" s="23">
        <f t="shared" si="12"/>
        <v>2.7777777777778789E-3</v>
      </c>
      <c r="AD26" s="20">
        <f t="shared" si="13"/>
        <v>4.166666666666663E-2</v>
      </c>
    </row>
    <row r="27" spans="1:30" x14ac:dyDescent="0.3">
      <c r="A27" s="4" t="s">
        <v>29</v>
      </c>
      <c r="B27" s="5">
        <v>39868</v>
      </c>
      <c r="C27" s="4">
        <v>0</v>
      </c>
      <c r="D27" s="6">
        <v>0.60416666666666663</v>
      </c>
      <c r="E27" s="6">
        <v>0.57638888888888895</v>
      </c>
      <c r="F27" s="6">
        <v>0.57638888888888895</v>
      </c>
      <c r="G27" s="18">
        <f t="shared" si="4"/>
        <v>0</v>
      </c>
      <c r="H27" s="9">
        <f t="shared" si="15"/>
        <v>6.9444444444444198E-3</v>
      </c>
      <c r="I27" s="6"/>
      <c r="J27" s="10" t="str">
        <f t="shared" si="5"/>
        <v>null</v>
      </c>
      <c r="K27" s="6">
        <v>0.58333333333333337</v>
      </c>
      <c r="L27" s="6">
        <v>0.58333333333333337</v>
      </c>
      <c r="M27" s="18">
        <f t="shared" si="6"/>
        <v>0</v>
      </c>
      <c r="N27" s="9">
        <f t="shared" si="7"/>
        <v>3.4722222222222099E-3</v>
      </c>
      <c r="O27" s="6">
        <v>0.58680555555555558</v>
      </c>
      <c r="P27" s="9">
        <v>5.5555555555555558E-3</v>
      </c>
      <c r="Q27" s="9">
        <f t="shared" si="14"/>
        <v>0.59236111111111112</v>
      </c>
      <c r="R27" s="6">
        <f t="shared" si="9"/>
        <v>0.59375</v>
      </c>
      <c r="S27" s="16">
        <f t="shared" si="10"/>
        <v>1.388888888888884E-3</v>
      </c>
      <c r="T27" s="6"/>
      <c r="U27" s="6">
        <v>0.59375</v>
      </c>
      <c r="V27" s="12" t="str">
        <f t="shared" si="1"/>
        <v>null</v>
      </c>
      <c r="W27" s="12">
        <f t="shared" si="2"/>
        <v>6.9444444444444198E-3</v>
      </c>
      <c r="X27" s="6">
        <v>0.60069444444444442</v>
      </c>
      <c r="Y27" s="12">
        <f t="shared" si="3"/>
        <v>3.4722222222222099E-3</v>
      </c>
      <c r="Z27" s="6">
        <v>0.60416666666666663</v>
      </c>
      <c r="AA27" s="20">
        <f t="shared" si="11"/>
        <v>2.7777777777777679E-2</v>
      </c>
      <c r="AB27">
        <v>40</v>
      </c>
      <c r="AC27" s="23">
        <f t="shared" si="12"/>
        <v>1.388888888888884E-3</v>
      </c>
      <c r="AD27" s="20">
        <f t="shared" si="13"/>
        <v>2.7777777777777679E-2</v>
      </c>
    </row>
    <row r="28" spans="1:30" x14ac:dyDescent="0.3">
      <c r="A28" s="4" t="s">
        <v>30</v>
      </c>
      <c r="B28" s="5">
        <v>39868</v>
      </c>
      <c r="C28" s="4">
        <v>0</v>
      </c>
      <c r="D28" s="6">
        <v>0.60416666666666663</v>
      </c>
      <c r="E28" s="6">
        <v>0.59722222222222221</v>
      </c>
      <c r="F28" s="6">
        <v>0.59722222222222221</v>
      </c>
      <c r="G28" s="18">
        <f t="shared" si="4"/>
        <v>0</v>
      </c>
      <c r="H28" s="9">
        <f t="shared" si="15"/>
        <v>4.8611111111110938E-3</v>
      </c>
      <c r="I28" s="6"/>
      <c r="J28" s="10" t="str">
        <f t="shared" si="5"/>
        <v>null</v>
      </c>
      <c r="K28" s="6">
        <v>0.6020833333333333</v>
      </c>
      <c r="L28" s="6">
        <v>0.60416666666666663</v>
      </c>
      <c r="M28" s="18">
        <f t="shared" si="6"/>
        <v>2.0833333333333259E-3</v>
      </c>
      <c r="N28" s="9">
        <f t="shared" si="7"/>
        <v>2.083333333333437E-3</v>
      </c>
      <c r="O28" s="6">
        <v>0.60625000000000007</v>
      </c>
      <c r="P28" s="9">
        <v>1.0416666666666666E-2</v>
      </c>
      <c r="Q28" s="9">
        <f t="shared" si="14"/>
        <v>0.6166666666666667</v>
      </c>
      <c r="R28" s="6">
        <f t="shared" si="9"/>
        <v>0.61736111111111114</v>
      </c>
      <c r="S28" s="16">
        <f t="shared" si="10"/>
        <v>6.9444444444444198E-4</v>
      </c>
      <c r="T28" s="6"/>
      <c r="U28" s="6">
        <v>0.61736111111111114</v>
      </c>
      <c r="V28" s="12" t="str">
        <f t="shared" si="1"/>
        <v>null</v>
      </c>
      <c r="W28" s="12">
        <f t="shared" si="2"/>
        <v>6.9444444444444198E-3</v>
      </c>
      <c r="X28" s="6">
        <v>0.62430555555555556</v>
      </c>
      <c r="Y28" s="12">
        <f t="shared" si="3"/>
        <v>7.6388888888888618E-3</v>
      </c>
      <c r="Z28" s="6">
        <v>0.63194444444444442</v>
      </c>
      <c r="AA28" s="20">
        <f t="shared" si="11"/>
        <v>3.472222222222221E-2</v>
      </c>
      <c r="AB28">
        <v>50</v>
      </c>
      <c r="AC28" s="23">
        <f t="shared" si="12"/>
        <v>2.7777777777777679E-3</v>
      </c>
      <c r="AD28" s="20">
        <f t="shared" si="13"/>
        <v>3.472222222222221E-2</v>
      </c>
    </row>
    <row r="29" spans="1:30" x14ac:dyDescent="0.3">
      <c r="A29" s="4" t="s">
        <v>31</v>
      </c>
      <c r="B29" s="5">
        <v>39868</v>
      </c>
      <c r="C29" s="4">
        <v>1</v>
      </c>
      <c r="D29" s="6"/>
      <c r="E29" s="6">
        <v>0.63541666666666663</v>
      </c>
      <c r="F29" s="6">
        <v>0.63750000000000007</v>
      </c>
      <c r="G29" s="18">
        <f t="shared" si="4"/>
        <v>2.083333333333437E-3</v>
      </c>
      <c r="H29" s="9">
        <f t="shared" si="15"/>
        <v>5.5555555555555358E-3</v>
      </c>
      <c r="I29" s="6"/>
      <c r="J29" s="10" t="str">
        <f t="shared" si="5"/>
        <v>null</v>
      </c>
      <c r="K29" s="6">
        <v>0.6430555555555556</v>
      </c>
      <c r="L29" s="6">
        <v>0.64374999999999993</v>
      </c>
      <c r="M29" s="18">
        <f t="shared" si="6"/>
        <v>6.9444444444433095E-4</v>
      </c>
      <c r="N29" s="9">
        <f t="shared" si="7"/>
        <v>0</v>
      </c>
      <c r="O29" s="6">
        <v>0.64374999999999993</v>
      </c>
      <c r="P29" s="9">
        <v>9.0277777777777787E-3</v>
      </c>
      <c r="Q29" s="9">
        <f t="shared" si="14"/>
        <v>0.65277777777777768</v>
      </c>
      <c r="R29" s="6">
        <f t="shared" si="9"/>
        <v>0.65277777777777779</v>
      </c>
      <c r="S29" s="16">
        <f t="shared" si="10"/>
        <v>1.1102230246251565E-16</v>
      </c>
      <c r="T29" s="6"/>
      <c r="U29" s="6">
        <v>0.65277777777777779</v>
      </c>
      <c r="V29" s="12" t="str">
        <f t="shared" si="1"/>
        <v>null</v>
      </c>
      <c r="W29" s="12">
        <f t="shared" si="2"/>
        <v>6.9444444444444198E-3</v>
      </c>
      <c r="X29" s="6">
        <v>0.65972222222222221</v>
      </c>
      <c r="Y29" s="12">
        <f t="shared" si="3"/>
        <v>6.9444444444444198E-3</v>
      </c>
      <c r="Z29" s="6">
        <v>0.66666666666666663</v>
      </c>
      <c r="AA29" s="20">
        <f t="shared" si="11"/>
        <v>3.125E-2</v>
      </c>
      <c r="AB29">
        <v>45</v>
      </c>
      <c r="AC29" s="23">
        <f t="shared" si="12"/>
        <v>2.7777777777778789E-3</v>
      </c>
      <c r="AD29" s="20">
        <f t="shared" si="13"/>
        <v>3.125E-2</v>
      </c>
    </row>
    <row r="30" spans="1:30" x14ac:dyDescent="0.3">
      <c r="A30" s="4" t="s">
        <v>32</v>
      </c>
      <c r="B30" s="5">
        <v>39868</v>
      </c>
      <c r="C30" s="4">
        <v>0</v>
      </c>
      <c r="D30" s="6">
        <v>0.71875</v>
      </c>
      <c r="E30" s="6">
        <v>0.71875</v>
      </c>
      <c r="F30" s="6">
        <v>0.71875</v>
      </c>
      <c r="G30" s="18">
        <f t="shared" si="4"/>
        <v>0</v>
      </c>
      <c r="H30" s="9">
        <f t="shared" si="15"/>
        <v>5.5555555555555358E-3</v>
      </c>
      <c r="I30" s="6"/>
      <c r="J30" s="10" t="str">
        <f t="shared" si="5"/>
        <v>null</v>
      </c>
      <c r="K30" s="6">
        <v>0.72430555555555554</v>
      </c>
      <c r="L30" s="6">
        <v>0.72569444444444453</v>
      </c>
      <c r="M30" s="18">
        <f t="shared" si="6"/>
        <v>1.388888888888995E-3</v>
      </c>
      <c r="N30" s="9">
        <f t="shared" si="7"/>
        <v>0</v>
      </c>
      <c r="O30" s="6">
        <v>0.72569444444444453</v>
      </c>
      <c r="P30" s="9">
        <v>6.9444444444444441E-3</v>
      </c>
      <c r="Q30" s="9">
        <f t="shared" si="14"/>
        <v>0.73263888888888895</v>
      </c>
      <c r="R30" s="6">
        <f t="shared" si="9"/>
        <v>0.73263888888888884</v>
      </c>
      <c r="S30" s="16">
        <v>0</v>
      </c>
      <c r="T30" s="6"/>
      <c r="U30" s="6">
        <v>0.73263888888888884</v>
      </c>
      <c r="V30" s="12" t="str">
        <f t="shared" si="1"/>
        <v>null</v>
      </c>
      <c r="W30" s="12">
        <f t="shared" si="2"/>
        <v>1.1805555555555625E-2</v>
      </c>
      <c r="X30" s="6">
        <v>0.74444444444444446</v>
      </c>
      <c r="Y30" s="12">
        <f t="shared" si="3"/>
        <v>3.4722222222222099E-3</v>
      </c>
      <c r="Z30" s="6">
        <v>0.74791666666666667</v>
      </c>
      <c r="AA30" s="20">
        <f t="shared" si="11"/>
        <v>2.9166666666666674E-2</v>
      </c>
      <c r="AB30">
        <v>42</v>
      </c>
      <c r="AC30" s="23">
        <f t="shared" si="12"/>
        <v>1.388888888888995E-3</v>
      </c>
      <c r="AD30" s="20">
        <f t="shared" si="13"/>
        <v>2.9166666666666674E-2</v>
      </c>
    </row>
    <row r="31" spans="1:30" x14ac:dyDescent="0.3">
      <c r="A31" s="4" t="s">
        <v>33</v>
      </c>
      <c r="B31" s="5">
        <v>39868</v>
      </c>
      <c r="C31" s="4">
        <v>0</v>
      </c>
      <c r="D31" s="6">
        <v>0.77083333333333337</v>
      </c>
      <c r="E31" s="6">
        <v>0.7631944444444444</v>
      </c>
      <c r="F31" s="6">
        <v>0.76388888888888884</v>
      </c>
      <c r="G31" s="18">
        <f t="shared" si="4"/>
        <v>6.9444444444444198E-4</v>
      </c>
      <c r="H31" s="9">
        <f t="shared" si="15"/>
        <v>6.9444444444445308E-3</v>
      </c>
      <c r="I31" s="6"/>
      <c r="J31" s="10" t="str">
        <f t="shared" si="5"/>
        <v>null</v>
      </c>
      <c r="K31" s="6">
        <v>0.77083333333333337</v>
      </c>
      <c r="L31" s="6">
        <v>0.77083333333333337</v>
      </c>
      <c r="M31" s="18">
        <f t="shared" si="6"/>
        <v>0</v>
      </c>
      <c r="N31" s="9">
        <f t="shared" si="7"/>
        <v>0</v>
      </c>
      <c r="O31" s="6">
        <v>0.77083333333333337</v>
      </c>
      <c r="P31" s="9">
        <v>8.3333333333333332E-3</v>
      </c>
      <c r="Q31" s="9">
        <f t="shared" si="14"/>
        <v>0.77916666666666667</v>
      </c>
      <c r="R31" s="6">
        <f t="shared" si="9"/>
        <v>0.78055555555555556</v>
      </c>
      <c r="S31" s="16">
        <f t="shared" si="10"/>
        <v>1.388888888888884E-3</v>
      </c>
      <c r="T31" s="6"/>
      <c r="U31" s="6">
        <v>0.78055555555555556</v>
      </c>
      <c r="V31" s="12" t="str">
        <f t="shared" si="1"/>
        <v>null</v>
      </c>
      <c r="W31" s="12">
        <f t="shared" si="2"/>
        <v>7.6388888888889728E-3</v>
      </c>
      <c r="X31" s="6">
        <v>0.78819444444444453</v>
      </c>
      <c r="Y31" s="12">
        <f t="shared" si="3"/>
        <v>4.1666666666665408E-3</v>
      </c>
      <c r="Z31" s="6">
        <v>0.79236111111111107</v>
      </c>
      <c r="AA31" s="20">
        <f t="shared" si="11"/>
        <v>2.9166666666666674E-2</v>
      </c>
      <c r="AB31">
        <v>42</v>
      </c>
      <c r="AC31" s="23">
        <f t="shared" si="12"/>
        <v>2.0833333333333259E-3</v>
      </c>
      <c r="AD31" s="20">
        <f t="shared" si="13"/>
        <v>2.9166666666666674E-2</v>
      </c>
    </row>
    <row r="32" spans="1:30" x14ac:dyDescent="0.3">
      <c r="A32" s="4" t="s">
        <v>34</v>
      </c>
      <c r="B32" s="5">
        <v>39869</v>
      </c>
      <c r="C32" s="4">
        <v>1</v>
      </c>
      <c r="D32" s="6"/>
      <c r="E32" s="6">
        <v>0.35416666666666669</v>
      </c>
      <c r="F32" s="6">
        <v>0.35416666666666669</v>
      </c>
      <c r="G32" s="18">
        <f t="shared" si="4"/>
        <v>0</v>
      </c>
      <c r="H32" s="9">
        <f t="shared" si="15"/>
        <v>0</v>
      </c>
      <c r="I32" s="6"/>
      <c r="J32" s="10" t="str">
        <f t="shared" si="5"/>
        <v>null</v>
      </c>
      <c r="K32" s="6">
        <v>0.35416666666666669</v>
      </c>
      <c r="L32" s="6">
        <v>0.36180555555555555</v>
      </c>
      <c r="M32" s="18">
        <f t="shared" si="6"/>
        <v>7.6388888888888618E-3</v>
      </c>
      <c r="N32" s="9">
        <f t="shared" si="7"/>
        <v>0</v>
      </c>
      <c r="O32" s="6">
        <v>0.36180555555555555</v>
      </c>
      <c r="P32" s="9">
        <v>1.0416666666666666E-2</v>
      </c>
      <c r="Q32" s="9">
        <f t="shared" si="14"/>
        <v>0.37222222222222223</v>
      </c>
      <c r="R32" s="6">
        <f t="shared" si="9"/>
        <v>0.37222222222222223</v>
      </c>
      <c r="S32" s="16">
        <f t="shared" si="10"/>
        <v>0</v>
      </c>
      <c r="T32" s="6"/>
      <c r="U32" s="6">
        <v>0.37222222222222223</v>
      </c>
      <c r="V32" s="12" t="str">
        <f t="shared" si="1"/>
        <v>null</v>
      </c>
      <c r="W32" s="12">
        <f t="shared" si="2"/>
        <v>1.6666666666666663E-2</v>
      </c>
      <c r="X32" s="6">
        <v>0.3888888888888889</v>
      </c>
      <c r="Y32" s="12">
        <f t="shared" si="3"/>
        <v>1.388888888888884E-2</v>
      </c>
      <c r="Z32" s="6">
        <v>0.40277777777777773</v>
      </c>
      <c r="AA32" s="20">
        <f t="shared" si="11"/>
        <v>4.8611111111111049E-2</v>
      </c>
      <c r="AB32">
        <v>70</v>
      </c>
      <c r="AC32" s="23">
        <f t="shared" si="12"/>
        <v>7.6388888888888618E-3</v>
      </c>
      <c r="AD32" s="20">
        <f t="shared" si="13"/>
        <v>4.8611111111111049E-2</v>
      </c>
    </row>
    <row r="33" spans="1:30" x14ac:dyDescent="0.3">
      <c r="A33" s="4" t="s">
        <v>35</v>
      </c>
      <c r="B33" s="5">
        <v>39869</v>
      </c>
      <c r="C33" s="4">
        <v>1</v>
      </c>
      <c r="D33" s="6"/>
      <c r="E33" s="6">
        <v>0.3576388888888889</v>
      </c>
      <c r="F33" s="6">
        <v>0.3576388888888889</v>
      </c>
      <c r="G33" s="18">
        <f t="shared" si="4"/>
        <v>0</v>
      </c>
      <c r="H33" s="9">
        <f t="shared" si="15"/>
        <v>0</v>
      </c>
      <c r="I33" s="6"/>
      <c r="J33" s="10" t="str">
        <f t="shared" si="5"/>
        <v>null</v>
      </c>
      <c r="K33" s="6">
        <v>0.3576388888888889</v>
      </c>
      <c r="L33" s="6">
        <v>0.35972222222222222</v>
      </c>
      <c r="M33" s="18">
        <f t="shared" si="6"/>
        <v>2.0833333333333259E-3</v>
      </c>
      <c r="N33" s="9">
        <f t="shared" si="7"/>
        <v>1.388888888888884E-3</v>
      </c>
      <c r="O33" s="6">
        <v>0.3611111111111111</v>
      </c>
      <c r="P33" s="9">
        <v>1.3888888888888888E-2</v>
      </c>
      <c r="Q33" s="9">
        <f t="shared" si="14"/>
        <v>0.375</v>
      </c>
      <c r="R33" s="6">
        <f t="shared" si="9"/>
        <v>0.37708333333333338</v>
      </c>
      <c r="S33" s="16">
        <f t="shared" si="10"/>
        <v>2.0833333333333814E-3</v>
      </c>
      <c r="T33" s="6"/>
      <c r="U33" s="6">
        <v>0.37708333333333338</v>
      </c>
      <c r="V33" s="12" t="str">
        <f t="shared" si="1"/>
        <v>null</v>
      </c>
      <c r="W33" s="12">
        <f t="shared" si="2"/>
        <v>1.4583333333333282E-2</v>
      </c>
      <c r="X33" s="6">
        <v>0.39166666666666666</v>
      </c>
      <c r="Y33" s="12">
        <f t="shared" si="3"/>
        <v>1.1111111111111072E-2</v>
      </c>
      <c r="Z33" s="6">
        <v>0.40277777777777773</v>
      </c>
      <c r="AA33" s="20">
        <f t="shared" si="11"/>
        <v>4.513888888888884E-2</v>
      </c>
      <c r="AB33">
        <v>65</v>
      </c>
      <c r="AC33" s="23">
        <f t="shared" si="12"/>
        <v>4.1666666666667074E-3</v>
      </c>
      <c r="AD33" s="20">
        <f t="shared" si="13"/>
        <v>4.513888888888884E-2</v>
      </c>
    </row>
    <row r="34" spans="1:30" x14ac:dyDescent="0.3">
      <c r="A34" s="4" t="s">
        <v>36</v>
      </c>
      <c r="B34" s="5">
        <v>39869</v>
      </c>
      <c r="C34" s="4">
        <v>0</v>
      </c>
      <c r="D34" s="6">
        <v>0.375</v>
      </c>
      <c r="E34" s="6">
        <v>0.36458333333333331</v>
      </c>
      <c r="F34" s="6">
        <v>0.36458333333333331</v>
      </c>
      <c r="G34" s="18">
        <f t="shared" si="4"/>
        <v>0</v>
      </c>
      <c r="H34" s="9">
        <f t="shared" si="15"/>
        <v>6.9444444444444198E-3</v>
      </c>
      <c r="I34" s="6"/>
      <c r="J34" s="10" t="str">
        <f t="shared" si="5"/>
        <v>null</v>
      </c>
      <c r="K34" s="6">
        <v>0.37152777777777773</v>
      </c>
      <c r="L34" s="6">
        <v>0.37152777777777773</v>
      </c>
      <c r="M34" s="18">
        <f t="shared" si="6"/>
        <v>0</v>
      </c>
      <c r="N34" s="9">
        <f t="shared" si="7"/>
        <v>0</v>
      </c>
      <c r="O34" s="6">
        <v>0.37152777777777773</v>
      </c>
      <c r="P34" s="9">
        <v>1.0416666666666666E-2</v>
      </c>
      <c r="Q34" s="9">
        <f t="shared" si="14"/>
        <v>0.38194444444444442</v>
      </c>
      <c r="R34" s="6">
        <f t="shared" si="9"/>
        <v>0.3833333333333333</v>
      </c>
      <c r="S34" s="16">
        <f t="shared" si="10"/>
        <v>1.388888888888884E-3</v>
      </c>
      <c r="T34" s="6"/>
      <c r="U34" s="6">
        <v>0.3833333333333333</v>
      </c>
      <c r="V34" s="12" t="str">
        <f t="shared" si="1"/>
        <v>null</v>
      </c>
      <c r="W34" s="12">
        <f t="shared" si="2"/>
        <v>1.5972222222222276E-2</v>
      </c>
      <c r="X34" s="6">
        <v>0.39930555555555558</v>
      </c>
      <c r="Y34" s="12">
        <f t="shared" si="3"/>
        <v>1.0416666666666685E-2</v>
      </c>
      <c r="Z34" s="6">
        <v>0.40972222222222227</v>
      </c>
      <c r="AA34" s="20">
        <f t="shared" si="11"/>
        <v>4.5138888888888951E-2</v>
      </c>
      <c r="AB34">
        <v>65</v>
      </c>
      <c r="AC34" s="23">
        <f t="shared" si="12"/>
        <v>1.388888888888884E-3</v>
      </c>
      <c r="AD34" s="20">
        <f t="shared" si="13"/>
        <v>4.5138888888888951E-2</v>
      </c>
    </row>
    <row r="35" spans="1:30" x14ac:dyDescent="0.3">
      <c r="A35" s="4" t="s">
        <v>37</v>
      </c>
      <c r="B35" s="5">
        <v>39869</v>
      </c>
      <c r="C35" s="4">
        <v>0</v>
      </c>
      <c r="D35" s="6">
        <v>0.375</v>
      </c>
      <c r="E35" s="6">
        <v>0.38194444444444442</v>
      </c>
      <c r="F35" s="6">
        <v>0.38263888888888892</v>
      </c>
      <c r="G35" s="18">
        <f t="shared" si="4"/>
        <v>6.9444444444449749E-4</v>
      </c>
      <c r="H35" s="9">
        <v>1.1805555555555555E-2</v>
      </c>
      <c r="I35" s="6">
        <v>0.39444444444444443</v>
      </c>
      <c r="J35" s="10">
        <f t="shared" si="5"/>
        <v>4.8611111111111494E-3</v>
      </c>
      <c r="K35" s="6">
        <v>0.39930555555555558</v>
      </c>
      <c r="L35" s="6">
        <v>0.39999999999999997</v>
      </c>
      <c r="M35" s="18">
        <f t="shared" si="6"/>
        <v>6.9444444444438647E-4</v>
      </c>
      <c r="N35" s="9">
        <f t="shared" si="7"/>
        <v>6.2500000000000333E-3</v>
      </c>
      <c r="O35" s="6">
        <v>0.40625</v>
      </c>
      <c r="P35" s="9" t="str">
        <f>IF(O35 &gt;0,IF(T35&gt;0,T35-O35,"null"),"null")</f>
        <v>null</v>
      </c>
      <c r="Q35" s="9">
        <v>0.40625</v>
      </c>
      <c r="R35" s="6">
        <f t="shared" si="9"/>
        <v>0.40972222222222227</v>
      </c>
      <c r="S35" s="16">
        <f t="shared" si="10"/>
        <v>3.4722222222222654E-3</v>
      </c>
      <c r="T35" s="6"/>
      <c r="U35" s="6">
        <v>0.40972222222222227</v>
      </c>
      <c r="V35" s="12" t="str">
        <f t="shared" si="1"/>
        <v>null</v>
      </c>
      <c r="W35" s="12">
        <f t="shared" si="2"/>
        <v>1.6666666666666607E-2</v>
      </c>
      <c r="X35" s="6">
        <v>0.42638888888888887</v>
      </c>
      <c r="Y35" s="12">
        <f t="shared" si="3"/>
        <v>7.6388888888888618E-3</v>
      </c>
      <c r="Z35" s="6">
        <v>0.43402777777777773</v>
      </c>
      <c r="AA35" s="20">
        <f t="shared" si="11"/>
        <v>5.2083333333333315E-2</v>
      </c>
      <c r="AB35">
        <v>75</v>
      </c>
      <c r="AC35" s="23">
        <f t="shared" si="12"/>
        <v>4.8611111111111494E-3</v>
      </c>
      <c r="AD35" s="20">
        <f t="shared" si="13"/>
        <v>5.2083333333333315E-2</v>
      </c>
    </row>
    <row r="36" spans="1:30" x14ac:dyDescent="0.3">
      <c r="A36" s="4" t="s">
        <v>38</v>
      </c>
      <c r="B36" s="5">
        <v>39869</v>
      </c>
      <c r="C36" s="4">
        <v>0</v>
      </c>
      <c r="D36" s="6">
        <v>0.375</v>
      </c>
      <c r="E36" s="6">
        <v>0.38194444444444442</v>
      </c>
      <c r="F36" s="6">
        <v>0.38194444444444442</v>
      </c>
      <c r="G36" s="18">
        <f t="shared" si="4"/>
        <v>0</v>
      </c>
      <c r="H36" s="9">
        <f>IF(K36 &gt;0,IF(I36=0,IF(F36&gt;0,K36-F36,"null"),"null"), "null")</f>
        <v>1.1805555555555569E-2</v>
      </c>
      <c r="I36" s="6"/>
      <c r="J36" s="10" t="str">
        <f t="shared" si="5"/>
        <v>null</v>
      </c>
      <c r="K36" s="6">
        <v>0.39374999999999999</v>
      </c>
      <c r="L36" s="6">
        <v>0.39374999999999999</v>
      </c>
      <c r="M36" s="18">
        <f t="shared" si="6"/>
        <v>0</v>
      </c>
      <c r="N36" s="9">
        <f t="shared" si="7"/>
        <v>0</v>
      </c>
      <c r="O36" s="6">
        <v>0.39374999999999999</v>
      </c>
      <c r="P36" s="9">
        <v>3.472222222222222E-3</v>
      </c>
      <c r="Q36" s="9">
        <f t="shared" si="14"/>
        <v>0.3972222222222222</v>
      </c>
      <c r="R36" s="6">
        <f t="shared" si="9"/>
        <v>0.3979166666666667</v>
      </c>
      <c r="S36" s="16">
        <f t="shared" si="10"/>
        <v>6.9444444444449749E-4</v>
      </c>
      <c r="T36" s="6"/>
      <c r="U36" s="6">
        <v>0.3979166666666667</v>
      </c>
      <c r="V36" s="12" t="str">
        <f t="shared" si="1"/>
        <v>null</v>
      </c>
      <c r="W36" s="12">
        <f t="shared" si="2"/>
        <v>1.2499999999999956E-2</v>
      </c>
      <c r="X36" s="6">
        <v>0.41041666666666665</v>
      </c>
      <c r="Y36" s="12">
        <f t="shared" si="3"/>
        <v>6.2500000000000333E-3</v>
      </c>
      <c r="Z36" s="6">
        <v>0.41666666666666669</v>
      </c>
      <c r="AA36" s="20">
        <f t="shared" si="11"/>
        <v>3.4722222222222265E-2</v>
      </c>
      <c r="AB36">
        <v>50</v>
      </c>
      <c r="AC36" s="23">
        <f t="shared" si="12"/>
        <v>6.9444444444449749E-4</v>
      </c>
      <c r="AD36" s="20">
        <f t="shared" si="13"/>
        <v>3.4722222222222265E-2</v>
      </c>
    </row>
    <row r="37" spans="1:30" x14ac:dyDescent="0.3">
      <c r="A37" s="4" t="s">
        <v>39</v>
      </c>
      <c r="B37" s="5">
        <v>39869</v>
      </c>
      <c r="C37" s="4">
        <v>1</v>
      </c>
      <c r="D37" s="6"/>
      <c r="E37" s="6">
        <v>0.40972222222222227</v>
      </c>
      <c r="F37" s="6">
        <v>0.41041666666666665</v>
      </c>
      <c r="G37" s="18">
        <f t="shared" si="4"/>
        <v>6.9444444444438647E-4</v>
      </c>
      <c r="H37" s="9">
        <f>IF(K37 &gt;0,IF(I37=0,IF(F37&gt;0,K37-F37,"null"),"null"), "null")</f>
        <v>9.7222222222222432E-3</v>
      </c>
      <c r="I37" s="6"/>
      <c r="J37" s="10" t="str">
        <f t="shared" si="5"/>
        <v>null</v>
      </c>
      <c r="K37" s="6">
        <v>0.4201388888888889</v>
      </c>
      <c r="L37" s="6">
        <v>0.4201388888888889</v>
      </c>
      <c r="M37" s="18">
        <f t="shared" si="6"/>
        <v>0</v>
      </c>
      <c r="N37" s="9">
        <f t="shared" si="7"/>
        <v>0</v>
      </c>
      <c r="O37" s="6">
        <v>0.4201388888888889</v>
      </c>
      <c r="P37" s="9">
        <v>3.472222222222222E-3</v>
      </c>
      <c r="Q37" s="9">
        <f t="shared" si="14"/>
        <v>0.4236111111111111</v>
      </c>
      <c r="R37" s="6">
        <f t="shared" si="9"/>
        <v>0.42430555555555555</v>
      </c>
      <c r="S37" s="16">
        <f t="shared" si="10"/>
        <v>6.9444444444444198E-4</v>
      </c>
      <c r="T37" s="6"/>
      <c r="U37" s="6">
        <v>0.42430555555555555</v>
      </c>
      <c r="V37" s="12" t="str">
        <f t="shared" si="1"/>
        <v>null</v>
      </c>
      <c r="W37" s="12">
        <f t="shared" si="2"/>
        <v>6.2500000000000333E-3</v>
      </c>
      <c r="X37" s="6">
        <v>0.43055555555555558</v>
      </c>
      <c r="Y37" s="12">
        <f>IF(X37 &gt;0,IF(Z37&gt;0,Z37-X37,"null"),"null")</f>
        <v>1.6666666666666663E-2</v>
      </c>
      <c r="Z37" s="6">
        <v>0.44722222222222224</v>
      </c>
      <c r="AA37" s="20">
        <f t="shared" si="11"/>
        <v>3.7499999999999978E-2</v>
      </c>
      <c r="AB37">
        <v>54</v>
      </c>
      <c r="AC37" s="23">
        <f t="shared" si="12"/>
        <v>1.3888888888888284E-3</v>
      </c>
      <c r="AD37" s="20">
        <f t="shared" si="13"/>
        <v>3.7499999999999978E-2</v>
      </c>
    </row>
    <row r="38" spans="1:30" x14ac:dyDescent="0.3">
      <c r="A38" s="4" t="s">
        <v>40</v>
      </c>
      <c r="B38" s="5">
        <v>39869</v>
      </c>
      <c r="C38" s="4">
        <v>1</v>
      </c>
      <c r="D38" s="6"/>
      <c r="E38" s="6">
        <v>0.40972222222222227</v>
      </c>
      <c r="F38" s="6">
        <v>0.40972222222222227</v>
      </c>
      <c r="G38" s="18">
        <f t="shared" si="4"/>
        <v>0</v>
      </c>
      <c r="H38" s="9">
        <f>IF(K38 &gt;0,IF(I38=0,IF(F38&gt;0,K38-F38,"null"),"null"), "null")</f>
        <v>1.2499999999999956E-2</v>
      </c>
      <c r="I38" s="6"/>
      <c r="J38" s="10" t="str">
        <f t="shared" si="5"/>
        <v>null</v>
      </c>
      <c r="K38" s="6">
        <v>0.42222222222222222</v>
      </c>
      <c r="L38" s="6">
        <v>0.4236111111111111</v>
      </c>
      <c r="M38" s="18">
        <f t="shared" si="6"/>
        <v>1.388888888888884E-3</v>
      </c>
      <c r="N38" s="9">
        <f t="shared" si="7"/>
        <v>6.9444444444444198E-4</v>
      </c>
      <c r="O38" s="6">
        <v>0.42430555555555555</v>
      </c>
      <c r="P38" s="9">
        <v>1.0416666666666666E-2</v>
      </c>
      <c r="Q38" s="9">
        <f t="shared" si="14"/>
        <v>0.43472222222222223</v>
      </c>
      <c r="R38" s="6">
        <f t="shared" si="9"/>
        <v>0.43472222222222223</v>
      </c>
      <c r="S38" s="16">
        <f t="shared" si="10"/>
        <v>0</v>
      </c>
      <c r="T38" s="6"/>
      <c r="U38" s="6">
        <v>0.43472222222222223</v>
      </c>
      <c r="V38" s="12" t="str">
        <f t="shared" si="1"/>
        <v>null</v>
      </c>
      <c r="W38" s="12">
        <f t="shared" si="2"/>
        <v>9.7222222222221877E-3</v>
      </c>
      <c r="X38" s="6">
        <v>0.44444444444444442</v>
      </c>
      <c r="Y38" s="12">
        <f t="shared" si="3"/>
        <v>9.7222222222222432E-3</v>
      </c>
      <c r="Z38" s="6">
        <v>0.45416666666666666</v>
      </c>
      <c r="AA38" s="20">
        <f t="shared" si="11"/>
        <v>4.4444444444444398E-2</v>
      </c>
      <c r="AB38">
        <v>64</v>
      </c>
      <c r="AC38" s="23">
        <f t="shared" si="12"/>
        <v>1.388888888888884E-3</v>
      </c>
      <c r="AD38" s="20">
        <f t="shared" si="13"/>
        <v>4.4444444444444398E-2</v>
      </c>
    </row>
    <row r="39" spans="1:30" x14ac:dyDescent="0.3">
      <c r="A39" s="4" t="s">
        <v>41</v>
      </c>
      <c r="B39" s="5">
        <v>39869</v>
      </c>
      <c r="C39" s="4">
        <v>0</v>
      </c>
      <c r="D39" s="6">
        <v>0.41666666666666669</v>
      </c>
      <c r="E39" s="6">
        <v>0.41666666666666669</v>
      </c>
      <c r="F39" s="6">
        <v>0.41666666666666669</v>
      </c>
      <c r="G39" s="18">
        <f t="shared" si="4"/>
        <v>0</v>
      </c>
      <c r="H39" s="9">
        <f>IF(K39 &gt;0,IF(I39=0,IF(F39&gt;0,K39-F39,"null"),"null"), "null")</f>
        <v>5.5555555555555358E-3</v>
      </c>
      <c r="I39" s="6"/>
      <c r="J39" s="10" t="str">
        <f t="shared" si="5"/>
        <v>null</v>
      </c>
      <c r="K39" s="6">
        <v>0.42222222222222222</v>
      </c>
      <c r="L39" s="6">
        <v>0.4236111111111111</v>
      </c>
      <c r="M39" s="18">
        <f t="shared" si="6"/>
        <v>1.388888888888884E-3</v>
      </c>
      <c r="N39" s="9">
        <f t="shared" si="7"/>
        <v>6.9444444444444198E-4</v>
      </c>
      <c r="O39" s="6">
        <v>0.42430555555555555</v>
      </c>
      <c r="P39" s="9">
        <v>6.9444444444444441E-3</v>
      </c>
      <c r="Q39" s="9">
        <f t="shared" si="14"/>
        <v>0.43124999999999997</v>
      </c>
      <c r="R39" s="6">
        <f t="shared" si="9"/>
        <v>0.43124999999999997</v>
      </c>
      <c r="S39" s="16">
        <f t="shared" si="10"/>
        <v>0</v>
      </c>
      <c r="T39" s="6"/>
      <c r="U39" s="6">
        <v>0.43124999999999997</v>
      </c>
      <c r="V39" s="12" t="str">
        <f t="shared" si="1"/>
        <v>null</v>
      </c>
      <c r="W39" s="12">
        <f t="shared" si="2"/>
        <v>1.1805555555555569E-2</v>
      </c>
      <c r="X39" s="6">
        <v>0.44305555555555554</v>
      </c>
      <c r="Y39" s="12">
        <f t="shared" si="3"/>
        <v>4.8611111111111494E-3</v>
      </c>
      <c r="Z39" s="6">
        <v>0.44791666666666669</v>
      </c>
      <c r="AA39" s="20">
        <f t="shared" si="11"/>
        <v>3.125E-2</v>
      </c>
      <c r="AB39">
        <v>45</v>
      </c>
      <c r="AC39" s="23">
        <f t="shared" si="12"/>
        <v>1.388888888888884E-3</v>
      </c>
      <c r="AD39" s="20">
        <f t="shared" si="13"/>
        <v>3.125E-2</v>
      </c>
    </row>
    <row r="40" spans="1:30" x14ac:dyDescent="0.3">
      <c r="A40" s="4" t="s">
        <v>42</v>
      </c>
      <c r="B40" s="5">
        <v>39869</v>
      </c>
      <c r="C40" s="4">
        <v>0</v>
      </c>
      <c r="D40" s="6">
        <v>0.41666666666666669</v>
      </c>
      <c r="E40" s="6">
        <v>0.41736111111111113</v>
      </c>
      <c r="F40" s="6">
        <v>0.41736111111111113</v>
      </c>
      <c r="G40" s="18">
        <f t="shared" si="4"/>
        <v>0</v>
      </c>
      <c r="H40" s="9">
        <v>0</v>
      </c>
      <c r="I40" s="6">
        <v>0.41736111111111113</v>
      </c>
      <c r="J40" s="10">
        <f t="shared" si="5"/>
        <v>1.0416666666666685E-2</v>
      </c>
      <c r="K40" s="6">
        <v>0.42777777777777781</v>
      </c>
      <c r="L40" s="6">
        <v>0.43402777777777773</v>
      </c>
      <c r="M40" s="18">
        <f t="shared" si="6"/>
        <v>6.2499999999999223E-3</v>
      </c>
      <c r="N40" s="9">
        <f t="shared" si="7"/>
        <v>3.4722222222222654E-3</v>
      </c>
      <c r="O40" s="6">
        <v>0.4375</v>
      </c>
      <c r="P40" s="9" t="str">
        <f>IF(O40 &gt;0,IF(T40&gt;0,T40-O40,"null"),"null")</f>
        <v>null</v>
      </c>
      <c r="Q40" s="9">
        <v>0.4375</v>
      </c>
      <c r="R40" s="6">
        <f t="shared" si="9"/>
        <v>0.43958333333333338</v>
      </c>
      <c r="S40" s="16">
        <f t="shared" si="10"/>
        <v>2.0833333333333814E-3</v>
      </c>
      <c r="T40" s="6"/>
      <c r="U40" s="6">
        <v>0.43958333333333338</v>
      </c>
      <c r="V40" s="12" t="str">
        <f t="shared" si="1"/>
        <v>null</v>
      </c>
      <c r="W40" s="12">
        <f t="shared" si="2"/>
        <v>1.1805555555555514E-2</v>
      </c>
      <c r="X40" s="6">
        <v>0.4513888888888889</v>
      </c>
      <c r="Y40" s="12">
        <f t="shared" si="3"/>
        <v>6.9444444444444198E-3</v>
      </c>
      <c r="Z40" s="6">
        <v>0.45833333333333331</v>
      </c>
      <c r="AA40" s="20">
        <f t="shared" si="11"/>
        <v>4.0972222222222188E-2</v>
      </c>
      <c r="AB40">
        <v>59</v>
      </c>
      <c r="AC40" s="23">
        <f t="shared" si="12"/>
        <v>8.3333333333333037E-3</v>
      </c>
      <c r="AD40" s="20">
        <f t="shared" si="13"/>
        <v>4.0972222222222188E-2</v>
      </c>
    </row>
    <row r="41" spans="1:30" x14ac:dyDescent="0.3">
      <c r="A41" s="4" t="s">
        <v>43</v>
      </c>
      <c r="B41" s="5">
        <v>39869</v>
      </c>
      <c r="C41" s="4">
        <v>1</v>
      </c>
      <c r="D41" s="6"/>
      <c r="E41" s="6">
        <v>0.49305555555555558</v>
      </c>
      <c r="F41" s="6">
        <v>0.49305555555555558</v>
      </c>
      <c r="G41" s="18">
        <f t="shared" si="4"/>
        <v>0</v>
      </c>
      <c r="H41" s="9">
        <f t="shared" ref="H41:H46" si="16">IF(K41 &gt;0,IF(I41=0,IF(F41&gt;0,K41-F41,"null"),"null"), "null")</f>
        <v>9.7222222222221877E-3</v>
      </c>
      <c r="I41" s="6"/>
      <c r="J41" s="10" t="str">
        <f t="shared" si="5"/>
        <v>null</v>
      </c>
      <c r="K41" s="6">
        <v>0.50277777777777777</v>
      </c>
      <c r="L41" s="6">
        <v>0.50416666666666665</v>
      </c>
      <c r="M41" s="18">
        <f t="shared" si="6"/>
        <v>1.388888888888884E-3</v>
      </c>
      <c r="N41" s="22" t="str">
        <f t="shared" si="7"/>
        <v>null</v>
      </c>
      <c r="O41" s="6"/>
      <c r="P41" s="9" t="str">
        <f>IF(O41 &gt;0,IF(T41&gt;0,T41-O41,"null"),"null")</f>
        <v>null</v>
      </c>
      <c r="Q41" s="9"/>
      <c r="R41" s="6">
        <f t="shared" si="9"/>
        <v>0</v>
      </c>
      <c r="S41" s="16" t="s">
        <v>86</v>
      </c>
      <c r="T41" s="6"/>
      <c r="U41" s="6"/>
      <c r="V41" s="12" t="str">
        <f t="shared" si="1"/>
        <v>null</v>
      </c>
      <c r="W41" s="12" t="str">
        <f t="shared" si="2"/>
        <v>null</v>
      </c>
      <c r="X41" s="6"/>
      <c r="Y41" s="12" t="str">
        <f t="shared" si="3"/>
        <v>null</v>
      </c>
      <c r="Z41" s="6"/>
      <c r="AA41" s="20" t="s">
        <v>86</v>
      </c>
      <c r="AC41" s="23">
        <f t="shared" si="12"/>
        <v>1.388888888888884E-3</v>
      </c>
      <c r="AD41" s="20">
        <v>0</v>
      </c>
    </row>
    <row r="42" spans="1:30" x14ac:dyDescent="0.3">
      <c r="A42" s="4" t="s">
        <v>44</v>
      </c>
      <c r="B42" s="5">
        <v>39869</v>
      </c>
      <c r="C42" s="4">
        <v>1</v>
      </c>
      <c r="D42" s="6"/>
      <c r="E42" s="6">
        <v>0.49305555555555558</v>
      </c>
      <c r="F42" s="6">
        <v>0.49444444444444446</v>
      </c>
      <c r="G42" s="18">
        <f t="shared" si="4"/>
        <v>1.388888888888884E-3</v>
      </c>
      <c r="H42" s="9">
        <f t="shared" si="16"/>
        <v>1.4583333333333282E-2</v>
      </c>
      <c r="I42" s="6"/>
      <c r="J42" s="10" t="str">
        <f t="shared" si="5"/>
        <v>null</v>
      </c>
      <c r="K42" s="6">
        <v>0.50902777777777775</v>
      </c>
      <c r="L42" s="6">
        <v>0.51041666666666663</v>
      </c>
      <c r="M42" s="18">
        <f t="shared" si="6"/>
        <v>1.388888888888884E-3</v>
      </c>
      <c r="N42" s="9">
        <f t="shared" si="7"/>
        <v>6.94444444444553E-4</v>
      </c>
      <c r="O42" s="6">
        <v>0.51111111111111118</v>
      </c>
      <c r="P42" s="9">
        <v>6.9444444444444441E-3</v>
      </c>
      <c r="Q42" s="9">
        <f t="shared" si="14"/>
        <v>0.5180555555555556</v>
      </c>
      <c r="R42" s="6">
        <f t="shared" si="9"/>
        <v>0.51874999999999993</v>
      </c>
      <c r="S42" s="16">
        <f t="shared" si="10"/>
        <v>6.9444444444433095E-4</v>
      </c>
      <c r="T42" s="6"/>
      <c r="U42" s="6">
        <v>0.51874999999999993</v>
      </c>
      <c r="V42" s="12" t="str">
        <f t="shared" si="1"/>
        <v>null</v>
      </c>
      <c r="W42" s="12">
        <f t="shared" si="2"/>
        <v>8.3333333333334147E-3</v>
      </c>
      <c r="X42" s="6">
        <v>0.52708333333333335</v>
      </c>
      <c r="Y42" s="12">
        <f t="shared" si="3"/>
        <v>0</v>
      </c>
      <c r="Z42" s="6">
        <v>0.52708333333333335</v>
      </c>
      <c r="AA42" s="20">
        <f t="shared" si="11"/>
        <v>3.4027777777777768E-2</v>
      </c>
      <c r="AB42">
        <v>49</v>
      </c>
      <c r="AC42" s="23">
        <f t="shared" si="12"/>
        <v>3.4722222222220989E-3</v>
      </c>
      <c r="AD42" s="20">
        <f t="shared" si="13"/>
        <v>3.4027777777777768E-2</v>
      </c>
    </row>
    <row r="43" spans="1:30" x14ac:dyDescent="0.3">
      <c r="A43" s="4" t="s">
        <v>45</v>
      </c>
      <c r="B43" s="5">
        <v>39869</v>
      </c>
      <c r="C43" s="4">
        <v>0</v>
      </c>
      <c r="D43" s="6">
        <v>0.5</v>
      </c>
      <c r="E43" s="6">
        <v>0.49652777777777773</v>
      </c>
      <c r="F43" s="6">
        <v>0.49652777777777773</v>
      </c>
      <c r="G43" s="18">
        <f t="shared" si="4"/>
        <v>0</v>
      </c>
      <c r="H43" s="9">
        <f t="shared" si="16"/>
        <v>6.9444444444444753E-3</v>
      </c>
      <c r="I43" s="6"/>
      <c r="J43" s="10" t="str">
        <f t="shared" si="5"/>
        <v>null</v>
      </c>
      <c r="K43" s="6">
        <v>0.50347222222222221</v>
      </c>
      <c r="L43" s="6">
        <v>0.50416666666666665</v>
      </c>
      <c r="M43" s="18">
        <f t="shared" si="6"/>
        <v>6.9444444444444198E-4</v>
      </c>
      <c r="N43" s="9">
        <f t="shared" si="7"/>
        <v>0</v>
      </c>
      <c r="O43" s="6">
        <v>0.50416666666666665</v>
      </c>
      <c r="P43" s="9">
        <v>3.472222222222222E-3</v>
      </c>
      <c r="Q43" s="9">
        <f t="shared" si="14"/>
        <v>0.50763888888888886</v>
      </c>
      <c r="R43" s="6">
        <f t="shared" si="9"/>
        <v>0.51458333333333328</v>
      </c>
      <c r="S43" s="16">
        <f t="shared" si="10"/>
        <v>6.9444444444444198E-3</v>
      </c>
      <c r="T43" s="6"/>
      <c r="U43" s="6">
        <v>0.51458333333333328</v>
      </c>
      <c r="V43" s="12" t="str">
        <f t="shared" si="1"/>
        <v>null</v>
      </c>
      <c r="W43" s="12">
        <f t="shared" si="2"/>
        <v>1.1805555555555625E-2</v>
      </c>
      <c r="X43" s="6">
        <v>0.52638888888888891</v>
      </c>
      <c r="Y43" s="12">
        <f t="shared" si="3"/>
        <v>8.3333333333333037E-3</v>
      </c>
      <c r="Z43" s="6">
        <v>0.53472222222222221</v>
      </c>
      <c r="AA43" s="20">
        <f t="shared" si="11"/>
        <v>3.8194444444444475E-2</v>
      </c>
      <c r="AB43">
        <v>55</v>
      </c>
      <c r="AC43" s="23">
        <f t="shared" si="12"/>
        <v>7.6388888888888618E-3</v>
      </c>
      <c r="AD43" s="20">
        <f t="shared" si="13"/>
        <v>3.8194444444444475E-2</v>
      </c>
    </row>
    <row r="44" spans="1:30" x14ac:dyDescent="0.3">
      <c r="A44" s="4" t="s">
        <v>46</v>
      </c>
      <c r="B44" s="5">
        <v>39869</v>
      </c>
      <c r="C44" s="4">
        <v>0</v>
      </c>
      <c r="D44" s="6">
        <v>0.51041666666666663</v>
      </c>
      <c r="E44" s="6">
        <v>0.5</v>
      </c>
      <c r="F44" s="6">
        <v>0.50138888888888888</v>
      </c>
      <c r="G44" s="18">
        <f t="shared" si="4"/>
        <v>1.388888888888884E-3</v>
      </c>
      <c r="H44" s="9">
        <f t="shared" si="16"/>
        <v>5.5555555555555358E-3</v>
      </c>
      <c r="I44" s="6"/>
      <c r="J44" s="10" t="str">
        <f t="shared" si="5"/>
        <v>null</v>
      </c>
      <c r="K44" s="6">
        <v>0.50694444444444442</v>
      </c>
      <c r="L44" s="6">
        <v>0.51041666666666663</v>
      </c>
      <c r="M44" s="18">
        <f t="shared" si="6"/>
        <v>3.4722222222222099E-3</v>
      </c>
      <c r="N44" s="9">
        <f t="shared" si="7"/>
        <v>0</v>
      </c>
      <c r="O44" s="6">
        <v>0.51041666666666663</v>
      </c>
      <c r="P44" s="9">
        <v>1.0416666666666666E-2</v>
      </c>
      <c r="Q44" s="9">
        <f t="shared" si="14"/>
        <v>0.52083333333333326</v>
      </c>
      <c r="R44" s="6">
        <f t="shared" si="9"/>
        <v>0.52222222222222225</v>
      </c>
      <c r="S44" s="16">
        <f t="shared" si="10"/>
        <v>1.388888888888995E-3</v>
      </c>
      <c r="T44" s="6"/>
      <c r="U44" s="6">
        <v>0.52222222222222225</v>
      </c>
      <c r="V44" s="12" t="str">
        <f t="shared" si="1"/>
        <v>null</v>
      </c>
      <c r="W44" s="12">
        <f t="shared" si="2"/>
        <v>6.9444444444444198E-3</v>
      </c>
      <c r="X44" s="6">
        <v>0.52916666666666667</v>
      </c>
      <c r="Y44" s="12">
        <f t="shared" si="3"/>
        <v>9.0277777777777457E-3</v>
      </c>
      <c r="Z44" s="6">
        <v>0.53819444444444442</v>
      </c>
      <c r="AA44" s="20">
        <f t="shared" si="11"/>
        <v>3.819444444444442E-2</v>
      </c>
      <c r="AB44">
        <v>55</v>
      </c>
      <c r="AC44" s="23">
        <f t="shared" si="12"/>
        <v>6.2500000000000888E-3</v>
      </c>
      <c r="AD44" s="20">
        <f t="shared" si="13"/>
        <v>3.819444444444442E-2</v>
      </c>
    </row>
    <row r="45" spans="1:30" x14ac:dyDescent="0.3">
      <c r="A45" s="4" t="s">
        <v>47</v>
      </c>
      <c r="B45" s="5">
        <v>39869</v>
      </c>
      <c r="C45" s="4">
        <v>1</v>
      </c>
      <c r="D45" s="6"/>
      <c r="E45" s="6">
        <v>0.50694444444444442</v>
      </c>
      <c r="F45" s="6">
        <v>0.50694444444444442</v>
      </c>
      <c r="G45" s="18">
        <f t="shared" si="4"/>
        <v>0</v>
      </c>
      <c r="H45" s="9">
        <f t="shared" si="16"/>
        <v>5.5555555555556468E-3</v>
      </c>
      <c r="I45" s="6"/>
      <c r="J45" s="10" t="str">
        <f t="shared" si="5"/>
        <v>null</v>
      </c>
      <c r="K45" s="6">
        <v>0.51250000000000007</v>
      </c>
      <c r="L45" s="6">
        <v>0.51736111111111105</v>
      </c>
      <c r="M45" s="18">
        <f t="shared" si="6"/>
        <v>4.8611111111109828E-3</v>
      </c>
      <c r="N45" s="9">
        <f t="shared" si="7"/>
        <v>2.083333333333437E-3</v>
      </c>
      <c r="O45" s="6">
        <v>0.51944444444444449</v>
      </c>
      <c r="P45" s="9">
        <v>7.6388888888888886E-3</v>
      </c>
      <c r="Q45" s="9">
        <f t="shared" si="14"/>
        <v>0.52708333333333335</v>
      </c>
      <c r="R45" s="6">
        <f t="shared" si="9"/>
        <v>0.52708333333333335</v>
      </c>
      <c r="S45" s="16">
        <f t="shared" si="10"/>
        <v>0</v>
      </c>
      <c r="T45" s="6"/>
      <c r="U45" s="6">
        <v>0.52708333333333335</v>
      </c>
      <c r="V45" s="12" t="str">
        <f t="shared" si="1"/>
        <v>null</v>
      </c>
      <c r="W45" s="12">
        <f t="shared" si="2"/>
        <v>7.6388888888888618E-3</v>
      </c>
      <c r="X45" s="6">
        <v>0.53472222222222221</v>
      </c>
      <c r="Y45" s="12">
        <f t="shared" si="3"/>
        <v>8.3333333333333037E-3</v>
      </c>
      <c r="Z45" s="6">
        <v>0.54305555555555551</v>
      </c>
      <c r="AA45" s="20">
        <f t="shared" si="11"/>
        <v>3.6111111111111094E-2</v>
      </c>
      <c r="AB45">
        <v>52</v>
      </c>
      <c r="AC45" s="23">
        <f t="shared" si="12"/>
        <v>4.8611111111109828E-3</v>
      </c>
      <c r="AD45" s="20">
        <f t="shared" si="13"/>
        <v>3.6111111111111094E-2</v>
      </c>
    </row>
    <row r="46" spans="1:30" x14ac:dyDescent="0.3">
      <c r="A46" s="4" t="s">
        <v>48</v>
      </c>
      <c r="B46" s="5">
        <v>39869</v>
      </c>
      <c r="C46" s="4">
        <v>1</v>
      </c>
      <c r="D46" s="6"/>
      <c r="E46" s="6">
        <v>0.50902777777777775</v>
      </c>
      <c r="F46" s="6">
        <v>0.50972222222222219</v>
      </c>
      <c r="G46" s="18">
        <f t="shared" si="4"/>
        <v>6.9444444444444198E-4</v>
      </c>
      <c r="H46" s="9">
        <f t="shared" si="16"/>
        <v>8.3333333333334147E-3</v>
      </c>
      <c r="I46" s="6"/>
      <c r="J46" s="10" t="str">
        <f t="shared" si="5"/>
        <v>null</v>
      </c>
      <c r="K46" s="6">
        <v>0.5180555555555556</v>
      </c>
      <c r="L46" s="6">
        <v>0.51874999999999993</v>
      </c>
      <c r="M46" s="18">
        <f t="shared" si="6"/>
        <v>6.9444444444433095E-4</v>
      </c>
      <c r="N46" s="9">
        <f t="shared" si="7"/>
        <v>0</v>
      </c>
      <c r="O46" s="6">
        <v>0.51874999999999993</v>
      </c>
      <c r="P46" s="9">
        <v>1.2499999999999999E-2</v>
      </c>
      <c r="Q46" s="9">
        <f t="shared" si="14"/>
        <v>0.53124999999999989</v>
      </c>
      <c r="R46" s="6">
        <f t="shared" si="9"/>
        <v>0.53194444444444444</v>
      </c>
      <c r="S46" s="16">
        <f t="shared" si="10"/>
        <v>6.94444444444553E-4</v>
      </c>
      <c r="T46" s="6"/>
      <c r="U46" s="6">
        <v>0.53194444444444444</v>
      </c>
      <c r="V46" s="12" t="str">
        <f t="shared" si="1"/>
        <v>null</v>
      </c>
      <c r="W46" s="12">
        <f t="shared" si="2"/>
        <v>1.6666666666666607E-2</v>
      </c>
      <c r="X46" s="6">
        <v>0.54861111111111105</v>
      </c>
      <c r="Y46" s="12">
        <f t="shared" si="3"/>
        <v>4.8611111111112049E-3</v>
      </c>
      <c r="Z46" s="6">
        <v>0.55347222222222225</v>
      </c>
      <c r="AA46" s="20">
        <f t="shared" si="11"/>
        <v>4.4444444444444509E-2</v>
      </c>
      <c r="AB46">
        <v>64</v>
      </c>
      <c r="AC46" s="23">
        <f t="shared" si="12"/>
        <v>2.0833333333333259E-3</v>
      </c>
      <c r="AD46" s="20">
        <f t="shared" si="13"/>
        <v>4.4444444444444509E-2</v>
      </c>
    </row>
    <row r="47" spans="1:30" x14ac:dyDescent="0.3">
      <c r="A47" s="4" t="s">
        <v>49</v>
      </c>
      <c r="B47" s="5">
        <v>39869</v>
      </c>
      <c r="C47" s="4">
        <v>1</v>
      </c>
      <c r="D47" s="6"/>
      <c r="E47" s="6">
        <v>0.52916666666666667</v>
      </c>
      <c r="F47" s="6">
        <v>0.52916666666666667</v>
      </c>
      <c r="G47" s="18">
        <f t="shared" si="4"/>
        <v>0</v>
      </c>
      <c r="H47" s="9">
        <v>2.0833333333333333E-3</v>
      </c>
      <c r="I47" s="6">
        <v>0.53125</v>
      </c>
      <c r="J47" s="10">
        <f t="shared" si="5"/>
        <v>1.3194444444444398E-2</v>
      </c>
      <c r="K47" s="6">
        <v>0.5444444444444444</v>
      </c>
      <c r="L47" s="6">
        <v>0.5444444444444444</v>
      </c>
      <c r="M47" s="18">
        <f t="shared" si="6"/>
        <v>0</v>
      </c>
      <c r="N47" s="22" t="str">
        <f t="shared" si="7"/>
        <v>null</v>
      </c>
      <c r="O47" s="6"/>
      <c r="P47" s="9" t="str">
        <f>IF(O47 &gt;0,IF(T47&gt;0,T47-O47,"null"),"null")</f>
        <v>null</v>
      </c>
      <c r="Q47" s="9"/>
      <c r="R47" s="6">
        <f t="shared" si="9"/>
        <v>0</v>
      </c>
      <c r="S47" s="16" t="s">
        <v>86</v>
      </c>
      <c r="T47" s="6"/>
      <c r="U47" s="6"/>
      <c r="V47" s="12" t="str">
        <f t="shared" si="1"/>
        <v>null</v>
      </c>
      <c r="W47" s="12" t="str">
        <f t="shared" si="2"/>
        <v>null</v>
      </c>
      <c r="X47" s="6"/>
      <c r="Y47" s="12" t="str">
        <f t="shared" si="3"/>
        <v>null</v>
      </c>
      <c r="Z47" s="6"/>
      <c r="AA47" s="20" t="s">
        <v>86</v>
      </c>
      <c r="AC47" s="23">
        <f t="shared" si="12"/>
        <v>0</v>
      </c>
      <c r="AD47" s="20">
        <v>0</v>
      </c>
    </row>
    <row r="48" spans="1:30" x14ac:dyDescent="0.3">
      <c r="A48" s="4" t="s">
        <v>50</v>
      </c>
      <c r="B48" s="5">
        <v>39869</v>
      </c>
      <c r="C48" s="4">
        <v>0</v>
      </c>
      <c r="D48" s="6">
        <v>0.55208333333333337</v>
      </c>
      <c r="E48" s="6">
        <v>0.5395833333333333</v>
      </c>
      <c r="F48" s="6">
        <v>0.5395833333333333</v>
      </c>
      <c r="G48" s="18">
        <f t="shared" si="4"/>
        <v>0</v>
      </c>
      <c r="H48" s="9">
        <v>1.3888888888888889E-3</v>
      </c>
      <c r="I48" s="6">
        <v>0.54097222222222219</v>
      </c>
      <c r="J48" s="10">
        <f t="shared" si="5"/>
        <v>2.7777777777778789E-3</v>
      </c>
      <c r="K48" s="6">
        <v>0.54375000000000007</v>
      </c>
      <c r="L48" s="6">
        <v>0.54583333333333328</v>
      </c>
      <c r="M48" s="18">
        <f t="shared" si="6"/>
        <v>2.0833333333332149E-3</v>
      </c>
      <c r="N48" s="9">
        <f t="shared" si="7"/>
        <v>9.7222222222222987E-3</v>
      </c>
      <c r="O48" s="6">
        <v>0.55555555555555558</v>
      </c>
      <c r="P48" s="9" t="str">
        <f>IF(O48 &gt;0,IF(T48&gt;0,T48-O48,"null"),"null")</f>
        <v>null</v>
      </c>
      <c r="Q48" s="9">
        <v>0.55555555555555558</v>
      </c>
      <c r="R48" s="6">
        <f t="shared" si="9"/>
        <v>0.55972222222222223</v>
      </c>
      <c r="S48" s="16">
        <f t="shared" si="10"/>
        <v>4.1666666666666519E-3</v>
      </c>
      <c r="T48" s="6"/>
      <c r="U48" s="6">
        <v>0.55972222222222223</v>
      </c>
      <c r="V48" s="12" t="str">
        <f t="shared" si="1"/>
        <v>null</v>
      </c>
      <c r="W48" s="12">
        <f t="shared" si="2"/>
        <v>5.5555555555555358E-3</v>
      </c>
      <c r="X48" s="6">
        <v>0.56527777777777777</v>
      </c>
      <c r="Y48" s="12">
        <f t="shared" si="3"/>
        <v>5.5555555555555358E-3</v>
      </c>
      <c r="Z48" s="6">
        <v>0.5708333333333333</v>
      </c>
      <c r="AA48" s="20">
        <f t="shared" si="11"/>
        <v>3.125E-2</v>
      </c>
      <c r="AB48">
        <v>45</v>
      </c>
      <c r="AC48" s="23">
        <f t="shared" si="12"/>
        <v>6.2499999999998668E-3</v>
      </c>
      <c r="AD48" s="20">
        <f t="shared" si="13"/>
        <v>3.125E-2</v>
      </c>
    </row>
    <row r="49" spans="1:30" x14ac:dyDescent="0.3">
      <c r="A49" s="4" t="s">
        <v>51</v>
      </c>
      <c r="B49" s="5">
        <v>39869</v>
      </c>
      <c r="C49" s="4">
        <v>1</v>
      </c>
      <c r="D49" s="6"/>
      <c r="E49" s="6">
        <v>0.54166666666666663</v>
      </c>
      <c r="F49" s="6">
        <v>0.5444444444444444</v>
      </c>
      <c r="G49" s="18">
        <f t="shared" si="4"/>
        <v>2.7777777777777679E-3</v>
      </c>
      <c r="H49" s="9">
        <f t="shared" ref="H49:H54" si="17">IF(K49 &gt;0,IF(I49=0,IF(F49&gt;0,K49-F49,"null"),"null"), "null")</f>
        <v>6.9444444444444198E-3</v>
      </c>
      <c r="I49" s="6"/>
      <c r="J49" s="10" t="str">
        <f t="shared" si="5"/>
        <v>null</v>
      </c>
      <c r="K49" s="6">
        <v>0.55138888888888882</v>
      </c>
      <c r="L49" s="6">
        <v>0.55902777777777779</v>
      </c>
      <c r="M49" s="18">
        <f t="shared" si="6"/>
        <v>7.6388888888889728E-3</v>
      </c>
      <c r="N49" s="9">
        <f t="shared" si="7"/>
        <v>3.4722222222222099E-3</v>
      </c>
      <c r="O49" s="6">
        <v>0.5625</v>
      </c>
      <c r="P49" s="9">
        <v>1.0416666666666666E-2</v>
      </c>
      <c r="Q49" s="9">
        <f t="shared" si="14"/>
        <v>0.57291666666666663</v>
      </c>
      <c r="R49" s="6">
        <f t="shared" si="9"/>
        <v>0.5756944444444444</v>
      </c>
      <c r="S49" s="16">
        <f t="shared" si="10"/>
        <v>2.7777777777777679E-3</v>
      </c>
      <c r="T49" s="6"/>
      <c r="U49" s="6">
        <v>0.5756944444444444</v>
      </c>
      <c r="V49" s="12" t="str">
        <f t="shared" si="1"/>
        <v>null</v>
      </c>
      <c r="W49" s="12">
        <f t="shared" si="2"/>
        <v>6.9444444444444198E-3</v>
      </c>
      <c r="X49" s="6">
        <v>0.58263888888888882</v>
      </c>
      <c r="Y49" s="12">
        <f t="shared" si="3"/>
        <v>7.6388888888889728E-3</v>
      </c>
      <c r="Z49" s="6">
        <v>0.59027777777777779</v>
      </c>
      <c r="AA49" s="20">
        <f t="shared" si="11"/>
        <v>4.861111111111116E-2</v>
      </c>
      <c r="AB49">
        <v>70</v>
      </c>
      <c r="AC49" s="23">
        <f t="shared" si="12"/>
        <v>1.3194444444444509E-2</v>
      </c>
      <c r="AD49" s="20">
        <f t="shared" si="13"/>
        <v>4.861111111111116E-2</v>
      </c>
    </row>
    <row r="50" spans="1:30" x14ac:dyDescent="0.3">
      <c r="A50" s="4" t="s">
        <v>52</v>
      </c>
      <c r="B50" s="5">
        <v>39869</v>
      </c>
      <c r="C50" s="4">
        <v>1</v>
      </c>
      <c r="D50" s="6"/>
      <c r="E50" s="6">
        <v>0.54791666666666672</v>
      </c>
      <c r="F50" s="6">
        <v>0.54791666666666672</v>
      </c>
      <c r="G50" s="18">
        <f t="shared" si="4"/>
        <v>0</v>
      </c>
      <c r="H50" s="9">
        <f t="shared" si="17"/>
        <v>4.1666666666666519E-3</v>
      </c>
      <c r="I50" s="6"/>
      <c r="J50" s="10" t="str">
        <f t="shared" si="5"/>
        <v>null</v>
      </c>
      <c r="K50" s="6">
        <v>0.55208333333333337</v>
      </c>
      <c r="L50" s="6">
        <v>0.55208333333333337</v>
      </c>
      <c r="M50" s="18">
        <f t="shared" si="6"/>
        <v>0</v>
      </c>
      <c r="N50" s="9">
        <f t="shared" si="7"/>
        <v>0</v>
      </c>
      <c r="O50" s="6">
        <v>0.55208333333333337</v>
      </c>
      <c r="P50" s="9">
        <v>1.7361111111111112E-2</v>
      </c>
      <c r="Q50" s="9">
        <f t="shared" si="14"/>
        <v>0.56944444444444453</v>
      </c>
      <c r="R50" s="6">
        <f t="shared" si="9"/>
        <v>0.56944444444444442</v>
      </c>
      <c r="S50" s="16">
        <v>0</v>
      </c>
      <c r="T50" s="6"/>
      <c r="U50" s="6">
        <v>0.56944444444444442</v>
      </c>
      <c r="V50" s="12" t="str">
        <f t="shared" si="1"/>
        <v>null</v>
      </c>
      <c r="W50" s="12">
        <f t="shared" si="2"/>
        <v>1.1805555555555514E-2</v>
      </c>
      <c r="X50" s="6">
        <v>0.58124999999999993</v>
      </c>
      <c r="Y50" s="12">
        <f t="shared" si="3"/>
        <v>1.0416666666666741E-2</v>
      </c>
      <c r="Z50" s="6">
        <v>0.59166666666666667</v>
      </c>
      <c r="AA50" s="20">
        <f t="shared" si="11"/>
        <v>4.3749999999999956E-2</v>
      </c>
      <c r="AB50">
        <v>63</v>
      </c>
      <c r="AC50" s="23">
        <f t="shared" si="12"/>
        <v>0</v>
      </c>
      <c r="AD50" s="20">
        <f t="shared" si="13"/>
        <v>4.3749999999999956E-2</v>
      </c>
    </row>
    <row r="51" spans="1:30" x14ac:dyDescent="0.3">
      <c r="A51" s="4" t="s">
        <v>53</v>
      </c>
      <c r="B51" s="5">
        <v>39869</v>
      </c>
      <c r="C51" s="4">
        <v>1</v>
      </c>
      <c r="D51" s="6"/>
      <c r="E51" s="6">
        <v>0.54861111111111105</v>
      </c>
      <c r="F51" s="6">
        <v>0.54999999999999993</v>
      </c>
      <c r="G51" s="18">
        <f t="shared" si="4"/>
        <v>1.388888888888884E-3</v>
      </c>
      <c r="H51" s="9">
        <f t="shared" si="17"/>
        <v>1.2500000000000067E-2</v>
      </c>
      <c r="I51" s="6"/>
      <c r="J51" s="10" t="str">
        <f t="shared" si="5"/>
        <v>null</v>
      </c>
      <c r="K51" s="6">
        <v>0.5625</v>
      </c>
      <c r="L51" s="6">
        <v>0.5625</v>
      </c>
      <c r="M51" s="18">
        <f t="shared" si="6"/>
        <v>0</v>
      </c>
      <c r="N51" s="9">
        <f t="shared" si="7"/>
        <v>6.9444444444444198E-4</v>
      </c>
      <c r="O51" s="6">
        <v>0.56319444444444444</v>
      </c>
      <c r="P51" s="9">
        <v>6.9444444444444441E-3</v>
      </c>
      <c r="Q51" s="9">
        <f t="shared" si="14"/>
        <v>0.57013888888888886</v>
      </c>
      <c r="R51" s="6">
        <f t="shared" si="9"/>
        <v>0.57291666666666663</v>
      </c>
      <c r="S51" s="16">
        <f t="shared" si="10"/>
        <v>2.7777777777777679E-3</v>
      </c>
      <c r="T51" s="6"/>
      <c r="U51" s="6">
        <v>0.57291666666666663</v>
      </c>
      <c r="V51" s="12" t="str">
        <f t="shared" si="1"/>
        <v>null</v>
      </c>
      <c r="W51" s="12">
        <f t="shared" si="2"/>
        <v>1.0416666666666741E-2</v>
      </c>
      <c r="X51" s="6">
        <v>0.58333333333333337</v>
      </c>
      <c r="Y51" s="12">
        <f t="shared" si="3"/>
        <v>3.4722222222222099E-3</v>
      </c>
      <c r="Z51" s="6">
        <v>0.58680555555555558</v>
      </c>
      <c r="AA51" s="20">
        <f t="shared" si="11"/>
        <v>3.8194444444444531E-2</v>
      </c>
      <c r="AB51">
        <v>55</v>
      </c>
      <c r="AC51" s="23">
        <f t="shared" si="12"/>
        <v>4.1666666666666519E-3</v>
      </c>
      <c r="AD51" s="20">
        <f t="shared" si="13"/>
        <v>3.8194444444444531E-2</v>
      </c>
    </row>
    <row r="52" spans="1:30" x14ac:dyDescent="0.3">
      <c r="A52" s="4" t="s">
        <v>54</v>
      </c>
      <c r="B52" s="5">
        <v>39869</v>
      </c>
      <c r="C52" s="4">
        <v>0</v>
      </c>
      <c r="D52" s="6">
        <v>0.5625</v>
      </c>
      <c r="E52" s="6">
        <v>0.5625</v>
      </c>
      <c r="F52" s="6">
        <v>0.56458333333333333</v>
      </c>
      <c r="G52" s="18">
        <f t="shared" si="4"/>
        <v>2.0833333333333259E-3</v>
      </c>
      <c r="H52" s="9">
        <f t="shared" si="17"/>
        <v>1.1805555555555625E-2</v>
      </c>
      <c r="I52" s="6"/>
      <c r="J52" s="10" t="str">
        <f t="shared" si="5"/>
        <v>null</v>
      </c>
      <c r="K52" s="6">
        <v>0.57638888888888895</v>
      </c>
      <c r="L52" s="6">
        <v>0.57638888888888895</v>
      </c>
      <c r="M52" s="18">
        <f t="shared" si="6"/>
        <v>0</v>
      </c>
      <c r="N52" s="9">
        <f t="shared" si="7"/>
        <v>6.9444444444433095E-4</v>
      </c>
      <c r="O52" s="6">
        <v>0.57708333333333328</v>
      </c>
      <c r="P52" s="9">
        <v>1.7361111111111112E-2</v>
      </c>
      <c r="Q52" s="9">
        <f t="shared" si="14"/>
        <v>0.59444444444444444</v>
      </c>
      <c r="R52" s="6">
        <f t="shared" si="9"/>
        <v>0.6020833333333333</v>
      </c>
      <c r="S52" s="16">
        <f t="shared" si="10"/>
        <v>7.6388888888888618E-3</v>
      </c>
      <c r="T52" s="6"/>
      <c r="U52" s="6">
        <v>0.6020833333333333</v>
      </c>
      <c r="V52" s="12" t="str">
        <f t="shared" si="1"/>
        <v>null</v>
      </c>
      <c r="W52" s="12">
        <f t="shared" si="2"/>
        <v>4.8611111111110938E-3</v>
      </c>
      <c r="X52" s="6">
        <v>0.6069444444444444</v>
      </c>
      <c r="Y52" s="12">
        <f t="shared" si="3"/>
        <v>6.94444444444553E-4</v>
      </c>
      <c r="Z52" s="6">
        <v>0.60763888888888895</v>
      </c>
      <c r="AA52" s="20">
        <f t="shared" si="11"/>
        <v>4.5138888888888951E-2</v>
      </c>
      <c r="AB52">
        <v>65</v>
      </c>
      <c r="AC52" s="23">
        <f t="shared" si="12"/>
        <v>9.7222222222221877E-3</v>
      </c>
      <c r="AD52" s="20">
        <f t="shared" si="13"/>
        <v>4.5138888888888951E-2</v>
      </c>
    </row>
    <row r="53" spans="1:30" x14ac:dyDescent="0.3">
      <c r="A53" s="4" t="s">
        <v>55</v>
      </c>
      <c r="B53" s="5">
        <v>39869</v>
      </c>
      <c r="C53" s="4">
        <v>1</v>
      </c>
      <c r="D53" s="6"/>
      <c r="E53" s="6">
        <v>0.5625</v>
      </c>
      <c r="F53" s="6">
        <v>0.5625</v>
      </c>
      <c r="G53" s="18">
        <f t="shared" si="4"/>
        <v>0</v>
      </c>
      <c r="H53" s="9">
        <f t="shared" si="17"/>
        <v>3.4722222222222099E-3</v>
      </c>
      <c r="I53" s="6"/>
      <c r="J53" s="10" t="str">
        <f t="shared" si="5"/>
        <v>null</v>
      </c>
      <c r="K53" s="6">
        <v>0.56597222222222221</v>
      </c>
      <c r="L53" s="6">
        <v>0.56944444444444442</v>
      </c>
      <c r="M53" s="18">
        <f t="shared" si="6"/>
        <v>3.4722222222222099E-3</v>
      </c>
      <c r="N53" s="9">
        <f t="shared" si="7"/>
        <v>0</v>
      </c>
      <c r="O53" s="6">
        <v>0.56944444444444442</v>
      </c>
      <c r="P53" s="9">
        <v>3.472222222222222E-3</v>
      </c>
      <c r="Q53" s="9">
        <f t="shared" si="14"/>
        <v>0.57291666666666663</v>
      </c>
      <c r="R53" s="6">
        <f t="shared" si="9"/>
        <v>0.57361111111111118</v>
      </c>
      <c r="S53" s="16">
        <f t="shared" si="10"/>
        <v>6.94444444444553E-4</v>
      </c>
      <c r="T53" s="6"/>
      <c r="U53" s="6">
        <v>0.57361111111111118</v>
      </c>
      <c r="V53" s="12" t="str">
        <f t="shared" si="1"/>
        <v>null</v>
      </c>
      <c r="W53" s="12">
        <f t="shared" si="2"/>
        <v>9.0277777777776347E-3</v>
      </c>
      <c r="X53" s="6">
        <v>0.58263888888888882</v>
      </c>
      <c r="Y53" s="12">
        <f t="shared" si="3"/>
        <v>7.6388888888889728E-3</v>
      </c>
      <c r="Z53" s="6">
        <v>0.59027777777777779</v>
      </c>
      <c r="AA53" s="20">
        <f t="shared" si="11"/>
        <v>2.777777777777779E-2</v>
      </c>
      <c r="AB53">
        <v>40</v>
      </c>
      <c r="AC53" s="23">
        <f t="shared" si="12"/>
        <v>4.1666666666667629E-3</v>
      </c>
      <c r="AD53" s="20">
        <f t="shared" si="13"/>
        <v>2.777777777777779E-2</v>
      </c>
    </row>
    <row r="54" spans="1:30" x14ac:dyDescent="0.3">
      <c r="A54" s="4" t="s">
        <v>56</v>
      </c>
      <c r="B54" s="5">
        <v>39869</v>
      </c>
      <c r="C54" s="4">
        <v>1</v>
      </c>
      <c r="D54" s="6"/>
      <c r="E54" s="6">
        <v>0.56944444444444442</v>
      </c>
      <c r="F54" s="6">
        <v>0.5708333333333333</v>
      </c>
      <c r="G54" s="18">
        <f t="shared" si="4"/>
        <v>1.388888888888884E-3</v>
      </c>
      <c r="H54" s="9">
        <f t="shared" si="17"/>
        <v>6.2499999999999778E-3</v>
      </c>
      <c r="I54" s="6"/>
      <c r="J54" s="10" t="str">
        <f t="shared" si="5"/>
        <v>null</v>
      </c>
      <c r="K54" s="6">
        <v>0.57708333333333328</v>
      </c>
      <c r="L54" s="6">
        <v>0.57777777777777783</v>
      </c>
      <c r="M54" s="18">
        <f t="shared" si="6"/>
        <v>6.94444444444553E-4</v>
      </c>
      <c r="N54" s="9">
        <f t="shared" si="7"/>
        <v>6.9444444444433095E-4</v>
      </c>
      <c r="O54" s="6">
        <v>0.57847222222222217</v>
      </c>
      <c r="P54" s="9">
        <f>IF(O54 &gt;0,IF(T54&gt;0,T54-O54,"null"),"null")</f>
        <v>9.0277777777778567E-3</v>
      </c>
      <c r="Q54" s="9">
        <f t="shared" si="14"/>
        <v>0.58750000000000002</v>
      </c>
      <c r="R54" s="6">
        <f t="shared" si="9"/>
        <v>0.58750000000000002</v>
      </c>
      <c r="S54" s="16">
        <f t="shared" si="10"/>
        <v>0</v>
      </c>
      <c r="T54" s="6">
        <v>0.58750000000000002</v>
      </c>
      <c r="U54" s="6"/>
      <c r="V54" s="12">
        <f t="shared" si="1"/>
        <v>3.0555555555555558E-2</v>
      </c>
      <c r="W54" s="12" t="str">
        <f t="shared" si="2"/>
        <v>null</v>
      </c>
      <c r="X54" s="6">
        <v>0.61805555555555558</v>
      </c>
      <c r="Y54" s="12">
        <f t="shared" si="3"/>
        <v>0</v>
      </c>
      <c r="Z54" s="6">
        <v>0.61805555555555558</v>
      </c>
      <c r="AA54" s="20">
        <f t="shared" si="11"/>
        <v>4.861111111111116E-2</v>
      </c>
      <c r="AB54">
        <v>70</v>
      </c>
      <c r="AC54" s="23">
        <f t="shared" si="12"/>
        <v>2.083333333333437E-3</v>
      </c>
      <c r="AD54" s="20">
        <f t="shared" si="13"/>
        <v>4.861111111111116E-2</v>
      </c>
    </row>
    <row r="55" spans="1:30" x14ac:dyDescent="0.3">
      <c r="A55" s="4" t="s">
        <v>57</v>
      </c>
      <c r="B55" s="5">
        <v>39869</v>
      </c>
      <c r="C55" s="4">
        <v>1</v>
      </c>
      <c r="D55" s="6"/>
      <c r="E55" s="6">
        <v>0.56944444444444442</v>
      </c>
      <c r="F55" s="6">
        <v>0.57013888888888886</v>
      </c>
      <c r="G55" s="18">
        <f t="shared" si="4"/>
        <v>6.9444444444444198E-4</v>
      </c>
      <c r="H55" s="9">
        <v>4.1666666666666666E-3</v>
      </c>
      <c r="I55" s="6">
        <v>0.57430555555555551</v>
      </c>
      <c r="J55" s="10">
        <f t="shared" si="5"/>
        <v>2.083333333333437E-3</v>
      </c>
      <c r="K55" s="6">
        <v>0.57638888888888895</v>
      </c>
      <c r="L55" s="6">
        <v>0.57638888888888895</v>
      </c>
      <c r="M55" s="18">
        <f t="shared" si="6"/>
        <v>0</v>
      </c>
      <c r="N55" s="9">
        <f t="shared" si="7"/>
        <v>8.3333333333333037E-3</v>
      </c>
      <c r="O55" s="6">
        <v>0.58472222222222225</v>
      </c>
      <c r="P55" s="9" t="str">
        <f>IF(O55 &gt;0,IF(T55&gt;0,T55-O55,"null"),"null")</f>
        <v>null</v>
      </c>
      <c r="Q55" s="9">
        <v>0.58472222222222225</v>
      </c>
      <c r="R55" s="6">
        <f t="shared" si="9"/>
        <v>0.59305555555555556</v>
      </c>
      <c r="S55" s="16">
        <f t="shared" si="10"/>
        <v>8.3333333333333037E-3</v>
      </c>
      <c r="T55" s="6"/>
      <c r="U55" s="6">
        <v>0.59305555555555556</v>
      </c>
      <c r="V55" s="12" t="str">
        <f t="shared" si="1"/>
        <v>null</v>
      </c>
      <c r="W55" s="12">
        <f t="shared" si="2"/>
        <v>1.1111111111111072E-2</v>
      </c>
      <c r="X55" s="6">
        <v>0.60416666666666663</v>
      </c>
      <c r="Y55" s="12">
        <f t="shared" si="3"/>
        <v>4.8611111111112049E-3</v>
      </c>
      <c r="Z55" s="6">
        <v>0.60902777777777783</v>
      </c>
      <c r="AA55" s="20">
        <f t="shared" si="11"/>
        <v>3.9583333333333415E-2</v>
      </c>
      <c r="AB55">
        <v>57</v>
      </c>
      <c r="AC55" s="23">
        <f t="shared" si="12"/>
        <v>9.0277777777777457E-3</v>
      </c>
      <c r="AD55" s="20">
        <f t="shared" si="13"/>
        <v>3.9583333333333415E-2</v>
      </c>
    </row>
    <row r="56" spans="1:30" x14ac:dyDescent="0.3">
      <c r="A56" s="4" t="s">
        <v>58</v>
      </c>
      <c r="B56" s="5">
        <v>39869</v>
      </c>
      <c r="C56" s="4">
        <v>1</v>
      </c>
      <c r="D56" s="6"/>
      <c r="E56" s="6">
        <v>0.57291666666666663</v>
      </c>
      <c r="F56" s="6">
        <v>0.57638888888888895</v>
      </c>
      <c r="G56" s="18">
        <f t="shared" si="4"/>
        <v>3.4722222222223209E-3</v>
      </c>
      <c r="H56" s="9">
        <f>IF(K56 &gt;0,IF(I56=0,IF(F56&gt;0,K56-F56,"null"),"null"), "null")</f>
        <v>3.4722222222220989E-3</v>
      </c>
      <c r="I56" s="6"/>
      <c r="J56" s="10" t="str">
        <f t="shared" si="5"/>
        <v>null</v>
      </c>
      <c r="K56" s="6">
        <v>0.57986111111111105</v>
      </c>
      <c r="L56" s="6">
        <v>0.58333333333333337</v>
      </c>
      <c r="M56" s="18">
        <f t="shared" si="6"/>
        <v>3.4722222222223209E-3</v>
      </c>
      <c r="N56" s="9">
        <f t="shared" si="7"/>
        <v>1.388888888888884E-3</v>
      </c>
      <c r="O56" s="6">
        <v>0.58472222222222225</v>
      </c>
      <c r="P56" s="9">
        <v>4.8611111111111112E-3</v>
      </c>
      <c r="Q56" s="9">
        <f t="shared" si="14"/>
        <v>0.58958333333333335</v>
      </c>
      <c r="R56" s="6">
        <f t="shared" si="9"/>
        <v>0.58958333333333335</v>
      </c>
      <c r="S56" s="16">
        <f t="shared" si="10"/>
        <v>0</v>
      </c>
      <c r="T56" s="6"/>
      <c r="U56" s="6">
        <v>0.58958333333333335</v>
      </c>
      <c r="V56" s="12" t="str">
        <f t="shared" si="1"/>
        <v>null</v>
      </c>
      <c r="W56" s="12">
        <f t="shared" si="2"/>
        <v>1.3194444444444398E-2</v>
      </c>
      <c r="X56" s="6">
        <v>0.60277777777777775</v>
      </c>
      <c r="Y56" s="12">
        <f t="shared" si="3"/>
        <v>6.9444444444444198E-3</v>
      </c>
      <c r="Z56" s="6">
        <v>0.60972222222222217</v>
      </c>
      <c r="AA56" s="20">
        <f t="shared" si="11"/>
        <v>3.6805555555555536E-2</v>
      </c>
      <c r="AB56">
        <v>53</v>
      </c>
      <c r="AC56" s="23">
        <f t="shared" si="12"/>
        <v>6.9444444444446418E-3</v>
      </c>
      <c r="AD56" s="20">
        <f t="shared" si="13"/>
        <v>3.6805555555555536E-2</v>
      </c>
    </row>
    <row r="57" spans="1:30" x14ac:dyDescent="0.3">
      <c r="A57" s="4" t="s">
        <v>59</v>
      </c>
      <c r="B57" s="5">
        <v>39869</v>
      </c>
      <c r="C57" s="4">
        <v>1</v>
      </c>
      <c r="D57" s="6"/>
      <c r="E57" s="6">
        <v>0.59027777777777779</v>
      </c>
      <c r="F57" s="6">
        <v>0.59027777777777779</v>
      </c>
      <c r="G57" s="18">
        <f t="shared" si="4"/>
        <v>0</v>
      </c>
      <c r="H57" s="9">
        <f>IF(K57 &gt;0,IF(I57=0,IF(F57&gt;0,K57-F57,"null"),"null"), "null")</f>
        <v>4.1666666666666519E-3</v>
      </c>
      <c r="I57" s="6"/>
      <c r="J57" s="10" t="str">
        <f t="shared" si="5"/>
        <v>null</v>
      </c>
      <c r="K57" s="6">
        <v>0.59444444444444444</v>
      </c>
      <c r="L57" s="22" t="s">
        <v>85</v>
      </c>
      <c r="M57" s="18" t="s">
        <v>86</v>
      </c>
      <c r="N57" s="9" t="str">
        <f t="shared" si="7"/>
        <v>null</v>
      </c>
      <c r="O57" s="6"/>
      <c r="P57" s="9" t="str">
        <f>IF(O57 &gt;0,IF(T57&gt;0,T57-O57,"null"),"null")</f>
        <v>null</v>
      </c>
      <c r="Q57" s="9"/>
      <c r="R57" s="6">
        <f t="shared" si="9"/>
        <v>0</v>
      </c>
      <c r="S57" s="16" t="s">
        <v>86</v>
      </c>
      <c r="T57" s="6"/>
      <c r="U57" s="6"/>
      <c r="V57" s="12" t="str">
        <f t="shared" si="1"/>
        <v>null</v>
      </c>
      <c r="W57" s="12" t="str">
        <f t="shared" si="2"/>
        <v>null</v>
      </c>
      <c r="X57" s="6"/>
      <c r="Y57" s="12" t="str">
        <f t="shared" si="3"/>
        <v>null</v>
      </c>
      <c r="Z57" s="6"/>
      <c r="AA57" s="20" t="s">
        <v>86</v>
      </c>
      <c r="AC57" s="23">
        <f t="shared" si="12"/>
        <v>0</v>
      </c>
      <c r="AD57" s="20">
        <v>0</v>
      </c>
    </row>
    <row r="58" spans="1:30" x14ac:dyDescent="0.3">
      <c r="A58" s="4" t="s">
        <v>60</v>
      </c>
      <c r="B58" s="5">
        <v>39869</v>
      </c>
      <c r="C58" s="4">
        <v>0</v>
      </c>
      <c r="D58" s="6">
        <v>0.61458333333333337</v>
      </c>
      <c r="E58" s="6">
        <v>0.59722222222222221</v>
      </c>
      <c r="F58" s="6">
        <v>0.59791666666666665</v>
      </c>
      <c r="G58" s="18">
        <f t="shared" si="4"/>
        <v>6.9444444444444198E-4</v>
      </c>
      <c r="H58" s="9">
        <v>0</v>
      </c>
      <c r="I58" s="6">
        <v>0.59791666666666665</v>
      </c>
      <c r="J58" s="10">
        <f t="shared" si="5"/>
        <v>1.041666666666663E-2</v>
      </c>
      <c r="K58" s="6">
        <v>0.60833333333333328</v>
      </c>
      <c r="L58" s="6">
        <v>0.62013888888888891</v>
      </c>
      <c r="M58" s="18">
        <f t="shared" si="6"/>
        <v>1.1805555555555625E-2</v>
      </c>
      <c r="N58" s="9">
        <f t="shared" si="7"/>
        <v>1.1805555555555514E-2</v>
      </c>
      <c r="O58" s="6">
        <v>0.63194444444444442</v>
      </c>
      <c r="P58" s="9" t="str">
        <f>IF(O58 &gt;0,IF(T58&gt;0,T58-O58,"null"),"null")</f>
        <v>null</v>
      </c>
      <c r="Q58" s="9">
        <v>0.63194444444444442</v>
      </c>
      <c r="R58" s="6">
        <f t="shared" si="9"/>
        <v>0.63263888888888886</v>
      </c>
      <c r="S58" s="16">
        <f t="shared" si="10"/>
        <v>6.9444444444444198E-4</v>
      </c>
      <c r="T58" s="6"/>
      <c r="U58" s="6">
        <v>0.63263888888888886</v>
      </c>
      <c r="V58" s="12" t="str">
        <f t="shared" si="1"/>
        <v>null</v>
      </c>
      <c r="W58" s="12">
        <f t="shared" si="2"/>
        <v>9.7222222222221877E-3</v>
      </c>
      <c r="X58" s="6">
        <v>0.64236111111111105</v>
      </c>
      <c r="Y58" s="12">
        <f t="shared" si="3"/>
        <v>1.0416666666666741E-2</v>
      </c>
      <c r="Z58" s="6">
        <v>0.65277777777777779</v>
      </c>
      <c r="AA58" s="20">
        <f t="shared" si="11"/>
        <v>5.555555555555558E-2</v>
      </c>
      <c r="AB58">
        <v>80</v>
      </c>
      <c r="AC58" s="23">
        <f t="shared" si="12"/>
        <v>1.3194444444444509E-2</v>
      </c>
      <c r="AD58" s="20">
        <f t="shared" si="13"/>
        <v>5.555555555555558E-2</v>
      </c>
    </row>
    <row r="59" spans="1:30" x14ac:dyDescent="0.3">
      <c r="A59" s="4" t="s">
        <v>61</v>
      </c>
      <c r="B59" s="5">
        <v>39869</v>
      </c>
      <c r="C59" s="4">
        <v>0</v>
      </c>
      <c r="D59" s="6">
        <v>0.60416666666666663</v>
      </c>
      <c r="E59" s="6">
        <v>0.60416666666666663</v>
      </c>
      <c r="F59" s="6">
        <v>0.60416666666666663</v>
      </c>
      <c r="G59" s="18">
        <f t="shared" si="4"/>
        <v>0</v>
      </c>
      <c r="H59" s="9">
        <f t="shared" ref="H59:H64" si="18">IF(K59 &gt;0,IF(I59=0,IF(F59&gt;0,K59-F59,"null"),"null"), "null")</f>
        <v>4.8611111111112049E-3</v>
      </c>
      <c r="I59" s="6"/>
      <c r="J59" s="10" t="str">
        <f t="shared" si="5"/>
        <v>null</v>
      </c>
      <c r="K59" s="6">
        <v>0.60902777777777783</v>
      </c>
      <c r="L59" s="6">
        <v>0.61527777777777781</v>
      </c>
      <c r="M59" s="18">
        <f t="shared" si="6"/>
        <v>6.2499999999999778E-3</v>
      </c>
      <c r="N59" s="9">
        <f t="shared" si="7"/>
        <v>6.9444444444444198E-4</v>
      </c>
      <c r="O59" s="6">
        <v>0.61597222222222225</v>
      </c>
      <c r="P59" s="9">
        <v>1.5277777777777777E-2</v>
      </c>
      <c r="Q59" s="9">
        <f t="shared" si="14"/>
        <v>0.63124999999999998</v>
      </c>
      <c r="R59" s="6">
        <f t="shared" si="9"/>
        <v>0.63263888888888886</v>
      </c>
      <c r="S59" s="16">
        <f t="shared" si="10"/>
        <v>1.388888888888884E-3</v>
      </c>
      <c r="T59" s="6"/>
      <c r="U59" s="6">
        <v>0.63263888888888886</v>
      </c>
      <c r="V59" s="12" t="str">
        <f t="shared" si="1"/>
        <v>null</v>
      </c>
      <c r="W59" s="12">
        <f t="shared" si="2"/>
        <v>9.0277777777778567E-3</v>
      </c>
      <c r="X59" s="6">
        <v>0.64166666666666672</v>
      </c>
      <c r="Y59" s="12">
        <f t="shared" si="3"/>
        <v>9.7222222222221877E-3</v>
      </c>
      <c r="Z59" s="6">
        <v>0.65138888888888891</v>
      </c>
      <c r="AA59" s="20">
        <f t="shared" si="11"/>
        <v>4.7222222222222276E-2</v>
      </c>
      <c r="AB59">
        <v>68</v>
      </c>
      <c r="AC59" s="23">
        <f t="shared" si="12"/>
        <v>7.6388888888888618E-3</v>
      </c>
      <c r="AD59" s="20">
        <f t="shared" si="13"/>
        <v>4.7222222222222276E-2</v>
      </c>
    </row>
    <row r="60" spans="1:30" x14ac:dyDescent="0.3">
      <c r="A60" s="4" t="s">
        <v>62</v>
      </c>
      <c r="B60" s="5">
        <v>39869</v>
      </c>
      <c r="C60" s="4">
        <v>1</v>
      </c>
      <c r="D60" s="6"/>
      <c r="E60" s="6">
        <v>0.65625</v>
      </c>
      <c r="F60" s="6">
        <v>0.65625</v>
      </c>
      <c r="G60" s="18">
        <f t="shared" si="4"/>
        <v>0</v>
      </c>
      <c r="H60" s="9">
        <f t="shared" si="18"/>
        <v>6.9444444444444198E-3</v>
      </c>
      <c r="I60" s="6"/>
      <c r="J60" s="10" t="str">
        <f t="shared" si="5"/>
        <v>null</v>
      </c>
      <c r="K60" s="6">
        <v>0.66319444444444442</v>
      </c>
      <c r="L60" s="6">
        <v>0.66319444444444442</v>
      </c>
      <c r="M60" s="18">
        <f t="shared" si="6"/>
        <v>0</v>
      </c>
      <c r="N60" s="9">
        <f t="shared" si="7"/>
        <v>0</v>
      </c>
      <c r="O60" s="6">
        <v>0.66319444444444442</v>
      </c>
      <c r="P60" s="9">
        <v>1.0416666666666666E-2</v>
      </c>
      <c r="Q60" s="9">
        <f t="shared" si="14"/>
        <v>0.67361111111111105</v>
      </c>
      <c r="R60" s="6">
        <f t="shared" si="9"/>
        <v>0.67361111111111116</v>
      </c>
      <c r="S60" s="16">
        <f t="shared" si="10"/>
        <v>1.1102230246251565E-16</v>
      </c>
      <c r="T60" s="6"/>
      <c r="U60" s="6">
        <v>0.67361111111111116</v>
      </c>
      <c r="V60" s="12" t="str">
        <f t="shared" si="1"/>
        <v>null</v>
      </c>
      <c r="W60" s="12">
        <f t="shared" si="2"/>
        <v>3.472222222222221E-2</v>
      </c>
      <c r="X60" s="6">
        <v>0.70833333333333337</v>
      </c>
      <c r="Y60" s="12">
        <f t="shared" si="3"/>
        <v>3.4722222222220989E-3</v>
      </c>
      <c r="Z60" s="6">
        <v>0.71180555555555547</v>
      </c>
      <c r="AA60" s="20">
        <f t="shared" si="11"/>
        <v>5.5555555555555469E-2</v>
      </c>
      <c r="AB60">
        <v>80</v>
      </c>
      <c r="AC60" s="23">
        <f t="shared" si="12"/>
        <v>1.1102230246251565E-16</v>
      </c>
      <c r="AD60" s="20">
        <f t="shared" si="13"/>
        <v>5.5555555555555469E-2</v>
      </c>
    </row>
    <row r="61" spans="1:30" x14ac:dyDescent="0.3">
      <c r="A61" s="4" t="s">
        <v>63</v>
      </c>
      <c r="B61" s="5">
        <v>39869</v>
      </c>
      <c r="C61" s="4">
        <v>0</v>
      </c>
      <c r="D61" s="6">
        <v>0.70833333333333337</v>
      </c>
      <c r="E61" s="6">
        <v>0.70694444444444438</v>
      </c>
      <c r="F61" s="6">
        <v>0.70694444444444438</v>
      </c>
      <c r="G61" s="18">
        <f t="shared" si="4"/>
        <v>0</v>
      </c>
      <c r="H61" s="9">
        <f t="shared" si="18"/>
        <v>1.388888888888995E-3</v>
      </c>
      <c r="I61" s="6"/>
      <c r="J61" s="10" t="str">
        <f t="shared" si="5"/>
        <v>null</v>
      </c>
      <c r="K61" s="6">
        <v>0.70833333333333337</v>
      </c>
      <c r="L61" s="6">
        <v>0.70833333333333337</v>
      </c>
      <c r="M61" s="18">
        <f t="shared" si="6"/>
        <v>0</v>
      </c>
      <c r="N61" s="9">
        <f t="shared" si="7"/>
        <v>6.2499999999998668E-3</v>
      </c>
      <c r="O61" s="6">
        <v>0.71458333333333324</v>
      </c>
      <c r="P61" s="9" t="str">
        <f>IF(O61 &gt;0,IF(T61&gt;0,T61-O61,"null"),"null")</f>
        <v>null</v>
      </c>
      <c r="Q61" s="9"/>
      <c r="R61" s="6">
        <f t="shared" si="9"/>
        <v>0</v>
      </c>
      <c r="S61" s="16" t="s">
        <v>86</v>
      </c>
      <c r="T61" s="6"/>
      <c r="U61" s="6"/>
      <c r="V61" s="12" t="str">
        <f t="shared" si="1"/>
        <v>null</v>
      </c>
      <c r="W61" s="12" t="str">
        <f t="shared" si="2"/>
        <v>null</v>
      </c>
      <c r="X61" s="6"/>
      <c r="Y61" s="12" t="str">
        <f t="shared" si="3"/>
        <v>null</v>
      </c>
      <c r="Z61" s="6"/>
      <c r="AA61" s="20" t="s">
        <v>86</v>
      </c>
      <c r="AC61" s="23">
        <f t="shared" si="12"/>
        <v>0</v>
      </c>
      <c r="AD61" s="20">
        <v>0</v>
      </c>
    </row>
    <row r="62" spans="1:30" x14ac:dyDescent="0.3">
      <c r="A62" s="4" t="s">
        <v>64</v>
      </c>
      <c r="B62" s="5">
        <v>39869</v>
      </c>
      <c r="C62" s="4">
        <v>0</v>
      </c>
      <c r="D62" s="6">
        <v>0.71875</v>
      </c>
      <c r="E62" s="6">
        <v>0.71597222222222223</v>
      </c>
      <c r="F62" s="6">
        <v>0.71666666666666667</v>
      </c>
      <c r="G62" s="18">
        <f t="shared" si="4"/>
        <v>6.9444444444444198E-4</v>
      </c>
      <c r="H62" s="9">
        <f t="shared" si="18"/>
        <v>4.8611111111110938E-3</v>
      </c>
      <c r="I62" s="6"/>
      <c r="J62" s="10" t="str">
        <f t="shared" si="5"/>
        <v>null</v>
      </c>
      <c r="K62" s="6">
        <v>0.72152777777777777</v>
      </c>
      <c r="L62" s="6">
        <v>0.72222222222222221</v>
      </c>
      <c r="M62" s="18">
        <f t="shared" si="6"/>
        <v>6.9444444444444198E-4</v>
      </c>
      <c r="N62" s="9">
        <f t="shared" si="7"/>
        <v>6.94444444444553E-4</v>
      </c>
      <c r="O62" s="6">
        <v>0.72291666666666676</v>
      </c>
      <c r="P62" s="9">
        <v>1.3888888888888888E-2</v>
      </c>
      <c r="Q62" s="9">
        <f t="shared" si="14"/>
        <v>0.7368055555555556</v>
      </c>
      <c r="R62" s="6">
        <f t="shared" si="9"/>
        <v>0.73958333333333337</v>
      </c>
      <c r="S62" s="16">
        <f t="shared" si="10"/>
        <v>2.7777777777777679E-3</v>
      </c>
      <c r="T62" s="6"/>
      <c r="U62" s="6">
        <v>0.73958333333333337</v>
      </c>
      <c r="V62" s="12" t="str">
        <f t="shared" si="1"/>
        <v>null</v>
      </c>
      <c r="W62" s="12">
        <f t="shared" si="2"/>
        <v>1.041666666666663E-2</v>
      </c>
      <c r="X62" s="6">
        <v>0.75</v>
      </c>
      <c r="Y62" s="12">
        <f t="shared" si="3"/>
        <v>5.5555555555555358E-3</v>
      </c>
      <c r="Z62" s="6">
        <v>0.75555555555555554</v>
      </c>
      <c r="AA62" s="20">
        <f t="shared" si="11"/>
        <v>3.9583333333333304E-2</v>
      </c>
      <c r="AB62">
        <v>57</v>
      </c>
      <c r="AC62" s="23">
        <f t="shared" si="12"/>
        <v>4.1666666666666519E-3</v>
      </c>
      <c r="AD62" s="20">
        <f t="shared" si="13"/>
        <v>3.9583333333333304E-2</v>
      </c>
    </row>
    <row r="63" spans="1:30" x14ac:dyDescent="0.3">
      <c r="A63" s="4" t="s">
        <v>65</v>
      </c>
      <c r="B63" s="5">
        <v>39869</v>
      </c>
      <c r="C63" s="4">
        <v>0</v>
      </c>
      <c r="D63" s="6">
        <v>0.72916666666666663</v>
      </c>
      <c r="E63" s="6">
        <v>0.72291666666666676</v>
      </c>
      <c r="F63" s="6">
        <v>0.72916666666666663</v>
      </c>
      <c r="G63" s="18">
        <f t="shared" si="4"/>
        <v>6.2499999999998668E-3</v>
      </c>
      <c r="H63" s="9">
        <f t="shared" si="18"/>
        <v>2.7777777777777679E-3</v>
      </c>
      <c r="I63" s="6"/>
      <c r="J63" s="10" t="str">
        <f t="shared" si="5"/>
        <v>null</v>
      </c>
      <c r="K63" s="6">
        <v>0.7319444444444444</v>
      </c>
      <c r="L63" s="6">
        <v>0.73472222222222217</v>
      </c>
      <c r="M63" s="18">
        <f t="shared" si="6"/>
        <v>2.7777777777777679E-3</v>
      </c>
      <c r="N63" s="9">
        <f t="shared" si="7"/>
        <v>3.4722222222222099E-3</v>
      </c>
      <c r="O63" s="6">
        <v>0.73819444444444438</v>
      </c>
      <c r="P63" s="9">
        <f>IF(O63 &gt;0,IF(T63&gt;0,T63-O63,"null"),"null")</f>
        <v>9.7222222222222987E-3</v>
      </c>
      <c r="Q63" s="9">
        <f t="shared" si="14"/>
        <v>0.74791666666666667</v>
      </c>
      <c r="R63" s="6">
        <f t="shared" si="9"/>
        <v>0.74791666666666667</v>
      </c>
      <c r="S63" s="16">
        <f t="shared" si="10"/>
        <v>0</v>
      </c>
      <c r="T63" s="6">
        <v>0.74791666666666667</v>
      </c>
      <c r="U63" s="6"/>
      <c r="V63" s="12">
        <f t="shared" si="1"/>
        <v>7.3611111111111072E-2</v>
      </c>
      <c r="W63" s="12" t="str">
        <f t="shared" si="2"/>
        <v>null</v>
      </c>
      <c r="X63" s="6">
        <v>0.82152777777777775</v>
      </c>
      <c r="Y63" s="12">
        <f t="shared" si="3"/>
        <v>2.0833333333333259E-3</v>
      </c>
      <c r="Z63" s="6">
        <v>0.82361111111111107</v>
      </c>
      <c r="AA63" s="20">
        <f t="shared" si="11"/>
        <v>0.10069444444444431</v>
      </c>
      <c r="AB63">
        <v>145</v>
      </c>
      <c r="AC63" s="23">
        <f t="shared" si="12"/>
        <v>9.0277777777776347E-3</v>
      </c>
      <c r="AD63" s="20">
        <f t="shared" si="13"/>
        <v>0.10069444444444431</v>
      </c>
    </row>
    <row r="64" spans="1:30" x14ac:dyDescent="0.3">
      <c r="A64" s="4" t="s">
        <v>66</v>
      </c>
      <c r="B64" s="5">
        <v>39869</v>
      </c>
      <c r="C64" s="4">
        <v>1</v>
      </c>
      <c r="D64" s="6"/>
      <c r="E64" s="6">
        <v>0.74444444444444446</v>
      </c>
      <c r="F64" s="6">
        <v>0.74722222222222223</v>
      </c>
      <c r="G64" s="18">
        <f t="shared" si="4"/>
        <v>2.7777777777777679E-3</v>
      </c>
      <c r="H64" s="9">
        <f t="shared" si="18"/>
        <v>4.1666666666667629E-3</v>
      </c>
      <c r="I64" s="6"/>
      <c r="J64" s="10" t="str">
        <f t="shared" si="5"/>
        <v>null</v>
      </c>
      <c r="K64" s="6">
        <v>0.75138888888888899</v>
      </c>
      <c r="L64" s="6">
        <v>0.75347222222222221</v>
      </c>
      <c r="M64" s="18">
        <f t="shared" si="6"/>
        <v>2.0833333333332149E-3</v>
      </c>
      <c r="N64" s="9">
        <f t="shared" si="7"/>
        <v>0</v>
      </c>
      <c r="O64" s="6">
        <v>0.75347222222222221</v>
      </c>
      <c r="P64" s="9">
        <v>6.9444444444444441E-3</v>
      </c>
      <c r="Q64" s="9">
        <f t="shared" si="14"/>
        <v>0.76041666666666663</v>
      </c>
      <c r="R64" s="6">
        <f t="shared" si="9"/>
        <v>0.76736111111111116</v>
      </c>
      <c r="S64" s="16">
        <f t="shared" si="10"/>
        <v>6.9444444444445308E-3</v>
      </c>
      <c r="T64" s="6"/>
      <c r="U64" s="6">
        <v>0.76736111111111116</v>
      </c>
      <c r="V64" s="12" t="str">
        <f t="shared" si="1"/>
        <v>null</v>
      </c>
      <c r="W64" s="12">
        <f t="shared" si="2"/>
        <v>1.041666666666663E-2</v>
      </c>
      <c r="X64" s="6">
        <v>0.77777777777777779</v>
      </c>
      <c r="Y64" s="12">
        <f t="shared" si="3"/>
        <v>6.9444444444444198E-3</v>
      </c>
      <c r="Z64" s="6">
        <v>0.78472222222222221</v>
      </c>
      <c r="AA64" s="20">
        <f t="shared" si="11"/>
        <v>4.0277777777777746E-2</v>
      </c>
      <c r="AB64">
        <v>58</v>
      </c>
      <c r="AC64" s="23">
        <f t="shared" si="12"/>
        <v>1.1805555555555514E-2</v>
      </c>
      <c r="AD64" s="20">
        <f t="shared" si="13"/>
        <v>4.0277777777777746E-2</v>
      </c>
    </row>
    <row r="65" spans="6:30" x14ac:dyDescent="0.3">
      <c r="F65" t="s">
        <v>87</v>
      </c>
      <c r="G65" s="25">
        <f>AVERAGE(G2:G64)</f>
        <v>1.6754850088183469E-3</v>
      </c>
      <c r="L65" s="28">
        <f>1/63</f>
        <v>1.5873015873015872E-2</v>
      </c>
      <c r="M65" s="25">
        <f>AVERAGE(M2:M64)</f>
        <v>1.8817204301075237E-3</v>
      </c>
      <c r="N65" s="29">
        <f>3/62</f>
        <v>4.8387096774193547E-2</v>
      </c>
      <c r="Q65" s="29">
        <f>1/57</f>
        <v>1.7543859649122806E-2</v>
      </c>
      <c r="S65" s="26">
        <f>AVERAGE(S2:S64)</f>
        <v>1.6522988505747298E-3</v>
      </c>
      <c r="Z65" s="20">
        <f>MAX(Z2:Z64) - MIN(E2:E64)</f>
        <v>0.51458333333333328</v>
      </c>
      <c r="AA65" s="20">
        <f>SUM(AA2:AA64)</f>
        <v>2.624305555555555</v>
      </c>
      <c r="AB65">
        <f>SUM(AB2:AB64)</f>
        <v>3779</v>
      </c>
      <c r="AC65" s="27">
        <f>AVERAGE(AC2:AC64)</f>
        <v>5.0485008818342324E-3</v>
      </c>
      <c r="AD65" s="20">
        <f>SUM(AD2:AD64)</f>
        <v>2.624305555555555</v>
      </c>
    </row>
    <row r="66" spans="6:30" x14ac:dyDescent="0.3">
      <c r="Y66" t="s">
        <v>93</v>
      </c>
      <c r="Z66" s="21">
        <v>12.35</v>
      </c>
      <c r="AA66">
        <v>14.98</v>
      </c>
      <c r="AB66">
        <f>AB65/60</f>
        <v>62.983333333333334</v>
      </c>
    </row>
    <row r="67" spans="6:30" x14ac:dyDescent="0.3">
      <c r="Y67" t="s">
        <v>91</v>
      </c>
      <c r="Z67" s="21">
        <v>57</v>
      </c>
    </row>
    <row r="68" spans="6:30" x14ac:dyDescent="0.3">
      <c r="Y68" t="s">
        <v>92</v>
      </c>
      <c r="Z68" s="21">
        <f>Z67/Z66</f>
        <v>4.6153846153846159</v>
      </c>
      <c r="AA68">
        <f>Z67/AA66</f>
        <v>3.8050734312416554</v>
      </c>
      <c r="AB68">
        <f xml:space="preserve"> AB66/Z67</f>
        <v>1.104970760233918</v>
      </c>
    </row>
  </sheetData>
  <pageMargins left="0.7" right="0.7" top="0.75" bottom="0.75" header="0.3" footer="0.3"/>
  <pageSetup orientation="portrait" r:id="rId1"/>
  <ignoredErrors>
    <ignoredError sqref="Q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2019-01-27T00:44:08Z</dcterms:created>
  <dcterms:modified xsi:type="dcterms:W3CDTF">2025-02-16T20:54:08Z</dcterms:modified>
</cp:coreProperties>
</file>