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1002\Downloads\"/>
    </mc:Choice>
  </mc:AlternateContent>
  <bookViews>
    <workbookView xWindow="0" yWindow="0" windowWidth="21570" windowHeight="7995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8" i="4" l="1"/>
  <c r="F99" i="4"/>
  <c r="F100" i="4"/>
  <c r="F101" i="4"/>
  <c r="F102" i="4"/>
  <c r="F103" i="4"/>
  <c r="F104" i="4"/>
  <c r="F105" i="4"/>
  <c r="F106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5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L51" i="1" l="1"/>
  <c r="L48" i="1"/>
  <c r="L47" i="1"/>
  <c r="L38" i="1"/>
  <c r="L29" i="1"/>
  <c r="L23" i="1"/>
  <c r="L22" i="1"/>
  <c r="L21" i="1"/>
  <c r="L17" i="1"/>
  <c r="L16" i="1"/>
  <c r="L14" i="1"/>
  <c r="L6" i="1"/>
  <c r="L5" i="1"/>
  <c r="L4" i="1"/>
  <c r="L7" i="1"/>
  <c r="L8" i="1"/>
  <c r="L9" i="1"/>
  <c r="L10" i="1"/>
  <c r="L11" i="1"/>
  <c r="L12" i="1"/>
  <c r="L13" i="1"/>
  <c r="L15" i="1"/>
  <c r="L18" i="1"/>
  <c r="L19" i="1"/>
  <c r="L20" i="1"/>
  <c r="L24" i="1"/>
  <c r="L25" i="1"/>
  <c r="L26" i="1"/>
  <c r="L27" i="1"/>
  <c r="L28" i="1"/>
  <c r="L30" i="1"/>
  <c r="L31" i="1"/>
  <c r="L32" i="1"/>
  <c r="L33" i="1"/>
  <c r="L34" i="1"/>
  <c r="L35" i="1"/>
  <c r="L36" i="1"/>
  <c r="L37" i="1"/>
  <c r="L39" i="1"/>
  <c r="L40" i="1"/>
  <c r="L41" i="1"/>
  <c r="L42" i="1"/>
  <c r="L43" i="1"/>
  <c r="L44" i="1"/>
  <c r="L45" i="1"/>
  <c r="L46" i="1"/>
  <c r="L49" i="1"/>
  <c r="L50" i="1"/>
  <c r="L52" i="1"/>
  <c r="L3" i="1"/>
  <c r="H4" i="3" l="1"/>
  <c r="H5" i="3"/>
  <c r="H6" i="3"/>
  <c r="H7" i="3"/>
  <c r="H8" i="3"/>
  <c r="H9" i="3"/>
  <c r="H10" i="3"/>
  <c r="H11" i="3"/>
  <c r="H12" i="3"/>
  <c r="H13" i="3"/>
  <c r="H14" i="3"/>
  <c r="H15" i="3"/>
  <c r="E15" i="3" s="1"/>
  <c r="H16" i="3"/>
  <c r="H17" i="3"/>
  <c r="H18" i="3"/>
  <c r="H19" i="3"/>
  <c r="H20" i="3"/>
  <c r="H21" i="3"/>
  <c r="H22" i="3"/>
  <c r="H23" i="3"/>
  <c r="E23" i="3" s="1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E47" i="3"/>
  <c r="E51" i="3"/>
  <c r="H3" i="3"/>
  <c r="I3" i="3"/>
  <c r="E44" i="3"/>
  <c r="F46" i="3"/>
  <c r="F47" i="3"/>
  <c r="F48" i="3"/>
  <c r="F49" i="3"/>
  <c r="F50" i="3"/>
  <c r="F51" i="3"/>
  <c r="F52" i="3"/>
  <c r="E28" i="3"/>
  <c r="G43" i="3"/>
  <c r="G44" i="3"/>
  <c r="G45" i="3"/>
  <c r="G46" i="3"/>
  <c r="G47" i="3"/>
  <c r="G48" i="3"/>
  <c r="G49" i="3"/>
  <c r="G50" i="3"/>
  <c r="G51" i="3"/>
  <c r="G52" i="3"/>
  <c r="E5" i="3"/>
  <c r="E6" i="3"/>
  <c r="E9" i="3"/>
  <c r="E10" i="3"/>
  <c r="E13" i="3"/>
  <c r="E14" i="3"/>
  <c r="E17" i="3"/>
  <c r="E18" i="3"/>
  <c r="E21" i="3"/>
  <c r="E22" i="3"/>
  <c r="E25" i="3"/>
  <c r="E26" i="3"/>
  <c r="E29" i="3"/>
  <c r="E30" i="3"/>
  <c r="E33" i="3"/>
  <c r="E34" i="3"/>
  <c r="E37" i="3"/>
  <c r="E38" i="3"/>
  <c r="E41" i="3"/>
  <c r="E42" i="3"/>
  <c r="E45" i="3"/>
  <c r="E46" i="3"/>
  <c r="E49" i="3"/>
  <c r="E50" i="3"/>
  <c r="J4" i="2"/>
  <c r="O4" i="2"/>
  <c r="F45" i="1"/>
  <c r="E3" i="3" l="1"/>
  <c r="E12" i="3"/>
  <c r="E43" i="3"/>
  <c r="E39" i="3"/>
  <c r="E35" i="3"/>
  <c r="E31" i="3"/>
  <c r="E27" i="3"/>
  <c r="E19" i="3"/>
  <c r="E11" i="3"/>
  <c r="E7" i="3"/>
  <c r="E52" i="3"/>
  <c r="E48" i="3"/>
  <c r="E40" i="3"/>
  <c r="E36" i="3"/>
  <c r="E32" i="3"/>
  <c r="E24" i="3"/>
  <c r="E20" i="3"/>
  <c r="E16" i="3"/>
  <c r="E8" i="3"/>
  <c r="E4" i="3"/>
  <c r="K4" i="2" l="1"/>
  <c r="L4" i="2"/>
  <c r="M4" i="2"/>
  <c r="N4" i="2"/>
  <c r="P4" i="2"/>
  <c r="Q4" i="2"/>
  <c r="R4" i="2"/>
  <c r="S4" i="2"/>
  <c r="M5" i="2"/>
  <c r="N5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P8" i="2"/>
  <c r="Q8" i="2"/>
  <c r="R8" i="2"/>
  <c r="S8" i="2"/>
  <c r="M9" i="2"/>
  <c r="N9" i="2"/>
  <c r="O9" i="2"/>
  <c r="P9" i="2"/>
  <c r="Q9" i="2"/>
  <c r="R9" i="2"/>
  <c r="S9" i="2"/>
  <c r="S10" i="2"/>
  <c r="P11" i="2"/>
  <c r="Q11" i="2"/>
  <c r="R11" i="2"/>
  <c r="S11" i="2"/>
  <c r="N12" i="2"/>
  <c r="O12" i="2"/>
  <c r="P12" i="2"/>
  <c r="Q12" i="2"/>
  <c r="R12" i="2"/>
  <c r="S12" i="2"/>
  <c r="M13" i="2"/>
  <c r="N13" i="2"/>
  <c r="O13" i="2"/>
  <c r="P13" i="2"/>
  <c r="Q13" i="2"/>
  <c r="R13" i="2"/>
  <c r="S13" i="2"/>
  <c r="R14" i="2"/>
  <c r="S14" i="2"/>
  <c r="Q15" i="2"/>
  <c r="R15" i="2"/>
  <c r="S15" i="2"/>
  <c r="R16" i="2"/>
  <c r="S16" i="2"/>
  <c r="P17" i="2"/>
  <c r="Q17" i="2"/>
  <c r="R17" i="2"/>
  <c r="S17" i="2"/>
  <c r="L18" i="2"/>
  <c r="M18" i="2"/>
  <c r="N18" i="2"/>
  <c r="O18" i="2"/>
  <c r="P18" i="2"/>
  <c r="Q18" i="2"/>
  <c r="R18" i="2"/>
  <c r="S18" i="2"/>
  <c r="N19" i="2"/>
  <c r="O19" i="2"/>
  <c r="P19" i="2"/>
  <c r="Q19" i="2"/>
  <c r="R19" i="2"/>
  <c r="S19" i="2"/>
  <c r="Q20" i="2"/>
  <c r="R20" i="2"/>
  <c r="S20" i="2"/>
  <c r="P21" i="2"/>
  <c r="Q21" i="2"/>
  <c r="R21" i="2"/>
  <c r="S21" i="2"/>
  <c r="L22" i="2"/>
  <c r="M22" i="2"/>
  <c r="N22" i="2"/>
  <c r="O22" i="2"/>
  <c r="P22" i="2"/>
  <c r="Q22" i="2"/>
  <c r="R22" i="2"/>
  <c r="S22" i="2"/>
  <c r="J23" i="2"/>
  <c r="K23" i="2"/>
  <c r="L23" i="2"/>
  <c r="M23" i="2"/>
  <c r="N23" i="2"/>
  <c r="O23" i="2"/>
  <c r="P23" i="2"/>
  <c r="Q23" i="2"/>
  <c r="R23" i="2"/>
  <c r="S23" i="2"/>
  <c r="M24" i="2"/>
  <c r="N24" i="2"/>
  <c r="O24" i="2"/>
  <c r="P24" i="2"/>
  <c r="Q24" i="2"/>
  <c r="R24" i="2"/>
  <c r="S24" i="2"/>
  <c r="L25" i="2"/>
  <c r="M25" i="2"/>
  <c r="N25" i="2"/>
  <c r="O25" i="2"/>
  <c r="P25" i="2"/>
  <c r="Q25" i="2"/>
  <c r="R25" i="2"/>
  <c r="S25" i="2"/>
  <c r="L26" i="2"/>
  <c r="M26" i="2"/>
  <c r="N26" i="2"/>
  <c r="O26" i="2"/>
  <c r="P26" i="2"/>
  <c r="Q26" i="2"/>
  <c r="R26" i="2"/>
  <c r="S26" i="2"/>
  <c r="K27" i="2"/>
  <c r="L27" i="2"/>
  <c r="M27" i="2"/>
  <c r="N27" i="2"/>
  <c r="O27" i="2"/>
  <c r="P27" i="2"/>
  <c r="Q27" i="2"/>
  <c r="R27" i="2"/>
  <c r="S27" i="2"/>
  <c r="J28" i="2"/>
  <c r="K28" i="2"/>
  <c r="L28" i="2"/>
  <c r="M28" i="2"/>
  <c r="N28" i="2"/>
  <c r="O28" i="2"/>
  <c r="P28" i="2"/>
  <c r="Q28" i="2"/>
  <c r="R28" i="2"/>
  <c r="S28" i="2"/>
  <c r="N29" i="2"/>
  <c r="O29" i="2"/>
  <c r="P29" i="2"/>
  <c r="Q29" i="2"/>
  <c r="R29" i="2"/>
  <c r="S29" i="2"/>
  <c r="K30" i="2"/>
  <c r="L30" i="2"/>
  <c r="M30" i="2"/>
  <c r="N30" i="2"/>
  <c r="O30" i="2"/>
  <c r="P30" i="2"/>
  <c r="Q30" i="2"/>
  <c r="R30" i="2"/>
  <c r="S30" i="2"/>
  <c r="M31" i="2"/>
  <c r="N31" i="2"/>
  <c r="O31" i="2"/>
  <c r="P31" i="2"/>
  <c r="Q31" i="2"/>
  <c r="R31" i="2"/>
  <c r="S31" i="2"/>
  <c r="K32" i="2"/>
  <c r="L32" i="2"/>
  <c r="M32" i="2"/>
  <c r="N32" i="2"/>
  <c r="O32" i="2"/>
  <c r="P32" i="2"/>
  <c r="Q32" i="2"/>
  <c r="R32" i="2"/>
  <c r="S32" i="2"/>
  <c r="P33" i="2"/>
  <c r="Q33" i="2"/>
  <c r="R33" i="2"/>
  <c r="S33" i="2"/>
  <c r="N34" i="2"/>
  <c r="O34" i="2"/>
  <c r="P34" i="2"/>
  <c r="Q34" i="2"/>
  <c r="R34" i="2"/>
  <c r="S34" i="2"/>
  <c r="J35" i="2"/>
  <c r="K35" i="2"/>
  <c r="L35" i="2"/>
  <c r="M35" i="2"/>
  <c r="N35" i="2"/>
  <c r="O35" i="2"/>
  <c r="P35" i="2"/>
  <c r="Q35" i="2"/>
  <c r="R35" i="2"/>
  <c r="S35" i="2"/>
  <c r="L36" i="2"/>
  <c r="M36" i="2"/>
  <c r="N36" i="2"/>
  <c r="O36" i="2"/>
  <c r="P36" i="2"/>
  <c r="Q36" i="2"/>
  <c r="R36" i="2"/>
  <c r="S36" i="2"/>
  <c r="K37" i="2"/>
  <c r="L37" i="2"/>
  <c r="M37" i="2"/>
  <c r="N37" i="2"/>
  <c r="O37" i="2"/>
  <c r="P37" i="2"/>
  <c r="Q37" i="2"/>
  <c r="R37" i="2"/>
  <c r="S37" i="2"/>
  <c r="O38" i="2"/>
  <c r="P38" i="2"/>
  <c r="Q38" i="2"/>
  <c r="R38" i="2"/>
  <c r="S38" i="2"/>
  <c r="L39" i="2"/>
  <c r="M39" i="2"/>
  <c r="N39" i="2"/>
  <c r="O39" i="2"/>
  <c r="P39" i="2"/>
  <c r="Q39" i="2"/>
  <c r="R39" i="2"/>
  <c r="S39" i="2"/>
  <c r="M40" i="2"/>
  <c r="N40" i="2"/>
  <c r="O40" i="2"/>
  <c r="P40" i="2"/>
  <c r="Q40" i="2"/>
  <c r="R40" i="2"/>
  <c r="S40" i="2"/>
  <c r="P41" i="2"/>
  <c r="Q41" i="2"/>
  <c r="R41" i="2"/>
  <c r="S41" i="2"/>
  <c r="M42" i="2"/>
  <c r="N42" i="2"/>
  <c r="O42" i="2"/>
  <c r="P42" i="2"/>
  <c r="Q42" i="2"/>
  <c r="R42" i="2"/>
  <c r="S42" i="2"/>
  <c r="Q43" i="2"/>
  <c r="R43" i="2"/>
  <c r="S43" i="2"/>
  <c r="J44" i="2"/>
  <c r="K44" i="2"/>
  <c r="L44" i="2"/>
  <c r="M44" i="2"/>
  <c r="N44" i="2"/>
  <c r="O44" i="2"/>
  <c r="P44" i="2"/>
  <c r="Q44" i="2"/>
  <c r="R44" i="2"/>
  <c r="S44" i="2"/>
  <c r="N45" i="2"/>
  <c r="O45" i="2"/>
  <c r="P45" i="2"/>
  <c r="Q45" i="2"/>
  <c r="R45" i="2"/>
  <c r="S45" i="2"/>
  <c r="K46" i="2"/>
  <c r="L46" i="2"/>
  <c r="M46" i="2"/>
  <c r="N46" i="2"/>
  <c r="O46" i="2"/>
  <c r="P46" i="2"/>
  <c r="Q46" i="2"/>
  <c r="R46" i="2"/>
  <c r="S46" i="2"/>
  <c r="O47" i="2"/>
  <c r="P47" i="2"/>
  <c r="Q47" i="2"/>
  <c r="R47" i="2"/>
  <c r="S47" i="2"/>
  <c r="M48" i="2"/>
  <c r="N48" i="2"/>
  <c r="O48" i="2"/>
  <c r="P48" i="2"/>
  <c r="Q48" i="2"/>
  <c r="R48" i="2"/>
  <c r="S48" i="2"/>
  <c r="P3" i="2"/>
  <c r="Q3" i="2"/>
  <c r="R3" i="2"/>
  <c r="S3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F26" i="2"/>
  <c r="G26" i="2"/>
  <c r="F27" i="2"/>
  <c r="G27" i="2"/>
  <c r="F28" i="2"/>
  <c r="G28" i="2"/>
  <c r="F29" i="2"/>
  <c r="G29" i="2"/>
  <c r="F30" i="2"/>
  <c r="G30" i="2"/>
  <c r="F31" i="2"/>
  <c r="G31" i="2"/>
  <c r="F32" i="2"/>
  <c r="G32" i="2"/>
  <c r="F33" i="2"/>
  <c r="G33" i="2"/>
  <c r="F34" i="2"/>
  <c r="G34" i="2"/>
  <c r="F35" i="2"/>
  <c r="G35" i="2"/>
  <c r="F36" i="2"/>
  <c r="G36" i="2"/>
  <c r="F37" i="2"/>
  <c r="G37" i="2"/>
  <c r="F38" i="2"/>
  <c r="G38" i="2"/>
  <c r="F39" i="2"/>
  <c r="G39" i="2"/>
  <c r="F40" i="2"/>
  <c r="G40" i="2"/>
  <c r="F41" i="2"/>
  <c r="G41" i="2"/>
  <c r="F42" i="2"/>
  <c r="G42" i="2"/>
  <c r="F43" i="2"/>
  <c r="G43" i="2"/>
  <c r="F44" i="2"/>
  <c r="G44" i="2"/>
  <c r="F45" i="2"/>
  <c r="G45" i="2"/>
  <c r="F46" i="2"/>
  <c r="G46" i="2"/>
  <c r="F47" i="2"/>
  <c r="G47" i="2"/>
  <c r="F48" i="2"/>
  <c r="G48" i="2"/>
  <c r="G2" i="2"/>
  <c r="F2" i="2"/>
  <c r="T47" i="2" l="1"/>
  <c r="H47" i="2" s="1"/>
  <c r="T44" i="2"/>
  <c r="H44" i="2" s="1"/>
  <c r="T39" i="2"/>
  <c r="H39" i="2" s="1"/>
  <c r="T36" i="2"/>
  <c r="H36" i="2" s="1"/>
  <c r="T31" i="2"/>
  <c r="H31" i="2" s="1"/>
  <c r="T28" i="2"/>
  <c r="H28" i="2" s="1"/>
  <c r="T24" i="2"/>
  <c r="H24" i="2" s="1"/>
  <c r="T23" i="2"/>
  <c r="H23" i="2" s="1"/>
  <c r="T20" i="2"/>
  <c r="H20" i="2" s="1"/>
  <c r="T19" i="2"/>
  <c r="H19" i="2" s="1"/>
  <c r="T16" i="2"/>
  <c r="H16" i="2" s="1"/>
  <c r="T15" i="2"/>
  <c r="H15" i="2" s="1"/>
  <c r="T12" i="2"/>
  <c r="H12" i="2" s="1"/>
  <c r="T11" i="2"/>
  <c r="H11" i="2" s="1"/>
  <c r="T8" i="2"/>
  <c r="H8" i="2" s="1"/>
  <c r="T7" i="2"/>
  <c r="H7" i="2" s="1"/>
  <c r="T6" i="2"/>
  <c r="H6" i="2" s="1"/>
  <c r="T4" i="2"/>
  <c r="H4" i="2" s="1"/>
  <c r="T48" i="2"/>
  <c r="H48" i="2" s="1"/>
  <c r="T43" i="2"/>
  <c r="H43" i="2" s="1"/>
  <c r="T40" i="2"/>
  <c r="H40" i="2" s="1"/>
  <c r="T35" i="2"/>
  <c r="H35" i="2" s="1"/>
  <c r="T32" i="2"/>
  <c r="H32" i="2" s="1"/>
  <c r="T27" i="2"/>
  <c r="H27" i="2" s="1"/>
  <c r="T3" i="2"/>
  <c r="H3" i="2" s="1"/>
  <c r="T45" i="2"/>
  <c r="H45" i="2" s="1"/>
  <c r="T41" i="2"/>
  <c r="H41" i="2" s="1"/>
  <c r="T37" i="2"/>
  <c r="H37" i="2" s="1"/>
  <c r="T33" i="2"/>
  <c r="H33" i="2" s="1"/>
  <c r="T29" i="2"/>
  <c r="H29" i="2" s="1"/>
  <c r="T25" i="2"/>
  <c r="H25" i="2" s="1"/>
  <c r="T21" i="2"/>
  <c r="H21" i="2" s="1"/>
  <c r="T17" i="2"/>
  <c r="H17" i="2" s="1"/>
  <c r="T13" i="2"/>
  <c r="H13" i="2" s="1"/>
  <c r="T9" i="2"/>
  <c r="H9" i="2" s="1"/>
  <c r="T46" i="2"/>
  <c r="H46" i="2" s="1"/>
  <c r="T42" i="2"/>
  <c r="H42" i="2" s="1"/>
  <c r="T38" i="2"/>
  <c r="H38" i="2" s="1"/>
  <c r="T34" i="2"/>
  <c r="H34" i="2" s="1"/>
  <c r="T30" i="2"/>
  <c r="H30" i="2" s="1"/>
  <c r="T26" i="2"/>
  <c r="H26" i="2" s="1"/>
  <c r="T22" i="2"/>
  <c r="H22" i="2" s="1"/>
  <c r="T18" i="2"/>
  <c r="H18" i="2" s="1"/>
  <c r="T14" i="2"/>
  <c r="H14" i="2" s="1"/>
  <c r="T10" i="2"/>
  <c r="H10" i="2" s="1"/>
  <c r="T5" i="2"/>
  <c r="H5" i="2" s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3" i="1"/>
</calcChain>
</file>

<file path=xl/sharedStrings.xml><?xml version="1.0" encoding="utf-8"?>
<sst xmlns="http://schemas.openxmlformats.org/spreadsheetml/2006/main" count="697" uniqueCount="381">
  <si>
    <t>使用者ID</t>
    <rPh sb="0" eb="3">
      <t>シヨウシャ</t>
    </rPh>
    <phoneticPr fontId="1"/>
  </si>
  <si>
    <t>氏名</t>
    <rPh sb="0" eb="2">
      <t>シメイ</t>
    </rPh>
    <phoneticPr fontId="1"/>
  </si>
  <si>
    <t>パスワード</t>
    <phoneticPr fontId="1"/>
  </si>
  <si>
    <t>ロール</t>
    <phoneticPr fontId="1"/>
  </si>
  <si>
    <t>下井諒哉</t>
    <rPh sb="0" eb="2">
      <t>シモイ</t>
    </rPh>
    <rPh sb="2" eb="3">
      <t>リョウ</t>
    </rPh>
    <rPh sb="3" eb="4">
      <t>ヤ</t>
    </rPh>
    <phoneticPr fontId="1"/>
  </si>
  <si>
    <t>password</t>
    <phoneticPr fontId="1"/>
  </si>
  <si>
    <t>学生</t>
    <rPh sb="0" eb="2">
      <t>ガクセイ</t>
    </rPh>
    <phoneticPr fontId="1"/>
  </si>
  <si>
    <t>判定</t>
    <rPh sb="0" eb="2">
      <t>ハンテイ</t>
    </rPh>
    <phoneticPr fontId="1"/>
  </si>
  <si>
    <t>※使用者IDは主キー</t>
    <rPh sb="1" eb="4">
      <t>シヨウシャ</t>
    </rPh>
    <rPh sb="7" eb="8">
      <t>シュ</t>
    </rPh>
    <phoneticPr fontId="1"/>
  </si>
  <si>
    <t>ロール</t>
    <phoneticPr fontId="1"/>
  </si>
  <si>
    <t>講師</t>
    <rPh sb="0" eb="2">
      <t>コウシ</t>
    </rPh>
    <phoneticPr fontId="1"/>
  </si>
  <si>
    <t>就活講師</t>
    <rPh sb="0" eb="4">
      <t>シュウカツコウシ</t>
    </rPh>
    <phoneticPr fontId="1"/>
  </si>
  <si>
    <t>卒業生</t>
    <rPh sb="0" eb="3">
      <t>ソツギョウセイ</t>
    </rPh>
    <phoneticPr fontId="1"/>
  </si>
  <si>
    <t>高橋雅之</t>
    <rPh sb="0" eb="2">
      <t>タカハシ</t>
    </rPh>
    <rPh sb="2" eb="4">
      <t>マサユキ</t>
    </rPh>
    <phoneticPr fontId="1"/>
  </si>
  <si>
    <t>斉藤哲也</t>
    <rPh sb="0" eb="2">
      <t>サイトウ</t>
    </rPh>
    <rPh sb="2" eb="4">
      <t>テツヤ</t>
    </rPh>
    <phoneticPr fontId="1"/>
  </si>
  <si>
    <t>st0716</t>
    <phoneticPr fontId="1"/>
  </si>
  <si>
    <t>takahasi</t>
    <phoneticPr fontId="1"/>
  </si>
  <si>
    <t>tm1113</t>
    <phoneticPr fontId="1"/>
  </si>
  <si>
    <t>原田淳平</t>
    <rPh sb="0" eb="2">
      <t>ハラダ</t>
    </rPh>
    <rPh sb="2" eb="4">
      <t>ジュンペイ</t>
    </rPh>
    <phoneticPr fontId="1"/>
  </si>
  <si>
    <t>hz0630</t>
    <phoneticPr fontId="1"/>
  </si>
  <si>
    <t>harada</t>
    <phoneticPr fontId="1"/>
  </si>
  <si>
    <t>森田隆介</t>
    <rPh sb="0" eb="2">
      <t>モリタ</t>
    </rPh>
    <rPh sb="2" eb="4">
      <t>リュウスケ</t>
    </rPh>
    <phoneticPr fontId="1"/>
  </si>
  <si>
    <t>mr0302</t>
    <phoneticPr fontId="1"/>
  </si>
  <si>
    <t>大久保達也</t>
    <rPh sb="0" eb="3">
      <t>オオクボ</t>
    </rPh>
    <rPh sb="3" eb="5">
      <t>タツヤ</t>
    </rPh>
    <phoneticPr fontId="1"/>
  </si>
  <si>
    <t>om0908</t>
    <phoneticPr fontId="1"/>
  </si>
  <si>
    <t>松下友樹</t>
    <rPh sb="0" eb="2">
      <t>マツシタ</t>
    </rPh>
    <rPh sb="2" eb="4">
      <t>トモキ</t>
    </rPh>
    <phoneticPr fontId="1"/>
  </si>
  <si>
    <t>mt0816</t>
    <phoneticPr fontId="1"/>
  </si>
  <si>
    <t>林明宏</t>
    <rPh sb="0" eb="1">
      <t>ハヤシ</t>
    </rPh>
    <rPh sb="1" eb="3">
      <t>アキヒロ</t>
    </rPh>
    <phoneticPr fontId="1"/>
  </si>
  <si>
    <t>ha0127</t>
    <phoneticPr fontId="1"/>
  </si>
  <si>
    <t>久岡連</t>
    <rPh sb="0" eb="2">
      <t>ヒサオカ</t>
    </rPh>
    <rPh sb="2" eb="3">
      <t>レン</t>
    </rPh>
    <phoneticPr fontId="1"/>
  </si>
  <si>
    <t>hr0519</t>
    <phoneticPr fontId="1"/>
  </si>
  <si>
    <t>黒田賢介</t>
    <rPh sb="0" eb="2">
      <t>クロダ</t>
    </rPh>
    <rPh sb="2" eb="4">
      <t>ケンスケ</t>
    </rPh>
    <phoneticPr fontId="1"/>
  </si>
  <si>
    <t>kk0122</t>
    <phoneticPr fontId="1"/>
  </si>
  <si>
    <t>森口祐樹</t>
    <rPh sb="0" eb="2">
      <t>モリグチ</t>
    </rPh>
    <rPh sb="2" eb="4">
      <t>ユウキ</t>
    </rPh>
    <phoneticPr fontId="1"/>
  </si>
  <si>
    <t>my1228</t>
    <phoneticPr fontId="1"/>
  </si>
  <si>
    <t>丸岡泉</t>
    <rPh sb="0" eb="2">
      <t>マルオカ</t>
    </rPh>
    <rPh sb="2" eb="3">
      <t>イズミ</t>
    </rPh>
    <phoneticPr fontId="1"/>
  </si>
  <si>
    <t>mi0619</t>
    <phoneticPr fontId="1"/>
  </si>
  <si>
    <t>岡山進之介</t>
    <rPh sb="0" eb="2">
      <t>オカヤマ</t>
    </rPh>
    <rPh sb="2" eb="5">
      <t>シンノスケ</t>
    </rPh>
    <phoneticPr fontId="1"/>
  </si>
  <si>
    <t>os0730</t>
    <phoneticPr fontId="1"/>
  </si>
  <si>
    <t>田中航平</t>
    <rPh sb="0" eb="2">
      <t>タナカ</t>
    </rPh>
    <rPh sb="2" eb="4">
      <t>コウヘイ</t>
    </rPh>
    <phoneticPr fontId="1"/>
  </si>
  <si>
    <t>tk1204</t>
    <phoneticPr fontId="1"/>
  </si>
  <si>
    <t>三田村大輔</t>
    <rPh sb="0" eb="3">
      <t>ミタムラ</t>
    </rPh>
    <rPh sb="3" eb="5">
      <t>ダイスケ</t>
    </rPh>
    <phoneticPr fontId="1"/>
  </si>
  <si>
    <t>md0804</t>
    <phoneticPr fontId="1"/>
  </si>
  <si>
    <t>金子友則</t>
    <rPh sb="0" eb="2">
      <t>カネコ</t>
    </rPh>
    <rPh sb="2" eb="4">
      <t>トモノリ</t>
    </rPh>
    <phoneticPr fontId="1"/>
  </si>
  <si>
    <t>kt0925</t>
    <phoneticPr fontId="1"/>
  </si>
  <si>
    <t>岩田健誠</t>
    <rPh sb="0" eb="2">
      <t>イワタ</t>
    </rPh>
    <rPh sb="2" eb="3">
      <t>ケン</t>
    </rPh>
    <rPh sb="3" eb="4">
      <t>マコト</t>
    </rPh>
    <phoneticPr fontId="1"/>
  </si>
  <si>
    <t>河本優馬</t>
    <rPh sb="0" eb="2">
      <t>コウモト</t>
    </rPh>
    <rPh sb="2" eb="4">
      <t>ユウマ</t>
    </rPh>
    <phoneticPr fontId="1"/>
  </si>
  <si>
    <t>km0428</t>
    <phoneticPr fontId="1"/>
  </si>
  <si>
    <t>若井駿平</t>
    <rPh sb="0" eb="1">
      <t>ワカ</t>
    </rPh>
    <rPh sb="1" eb="2">
      <t>イ</t>
    </rPh>
    <rPh sb="2" eb="4">
      <t>シュンペイ</t>
    </rPh>
    <phoneticPr fontId="1"/>
  </si>
  <si>
    <t>渡辺夏美</t>
    <rPh sb="0" eb="2">
      <t>ワタナベ</t>
    </rPh>
    <rPh sb="2" eb="4">
      <t>ナツミ</t>
    </rPh>
    <phoneticPr fontId="1"/>
  </si>
  <si>
    <t>宮原悟</t>
    <rPh sb="0" eb="2">
      <t>ミヤハラ</t>
    </rPh>
    <rPh sb="2" eb="3">
      <t>サトル</t>
    </rPh>
    <phoneticPr fontId="1"/>
  </si>
  <si>
    <t>大橋健人</t>
    <rPh sb="0" eb="2">
      <t>オオハシ</t>
    </rPh>
    <rPh sb="2" eb="4">
      <t>タケヒト</t>
    </rPh>
    <phoneticPr fontId="1"/>
  </si>
  <si>
    <t>ms0924</t>
    <phoneticPr fontId="1"/>
  </si>
  <si>
    <t>菅野信也</t>
    <rPh sb="0" eb="2">
      <t>カンノ</t>
    </rPh>
    <rPh sb="2" eb="3">
      <t>シン</t>
    </rPh>
    <rPh sb="3" eb="4">
      <t>ヤ</t>
    </rPh>
    <phoneticPr fontId="1"/>
  </si>
  <si>
    <t>小島一政</t>
    <rPh sb="0" eb="2">
      <t>コジマ</t>
    </rPh>
    <rPh sb="2" eb="4">
      <t>カズマサ</t>
    </rPh>
    <phoneticPr fontId="1"/>
  </si>
  <si>
    <t>ki0719</t>
    <phoneticPr fontId="1"/>
  </si>
  <si>
    <t>柴田大樹</t>
    <rPh sb="0" eb="2">
      <t>シバタ</t>
    </rPh>
    <rPh sb="2" eb="4">
      <t>ダイキ</t>
    </rPh>
    <phoneticPr fontId="1"/>
  </si>
  <si>
    <t>小林和馬</t>
    <rPh sb="0" eb="2">
      <t>コバヤシ</t>
    </rPh>
    <rPh sb="2" eb="4">
      <t>カズマ</t>
    </rPh>
    <phoneticPr fontId="1"/>
  </si>
  <si>
    <t>kk0228</t>
    <phoneticPr fontId="1"/>
  </si>
  <si>
    <t>北岡浩二</t>
    <rPh sb="0" eb="2">
      <t>キタオカ</t>
    </rPh>
    <rPh sb="2" eb="4">
      <t>コウジ</t>
    </rPh>
    <phoneticPr fontId="1"/>
  </si>
  <si>
    <t>関優香</t>
    <rPh sb="0" eb="1">
      <t>セキ</t>
    </rPh>
    <rPh sb="1" eb="2">
      <t>ユウ</t>
    </rPh>
    <rPh sb="2" eb="3">
      <t>カオリ</t>
    </rPh>
    <phoneticPr fontId="1"/>
  </si>
  <si>
    <t>瀬川忠成</t>
    <rPh sb="0" eb="2">
      <t>セガワ</t>
    </rPh>
    <rPh sb="2" eb="4">
      <t>タダナリ</t>
    </rPh>
    <phoneticPr fontId="1"/>
  </si>
  <si>
    <t>池田慎吾</t>
    <rPh sb="0" eb="2">
      <t>イケダ</t>
    </rPh>
    <rPh sb="2" eb="4">
      <t>シンゴ</t>
    </rPh>
    <phoneticPr fontId="1"/>
  </si>
  <si>
    <t>福山博之</t>
    <rPh sb="0" eb="2">
      <t>フクヤマ</t>
    </rPh>
    <rPh sb="2" eb="4">
      <t>ヒロユキ</t>
    </rPh>
    <phoneticPr fontId="1"/>
  </si>
  <si>
    <t>hh0809</t>
    <phoneticPr fontId="1"/>
  </si>
  <si>
    <t>吉永樹</t>
    <rPh sb="0" eb="2">
      <t>ヨシナガ</t>
    </rPh>
    <rPh sb="2" eb="3">
      <t>イツキ</t>
    </rPh>
    <phoneticPr fontId="1"/>
  </si>
  <si>
    <t>yi0318</t>
    <phoneticPr fontId="1"/>
  </si>
  <si>
    <t>山崎広弥</t>
    <rPh sb="0" eb="2">
      <t>ヤマサキ</t>
    </rPh>
    <rPh sb="2" eb="4">
      <t>ヒロヤ</t>
    </rPh>
    <phoneticPr fontId="1"/>
  </si>
  <si>
    <t>ty1017</t>
    <phoneticPr fontId="1"/>
  </si>
  <si>
    <t>遠藤裕星</t>
    <rPh sb="0" eb="2">
      <t>エンドウ</t>
    </rPh>
    <rPh sb="2" eb="3">
      <t>ユウ</t>
    </rPh>
    <rPh sb="3" eb="4">
      <t>ホシ</t>
    </rPh>
    <phoneticPr fontId="1"/>
  </si>
  <si>
    <t>ey0906</t>
    <phoneticPr fontId="1"/>
  </si>
  <si>
    <t>貝原雅人</t>
    <rPh sb="0" eb="2">
      <t>カイハラ</t>
    </rPh>
    <rPh sb="2" eb="4">
      <t>マサト</t>
    </rPh>
    <phoneticPr fontId="1"/>
  </si>
  <si>
    <t>km0518</t>
    <phoneticPr fontId="1"/>
  </si>
  <si>
    <t>阿部壮冶</t>
    <rPh sb="0" eb="2">
      <t>アベ</t>
    </rPh>
    <rPh sb="2" eb="3">
      <t>ソウ</t>
    </rPh>
    <rPh sb="3" eb="4">
      <t>ジ</t>
    </rPh>
    <phoneticPr fontId="1"/>
  </si>
  <si>
    <t>as0115</t>
    <phoneticPr fontId="1"/>
  </si>
  <si>
    <t>奥誠也</t>
    <rPh sb="0" eb="1">
      <t>オク</t>
    </rPh>
    <rPh sb="1" eb="3">
      <t>セイヤ</t>
    </rPh>
    <phoneticPr fontId="1"/>
  </si>
  <si>
    <t>中谷雄大</t>
    <rPh sb="0" eb="1">
      <t>ナカ</t>
    </rPh>
    <rPh sb="1" eb="2">
      <t>タニ</t>
    </rPh>
    <rPh sb="2" eb="4">
      <t>ユウダイ</t>
    </rPh>
    <phoneticPr fontId="1"/>
  </si>
  <si>
    <t>古寺勝也</t>
    <rPh sb="0" eb="2">
      <t>フルデラ</t>
    </rPh>
    <rPh sb="2" eb="4">
      <t>カツヤ</t>
    </rPh>
    <phoneticPr fontId="1"/>
  </si>
  <si>
    <t>hy1017</t>
    <phoneticPr fontId="1"/>
  </si>
  <si>
    <t>元木龍斗</t>
    <rPh sb="0" eb="2">
      <t>モトキ</t>
    </rPh>
    <rPh sb="2" eb="4">
      <t>リュウト</t>
    </rPh>
    <phoneticPr fontId="1"/>
  </si>
  <si>
    <t>mr0123</t>
    <phoneticPr fontId="1"/>
  </si>
  <si>
    <t>藤井若葉</t>
    <rPh sb="0" eb="2">
      <t>フジイ</t>
    </rPh>
    <rPh sb="2" eb="4">
      <t>ワカバ</t>
    </rPh>
    <phoneticPr fontId="1"/>
  </si>
  <si>
    <t>hw0622</t>
    <phoneticPr fontId="1"/>
  </si>
  <si>
    <t>塩田誠</t>
    <rPh sb="0" eb="2">
      <t>シオタ</t>
    </rPh>
    <rPh sb="2" eb="3">
      <t>マコト</t>
    </rPh>
    <phoneticPr fontId="1"/>
  </si>
  <si>
    <t>sm0614</t>
    <phoneticPr fontId="1"/>
  </si>
  <si>
    <t>三浦大成</t>
    <rPh sb="0" eb="2">
      <t>ミウラ</t>
    </rPh>
    <rPh sb="2" eb="4">
      <t>タイセイ</t>
    </rPh>
    <phoneticPr fontId="1"/>
  </si>
  <si>
    <t>mt0913</t>
    <phoneticPr fontId="1"/>
  </si>
  <si>
    <t>佐竹凛花</t>
    <rPh sb="0" eb="2">
      <t>サタケ</t>
    </rPh>
    <rPh sb="2" eb="3">
      <t>リン</t>
    </rPh>
    <rPh sb="3" eb="4">
      <t>ハナ</t>
    </rPh>
    <phoneticPr fontId="1"/>
  </si>
  <si>
    <t>sr0918</t>
    <phoneticPr fontId="1"/>
  </si>
  <si>
    <t>平中祐太郎</t>
    <rPh sb="0" eb="1">
      <t>ヒラ</t>
    </rPh>
    <rPh sb="1" eb="2">
      <t>ナカ</t>
    </rPh>
    <rPh sb="2" eb="5">
      <t>ユウタロウ</t>
    </rPh>
    <phoneticPr fontId="1"/>
  </si>
  <si>
    <t>hy0219</t>
    <phoneticPr fontId="1"/>
  </si>
  <si>
    <t>hiranaka</t>
    <phoneticPr fontId="1"/>
  </si>
  <si>
    <t>品川美月</t>
    <rPh sb="0" eb="2">
      <t>シナガワ</t>
    </rPh>
    <rPh sb="2" eb="4">
      <t>ミツキ</t>
    </rPh>
    <phoneticPr fontId="1"/>
  </si>
  <si>
    <t>sm0829</t>
    <phoneticPr fontId="1"/>
  </si>
  <si>
    <t>引田歩</t>
    <rPh sb="0" eb="2">
      <t>ヒキタ</t>
    </rPh>
    <rPh sb="2" eb="3">
      <t>アユム</t>
    </rPh>
    <phoneticPr fontId="1"/>
  </si>
  <si>
    <t>ha0323</t>
    <phoneticPr fontId="1"/>
  </si>
  <si>
    <t>川崎冬真</t>
    <rPh sb="0" eb="2">
      <t>カワサキ</t>
    </rPh>
    <rPh sb="2" eb="3">
      <t>フユ</t>
    </rPh>
    <rPh sb="3" eb="4">
      <t>マ</t>
    </rPh>
    <phoneticPr fontId="1"/>
  </si>
  <si>
    <t>km1106</t>
    <phoneticPr fontId="1"/>
  </si>
  <si>
    <t>三石直哉</t>
    <rPh sb="0" eb="2">
      <t>ミツイシ</t>
    </rPh>
    <rPh sb="2" eb="4">
      <t>ナオヤ</t>
    </rPh>
    <phoneticPr fontId="1"/>
  </si>
  <si>
    <t>mn0614</t>
    <phoneticPr fontId="1"/>
  </si>
  <si>
    <t>student</t>
    <phoneticPr fontId="1"/>
  </si>
  <si>
    <t>teacher</t>
    <phoneticPr fontId="1"/>
  </si>
  <si>
    <t>spteacher</t>
    <phoneticPr fontId="1"/>
  </si>
  <si>
    <t>INSERT INTO users VALUE</t>
    <phoneticPr fontId="1"/>
  </si>
  <si>
    <t>情報セキュリティマネジメント</t>
    <phoneticPr fontId="1"/>
  </si>
  <si>
    <t>ITパスポート</t>
    <phoneticPr fontId="1"/>
  </si>
  <si>
    <t>基本情報技術者</t>
    <phoneticPr fontId="1"/>
  </si>
  <si>
    <t>応用情報技術者</t>
    <phoneticPr fontId="1"/>
  </si>
  <si>
    <t>データベーススペシャリスト</t>
    <phoneticPr fontId="1"/>
  </si>
  <si>
    <t>ネットワークスペシャリスト</t>
    <phoneticPr fontId="1"/>
  </si>
  <si>
    <t>情報処理安全確保支援士</t>
    <phoneticPr fontId="1"/>
  </si>
  <si>
    <t>エンベデッドシステムスペシャリスト</t>
    <phoneticPr fontId="1"/>
  </si>
  <si>
    <t>マイクロソフトオフィススペシャリスト（MOS）</t>
    <phoneticPr fontId="1"/>
  </si>
  <si>
    <t>Oracle Master</t>
    <phoneticPr fontId="1"/>
  </si>
  <si>
    <t>シスコ技術者認定試験</t>
    <phoneticPr fontId="1"/>
  </si>
  <si>
    <t>CompTIA Network+</t>
    <phoneticPr fontId="1"/>
  </si>
  <si>
    <t>SEA/J</t>
    <phoneticPr fontId="1"/>
  </si>
  <si>
    <t>Python エンジニア認定試験</t>
    <phoneticPr fontId="1"/>
  </si>
  <si>
    <t>CGクリエイター検定</t>
    <phoneticPr fontId="1"/>
  </si>
  <si>
    <t>CGエンジニア検定</t>
    <phoneticPr fontId="1"/>
  </si>
  <si>
    <t>情報検定（J検）</t>
    <phoneticPr fontId="1"/>
  </si>
  <si>
    <t>画像処理エンジニア検定</t>
    <phoneticPr fontId="1"/>
  </si>
  <si>
    <t>秘書技能検定</t>
    <phoneticPr fontId="1"/>
  </si>
  <si>
    <t>取得資格</t>
    <rPh sb="0" eb="4">
      <t>シュトクシカク</t>
    </rPh>
    <phoneticPr fontId="1"/>
  </si>
  <si>
    <t>ここから下をコピー →</t>
    <rPh sb="4" eb="5">
      <t>シタ</t>
    </rPh>
    <phoneticPr fontId="1"/>
  </si>
  <si>
    <t xml:space="preserve">expired_student </t>
  </si>
  <si>
    <t>その他（　　　）</t>
    <phoneticPr fontId="1"/>
  </si>
  <si>
    <t>取得資格数</t>
    <rPh sb="0" eb="5">
      <t>シュトクシカクスウ</t>
    </rPh>
    <phoneticPr fontId="1"/>
  </si>
  <si>
    <t>ビジネス能力検定（B検）ジョブパス　１級</t>
    <phoneticPr fontId="1"/>
  </si>
  <si>
    <t>ビジネス能力検定（B検）ジョブパス　２級</t>
    <phoneticPr fontId="1"/>
  </si>
  <si>
    <t>ビジネス能力検定（B検）ジョブパス　３級</t>
    <phoneticPr fontId="1"/>
  </si>
  <si>
    <t>日商簿記検定　１級</t>
    <phoneticPr fontId="1"/>
  </si>
  <si>
    <t>日商簿記検定　２級</t>
    <phoneticPr fontId="1"/>
  </si>
  <si>
    <t>日商簿記検定　３級</t>
    <phoneticPr fontId="1"/>
  </si>
  <si>
    <t>資格番号</t>
    <rPh sb="0" eb="2">
      <t>シカク</t>
    </rPh>
    <rPh sb="2" eb="4">
      <t>バンゴウ</t>
    </rPh>
    <phoneticPr fontId="1"/>
  </si>
  <si>
    <t>資格1</t>
    <rPh sb="0" eb="2">
      <t>シカク</t>
    </rPh>
    <phoneticPr fontId="1"/>
  </si>
  <si>
    <t>資格2</t>
    <rPh sb="0" eb="2">
      <t>シカク</t>
    </rPh>
    <phoneticPr fontId="1"/>
  </si>
  <si>
    <t>資格3</t>
    <rPh sb="0" eb="2">
      <t>シカク</t>
    </rPh>
    <phoneticPr fontId="1"/>
  </si>
  <si>
    <t>資格4</t>
    <rPh sb="0" eb="2">
      <t>シカク</t>
    </rPh>
    <phoneticPr fontId="1"/>
  </si>
  <si>
    <t>資格5</t>
    <rPh sb="0" eb="2">
      <t>シカク</t>
    </rPh>
    <phoneticPr fontId="1"/>
  </si>
  <si>
    <t>資格6</t>
    <rPh sb="0" eb="2">
      <t>シカク</t>
    </rPh>
    <phoneticPr fontId="1"/>
  </si>
  <si>
    <t>資格7</t>
    <rPh sb="0" eb="2">
      <t>シカク</t>
    </rPh>
    <phoneticPr fontId="1"/>
  </si>
  <si>
    <t>資格8</t>
    <rPh sb="0" eb="2">
      <t>シカク</t>
    </rPh>
    <phoneticPr fontId="1"/>
  </si>
  <si>
    <t>資格9</t>
    <rPh sb="0" eb="2">
      <t>シカク</t>
    </rPh>
    <phoneticPr fontId="1"/>
  </si>
  <si>
    <t>資格10</t>
    <rPh sb="0" eb="2">
      <t>シカク</t>
    </rPh>
    <phoneticPr fontId="1"/>
  </si>
  <si>
    <t>その他の資格</t>
    <rPh sb="2" eb="3">
      <t>タ</t>
    </rPh>
    <rPh sb="4" eb="6">
      <t>シカク</t>
    </rPh>
    <phoneticPr fontId="1"/>
  </si>
  <si>
    <t>普通自動車免許</t>
    <rPh sb="0" eb="7">
      <t>フツウジドウシャメンキョ</t>
    </rPh>
    <phoneticPr fontId="1"/>
  </si>
  <si>
    <t>クラス</t>
    <phoneticPr fontId="1"/>
  </si>
  <si>
    <t>R3</t>
    <phoneticPr fontId="1"/>
  </si>
  <si>
    <t>S3A1</t>
    <phoneticPr fontId="1"/>
  </si>
  <si>
    <t>S3G1</t>
    <phoneticPr fontId="1"/>
  </si>
  <si>
    <t>S2A1</t>
    <phoneticPr fontId="1"/>
  </si>
  <si>
    <t>S2A2</t>
    <phoneticPr fontId="1"/>
  </si>
  <si>
    <t>J2A1</t>
    <phoneticPr fontId="1"/>
  </si>
  <si>
    <t>J2G1</t>
    <phoneticPr fontId="1"/>
  </si>
  <si>
    <t>J2B1</t>
    <phoneticPr fontId="1"/>
  </si>
  <si>
    <t>J1A1</t>
    <phoneticPr fontId="1"/>
  </si>
  <si>
    <t>J1G1</t>
    <phoneticPr fontId="1"/>
  </si>
  <si>
    <t>R4</t>
    <phoneticPr fontId="1"/>
  </si>
  <si>
    <t>4年制</t>
    <rPh sb="1" eb="3">
      <t>ネンセイ</t>
    </rPh>
    <phoneticPr fontId="1"/>
  </si>
  <si>
    <t>3年制</t>
    <rPh sb="1" eb="3">
      <t>ネンセイ</t>
    </rPh>
    <phoneticPr fontId="1"/>
  </si>
  <si>
    <t>2年制</t>
    <rPh sb="1" eb="3">
      <t>ネンセイ</t>
    </rPh>
    <phoneticPr fontId="1"/>
  </si>
  <si>
    <t>企業名</t>
    <rPh sb="0" eb="3">
      <t>キギョウメイ</t>
    </rPh>
    <phoneticPr fontId="1"/>
  </si>
  <si>
    <t>広島情報専門学校</t>
    <rPh sb="0" eb="8">
      <t>ヒロシマジョウホウセンモンガッコウ</t>
    </rPh>
    <phoneticPr fontId="1"/>
  </si>
  <si>
    <t>下井建設株式会社</t>
    <rPh sb="0" eb="2">
      <t>シモイ</t>
    </rPh>
    <rPh sb="2" eb="4">
      <t>ケンセツ</t>
    </rPh>
    <rPh sb="4" eb="8">
      <t>カブシキガイシャ</t>
    </rPh>
    <phoneticPr fontId="1"/>
  </si>
  <si>
    <t>okasatoGAMESystems</t>
    <phoneticPr fontId="1"/>
  </si>
  <si>
    <t>kame芸能プロダクション</t>
    <rPh sb="4" eb="6">
      <t>ゲイノウ</t>
    </rPh>
    <phoneticPr fontId="1"/>
  </si>
  <si>
    <t>Uemoto</t>
    <phoneticPr fontId="1"/>
  </si>
  <si>
    <t>SideDragon株式会社</t>
    <rPh sb="10" eb="14">
      <t>カブシキガイシャ</t>
    </rPh>
    <phoneticPr fontId="1"/>
  </si>
  <si>
    <t>澤山工業株式会社</t>
    <rPh sb="0" eb="2">
      <t>サワヤマ</t>
    </rPh>
    <rPh sb="2" eb="4">
      <t>コウギョウ</t>
    </rPh>
    <rPh sb="4" eb="8">
      <t>カブシキガイシャ</t>
    </rPh>
    <phoneticPr fontId="1"/>
  </si>
  <si>
    <t>仁System</t>
    <rPh sb="0" eb="1">
      <t>ニン</t>
    </rPh>
    <phoneticPr fontId="1"/>
  </si>
  <si>
    <t>hirokane工業株式会社</t>
    <rPh sb="8" eb="10">
      <t>コウギョウ</t>
    </rPh>
    <rPh sb="10" eb="14">
      <t>カブシキガイシャ</t>
    </rPh>
    <phoneticPr fontId="1"/>
  </si>
  <si>
    <t>株式会社Tommy</t>
    <rPh sb="0" eb="4">
      <t>カブシキガイシャ</t>
    </rPh>
    <phoneticPr fontId="1"/>
  </si>
  <si>
    <t>Ngood株式会社</t>
    <rPh sb="5" eb="9">
      <t>カブシキガイシャ</t>
    </rPh>
    <phoneticPr fontId="1"/>
  </si>
  <si>
    <t>simotaketecService</t>
    <phoneticPr fontId="1"/>
  </si>
  <si>
    <t>任天堂株式会社</t>
    <rPh sb="0" eb="3">
      <t>ニンテンドウ</t>
    </rPh>
    <rPh sb="3" eb="7">
      <t>カブシキガイシャ</t>
    </rPh>
    <phoneticPr fontId="1"/>
  </si>
  <si>
    <t>株式会社SCC</t>
    <rPh sb="0" eb="4">
      <t>カブシキガイシャ</t>
    </rPh>
    <phoneticPr fontId="1"/>
  </si>
  <si>
    <t>明石太郎</t>
    <rPh sb="0" eb="2">
      <t>アカシ</t>
    </rPh>
    <rPh sb="2" eb="4">
      <t>タロウ</t>
    </rPh>
    <phoneticPr fontId="1"/>
  </si>
  <si>
    <t>at1234</t>
    <phoneticPr fontId="1"/>
  </si>
  <si>
    <t>akashi</t>
    <phoneticPr fontId="1"/>
  </si>
  <si>
    <t>希望職種</t>
    <rPh sb="0" eb="4">
      <t>キボウショクシュ</t>
    </rPh>
    <phoneticPr fontId="1"/>
  </si>
  <si>
    <t>システム運用系</t>
    <phoneticPr fontId="1"/>
  </si>
  <si>
    <t>システム開発系</t>
    <phoneticPr fontId="1"/>
  </si>
  <si>
    <t>ゲーム系</t>
    <phoneticPr fontId="1"/>
  </si>
  <si>
    <t>営業・事務・販売系</t>
    <phoneticPr fontId="1"/>
  </si>
  <si>
    <t>製造系</t>
    <phoneticPr fontId="1"/>
  </si>
  <si>
    <t>内定先</t>
    <rPh sb="0" eb="3">
      <t>ナイテイサキ</t>
    </rPh>
    <phoneticPr fontId="1"/>
  </si>
  <si>
    <t>希望職種</t>
    <rPh sb="0" eb="2">
      <t>キボウ</t>
    </rPh>
    <rPh sb="2" eb="4">
      <t>ショクシュ</t>
    </rPh>
    <phoneticPr fontId="1"/>
  </si>
  <si>
    <t>その他</t>
  </si>
  <si>
    <t>その他</t>
    <phoneticPr fontId="1"/>
  </si>
  <si>
    <t>その他記入欄</t>
    <rPh sb="2" eb="3">
      <t>タ</t>
    </rPh>
    <rPh sb="3" eb="6">
      <t>キニュウラン</t>
    </rPh>
    <phoneticPr fontId="1"/>
  </si>
  <si>
    <t>教職系</t>
    <rPh sb="0" eb="2">
      <t>キョウショク</t>
    </rPh>
    <rPh sb="2" eb="3">
      <t>ケイ</t>
    </rPh>
    <phoneticPr fontId="1"/>
  </si>
  <si>
    <t>システム運用系</t>
  </si>
  <si>
    <t>ゲーム系</t>
  </si>
  <si>
    <t>システム開発系</t>
  </si>
  <si>
    <t>営業・事務・販売系</t>
  </si>
  <si>
    <t>製造系</t>
  </si>
  <si>
    <t>教職系</t>
    <rPh sb="0" eb="2">
      <t>キョウショク</t>
    </rPh>
    <rPh sb="2" eb="3">
      <t>ケイ</t>
    </rPh>
    <phoneticPr fontId="1"/>
  </si>
  <si>
    <t>okasatoGAMESystems</t>
  </si>
  <si>
    <t>simotaketecService</t>
  </si>
  <si>
    <t>sn0726</t>
    <phoneticPr fontId="1"/>
  </si>
  <si>
    <t>ik0622</t>
    <phoneticPr fontId="1"/>
  </si>
  <si>
    <t>ws0911</t>
    <phoneticPr fontId="1"/>
  </si>
  <si>
    <t>wn0326</t>
    <phoneticPr fontId="1"/>
  </si>
  <si>
    <t>ok1124</t>
    <phoneticPr fontId="1"/>
  </si>
  <si>
    <t>ks0828</t>
    <phoneticPr fontId="1"/>
  </si>
  <si>
    <t>sd1018</t>
    <phoneticPr fontId="1"/>
  </si>
  <si>
    <t>kk0603</t>
    <phoneticPr fontId="1"/>
  </si>
  <si>
    <t>st1008</t>
    <phoneticPr fontId="1"/>
  </si>
  <si>
    <t>is1113</t>
    <phoneticPr fontId="1"/>
  </si>
  <si>
    <t>os0611</t>
    <phoneticPr fontId="1"/>
  </si>
  <si>
    <t>ny0804</t>
    <phoneticPr fontId="1"/>
  </si>
  <si>
    <t>+----------+--------------------------------------------------------------+----------------+-----------------------------+------------+------------+---------+---------+-----------------+</t>
  </si>
  <si>
    <t>50rowsinset(0.00sec)</t>
  </si>
  <si>
    <t>username</t>
  </si>
  <si>
    <t>password</t>
  </si>
  <si>
    <t>role</t>
  </si>
  <si>
    <t>email</t>
  </si>
  <si>
    <t>name</t>
  </si>
  <si>
    <t>sp_teacher</t>
  </si>
  <si>
    <t>teacher</t>
  </si>
  <si>
    <t>student</t>
  </si>
  <si>
    <t>expired_student</t>
  </si>
  <si>
    <t>$2a$10$L3pisPUfQ2GLc4tFKVJcNORzI6S5ID9RclI19P0mwsZxKAHa7mz8a</t>
  </si>
  <si>
    <t>EXPIREDSTUDENT</t>
  </si>
  <si>
    <t>164703@std.hi-joho.ac.jp</t>
  </si>
  <si>
    <t>森口祐樹</t>
  </si>
  <si>
    <t>$2a$10$n/k/ByZJq43I8pBEkqKOH.f9MTbjHDltrX8o4iG5jRiv7tYjzyFTe</t>
  </si>
  <si>
    <t>170358@std.hi-joho.ac.jp</t>
  </si>
  <si>
    <t>藤井若葉</t>
  </si>
  <si>
    <t>$2a$10$HPC4QjCqBMRtOcjVFdS0jerFVMfHsm/h.uz2T6QUi9GGLtPPwJshO</t>
  </si>
  <si>
    <t>173351@std.hi-joho.ac.jp</t>
  </si>
  <si>
    <t>小島一政</t>
  </si>
  <si>
    <t>$2a$10$qdXw.LWuCpgFAIA.22UGQefgitW.7iUXC83PEjMxTBoAehAEhhYCK</t>
  </si>
  <si>
    <t>175043@std.hi-joho.ac.jp</t>
  </si>
  <si>
    <t>林明宏</t>
  </si>
  <si>
    <t>$2a$10$Rdjaz/kfN/Q3CPZyoT5YIOkRzXaUbYEfzfCXFQZ7y23Qoo.J/G3Ii</t>
  </si>
  <si>
    <t>175589@std.hi-joho.ac.jp</t>
  </si>
  <si>
    <t>田中航平</t>
  </si>
  <si>
    <t>$2a$10$/FfoZGEA0yAKmdNULSPMb.c2zp2od9wYstVArnvfJGgGpqQeqbAKy</t>
  </si>
  <si>
    <t>176602@std.hi-joho.ac.jp</t>
  </si>
  <si>
    <t>大久保達也</t>
  </si>
  <si>
    <t>$2a$10$Cu6oUQAXgMtTXLL4q3boTOAh2W1A6kzh/wr6T2k5No6fzSHxTSvf2</t>
  </si>
  <si>
    <t>STUDENT</t>
  </si>
  <si>
    <t>180046@std.hi-joho.ac.jp</t>
  </si>
  <si>
    <t>松下友樹</t>
  </si>
  <si>
    <t>$2a$10$BKKgbqhpRzUVRkiQalT8ie0tMtHP1.1tANTQWIRvnJCmWFbALkrtK</t>
  </si>
  <si>
    <t>180053@std.hi-joho.ac.jp</t>
  </si>
  <si>
    <t>河本優馬</t>
  </si>
  <si>
    <t>$2a$10$ScmfOpysp0comBNTSHHspuBM8SLHaUl5iUXrNk8NbiqaziRKR2/gi</t>
  </si>
  <si>
    <t>180459@std.hi-joho.ac.jp</t>
  </si>
  <si>
    <t>元木龍斗</t>
  </si>
  <si>
    <t>$2a$10$rCEoVFqet9f5SaUiQuPiuuWTfQCHXB2VP7hoXV1APYt5lCm5y6YPm</t>
  </si>
  <si>
    <t>182265@std.hi-joho.ac.jp</t>
  </si>
  <si>
    <t>関優香</t>
  </si>
  <si>
    <t>$2a$10$.FWm09sgFUGx0D4TD3/eQ.d0fJw9Yok1GpJOJA8ysTFeh7ngDLpYK</t>
  </si>
  <si>
    <t>180557@std.hi-joho.ac.jp</t>
  </si>
  <si>
    <t>引田歩</t>
  </si>
  <si>
    <t>$2a$10$w0cOow2sXUylyB/H0dHbJ.F.Mm3UuVtXO/tJABRXMSSV1jFSdZfOS</t>
  </si>
  <si>
    <t>180644@std.hi-joho.ac.jp</t>
  </si>
  <si>
    <t>丸岡泉</t>
  </si>
  <si>
    <t>$2a$10$BCnIObxOl6JCMbsJ2.n4JOIJzejO1MKwqqWfQ2cC.NKXH3eVR4BQG</t>
  </si>
  <si>
    <t>180652@std.hi-joho.ac.jp</t>
  </si>
  <si>
    <t>菅野信也</t>
  </si>
  <si>
    <t>$2a$10$gZpY62LEctJssIM8bQ0.PufgKiMLZFG89x4rnvP3T1ya7ARFCe0JK</t>
  </si>
  <si>
    <t>180707@std.hi-joho.ac.jp</t>
  </si>
  <si>
    <t>黒田賢介</t>
  </si>
  <si>
    <t>$2a$10$eQL0T9nOHF7ORLHlY4EvjOTA.6qPhQ5sJocA.grtRj.CpS.9hZ9XO</t>
  </si>
  <si>
    <t>180859@std.hi-joho.ac.jp</t>
  </si>
  <si>
    <t>遠藤裕星</t>
  </si>
  <si>
    <t>$2a$10$zGVux2iXribuFfcE4FsQbeEQTsWoHgyLKmXeMeC51hpYwt8Io1/.W</t>
  </si>
  <si>
    <t>180885@std.hi-joho.ac.jp</t>
  </si>
  <si>
    <t>岡山進之介</t>
  </si>
  <si>
    <t>$2a$10$TfaxWn6uRUZxqHYOIgwIIejEuEWVKNom5yuXyVlPGg8W7okNfOgF.</t>
  </si>
  <si>
    <t>181002@std.hi-joho.ac.jp</t>
  </si>
  <si>
    <t>下井諒哉</t>
  </si>
  <si>
    <t>$2a$10$b9tbnSOmFf6NFvC3hq7DuuH4DFrTDAX6FXTmthsYqUfLCI.DkOlqO</t>
  </si>
  <si>
    <t>181136@std.hi-joho.ac.jp</t>
  </si>
  <si>
    <t>古寺勝也</t>
  </si>
  <si>
    <t>$2a$10$lVMOTu6c0G4gDq6N0XOmh.c5xG24VldAS.5LF7S57NFBYI0owEcDS</t>
  </si>
  <si>
    <t>181457@std.hi-joho.ac.jp</t>
  </si>
  <si>
    <t>斉藤哲也</t>
  </si>
  <si>
    <t>$2a$10$z6r4puNVs/CAkpNcLrvEZOFntX.D/nxprXOrMLhHtCt2ubDJfRDOK</t>
  </si>
  <si>
    <t>181779@std.hi-joho.ac.jp</t>
  </si>
  <si>
    <t>吉永樹</t>
  </si>
  <si>
    <t>$2a$10$9Yl67tEvguixzEPfTtXVKOTX0IKTIDJt0ln6M9SiuO8EMelz2PIx2</t>
  </si>
  <si>
    <t>181922@std.hi-joho.ac.jp</t>
  </si>
  <si>
    <t>柴田大樹</t>
  </si>
  <si>
    <t>$2a$10$zL4fl4XVPTAfKkkb2XdCGO3hiRwFkPg5sdIsPbTFWTjMkKu6dzp4C</t>
  </si>
  <si>
    <t>久岡連</t>
  </si>
  <si>
    <t>$2a$10$ZjeXobZrfvLktSKL434c7Ocqm22qrVC3T3IkZHJNHl/iVGJj.rBU6</t>
  </si>
  <si>
    <t>182376@std.hi-joho.ac.jp</t>
  </si>
  <si>
    <t>貝原雅人</t>
  </si>
  <si>
    <t>$2a$10$xYIakZKgconOdq/64kYYNObE6YducecRJEZgCyfG49d5CWBfKZwxO</t>
  </si>
  <si>
    <t>183857@std.hi-joho.ac.jp</t>
  </si>
  <si>
    <t>森田隆介</t>
  </si>
  <si>
    <t>$2a$10$jWGL6qRZxKAVFW080otmfecValWCHEQ2T9j0fj/bHvZlN6sFt/YXm</t>
  </si>
  <si>
    <t>183865@std.hi-joho.ac.jp</t>
  </si>
  <si>
    <t>佐竹凛花</t>
  </si>
  <si>
    <t>$2a$10$nSCl1HVSyp8qpOcew0BHSuaiJO9PYVf0O/38lEVAwuLm09ax5jNc6</t>
  </si>
  <si>
    <t>184377@std.hi-joho.ac.jp</t>
  </si>
  <si>
    <t>三田村大輔</t>
  </si>
  <si>
    <t>$2a$10$BBgQjyQblkEvsKQ1QYvLCuhlFMR43D3rbt49WHm/xM7c/jB5HuVHW</t>
  </si>
  <si>
    <t>184733@std.hi-joho.ac.jp</t>
  </si>
  <si>
    <t>塩田誠</t>
  </si>
  <si>
    <t>$2a$10$JcQKG4UzLm8L5ktx5p0hkOmLamjY.hdv64D8.Mrm5cY5sKSBDaArC</t>
  </si>
  <si>
    <t>184765@std.hi-joho.ac.jp</t>
  </si>
  <si>
    <t>福山博之</t>
  </si>
  <si>
    <t>$2a$10$3MkMei7uk0aBqbxeOesfbOasnXkLyJX2n/d1JVjLo0tKf8TBPyXLq</t>
  </si>
  <si>
    <t>185439@std.hi-joho.ac.jp</t>
  </si>
  <si>
    <t>若井駿平</t>
  </si>
  <si>
    <t>$2a$10$I2OAmvlU.8DqvNzhZIlUaO7sX/gJ9MNpFOYwM1KL1ydwH5Gax.DnS</t>
  </si>
  <si>
    <t>185540@std.hi-joho.ac.jp</t>
  </si>
  <si>
    <t>池田慎吾</t>
  </si>
  <si>
    <t>$2a$10$lH3mmuXy6z.AdjH.TG61/OBxvpvlc4Z1klc5wti3FBAwrV4Q72RwS</t>
  </si>
  <si>
    <t>185602@std.hi-joho.ac.jp</t>
  </si>
  <si>
    <t>山崎広弥</t>
  </si>
  <si>
    <t>$2a$10$k//WzZx3Nl/dXzbR2Ai5IO4imlzSM1YAckKKFBhOQdhZrkLC2oyyS</t>
  </si>
  <si>
    <t>185683@std.hi-joho.ac.jp</t>
  </si>
  <si>
    <t>三浦大成</t>
  </si>
  <si>
    <t>$2a$10$51kg0Gp0ybvd/LNGuJkZrOO1ICbLzErzXJ5O8sL0YBTFPQz1a3rgC</t>
  </si>
  <si>
    <t>185832@std.hi-joho.ac.jp</t>
  </si>
  <si>
    <t>中谷雄大</t>
  </si>
  <si>
    <t>$2a$10$xfHBn.RYwxwgJWbr.mQkSeaedjZ6mRujrHIEuqJWT7ZRSocHnJwEK</t>
  </si>
  <si>
    <t>186044@std.hi-joho.ac.jp</t>
  </si>
  <si>
    <t>三石直哉</t>
  </si>
  <si>
    <t>$2a$10$zbYUZuwANNYgWYJw0ePFcuxRrMauZv6RRaNLhPNY2x4srdwoFWpP.</t>
  </si>
  <si>
    <t>186064@std.hi-joho.ac.jp</t>
  </si>
  <si>
    <t>品川美月</t>
  </si>
  <si>
    <t>$2a$10$OkmTUzPv2nU.ChhLiHsyRukBnAhtkRe007BxX/gSvaWPQq1371AyK</t>
  </si>
  <si>
    <t>186370@std.hi-joho.ac.jp</t>
  </si>
  <si>
    <t>宮原悟</t>
  </si>
  <si>
    <t>$2a$10$/RwZ3x5t.aCeCTi86.LB5.EWuJtQ.IWk/dnjIFqDSXb3pykuNwtTy</t>
  </si>
  <si>
    <t>186386@std.hi-joho.ac.jp</t>
  </si>
  <si>
    <t>金子友則</t>
  </si>
  <si>
    <t>$2a$10$dD52ptgiEbKsK8adjnio6OBiwKAlvD0zIN6BZMhNb1BS0V6Nkudde</t>
  </si>
  <si>
    <t>186944@std.hi-joho.ac.jp</t>
  </si>
  <si>
    <t>北岡浩二</t>
  </si>
  <si>
    <t>$2a$10$su4QUU41ofYmWb2GDFfouefSZRob8Y/3lYZkyeGAz07agR1ffIkbu</t>
  </si>
  <si>
    <t>187099@std.hi-joho.ac.jp</t>
  </si>
  <si>
    <t>奥誠也</t>
  </si>
  <si>
    <t>$2a$10$yRuVy9L/rjDU9zPHVD6.6u4cac/fIjZAfqCnVUmCwaXc8pLoXj9uy</t>
  </si>
  <si>
    <t>187393@std.hi-joho.ac.jp</t>
  </si>
  <si>
    <t>岩田健誠</t>
  </si>
  <si>
    <t>$2a$10$OhOIqr5aX1yofrZ5HD63WOgTyIvPanWmto9hSzBsEyXFRnmfKH0ge</t>
  </si>
  <si>
    <t>188065@std.hi-joho.ac.jp</t>
  </si>
  <si>
    <t>川崎冬真</t>
  </si>
  <si>
    <t>$2a$10$xjoTyzdkZdJRCYweJGhA7.X0M6WqXvzKL/TutcLGcNj2xI56u5wAm</t>
  </si>
  <si>
    <t>188856@std.hi-joho.ac.jp</t>
  </si>
  <si>
    <t>大橋健人</t>
  </si>
  <si>
    <t>$2a$10$pviJ/1OKE0LwdXALbVLSuu8frSVMdwNCLByJhKh3koC/qgOKBDeQG</t>
  </si>
  <si>
    <t>189566@std.hi-joho.ac.jp</t>
  </si>
  <si>
    <t>小林和馬</t>
  </si>
  <si>
    <t>$2a$10$WPspfWTEuAZ9zipYkJpxAeMKgygehUNhmGo.9P9Zik65bZ1G21hXO</t>
  </si>
  <si>
    <t>189572@std.hi-joho.ac.jp</t>
  </si>
  <si>
    <t>阿部壮冶</t>
  </si>
  <si>
    <t>$2a$10$ZzOahK.WK7MSB5nm3mDZMOz4VkdFks8w2zJ9poIoDj.UlogmXOUf6</t>
  </si>
  <si>
    <t>189682@std.hi-joho.ac.jp</t>
  </si>
  <si>
    <t>渡辺夏美</t>
  </si>
  <si>
    <t>$2a$10$l2B1XVbvC2JrYDpl7It.Be5tRtFx0UTdf3nc7F2wNcwrMwUMA7zJ.</t>
  </si>
  <si>
    <t>189776@std.hi-joho.ac.jp</t>
  </si>
  <si>
    <t>瀬川忠成</t>
  </si>
  <si>
    <t>akashi</t>
  </si>
  <si>
    <t>$2a$10$OMg4jD6EhfxHeDgqF9qvDemlUs3sHC31wyKBkwj/hzxPaUJOZQVja</t>
  </si>
  <si>
    <t>TEACHER</t>
  </si>
  <si>
    <t>gakashi@std.hi-joho.ac.jp</t>
  </si>
  <si>
    <t>明石太郎</t>
  </si>
  <si>
    <t>harada</t>
  </si>
  <si>
    <t>$2a$10$Js0SNiWWjP6puROzcCGA2..k3M8dNU40dNLtbq79U/Bs8zTO51Ndi</t>
  </si>
  <si>
    <t>SPTEACHER</t>
  </si>
  <si>
    <t>gharada@std.hi-joho.ac.jp</t>
  </si>
  <si>
    <t>原田淳平</t>
  </si>
  <si>
    <t>hiranaka</t>
  </si>
  <si>
    <t>$2a$10$RJleWuE1zjNdfl62dijLsucW6PpkGbL5Y4cS1cfdsv4/mB1EMYIjK</t>
  </si>
  <si>
    <t>ghiranaka@std.hi-joho.ac.jp</t>
  </si>
  <si>
    <t>平中祐太郎</t>
  </si>
  <si>
    <t>takahasi</t>
  </si>
  <si>
    <t>$2a$10$VUWEh.Oz3u/L2SMnpHnQvexi213ML6OwTHosn2sQ2WGtDqBO7TBCu</t>
  </si>
  <si>
    <t>gtakahasi@std.hi-joho.ac.jp</t>
  </si>
  <si>
    <t>高橋雅之</t>
  </si>
  <si>
    <t>INSERT INTO users VALUE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</si>
</sst>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0" xfId="0" applyFill="1" applyBorder="1" applyAlignment="1">
      <alignment horizontal="left" vertical="top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2" borderId="11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>
      <alignment vertical="center"/>
    </xf>
    <xf numFmtId="0" fontId="0" fillId="3" borderId="13" xfId="0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3" borderId="11" xfId="0" applyFill="1" applyBorder="1">
      <alignment vertical="center"/>
    </xf>
    <xf numFmtId="0" fontId="0" fillId="3" borderId="2" xfId="0" applyFill="1" applyBorder="1">
      <alignment vertical="center"/>
    </xf>
    <xf numFmtId="0" fontId="0" fillId="0" borderId="16" xfId="0" applyBorder="1">
      <alignment vertical="center"/>
    </xf>
    <xf numFmtId="0" fontId="0" fillId="3" borderId="2" xfId="0" applyFill="1" applyBorder="1" applyAlignment="1">
      <alignment horizontal="center" vertical="center"/>
    </xf>
    <xf numFmtId="0" fontId="0" fillId="2" borderId="2" xfId="0" applyFill="1" applyBorder="1">
      <alignment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tabSelected="1" workbookViewId="0">
      <selection activeCell="K13" sqref="K13"/>
    </sheetView>
  </sheetViews>
  <sheetFormatPr defaultRowHeight="18.75" x14ac:dyDescent="0.4"/>
  <cols>
    <col min="1" max="1" width="41.5" customWidth="1"/>
    <col min="2" max="5" width="12.875" customWidth="1"/>
    <col min="11" max="11" width="20" customWidth="1"/>
  </cols>
  <sheetData>
    <row r="1" spans="2:12" ht="19.5" thickBot="1" x14ac:dyDescent="0.45"/>
    <row r="2" spans="2:12" ht="19.5" thickBot="1" x14ac:dyDescent="0.45">
      <c r="B2" s="12" t="s">
        <v>0</v>
      </c>
      <c r="C2" s="13" t="s">
        <v>1</v>
      </c>
      <c r="D2" s="13" t="s">
        <v>2</v>
      </c>
      <c r="E2" s="14" t="s">
        <v>3</v>
      </c>
      <c r="F2" s="1" t="s">
        <v>7</v>
      </c>
      <c r="G2" s="1"/>
      <c r="H2" s="18" t="s">
        <v>9</v>
      </c>
      <c r="I2" s="11" t="s">
        <v>8</v>
      </c>
      <c r="L2" t="s">
        <v>103</v>
      </c>
    </row>
    <row r="3" spans="2:12" x14ac:dyDescent="0.4">
      <c r="B3" s="8">
        <v>181002</v>
      </c>
      <c r="C3" s="9" t="s">
        <v>4</v>
      </c>
      <c r="D3" s="9" t="s">
        <v>5</v>
      </c>
      <c r="E3" s="10" t="s">
        <v>6</v>
      </c>
      <c r="F3" s="1" t="str">
        <f t="shared" ref="F3:F34" si="0">IF(OR(COUNTIF($B$3:$B$52,B3)&gt;1,C3="",D3="",E3=""),"×","〇")</f>
        <v>〇</v>
      </c>
      <c r="G3" s="1"/>
      <c r="H3" s="17" t="s">
        <v>6</v>
      </c>
      <c r="I3" s="20" t="s">
        <v>100</v>
      </c>
      <c r="L3" t="str">
        <f xml:space="preserve"> IF(ISNUMBER(B3),B3 &amp; "@std.hi-joho.ac.jp","g" &amp; B3 &amp; "@std.hi-joho.ac.jp")</f>
        <v>181002@std.hi-joho.ac.jp</v>
      </c>
    </row>
    <row r="4" spans="2:12" x14ac:dyDescent="0.4">
      <c r="B4" s="8">
        <v>181457</v>
      </c>
      <c r="C4" s="2" t="s">
        <v>14</v>
      </c>
      <c r="D4" s="2" t="s">
        <v>15</v>
      </c>
      <c r="E4" s="4" t="s">
        <v>6</v>
      </c>
      <c r="F4" s="1" t="str">
        <f t="shared" si="0"/>
        <v>〇</v>
      </c>
      <c r="G4" s="1"/>
      <c r="H4" s="15" t="s">
        <v>10</v>
      </c>
      <c r="I4" s="20" t="s">
        <v>101</v>
      </c>
      <c r="K4" t="s">
        <v>124</v>
      </c>
      <c r="L4" t="str">
        <f t="shared" ref="L4:L52" si="1" xml:space="preserve"> IF(ISNUMBER(B4),B4 &amp; "@std.hi-joho.ac.jp","g" &amp; B4 &amp; "@std.hi-joho.ac.jp")</f>
        <v>181457@std.hi-joho.ac.jp</v>
      </c>
    </row>
    <row r="5" spans="2:12" x14ac:dyDescent="0.4">
      <c r="B5" s="3">
        <v>183857</v>
      </c>
      <c r="C5" s="2" t="s">
        <v>21</v>
      </c>
      <c r="D5" s="2" t="s">
        <v>22</v>
      </c>
      <c r="E5" s="4" t="s">
        <v>6</v>
      </c>
      <c r="F5" s="1" t="str">
        <f t="shared" si="0"/>
        <v>〇</v>
      </c>
      <c r="G5" s="1"/>
      <c r="H5" s="15" t="s">
        <v>11</v>
      </c>
      <c r="I5" s="20" t="s">
        <v>102</v>
      </c>
      <c r="L5" t="str">
        <f t="shared" si="1"/>
        <v>183857@std.hi-joho.ac.jp</v>
      </c>
    </row>
    <row r="6" spans="2:12" ht="19.5" thickBot="1" x14ac:dyDescent="0.45">
      <c r="B6" s="3">
        <v>180046</v>
      </c>
      <c r="C6" s="2" t="s">
        <v>25</v>
      </c>
      <c r="D6" s="2" t="s">
        <v>26</v>
      </c>
      <c r="E6" s="4" t="s">
        <v>6</v>
      </c>
      <c r="F6" s="1" t="str">
        <f t="shared" si="0"/>
        <v>〇</v>
      </c>
      <c r="G6" s="1"/>
      <c r="H6" s="16" t="s">
        <v>12</v>
      </c>
      <c r="I6" t="s">
        <v>125</v>
      </c>
      <c r="L6" t="str">
        <f t="shared" si="1"/>
        <v>180046@std.hi-joho.ac.jp</v>
      </c>
    </row>
    <row r="7" spans="2:12" x14ac:dyDescent="0.4">
      <c r="B7" s="3">
        <v>182265</v>
      </c>
      <c r="C7" s="2" t="s">
        <v>29</v>
      </c>
      <c r="D7" s="2" t="s">
        <v>30</v>
      </c>
      <c r="E7" s="4" t="s">
        <v>6</v>
      </c>
      <c r="F7" s="1" t="str">
        <f t="shared" si="0"/>
        <v>〇</v>
      </c>
      <c r="G7" s="1"/>
      <c r="L7" t="str">
        <f t="shared" si="1"/>
        <v>182265@std.hi-joho.ac.jp</v>
      </c>
    </row>
    <row r="8" spans="2:12" x14ac:dyDescent="0.4">
      <c r="B8" s="3">
        <v>180472</v>
      </c>
      <c r="C8" s="2" t="s">
        <v>60</v>
      </c>
      <c r="D8" s="2" t="s">
        <v>200</v>
      </c>
      <c r="E8" s="4" t="s">
        <v>6</v>
      </c>
      <c r="F8" s="1" t="str">
        <f t="shared" si="0"/>
        <v>〇</v>
      </c>
      <c r="G8" s="1"/>
      <c r="H8" s="19"/>
      <c r="L8" t="str">
        <f t="shared" si="1"/>
        <v>180472@std.hi-joho.ac.jp</v>
      </c>
    </row>
    <row r="9" spans="2:12" x14ac:dyDescent="0.4">
      <c r="B9" s="3">
        <v>180707</v>
      </c>
      <c r="C9" s="2" t="s">
        <v>31</v>
      </c>
      <c r="D9" s="2" t="s">
        <v>32</v>
      </c>
      <c r="E9" s="4" t="s">
        <v>6</v>
      </c>
      <c r="F9" s="1" t="str">
        <f t="shared" si="0"/>
        <v>〇</v>
      </c>
      <c r="G9" s="1"/>
      <c r="L9" t="str">
        <f t="shared" si="1"/>
        <v>180707@std.hi-joho.ac.jp</v>
      </c>
    </row>
    <row r="10" spans="2:12" x14ac:dyDescent="0.4">
      <c r="B10" s="3">
        <v>180644</v>
      </c>
      <c r="C10" s="2" t="s">
        <v>35</v>
      </c>
      <c r="D10" s="2" t="s">
        <v>36</v>
      </c>
      <c r="E10" s="4" t="s">
        <v>6</v>
      </c>
      <c r="F10" s="1" t="str">
        <f t="shared" si="0"/>
        <v>〇</v>
      </c>
      <c r="G10" s="1"/>
      <c r="L10" t="str">
        <f t="shared" si="1"/>
        <v>180644@std.hi-joho.ac.jp</v>
      </c>
    </row>
    <row r="11" spans="2:12" x14ac:dyDescent="0.4">
      <c r="B11" s="3">
        <v>180885</v>
      </c>
      <c r="C11" s="2" t="s">
        <v>37</v>
      </c>
      <c r="D11" s="2" t="s">
        <v>38</v>
      </c>
      <c r="E11" s="4" t="s">
        <v>6</v>
      </c>
      <c r="F11" s="1" t="str">
        <f t="shared" si="0"/>
        <v>〇</v>
      </c>
      <c r="G11" s="1"/>
      <c r="H11" s="19"/>
      <c r="L11" t="str">
        <f t="shared" si="1"/>
        <v>180885@std.hi-joho.ac.jp</v>
      </c>
    </row>
    <row r="12" spans="2:12" x14ac:dyDescent="0.4">
      <c r="B12" s="3">
        <v>184377</v>
      </c>
      <c r="C12" s="2" t="s">
        <v>41</v>
      </c>
      <c r="D12" s="2" t="s">
        <v>42</v>
      </c>
      <c r="E12" s="4" t="s">
        <v>6</v>
      </c>
      <c r="F12" s="1" t="str">
        <f t="shared" si="0"/>
        <v>〇</v>
      </c>
      <c r="G12" s="1"/>
      <c r="L12" t="str">
        <f t="shared" si="1"/>
        <v>184377@std.hi-joho.ac.jp</v>
      </c>
    </row>
    <row r="13" spans="2:12" x14ac:dyDescent="0.4">
      <c r="B13" s="3">
        <v>186386</v>
      </c>
      <c r="C13" s="2" t="s">
        <v>43</v>
      </c>
      <c r="D13" s="2" t="s">
        <v>44</v>
      </c>
      <c r="E13" s="4" t="s">
        <v>6</v>
      </c>
      <c r="F13" s="1" t="str">
        <f t="shared" si="0"/>
        <v>〇</v>
      </c>
      <c r="G13" s="1"/>
      <c r="L13" t="str">
        <f t="shared" si="1"/>
        <v>186386@std.hi-joho.ac.jp</v>
      </c>
    </row>
    <row r="14" spans="2:12" x14ac:dyDescent="0.4">
      <c r="B14" s="3">
        <v>187393</v>
      </c>
      <c r="C14" s="2" t="s">
        <v>45</v>
      </c>
      <c r="D14" s="2" t="s">
        <v>201</v>
      </c>
      <c r="E14" s="4" t="s">
        <v>6</v>
      </c>
      <c r="F14" s="1" t="str">
        <f t="shared" si="0"/>
        <v>〇</v>
      </c>
      <c r="G14" s="1"/>
      <c r="L14" t="str">
        <f t="shared" si="1"/>
        <v>187393@std.hi-joho.ac.jp</v>
      </c>
    </row>
    <row r="15" spans="2:12" x14ac:dyDescent="0.4">
      <c r="B15" s="3">
        <v>180053</v>
      </c>
      <c r="C15" s="2" t="s">
        <v>46</v>
      </c>
      <c r="D15" s="2" t="s">
        <v>47</v>
      </c>
      <c r="E15" s="4" t="s">
        <v>6</v>
      </c>
      <c r="F15" s="1" t="str">
        <f t="shared" si="0"/>
        <v>〇</v>
      </c>
      <c r="G15" s="1"/>
      <c r="H15" s="19"/>
      <c r="L15" t="str">
        <f t="shared" si="1"/>
        <v>180053@std.hi-joho.ac.jp</v>
      </c>
    </row>
    <row r="16" spans="2:12" x14ac:dyDescent="0.4">
      <c r="B16" s="3">
        <v>185439</v>
      </c>
      <c r="C16" s="2" t="s">
        <v>48</v>
      </c>
      <c r="D16" s="2" t="s">
        <v>202</v>
      </c>
      <c r="E16" s="4" t="s">
        <v>6</v>
      </c>
      <c r="F16" s="1" t="str">
        <f t="shared" si="0"/>
        <v>〇</v>
      </c>
      <c r="G16" s="1"/>
      <c r="L16" t="str">
        <f t="shared" si="1"/>
        <v>185439@std.hi-joho.ac.jp</v>
      </c>
    </row>
    <row r="17" spans="2:12" x14ac:dyDescent="0.4">
      <c r="B17" s="3">
        <v>189682</v>
      </c>
      <c r="C17" s="2" t="s">
        <v>49</v>
      </c>
      <c r="D17" s="2" t="s">
        <v>203</v>
      </c>
      <c r="E17" s="4" t="s">
        <v>6</v>
      </c>
      <c r="F17" s="1" t="str">
        <f t="shared" si="0"/>
        <v>〇</v>
      </c>
      <c r="G17" s="1"/>
      <c r="L17" t="str">
        <f t="shared" si="1"/>
        <v>189682@std.hi-joho.ac.jp</v>
      </c>
    </row>
    <row r="18" spans="2:12" x14ac:dyDescent="0.4">
      <c r="B18" s="3">
        <v>186370</v>
      </c>
      <c r="C18" s="2" t="s">
        <v>50</v>
      </c>
      <c r="D18" s="2" t="s">
        <v>52</v>
      </c>
      <c r="E18" s="4" t="s">
        <v>6</v>
      </c>
      <c r="F18" s="1" t="str">
        <f t="shared" si="0"/>
        <v>〇</v>
      </c>
      <c r="G18" s="1"/>
      <c r="L18" t="str">
        <f t="shared" si="1"/>
        <v>186370@std.hi-joho.ac.jp</v>
      </c>
    </row>
    <row r="19" spans="2:12" x14ac:dyDescent="0.4">
      <c r="B19" s="3">
        <v>188856</v>
      </c>
      <c r="C19" s="2" t="s">
        <v>51</v>
      </c>
      <c r="D19" s="2" t="s">
        <v>204</v>
      </c>
      <c r="E19" s="4" t="s">
        <v>6</v>
      </c>
      <c r="F19" s="1" t="str">
        <f t="shared" si="0"/>
        <v>〇</v>
      </c>
      <c r="G19" s="1"/>
      <c r="L19" t="str">
        <f t="shared" si="1"/>
        <v>188856@std.hi-joho.ac.jp</v>
      </c>
    </row>
    <row r="20" spans="2:12" x14ac:dyDescent="0.4">
      <c r="B20" s="3">
        <v>180652</v>
      </c>
      <c r="C20" s="2" t="s">
        <v>53</v>
      </c>
      <c r="D20" s="2" t="s">
        <v>205</v>
      </c>
      <c r="E20" s="4" t="s">
        <v>6</v>
      </c>
      <c r="F20" s="1" t="str">
        <f t="shared" si="0"/>
        <v>〇</v>
      </c>
      <c r="G20" s="1"/>
      <c r="L20" t="str">
        <f t="shared" si="1"/>
        <v>180652@std.hi-joho.ac.jp</v>
      </c>
    </row>
    <row r="21" spans="2:12" x14ac:dyDescent="0.4">
      <c r="B21" s="3">
        <v>181922</v>
      </c>
      <c r="C21" s="2" t="s">
        <v>56</v>
      </c>
      <c r="D21" s="2" t="s">
        <v>206</v>
      </c>
      <c r="E21" s="4" t="s">
        <v>6</v>
      </c>
      <c r="F21" s="1" t="str">
        <f t="shared" si="0"/>
        <v>〇</v>
      </c>
      <c r="G21" s="1"/>
      <c r="L21" t="str">
        <f t="shared" si="1"/>
        <v>181922@std.hi-joho.ac.jp</v>
      </c>
    </row>
    <row r="22" spans="2:12" x14ac:dyDescent="0.4">
      <c r="B22" s="3">
        <v>189566</v>
      </c>
      <c r="C22" s="2" t="s">
        <v>57</v>
      </c>
      <c r="D22" s="2" t="s">
        <v>58</v>
      </c>
      <c r="E22" s="4" t="s">
        <v>6</v>
      </c>
      <c r="F22" s="1" t="str">
        <f t="shared" si="0"/>
        <v>〇</v>
      </c>
      <c r="G22" s="1"/>
      <c r="L22" t="str">
        <f t="shared" si="1"/>
        <v>189566@std.hi-joho.ac.jp</v>
      </c>
    </row>
    <row r="23" spans="2:12" x14ac:dyDescent="0.4">
      <c r="B23" s="3">
        <v>186944</v>
      </c>
      <c r="C23" s="2" t="s">
        <v>59</v>
      </c>
      <c r="D23" s="2" t="s">
        <v>207</v>
      </c>
      <c r="E23" s="4" t="s">
        <v>6</v>
      </c>
      <c r="F23" s="1" t="str">
        <f t="shared" si="0"/>
        <v>〇</v>
      </c>
      <c r="G23" s="1"/>
      <c r="L23" t="str">
        <f xml:space="preserve"> IF(ISNUMBER(B23),B23 &amp; "@std.hi-joho.ac.jp","g" &amp; B23 &amp; "@std.hi-joho.ac.jp")</f>
        <v>186944@std.hi-joho.ac.jp</v>
      </c>
    </row>
    <row r="24" spans="2:12" x14ac:dyDescent="0.4">
      <c r="B24" s="3">
        <v>189776</v>
      </c>
      <c r="C24" s="2" t="s">
        <v>61</v>
      </c>
      <c r="D24" s="2" t="s">
        <v>208</v>
      </c>
      <c r="E24" s="4" t="s">
        <v>6</v>
      </c>
      <c r="F24" s="1" t="str">
        <f t="shared" si="0"/>
        <v>〇</v>
      </c>
      <c r="G24" s="1"/>
      <c r="L24" t="str">
        <f t="shared" si="1"/>
        <v>189776@std.hi-joho.ac.jp</v>
      </c>
    </row>
    <row r="25" spans="2:12" x14ac:dyDescent="0.4">
      <c r="B25" s="3">
        <v>185540</v>
      </c>
      <c r="C25" s="2" t="s">
        <v>62</v>
      </c>
      <c r="D25" s="2" t="s">
        <v>209</v>
      </c>
      <c r="E25" s="4" t="s">
        <v>6</v>
      </c>
      <c r="F25" s="1" t="str">
        <f t="shared" si="0"/>
        <v>〇</v>
      </c>
      <c r="G25" s="1"/>
      <c r="L25" t="str">
        <f t="shared" si="1"/>
        <v>185540@std.hi-joho.ac.jp</v>
      </c>
    </row>
    <row r="26" spans="2:12" x14ac:dyDescent="0.4">
      <c r="B26" s="3">
        <v>184765</v>
      </c>
      <c r="C26" s="2" t="s">
        <v>63</v>
      </c>
      <c r="D26" s="2" t="s">
        <v>64</v>
      </c>
      <c r="E26" s="4" t="s">
        <v>6</v>
      </c>
      <c r="F26" s="1" t="str">
        <f t="shared" si="0"/>
        <v>〇</v>
      </c>
      <c r="G26" s="1"/>
      <c r="L26" t="str">
        <f t="shared" si="1"/>
        <v>184765@std.hi-joho.ac.jp</v>
      </c>
    </row>
    <row r="27" spans="2:12" x14ac:dyDescent="0.4">
      <c r="B27" s="3">
        <v>181779</v>
      </c>
      <c r="C27" s="2" t="s">
        <v>65</v>
      </c>
      <c r="D27" s="2" t="s">
        <v>66</v>
      </c>
      <c r="E27" s="4" t="s">
        <v>6</v>
      </c>
      <c r="F27" s="1" t="str">
        <f t="shared" si="0"/>
        <v>〇</v>
      </c>
      <c r="G27" s="1"/>
      <c r="L27" t="str">
        <f t="shared" si="1"/>
        <v>181779@std.hi-joho.ac.jp</v>
      </c>
    </row>
    <row r="28" spans="2:12" x14ac:dyDescent="0.4">
      <c r="B28" s="3">
        <v>185602</v>
      </c>
      <c r="C28" s="2" t="s">
        <v>67</v>
      </c>
      <c r="D28" s="2" t="s">
        <v>68</v>
      </c>
      <c r="E28" s="4" t="s">
        <v>6</v>
      </c>
      <c r="F28" s="1" t="str">
        <f t="shared" si="0"/>
        <v>〇</v>
      </c>
      <c r="G28" s="1"/>
      <c r="L28" t="str">
        <f t="shared" si="1"/>
        <v>185602@std.hi-joho.ac.jp</v>
      </c>
    </row>
    <row r="29" spans="2:12" x14ac:dyDescent="0.4">
      <c r="B29" s="3">
        <v>180859</v>
      </c>
      <c r="C29" s="2" t="s">
        <v>69</v>
      </c>
      <c r="D29" s="2" t="s">
        <v>70</v>
      </c>
      <c r="E29" s="4" t="s">
        <v>6</v>
      </c>
      <c r="F29" s="1" t="str">
        <f t="shared" si="0"/>
        <v>〇</v>
      </c>
      <c r="G29" s="1"/>
      <c r="L29" t="str">
        <f t="shared" si="1"/>
        <v>180859@std.hi-joho.ac.jp</v>
      </c>
    </row>
    <row r="30" spans="2:12" x14ac:dyDescent="0.4">
      <c r="B30" s="3">
        <v>182376</v>
      </c>
      <c r="C30" s="2" t="s">
        <v>71</v>
      </c>
      <c r="D30" s="2" t="s">
        <v>72</v>
      </c>
      <c r="E30" s="4" t="s">
        <v>6</v>
      </c>
      <c r="F30" s="1" t="str">
        <f t="shared" si="0"/>
        <v>〇</v>
      </c>
      <c r="G30" s="1"/>
      <c r="L30" t="str">
        <f t="shared" si="1"/>
        <v>182376@std.hi-joho.ac.jp</v>
      </c>
    </row>
    <row r="31" spans="2:12" x14ac:dyDescent="0.4">
      <c r="B31" s="3">
        <v>189572</v>
      </c>
      <c r="C31" s="2" t="s">
        <v>73</v>
      </c>
      <c r="D31" s="2" t="s">
        <v>74</v>
      </c>
      <c r="E31" s="4" t="s">
        <v>6</v>
      </c>
      <c r="F31" s="1" t="str">
        <f t="shared" si="0"/>
        <v>〇</v>
      </c>
      <c r="G31" s="1"/>
      <c r="L31" t="str">
        <f t="shared" si="1"/>
        <v>189572@std.hi-joho.ac.jp</v>
      </c>
    </row>
    <row r="32" spans="2:12" x14ac:dyDescent="0.4">
      <c r="B32" s="3">
        <v>187099</v>
      </c>
      <c r="C32" s="2" t="s">
        <v>75</v>
      </c>
      <c r="D32" s="2" t="s">
        <v>210</v>
      </c>
      <c r="E32" s="4" t="s">
        <v>6</v>
      </c>
      <c r="F32" s="1" t="str">
        <f t="shared" si="0"/>
        <v>〇</v>
      </c>
      <c r="G32" s="1"/>
      <c r="L32" t="str">
        <f t="shared" si="1"/>
        <v>187099@std.hi-joho.ac.jp</v>
      </c>
    </row>
    <row r="33" spans="2:12" x14ac:dyDescent="0.4">
      <c r="B33" s="3">
        <v>185832</v>
      </c>
      <c r="C33" s="2" t="s">
        <v>76</v>
      </c>
      <c r="D33" s="2" t="s">
        <v>211</v>
      </c>
      <c r="E33" s="4" t="s">
        <v>6</v>
      </c>
      <c r="F33" s="1" t="str">
        <f t="shared" si="0"/>
        <v>〇</v>
      </c>
      <c r="G33" s="1"/>
      <c r="L33" t="str">
        <f t="shared" si="1"/>
        <v>185832@std.hi-joho.ac.jp</v>
      </c>
    </row>
    <row r="34" spans="2:12" x14ac:dyDescent="0.4">
      <c r="B34" s="3">
        <v>181136</v>
      </c>
      <c r="C34" s="2" t="s">
        <v>77</v>
      </c>
      <c r="D34" s="2" t="s">
        <v>78</v>
      </c>
      <c r="E34" s="4" t="s">
        <v>6</v>
      </c>
      <c r="F34" s="1" t="str">
        <f t="shared" si="0"/>
        <v>〇</v>
      </c>
      <c r="G34" s="1"/>
      <c r="L34" t="str">
        <f t="shared" si="1"/>
        <v>181136@std.hi-joho.ac.jp</v>
      </c>
    </row>
    <row r="35" spans="2:12" x14ac:dyDescent="0.4">
      <c r="B35" s="3">
        <v>180459</v>
      </c>
      <c r="C35" s="2" t="s">
        <v>79</v>
      </c>
      <c r="D35" s="2" t="s">
        <v>80</v>
      </c>
      <c r="E35" s="4" t="s">
        <v>6</v>
      </c>
      <c r="F35" s="1" t="str">
        <f t="shared" ref="F35:F52" si="2">IF(OR(COUNTIF($B$3:$B$52,B35)&gt;1,C35="",D35="",E35=""),"×","〇")</f>
        <v>〇</v>
      </c>
      <c r="G35" s="1"/>
      <c r="L35" t="str">
        <f t="shared" si="1"/>
        <v>180459@std.hi-joho.ac.jp</v>
      </c>
    </row>
    <row r="36" spans="2:12" x14ac:dyDescent="0.4">
      <c r="B36" s="3">
        <v>184733</v>
      </c>
      <c r="C36" s="2" t="s">
        <v>83</v>
      </c>
      <c r="D36" s="2" t="s">
        <v>84</v>
      </c>
      <c r="E36" s="4" t="s">
        <v>6</v>
      </c>
      <c r="F36" s="1" t="str">
        <f t="shared" si="2"/>
        <v>〇</v>
      </c>
      <c r="G36" s="1"/>
      <c r="L36" t="str">
        <f t="shared" si="1"/>
        <v>184733@std.hi-joho.ac.jp</v>
      </c>
    </row>
    <row r="37" spans="2:12" x14ac:dyDescent="0.4">
      <c r="B37" s="3">
        <v>185683</v>
      </c>
      <c r="C37" s="2" t="s">
        <v>85</v>
      </c>
      <c r="D37" s="2" t="s">
        <v>86</v>
      </c>
      <c r="E37" s="4" t="s">
        <v>6</v>
      </c>
      <c r="F37" s="1" t="str">
        <f t="shared" si="2"/>
        <v>〇</v>
      </c>
      <c r="G37" s="1"/>
      <c r="L37" t="str">
        <f t="shared" si="1"/>
        <v>185683@std.hi-joho.ac.jp</v>
      </c>
    </row>
    <row r="38" spans="2:12" x14ac:dyDescent="0.4">
      <c r="B38" s="3">
        <v>183865</v>
      </c>
      <c r="C38" s="2" t="s">
        <v>87</v>
      </c>
      <c r="D38" s="2" t="s">
        <v>88</v>
      </c>
      <c r="E38" s="4" t="s">
        <v>6</v>
      </c>
      <c r="F38" s="1" t="str">
        <f t="shared" si="2"/>
        <v>〇</v>
      </c>
      <c r="G38" s="1"/>
      <c r="L38" t="str">
        <f t="shared" si="1"/>
        <v>183865@std.hi-joho.ac.jp</v>
      </c>
    </row>
    <row r="39" spans="2:12" x14ac:dyDescent="0.4">
      <c r="B39" s="3">
        <v>186064</v>
      </c>
      <c r="C39" s="2" t="s">
        <v>92</v>
      </c>
      <c r="D39" s="2" t="s">
        <v>93</v>
      </c>
      <c r="E39" s="4" t="s">
        <v>6</v>
      </c>
      <c r="F39" s="1" t="str">
        <f t="shared" si="2"/>
        <v>〇</v>
      </c>
      <c r="G39" s="1"/>
      <c r="L39" t="str">
        <f t="shared" si="1"/>
        <v>186064@std.hi-joho.ac.jp</v>
      </c>
    </row>
    <row r="40" spans="2:12" x14ac:dyDescent="0.4">
      <c r="B40" s="3">
        <v>180557</v>
      </c>
      <c r="C40" s="2" t="s">
        <v>94</v>
      </c>
      <c r="D40" s="2" t="s">
        <v>95</v>
      </c>
      <c r="E40" s="4" t="s">
        <v>6</v>
      </c>
      <c r="F40" s="1" t="str">
        <f t="shared" si="2"/>
        <v>〇</v>
      </c>
      <c r="G40" s="1"/>
      <c r="L40" t="str">
        <f t="shared" si="1"/>
        <v>180557@std.hi-joho.ac.jp</v>
      </c>
    </row>
    <row r="41" spans="2:12" x14ac:dyDescent="0.4">
      <c r="B41" s="3">
        <v>188065</v>
      </c>
      <c r="C41" s="2" t="s">
        <v>96</v>
      </c>
      <c r="D41" s="2" t="s">
        <v>97</v>
      </c>
      <c r="E41" s="4" t="s">
        <v>6</v>
      </c>
      <c r="F41" s="1" t="str">
        <f t="shared" si="2"/>
        <v>〇</v>
      </c>
      <c r="G41" s="1"/>
      <c r="L41" t="str">
        <f t="shared" si="1"/>
        <v>188065@std.hi-joho.ac.jp</v>
      </c>
    </row>
    <row r="42" spans="2:12" x14ac:dyDescent="0.4">
      <c r="B42" s="3">
        <v>186044</v>
      </c>
      <c r="C42" s="2" t="s">
        <v>98</v>
      </c>
      <c r="D42" s="2" t="s">
        <v>99</v>
      </c>
      <c r="E42" s="4" t="s">
        <v>6</v>
      </c>
      <c r="F42" s="1" t="str">
        <f t="shared" si="2"/>
        <v>〇</v>
      </c>
      <c r="G42" s="1"/>
      <c r="L42" t="str">
        <f t="shared" si="1"/>
        <v>186044@std.hi-joho.ac.jp</v>
      </c>
    </row>
    <row r="43" spans="2:12" x14ac:dyDescent="0.4">
      <c r="B43" s="3" t="s">
        <v>16</v>
      </c>
      <c r="C43" s="2" t="s">
        <v>13</v>
      </c>
      <c r="D43" s="2" t="s">
        <v>17</v>
      </c>
      <c r="E43" s="4" t="s">
        <v>10</v>
      </c>
      <c r="F43" s="1" t="str">
        <f t="shared" si="2"/>
        <v>〇</v>
      </c>
      <c r="G43" s="1"/>
      <c r="L43" t="str">
        <f t="shared" si="1"/>
        <v>gtakahasi@std.hi-joho.ac.jp</v>
      </c>
    </row>
    <row r="44" spans="2:12" x14ac:dyDescent="0.4">
      <c r="B44" s="3" t="s">
        <v>91</v>
      </c>
      <c r="C44" s="2" t="s">
        <v>89</v>
      </c>
      <c r="D44" s="2" t="s">
        <v>90</v>
      </c>
      <c r="E44" s="4" t="s">
        <v>10</v>
      </c>
      <c r="F44" s="1" t="str">
        <f t="shared" si="2"/>
        <v>〇</v>
      </c>
      <c r="G44" s="1"/>
      <c r="L44" t="str">
        <f t="shared" si="1"/>
        <v>ghiranaka@std.hi-joho.ac.jp</v>
      </c>
    </row>
    <row r="45" spans="2:12" x14ac:dyDescent="0.4">
      <c r="B45" s="3" t="s">
        <v>179</v>
      </c>
      <c r="C45" s="2" t="s">
        <v>177</v>
      </c>
      <c r="D45" s="2" t="s">
        <v>178</v>
      </c>
      <c r="E45" s="4" t="s">
        <v>10</v>
      </c>
      <c r="F45" s="1" t="str">
        <f t="shared" si="2"/>
        <v>〇</v>
      </c>
      <c r="G45" s="1"/>
      <c r="L45" t="str">
        <f t="shared" si="1"/>
        <v>gakashi@std.hi-joho.ac.jp</v>
      </c>
    </row>
    <row r="46" spans="2:12" x14ac:dyDescent="0.4">
      <c r="B46" s="3" t="s">
        <v>20</v>
      </c>
      <c r="C46" s="2" t="s">
        <v>18</v>
      </c>
      <c r="D46" s="2" t="s">
        <v>19</v>
      </c>
      <c r="E46" s="4" t="s">
        <v>11</v>
      </c>
      <c r="F46" s="1" t="str">
        <f t="shared" si="2"/>
        <v>〇</v>
      </c>
      <c r="G46" s="1"/>
      <c r="L46" t="str">
        <f t="shared" si="1"/>
        <v>gharada@std.hi-joho.ac.jp</v>
      </c>
    </row>
    <row r="47" spans="2:12" x14ac:dyDescent="0.4">
      <c r="B47" s="3">
        <v>176602</v>
      </c>
      <c r="C47" s="2" t="s">
        <v>23</v>
      </c>
      <c r="D47" s="2" t="s">
        <v>24</v>
      </c>
      <c r="E47" s="4" t="s">
        <v>12</v>
      </c>
      <c r="F47" s="1" t="str">
        <f t="shared" si="2"/>
        <v>〇</v>
      </c>
      <c r="G47" s="1"/>
      <c r="L47" t="str">
        <f t="shared" si="1"/>
        <v>176602@std.hi-joho.ac.jp</v>
      </c>
    </row>
    <row r="48" spans="2:12" x14ac:dyDescent="0.4">
      <c r="B48" s="3">
        <v>175043</v>
      </c>
      <c r="C48" s="2" t="s">
        <v>27</v>
      </c>
      <c r="D48" s="2" t="s">
        <v>28</v>
      </c>
      <c r="E48" s="4" t="s">
        <v>12</v>
      </c>
      <c r="F48" s="1" t="str">
        <f t="shared" si="2"/>
        <v>〇</v>
      </c>
      <c r="G48" s="1"/>
      <c r="L48" t="str">
        <f t="shared" si="1"/>
        <v>175043@std.hi-joho.ac.jp</v>
      </c>
    </row>
    <row r="49" spans="2:12" x14ac:dyDescent="0.4">
      <c r="B49" s="3">
        <v>164703</v>
      </c>
      <c r="C49" s="2" t="s">
        <v>33</v>
      </c>
      <c r="D49" s="2" t="s">
        <v>34</v>
      </c>
      <c r="E49" s="4" t="s">
        <v>12</v>
      </c>
      <c r="F49" s="1" t="str">
        <f t="shared" si="2"/>
        <v>〇</v>
      </c>
      <c r="G49" s="1"/>
      <c r="L49" t="str">
        <f t="shared" si="1"/>
        <v>164703@std.hi-joho.ac.jp</v>
      </c>
    </row>
    <row r="50" spans="2:12" x14ac:dyDescent="0.4">
      <c r="B50" s="3">
        <v>175589</v>
      </c>
      <c r="C50" s="2" t="s">
        <v>39</v>
      </c>
      <c r="D50" s="2" t="s">
        <v>40</v>
      </c>
      <c r="E50" s="4" t="s">
        <v>12</v>
      </c>
      <c r="F50" s="1" t="str">
        <f t="shared" si="2"/>
        <v>〇</v>
      </c>
      <c r="G50" s="1"/>
      <c r="L50" t="str">
        <f t="shared" si="1"/>
        <v>175589@std.hi-joho.ac.jp</v>
      </c>
    </row>
    <row r="51" spans="2:12" x14ac:dyDescent="0.4">
      <c r="B51" s="3">
        <v>173351</v>
      </c>
      <c r="C51" s="2" t="s">
        <v>54</v>
      </c>
      <c r="D51" s="2" t="s">
        <v>55</v>
      </c>
      <c r="E51" s="4" t="s">
        <v>12</v>
      </c>
      <c r="F51" s="1" t="str">
        <f t="shared" si="2"/>
        <v>〇</v>
      </c>
      <c r="G51" s="1"/>
      <c r="L51" t="str">
        <f t="shared" si="1"/>
        <v>173351@std.hi-joho.ac.jp</v>
      </c>
    </row>
    <row r="52" spans="2:12" ht="19.5" thickBot="1" x14ac:dyDescent="0.45">
      <c r="B52" s="5">
        <v>170358</v>
      </c>
      <c r="C52" s="6" t="s">
        <v>81</v>
      </c>
      <c r="D52" s="6" t="s">
        <v>82</v>
      </c>
      <c r="E52" s="7" t="s">
        <v>12</v>
      </c>
      <c r="F52" s="1" t="str">
        <f t="shared" si="2"/>
        <v>〇</v>
      </c>
      <c r="G52" s="1"/>
      <c r="L52" t="str">
        <f t="shared" si="1"/>
        <v>170358@std.hi-joho.ac.jp</v>
      </c>
    </row>
  </sheetData>
  <sortState ref="B3:E51">
    <sortCondition ref="E3:E51"/>
  </sortState>
  <phoneticPr fontId="1"/>
  <dataValidations count="1">
    <dataValidation type="list" allowBlank="1" showInputMessage="1" showErrorMessage="1" sqref="E3:E52">
      <formula1>$H$3:$H$6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9"/>
  <sheetViews>
    <sheetView workbookViewId="0">
      <selection activeCell="O3" sqref="O3"/>
    </sheetView>
  </sheetViews>
  <sheetFormatPr defaultRowHeight="18.75" x14ac:dyDescent="0.4"/>
  <cols>
    <col min="3" max="3" width="46.875" bestFit="1" customWidth="1"/>
    <col min="7" max="7" width="11" bestFit="1" customWidth="1"/>
    <col min="8" max="8" width="11" customWidth="1"/>
    <col min="9" max="9" width="11" bestFit="1" customWidth="1"/>
    <col min="10" max="18" width="6.25" bestFit="1" customWidth="1"/>
    <col min="19" max="19" width="6.25" customWidth="1"/>
    <col min="20" max="20" width="8.25" customWidth="1"/>
    <col min="21" max="21" width="20.5" customWidth="1"/>
  </cols>
  <sheetData>
    <row r="1" spans="2:21" ht="19.5" thickBot="1" x14ac:dyDescent="0.45"/>
    <row r="2" spans="2:21" ht="19.5" thickBot="1" x14ac:dyDescent="0.45">
      <c r="B2" s="21" t="s">
        <v>134</v>
      </c>
      <c r="C2" s="14" t="s">
        <v>123</v>
      </c>
      <c r="F2" s="12" t="str">
        <f>Sheet1!B2</f>
        <v>使用者ID</v>
      </c>
      <c r="G2" s="14" t="str">
        <f>Sheet1!C2</f>
        <v>氏名</v>
      </c>
      <c r="H2" s="22" t="s">
        <v>7</v>
      </c>
      <c r="I2" s="24" t="s">
        <v>127</v>
      </c>
      <c r="J2" s="25" t="s">
        <v>135</v>
      </c>
      <c r="K2" s="25" t="s">
        <v>136</v>
      </c>
      <c r="L2" s="25" t="s">
        <v>137</v>
      </c>
      <c r="M2" s="25" t="s">
        <v>138</v>
      </c>
      <c r="N2" s="25" t="s">
        <v>139</v>
      </c>
      <c r="O2" s="25" t="s">
        <v>140</v>
      </c>
      <c r="P2" s="25" t="s">
        <v>141</v>
      </c>
      <c r="Q2" s="25" t="s">
        <v>142</v>
      </c>
      <c r="R2" s="25" t="s">
        <v>143</v>
      </c>
      <c r="S2" s="26" t="s">
        <v>144</v>
      </c>
      <c r="U2" s="31" t="s">
        <v>145</v>
      </c>
    </row>
    <row r="3" spans="2:21" x14ac:dyDescent="0.4">
      <c r="B3" s="8">
        <v>1</v>
      </c>
      <c r="C3" s="10" t="s">
        <v>105</v>
      </c>
      <c r="F3" s="8">
        <f>Sheet1!B3</f>
        <v>181002</v>
      </c>
      <c r="G3" s="10" t="str">
        <f>Sheet1!C3</f>
        <v>下井諒哉</v>
      </c>
      <c r="H3" s="23" t="str">
        <f>IF(AND(I3&gt;=0,COUNTIF(J3:S3,0)=0,IF(T3="右に記入",IF(COUNTA(U3)=1,TRUE),TRUE),IF(COUNTA(I3)=1,TRUE)),"〇","×")</f>
        <v>〇</v>
      </c>
      <c r="I3" s="8">
        <v>6</v>
      </c>
      <c r="J3" s="9">
        <v>1</v>
      </c>
      <c r="K3" s="9">
        <v>3</v>
      </c>
      <c r="L3" s="9">
        <v>4</v>
      </c>
      <c r="M3" s="9">
        <v>7</v>
      </c>
      <c r="N3" s="9">
        <v>26</v>
      </c>
      <c r="O3" s="2">
        <v>17</v>
      </c>
      <c r="P3" s="9" t="str">
        <f>IF($I3&gt;=P$49,#REF!,"×")</f>
        <v>×</v>
      </c>
      <c r="Q3" s="9" t="str">
        <f>IF($I3&gt;=Q$49,#REF!,"×")</f>
        <v>×</v>
      </c>
      <c r="R3" s="9" t="str">
        <f>IF($I3&gt;=R$49,#REF!,"×")</f>
        <v>×</v>
      </c>
      <c r="S3" s="10" t="str">
        <f>IF($I3&gt;=S$49,#REF!,"×")</f>
        <v>×</v>
      </c>
      <c r="T3" t="str">
        <f>IF(COUNTIF(J3:S3,$B$28)&gt;0,"右に記入","")</f>
        <v>右に記入</v>
      </c>
      <c r="U3" s="9" t="s">
        <v>146</v>
      </c>
    </row>
    <row r="4" spans="2:21" x14ac:dyDescent="0.4">
      <c r="B4" s="3">
        <v>2</v>
      </c>
      <c r="C4" s="4" t="s">
        <v>104</v>
      </c>
      <c r="F4" s="3">
        <f>Sheet1!B4</f>
        <v>181457</v>
      </c>
      <c r="G4" s="4" t="str">
        <f>Sheet1!C4</f>
        <v>斉藤哲也</v>
      </c>
      <c r="H4" s="23" t="str">
        <f t="shared" ref="H4:H48" si="0">IF(AND(I4&gt;=0,COUNTIF(J4:S4,0)=0,IF(T4="右に記入",IF(COUNTA(U4)=1,TRUE),TRUE),IF(COUNTA(I4)=1,TRUE)),"〇","×")</f>
        <v>〇</v>
      </c>
      <c r="I4" s="3">
        <v>0</v>
      </c>
      <c r="J4" s="2" t="str">
        <f>IF($I4&gt;=J$49,#REF!,"×")</f>
        <v>×</v>
      </c>
      <c r="K4" s="2" t="str">
        <f>IF($I4&gt;=K$49,#REF!,"×")</f>
        <v>×</v>
      </c>
      <c r="L4" s="2" t="str">
        <f>IF($I4&gt;=L$49,#REF!,"×")</f>
        <v>×</v>
      </c>
      <c r="M4" s="2" t="str">
        <f>IF($I4&gt;=M$49,#REF!,"×")</f>
        <v>×</v>
      </c>
      <c r="N4" s="2" t="str">
        <f>IF($I4&gt;=N$49,#REF!,"×")</f>
        <v>×</v>
      </c>
      <c r="O4" s="2" t="str">
        <f>IF($I4&gt;=O$49,#REF!,"×")</f>
        <v>×</v>
      </c>
      <c r="P4" s="2" t="str">
        <f>IF($I4&gt;=P$49,#REF!,"×")</f>
        <v>×</v>
      </c>
      <c r="Q4" s="2" t="str">
        <f>IF($I4&gt;=Q$49,#REF!,"×")</f>
        <v>×</v>
      </c>
      <c r="R4" s="2" t="str">
        <f>IF($I4&gt;=R$49,#REF!,"×")</f>
        <v>×</v>
      </c>
      <c r="S4" s="4" t="str">
        <f>IF($I4&gt;=S$49,#REF!,"×")</f>
        <v>×</v>
      </c>
      <c r="T4" t="str">
        <f t="shared" ref="T4:T48" si="1">IF(COUNTIF(J4:S4,$B$28)&gt;0,"右に記入","")</f>
        <v/>
      </c>
      <c r="U4" s="2"/>
    </row>
    <row r="5" spans="2:21" x14ac:dyDescent="0.4">
      <c r="B5" s="3">
        <v>3</v>
      </c>
      <c r="C5" s="4" t="s">
        <v>106</v>
      </c>
      <c r="F5" s="3">
        <f>Sheet1!B5</f>
        <v>183857</v>
      </c>
      <c r="G5" s="4" t="str">
        <f>Sheet1!C5</f>
        <v>森田隆介</v>
      </c>
      <c r="H5" s="23" t="str">
        <f t="shared" si="0"/>
        <v>〇</v>
      </c>
      <c r="I5" s="3">
        <v>3</v>
      </c>
      <c r="J5" s="2">
        <v>1</v>
      </c>
      <c r="K5" s="2">
        <v>2</v>
      </c>
      <c r="L5" s="2">
        <v>26</v>
      </c>
      <c r="M5" s="2" t="str">
        <f>IF($I5&gt;=M$49,#REF!,"×")</f>
        <v>×</v>
      </c>
      <c r="N5" s="2" t="str">
        <f>IF($I5&gt;=N$49,#REF!,"×")</f>
        <v>×</v>
      </c>
      <c r="O5" s="2" t="str">
        <f>IF($I5&gt;=O$49,#REF!,"×")</f>
        <v>×</v>
      </c>
      <c r="P5" s="2" t="str">
        <f>IF($I5&gt;=P$49,#REF!,"×")</f>
        <v>×</v>
      </c>
      <c r="Q5" s="2" t="str">
        <f>IF($I5&gt;=Q$49,#REF!,"×")</f>
        <v>×</v>
      </c>
      <c r="R5" s="2" t="str">
        <f>IF($I5&gt;=R$49,#REF!,"×")</f>
        <v>×</v>
      </c>
      <c r="S5" s="4" t="str">
        <f>IF($I5&gt;=S$49,#REF!,"×")</f>
        <v>×</v>
      </c>
      <c r="T5" t="str">
        <f t="shared" si="1"/>
        <v>右に記入</v>
      </c>
      <c r="U5" s="2" t="s">
        <v>146</v>
      </c>
    </row>
    <row r="6" spans="2:21" x14ac:dyDescent="0.4">
      <c r="B6" s="3">
        <v>4</v>
      </c>
      <c r="C6" s="4" t="s">
        <v>107</v>
      </c>
      <c r="F6" s="3">
        <f>Sheet1!B6</f>
        <v>180046</v>
      </c>
      <c r="G6" s="4" t="str">
        <f>Sheet1!C6</f>
        <v>松下友樹</v>
      </c>
      <c r="H6" s="23" t="str">
        <f t="shared" si="0"/>
        <v>〇</v>
      </c>
      <c r="I6" s="3">
        <v>5</v>
      </c>
      <c r="J6" s="2">
        <v>1</v>
      </c>
      <c r="K6" s="2">
        <v>2</v>
      </c>
      <c r="L6" s="2">
        <v>3</v>
      </c>
      <c r="M6" s="2">
        <v>17</v>
      </c>
      <c r="N6" s="2">
        <v>12</v>
      </c>
      <c r="O6" s="2" t="str">
        <f>IF($I6&gt;=O$49,#REF!,"×")</f>
        <v>×</v>
      </c>
      <c r="P6" s="2" t="str">
        <f>IF($I6&gt;=P$49,#REF!,"×")</f>
        <v>×</v>
      </c>
      <c r="Q6" s="2" t="str">
        <f>IF($I6&gt;=Q$49,#REF!,"×")</f>
        <v>×</v>
      </c>
      <c r="R6" s="2" t="str">
        <f>IF($I6&gt;=R$49,#REF!,"×")</f>
        <v>×</v>
      </c>
      <c r="S6" s="4" t="str">
        <f>IF($I6&gt;=S$49,#REF!,"×")</f>
        <v>×</v>
      </c>
      <c r="T6" t="str">
        <f t="shared" si="1"/>
        <v/>
      </c>
      <c r="U6" s="2"/>
    </row>
    <row r="7" spans="2:21" x14ac:dyDescent="0.4">
      <c r="B7" s="3">
        <v>5</v>
      </c>
      <c r="C7" s="4" t="s">
        <v>108</v>
      </c>
      <c r="F7" s="3">
        <f>Sheet1!B7</f>
        <v>182265</v>
      </c>
      <c r="G7" s="4" t="str">
        <f>Sheet1!C7</f>
        <v>久岡連</v>
      </c>
      <c r="H7" s="23" t="str">
        <f t="shared" si="0"/>
        <v>〇</v>
      </c>
      <c r="I7" s="3">
        <v>5</v>
      </c>
      <c r="J7" s="2">
        <v>1</v>
      </c>
      <c r="K7" s="2">
        <v>3</v>
      </c>
      <c r="L7" s="2">
        <v>4</v>
      </c>
      <c r="M7" s="2">
        <v>13</v>
      </c>
      <c r="N7" s="2">
        <v>26</v>
      </c>
      <c r="O7" s="2" t="str">
        <f>IF($I7&gt;=O$49,#REF!,"×")</f>
        <v>×</v>
      </c>
      <c r="P7" s="2" t="str">
        <f>IF($I7&gt;=P$49,#REF!,"×")</f>
        <v>×</v>
      </c>
      <c r="Q7" s="2" t="str">
        <f>IF($I7&gt;=Q$49,#REF!,"×")</f>
        <v>×</v>
      </c>
      <c r="R7" s="2" t="str">
        <f>IF($I7&gt;=R$49,#REF!,"×")</f>
        <v>×</v>
      </c>
      <c r="S7" s="4" t="str">
        <f>IF($I7&gt;=S$49,#REF!,"×")</f>
        <v>×</v>
      </c>
      <c r="T7" t="str">
        <f t="shared" si="1"/>
        <v>右に記入</v>
      </c>
      <c r="U7" s="2" t="s">
        <v>146</v>
      </c>
    </row>
    <row r="8" spans="2:21" x14ac:dyDescent="0.4">
      <c r="B8" s="3">
        <v>6</v>
      </c>
      <c r="C8" s="4" t="s">
        <v>109</v>
      </c>
      <c r="F8" s="3">
        <f>Sheet1!B8</f>
        <v>180472</v>
      </c>
      <c r="G8" s="4" t="str">
        <f>Sheet1!C8</f>
        <v>関優香</v>
      </c>
      <c r="H8" s="23" t="str">
        <f t="shared" si="0"/>
        <v>〇</v>
      </c>
      <c r="I8" s="3">
        <v>6</v>
      </c>
      <c r="J8" s="2">
        <v>1</v>
      </c>
      <c r="K8" s="2">
        <v>2</v>
      </c>
      <c r="L8" s="2">
        <v>3</v>
      </c>
      <c r="M8" s="2">
        <v>12</v>
      </c>
      <c r="N8" s="2">
        <v>13</v>
      </c>
      <c r="O8" s="2">
        <v>25</v>
      </c>
      <c r="P8" s="2" t="str">
        <f>IF($I8&gt;=P$49,#REF!,"×")</f>
        <v>×</v>
      </c>
      <c r="Q8" s="2" t="str">
        <f>IF($I8&gt;=Q$49,#REF!,"×")</f>
        <v>×</v>
      </c>
      <c r="R8" s="2" t="str">
        <f>IF($I8&gt;=R$49,#REF!,"×")</f>
        <v>×</v>
      </c>
      <c r="S8" s="4" t="str">
        <f>IF($I8&gt;=S$49,#REF!,"×")</f>
        <v>×</v>
      </c>
      <c r="T8" t="str">
        <f t="shared" si="1"/>
        <v/>
      </c>
      <c r="U8" s="2"/>
    </row>
    <row r="9" spans="2:21" x14ac:dyDescent="0.4">
      <c r="B9" s="3">
        <v>7</v>
      </c>
      <c r="C9" s="4" t="s">
        <v>110</v>
      </c>
      <c r="F9" s="3">
        <f>Sheet1!B9</f>
        <v>180707</v>
      </c>
      <c r="G9" s="4" t="str">
        <f>Sheet1!C9</f>
        <v>黒田賢介</v>
      </c>
      <c r="H9" s="23" t="str">
        <f t="shared" si="0"/>
        <v>〇</v>
      </c>
      <c r="I9" s="3">
        <v>3</v>
      </c>
      <c r="J9" s="2">
        <v>1</v>
      </c>
      <c r="K9" s="2">
        <v>3</v>
      </c>
      <c r="L9" s="2">
        <v>21</v>
      </c>
      <c r="M9" s="2" t="str">
        <f>IF($I9&gt;=M$49,#REF!,"×")</f>
        <v>×</v>
      </c>
      <c r="N9" s="2" t="str">
        <f>IF($I9&gt;=N$49,#REF!,"×")</f>
        <v>×</v>
      </c>
      <c r="O9" s="2" t="str">
        <f>IF($I9&gt;=O$49,#REF!,"×")</f>
        <v>×</v>
      </c>
      <c r="P9" s="2" t="str">
        <f>IF($I9&gt;=P$49,#REF!,"×")</f>
        <v>×</v>
      </c>
      <c r="Q9" s="2" t="str">
        <f>IF($I9&gt;=Q$49,#REF!,"×")</f>
        <v>×</v>
      </c>
      <c r="R9" s="2" t="str">
        <f>IF($I9&gt;=R$49,#REF!,"×")</f>
        <v>×</v>
      </c>
      <c r="S9" s="4" t="str">
        <f>IF($I9&gt;=S$49,#REF!,"×")</f>
        <v>×</v>
      </c>
      <c r="T9" t="str">
        <f t="shared" si="1"/>
        <v/>
      </c>
      <c r="U9" s="2"/>
    </row>
    <row r="10" spans="2:21" x14ac:dyDescent="0.4">
      <c r="B10" s="3">
        <v>8</v>
      </c>
      <c r="C10" s="4" t="s">
        <v>111</v>
      </c>
      <c r="F10" s="3">
        <f>Sheet1!B10</f>
        <v>180644</v>
      </c>
      <c r="G10" s="4" t="str">
        <f>Sheet1!C10</f>
        <v>丸岡泉</v>
      </c>
      <c r="H10" s="23" t="str">
        <f t="shared" si="0"/>
        <v>〇</v>
      </c>
      <c r="I10" s="3">
        <v>9</v>
      </c>
      <c r="J10" s="2">
        <v>1</v>
      </c>
      <c r="K10" s="2">
        <v>3</v>
      </c>
      <c r="L10" s="2">
        <v>4</v>
      </c>
      <c r="M10" s="2">
        <v>5</v>
      </c>
      <c r="N10" s="2">
        <v>6</v>
      </c>
      <c r="O10" s="2">
        <v>7</v>
      </c>
      <c r="P10" s="2">
        <v>8</v>
      </c>
      <c r="Q10" s="2">
        <v>9</v>
      </c>
      <c r="R10" s="2">
        <v>10</v>
      </c>
      <c r="S10" s="4" t="str">
        <f>IF($I10&gt;=S$49,#REF!,"×")</f>
        <v>×</v>
      </c>
      <c r="T10" t="str">
        <f t="shared" si="1"/>
        <v/>
      </c>
      <c r="U10" s="2"/>
    </row>
    <row r="11" spans="2:21" x14ac:dyDescent="0.4">
      <c r="B11" s="3">
        <v>9</v>
      </c>
      <c r="C11" s="4" t="s">
        <v>112</v>
      </c>
      <c r="F11" s="3">
        <f>Sheet1!B11</f>
        <v>180885</v>
      </c>
      <c r="G11" s="4" t="str">
        <f>Sheet1!C11</f>
        <v>岡山進之介</v>
      </c>
      <c r="H11" s="23" t="str">
        <f t="shared" si="0"/>
        <v>〇</v>
      </c>
      <c r="I11" s="3">
        <v>6</v>
      </c>
      <c r="J11" s="2">
        <v>1</v>
      </c>
      <c r="K11" s="2">
        <v>3</v>
      </c>
      <c r="L11" s="2">
        <v>4</v>
      </c>
      <c r="M11" s="2">
        <v>15</v>
      </c>
      <c r="N11" s="2">
        <v>16</v>
      </c>
      <c r="O11" s="2">
        <v>26</v>
      </c>
      <c r="P11" s="2" t="str">
        <f>IF($I11&gt;=P$49,#REF!,"×")</f>
        <v>×</v>
      </c>
      <c r="Q11" s="2" t="str">
        <f>IF($I11&gt;=Q$49,#REF!,"×")</f>
        <v>×</v>
      </c>
      <c r="R11" s="2" t="str">
        <f>IF($I11&gt;=R$49,#REF!,"×")</f>
        <v>×</v>
      </c>
      <c r="S11" s="4" t="str">
        <f>IF($I11&gt;=S$49,#REF!,"×")</f>
        <v>×</v>
      </c>
      <c r="T11" t="str">
        <f t="shared" si="1"/>
        <v>右に記入</v>
      </c>
      <c r="U11" s="2" t="s">
        <v>146</v>
      </c>
    </row>
    <row r="12" spans="2:21" x14ac:dyDescent="0.4">
      <c r="B12" s="3">
        <v>10</v>
      </c>
      <c r="C12" s="4" t="s">
        <v>113</v>
      </c>
      <c r="F12" s="3">
        <f>Sheet1!B12</f>
        <v>184377</v>
      </c>
      <c r="G12" s="4" t="str">
        <f>Sheet1!C12</f>
        <v>三田村大輔</v>
      </c>
      <c r="H12" s="23" t="str">
        <f t="shared" si="0"/>
        <v>〇</v>
      </c>
      <c r="I12" s="3">
        <v>4</v>
      </c>
      <c r="J12" s="2">
        <v>1</v>
      </c>
      <c r="K12" s="2">
        <v>19</v>
      </c>
      <c r="L12" s="2">
        <v>20</v>
      </c>
      <c r="M12" s="2">
        <v>21</v>
      </c>
      <c r="N12" s="2" t="str">
        <f>IF($I12&gt;=N$49,#REF!,"×")</f>
        <v>×</v>
      </c>
      <c r="O12" s="2" t="str">
        <f>IF($I12&gt;=O$49,#REF!,"×")</f>
        <v>×</v>
      </c>
      <c r="P12" s="2" t="str">
        <f>IF($I12&gt;=P$49,#REF!,"×")</f>
        <v>×</v>
      </c>
      <c r="Q12" s="2" t="str">
        <f>IF($I12&gt;=Q$49,#REF!,"×")</f>
        <v>×</v>
      </c>
      <c r="R12" s="2" t="str">
        <f>IF($I12&gt;=R$49,#REF!,"×")</f>
        <v>×</v>
      </c>
      <c r="S12" s="4" t="str">
        <f>IF($I12&gt;=S$49,#REF!,"×")</f>
        <v>×</v>
      </c>
      <c r="T12" t="str">
        <f t="shared" si="1"/>
        <v/>
      </c>
      <c r="U12" s="2"/>
    </row>
    <row r="13" spans="2:21" x14ac:dyDescent="0.4">
      <c r="B13" s="3">
        <v>11</v>
      </c>
      <c r="C13" s="4" t="s">
        <v>114</v>
      </c>
      <c r="F13" s="3">
        <f>Sheet1!B13</f>
        <v>186386</v>
      </c>
      <c r="G13" s="4" t="str">
        <f>Sheet1!C13</f>
        <v>金子友則</v>
      </c>
      <c r="H13" s="23" t="str">
        <f t="shared" si="0"/>
        <v>〇</v>
      </c>
      <c r="I13" s="3">
        <v>3</v>
      </c>
      <c r="J13" s="2">
        <v>1</v>
      </c>
      <c r="K13" s="2">
        <v>13</v>
      </c>
      <c r="L13" s="2">
        <v>17</v>
      </c>
      <c r="M13" s="2" t="str">
        <f>IF($I13&gt;=M$49,#REF!,"×")</f>
        <v>×</v>
      </c>
      <c r="N13" s="2" t="str">
        <f>IF($I13&gt;=N$49,#REF!,"×")</f>
        <v>×</v>
      </c>
      <c r="O13" s="2" t="str">
        <f>IF($I13&gt;=O$49,#REF!,"×")</f>
        <v>×</v>
      </c>
      <c r="P13" s="2" t="str">
        <f>IF($I13&gt;=P$49,#REF!,"×")</f>
        <v>×</v>
      </c>
      <c r="Q13" s="2" t="str">
        <f>IF($I13&gt;=Q$49,#REF!,"×")</f>
        <v>×</v>
      </c>
      <c r="R13" s="2" t="str">
        <f>IF($I13&gt;=R$49,#REF!,"×")</f>
        <v>×</v>
      </c>
      <c r="S13" s="4" t="str">
        <f>IF($I13&gt;=S$49,#REF!,"×")</f>
        <v>×</v>
      </c>
      <c r="T13" t="str">
        <f t="shared" si="1"/>
        <v/>
      </c>
      <c r="U13" s="2"/>
    </row>
    <row r="14" spans="2:21" x14ac:dyDescent="0.4">
      <c r="B14" s="3">
        <v>12</v>
      </c>
      <c r="C14" s="4" t="s">
        <v>115</v>
      </c>
      <c r="F14" s="3">
        <f>Sheet1!B14</f>
        <v>187393</v>
      </c>
      <c r="G14" s="4" t="str">
        <f>Sheet1!C14</f>
        <v>岩田健誠</v>
      </c>
      <c r="H14" s="23" t="str">
        <f t="shared" si="0"/>
        <v>〇</v>
      </c>
      <c r="I14" s="3">
        <v>8</v>
      </c>
      <c r="J14" s="2">
        <v>1</v>
      </c>
      <c r="K14" s="2">
        <v>2</v>
      </c>
      <c r="L14" s="2">
        <v>3</v>
      </c>
      <c r="M14" s="2">
        <v>4</v>
      </c>
      <c r="N14" s="2">
        <v>7</v>
      </c>
      <c r="O14" s="2">
        <v>14</v>
      </c>
      <c r="P14" s="2">
        <v>17</v>
      </c>
      <c r="Q14" s="2">
        <v>26</v>
      </c>
      <c r="R14" s="2" t="str">
        <f>IF($I14&gt;=R$49,#REF!,"×")</f>
        <v>×</v>
      </c>
      <c r="S14" s="4" t="str">
        <f>IF($I14&gt;=S$49,#REF!,"×")</f>
        <v>×</v>
      </c>
      <c r="T14" t="str">
        <f t="shared" si="1"/>
        <v>右に記入</v>
      </c>
      <c r="U14" s="2" t="s">
        <v>146</v>
      </c>
    </row>
    <row r="15" spans="2:21" x14ac:dyDescent="0.4">
      <c r="B15" s="3">
        <v>13</v>
      </c>
      <c r="C15" s="4" t="s">
        <v>116</v>
      </c>
      <c r="F15" s="3">
        <f>Sheet1!B15</f>
        <v>180053</v>
      </c>
      <c r="G15" s="4" t="str">
        <f>Sheet1!C15</f>
        <v>河本優馬</v>
      </c>
      <c r="H15" s="23" t="str">
        <f t="shared" si="0"/>
        <v>〇</v>
      </c>
      <c r="I15" s="3">
        <v>7</v>
      </c>
      <c r="J15" s="2">
        <v>1</v>
      </c>
      <c r="K15" s="2">
        <v>3</v>
      </c>
      <c r="L15" s="2">
        <v>4</v>
      </c>
      <c r="M15" s="2">
        <v>10</v>
      </c>
      <c r="N15" s="2">
        <v>11</v>
      </c>
      <c r="O15" s="2">
        <v>18</v>
      </c>
      <c r="P15" s="2">
        <v>26</v>
      </c>
      <c r="Q15" s="2" t="str">
        <f>IF($I15&gt;=Q$49,#REF!,"×")</f>
        <v>×</v>
      </c>
      <c r="R15" s="2" t="str">
        <f>IF($I15&gt;=R$49,#REF!,"×")</f>
        <v>×</v>
      </c>
      <c r="S15" s="4" t="str">
        <f>IF($I15&gt;=S$49,#REF!,"×")</f>
        <v>×</v>
      </c>
      <c r="T15" t="str">
        <f t="shared" si="1"/>
        <v>右に記入</v>
      </c>
      <c r="U15" s="2" t="s">
        <v>146</v>
      </c>
    </row>
    <row r="16" spans="2:21" x14ac:dyDescent="0.4">
      <c r="B16" s="3">
        <v>14</v>
      </c>
      <c r="C16" s="4" t="s">
        <v>117</v>
      </c>
      <c r="F16" s="3">
        <f>Sheet1!B16</f>
        <v>185439</v>
      </c>
      <c r="G16" s="4" t="str">
        <f>Sheet1!C16</f>
        <v>若井駿平</v>
      </c>
      <c r="H16" s="23" t="str">
        <f t="shared" si="0"/>
        <v>〇</v>
      </c>
      <c r="I16" s="3">
        <v>8</v>
      </c>
      <c r="J16" s="2">
        <v>1</v>
      </c>
      <c r="K16" s="2">
        <v>3</v>
      </c>
      <c r="L16" s="2">
        <v>4</v>
      </c>
      <c r="M16" s="2">
        <v>5</v>
      </c>
      <c r="N16" s="2">
        <v>6</v>
      </c>
      <c r="O16" s="2">
        <v>10</v>
      </c>
      <c r="P16" s="2">
        <v>24</v>
      </c>
      <c r="Q16" s="2">
        <v>25</v>
      </c>
      <c r="R16" s="2" t="str">
        <f>IF($I16&gt;=R$49,#REF!,"×")</f>
        <v>×</v>
      </c>
      <c r="S16" s="4" t="str">
        <f>IF($I16&gt;=S$49,#REF!,"×")</f>
        <v>×</v>
      </c>
      <c r="T16" t="str">
        <f t="shared" si="1"/>
        <v/>
      </c>
      <c r="U16" s="2"/>
    </row>
    <row r="17" spans="2:21" x14ac:dyDescent="0.4">
      <c r="B17" s="3">
        <v>15</v>
      </c>
      <c r="C17" s="4" t="s">
        <v>118</v>
      </c>
      <c r="F17" s="3">
        <f>Sheet1!B17</f>
        <v>189682</v>
      </c>
      <c r="G17" s="4" t="str">
        <f>Sheet1!C17</f>
        <v>渡辺夏美</v>
      </c>
      <c r="H17" s="23" t="str">
        <f t="shared" si="0"/>
        <v>〇</v>
      </c>
      <c r="I17" s="3">
        <v>6</v>
      </c>
      <c r="J17" s="2">
        <v>1</v>
      </c>
      <c r="K17" s="2">
        <v>3</v>
      </c>
      <c r="L17" s="2">
        <v>21</v>
      </c>
      <c r="M17" s="2">
        <v>22</v>
      </c>
      <c r="N17" s="2">
        <v>25</v>
      </c>
      <c r="O17" s="2">
        <v>26</v>
      </c>
      <c r="P17" s="2" t="str">
        <f>IF($I17&gt;=P$49,#REF!,"×")</f>
        <v>×</v>
      </c>
      <c r="Q17" s="2" t="str">
        <f>IF($I17&gt;=Q$49,#REF!,"×")</f>
        <v>×</v>
      </c>
      <c r="R17" s="2" t="str">
        <f>IF($I17&gt;=R$49,#REF!,"×")</f>
        <v>×</v>
      </c>
      <c r="S17" s="4" t="str">
        <f>IF($I17&gt;=S$49,#REF!,"×")</f>
        <v>×</v>
      </c>
      <c r="T17" t="str">
        <f t="shared" si="1"/>
        <v>右に記入</v>
      </c>
      <c r="U17" s="2" t="s">
        <v>146</v>
      </c>
    </row>
    <row r="18" spans="2:21" x14ac:dyDescent="0.4">
      <c r="B18" s="3">
        <v>16</v>
      </c>
      <c r="C18" s="4" t="s">
        <v>119</v>
      </c>
      <c r="F18" s="3">
        <f>Sheet1!B18</f>
        <v>186370</v>
      </c>
      <c r="G18" s="4" t="str">
        <f>Sheet1!C18</f>
        <v>宮原悟</v>
      </c>
      <c r="H18" s="23" t="str">
        <f t="shared" si="0"/>
        <v>〇</v>
      </c>
      <c r="I18" s="3">
        <v>2</v>
      </c>
      <c r="J18" s="2">
        <v>1</v>
      </c>
      <c r="K18" s="2">
        <v>26</v>
      </c>
      <c r="L18" s="2" t="str">
        <f>IF($I18&gt;=L$49,#REF!,"×")</f>
        <v>×</v>
      </c>
      <c r="M18" s="2" t="str">
        <f>IF($I18&gt;=M$49,#REF!,"×")</f>
        <v>×</v>
      </c>
      <c r="N18" s="2" t="str">
        <f>IF($I18&gt;=N$49,#REF!,"×")</f>
        <v>×</v>
      </c>
      <c r="O18" s="2" t="str">
        <f>IF($I18&gt;=O$49,#REF!,"×")</f>
        <v>×</v>
      </c>
      <c r="P18" s="2" t="str">
        <f>IF($I18&gt;=P$49,#REF!,"×")</f>
        <v>×</v>
      </c>
      <c r="Q18" s="2" t="str">
        <f>IF($I18&gt;=Q$49,#REF!,"×")</f>
        <v>×</v>
      </c>
      <c r="R18" s="2" t="str">
        <f>IF($I18&gt;=R$49,#REF!,"×")</f>
        <v>×</v>
      </c>
      <c r="S18" s="4" t="str">
        <f>IF($I18&gt;=S$49,#REF!,"×")</f>
        <v>×</v>
      </c>
      <c r="T18" t="str">
        <f t="shared" si="1"/>
        <v>右に記入</v>
      </c>
      <c r="U18" s="2" t="s">
        <v>146</v>
      </c>
    </row>
    <row r="19" spans="2:21" x14ac:dyDescent="0.4">
      <c r="B19" s="3">
        <v>17</v>
      </c>
      <c r="C19" s="4" t="s">
        <v>120</v>
      </c>
      <c r="F19" s="3">
        <f>Sheet1!B19</f>
        <v>188856</v>
      </c>
      <c r="G19" s="4" t="str">
        <f>Sheet1!C19</f>
        <v>大橋健人</v>
      </c>
      <c r="H19" s="23" t="str">
        <f t="shared" si="0"/>
        <v>〇</v>
      </c>
      <c r="I19" s="3">
        <v>4</v>
      </c>
      <c r="J19" s="2">
        <v>1</v>
      </c>
      <c r="K19" s="2">
        <v>3</v>
      </c>
      <c r="L19" s="2">
        <v>13</v>
      </c>
      <c r="M19" s="2">
        <v>17</v>
      </c>
      <c r="N19" s="2" t="str">
        <f>IF($I19&gt;=N$49,#REF!,"×")</f>
        <v>×</v>
      </c>
      <c r="O19" s="2" t="str">
        <f>IF($I19&gt;=O$49,#REF!,"×")</f>
        <v>×</v>
      </c>
      <c r="P19" s="2" t="str">
        <f>IF($I19&gt;=P$49,#REF!,"×")</f>
        <v>×</v>
      </c>
      <c r="Q19" s="2" t="str">
        <f>IF($I19&gt;=Q$49,#REF!,"×")</f>
        <v>×</v>
      </c>
      <c r="R19" s="2" t="str">
        <f>IF($I19&gt;=R$49,#REF!,"×")</f>
        <v>×</v>
      </c>
      <c r="S19" s="4" t="str">
        <f>IF($I19&gt;=S$49,#REF!,"×")</f>
        <v>×</v>
      </c>
      <c r="T19" t="str">
        <f t="shared" si="1"/>
        <v/>
      </c>
      <c r="U19" s="2"/>
    </row>
    <row r="20" spans="2:21" x14ac:dyDescent="0.4">
      <c r="B20" s="3">
        <v>18</v>
      </c>
      <c r="C20" s="4" t="s">
        <v>121</v>
      </c>
      <c r="F20" s="3">
        <f>Sheet1!B20</f>
        <v>180652</v>
      </c>
      <c r="G20" s="4" t="str">
        <f>Sheet1!C20</f>
        <v>菅野信也</v>
      </c>
      <c r="H20" s="23" t="str">
        <f t="shared" si="0"/>
        <v>〇</v>
      </c>
      <c r="I20" s="3">
        <v>7</v>
      </c>
      <c r="J20" s="2">
        <v>1</v>
      </c>
      <c r="K20" s="2">
        <v>3</v>
      </c>
      <c r="L20" s="2">
        <v>4</v>
      </c>
      <c r="M20" s="2">
        <v>9</v>
      </c>
      <c r="N20" s="2">
        <v>14</v>
      </c>
      <c r="O20" s="2">
        <v>21</v>
      </c>
      <c r="P20" s="2">
        <v>22</v>
      </c>
      <c r="Q20" s="2" t="str">
        <f>IF($I20&gt;=Q$49,#REF!,"×")</f>
        <v>×</v>
      </c>
      <c r="R20" s="2" t="str">
        <f>IF($I20&gt;=R$49,#REF!,"×")</f>
        <v>×</v>
      </c>
      <c r="S20" s="4" t="str">
        <f>IF($I20&gt;=S$49,#REF!,"×")</f>
        <v>×</v>
      </c>
      <c r="T20" t="str">
        <f t="shared" si="1"/>
        <v/>
      </c>
      <c r="U20" s="2"/>
    </row>
    <row r="21" spans="2:21" x14ac:dyDescent="0.4">
      <c r="B21" s="3">
        <v>19</v>
      </c>
      <c r="C21" s="4" t="s">
        <v>128</v>
      </c>
      <c r="F21" s="3">
        <f>Sheet1!B21</f>
        <v>181922</v>
      </c>
      <c r="G21" s="4" t="str">
        <f>Sheet1!C21</f>
        <v>柴田大樹</v>
      </c>
      <c r="H21" s="23" t="str">
        <f t="shared" si="0"/>
        <v>〇</v>
      </c>
      <c r="I21" s="3">
        <v>6</v>
      </c>
      <c r="J21" s="2">
        <v>1</v>
      </c>
      <c r="K21" s="2">
        <v>2</v>
      </c>
      <c r="L21" s="2">
        <v>3</v>
      </c>
      <c r="M21" s="2">
        <v>15</v>
      </c>
      <c r="N21" s="2">
        <v>16</v>
      </c>
      <c r="O21" s="2">
        <v>26</v>
      </c>
      <c r="P21" s="2" t="str">
        <f>IF($I21&gt;=P$49,#REF!,"×")</f>
        <v>×</v>
      </c>
      <c r="Q21" s="2" t="str">
        <f>IF($I21&gt;=Q$49,#REF!,"×")</f>
        <v>×</v>
      </c>
      <c r="R21" s="2" t="str">
        <f>IF($I21&gt;=R$49,#REF!,"×")</f>
        <v>×</v>
      </c>
      <c r="S21" s="4" t="str">
        <f>IF($I21&gt;=S$49,#REF!,"×")</f>
        <v>×</v>
      </c>
      <c r="T21" t="str">
        <f t="shared" si="1"/>
        <v>右に記入</v>
      </c>
      <c r="U21" s="2" t="s">
        <v>146</v>
      </c>
    </row>
    <row r="22" spans="2:21" x14ac:dyDescent="0.4">
      <c r="B22" s="3">
        <v>20</v>
      </c>
      <c r="C22" s="4" t="s">
        <v>129</v>
      </c>
      <c r="F22" s="3">
        <f>Sheet1!B22</f>
        <v>189566</v>
      </c>
      <c r="G22" s="4" t="str">
        <f>Sheet1!C22</f>
        <v>小林和馬</v>
      </c>
      <c r="H22" s="23" t="str">
        <f t="shared" si="0"/>
        <v>〇</v>
      </c>
      <c r="I22" s="3">
        <v>2</v>
      </c>
      <c r="J22" s="2">
        <v>1</v>
      </c>
      <c r="K22" s="2">
        <v>26</v>
      </c>
      <c r="L22" s="2" t="str">
        <f>IF($I22&gt;=L$49,#REF!,"×")</f>
        <v>×</v>
      </c>
      <c r="M22" s="2" t="str">
        <f>IF($I22&gt;=M$49,#REF!,"×")</f>
        <v>×</v>
      </c>
      <c r="N22" s="2" t="str">
        <f>IF($I22&gt;=N$49,#REF!,"×")</f>
        <v>×</v>
      </c>
      <c r="O22" s="2" t="str">
        <f>IF($I22&gt;=O$49,#REF!,"×")</f>
        <v>×</v>
      </c>
      <c r="P22" s="2" t="str">
        <f>IF($I22&gt;=P$49,#REF!,"×")</f>
        <v>×</v>
      </c>
      <c r="Q22" s="2" t="str">
        <f>IF($I22&gt;=Q$49,#REF!,"×")</f>
        <v>×</v>
      </c>
      <c r="R22" s="2" t="str">
        <f>IF($I22&gt;=R$49,#REF!,"×")</f>
        <v>×</v>
      </c>
      <c r="S22" s="4" t="str">
        <f>IF($I22&gt;=S$49,#REF!,"×")</f>
        <v>×</v>
      </c>
      <c r="T22" t="str">
        <f t="shared" si="1"/>
        <v>右に記入</v>
      </c>
      <c r="U22" s="2" t="s">
        <v>146</v>
      </c>
    </row>
    <row r="23" spans="2:21" x14ac:dyDescent="0.4">
      <c r="B23" s="3">
        <v>21</v>
      </c>
      <c r="C23" s="4" t="s">
        <v>130</v>
      </c>
      <c r="F23" s="3">
        <f>Sheet1!B23</f>
        <v>186944</v>
      </c>
      <c r="G23" s="4" t="str">
        <f>Sheet1!C23</f>
        <v>北岡浩二</v>
      </c>
      <c r="H23" s="23" t="str">
        <f t="shared" si="0"/>
        <v>〇</v>
      </c>
      <c r="I23" s="3">
        <v>0</v>
      </c>
      <c r="J23" s="2" t="str">
        <f>IF($I23&gt;=J$49,#REF!,"×")</f>
        <v>×</v>
      </c>
      <c r="K23" s="2" t="str">
        <f>IF($I23&gt;=K$49,#REF!,"×")</f>
        <v>×</v>
      </c>
      <c r="L23" s="2" t="str">
        <f>IF($I23&gt;=L$49,#REF!,"×")</f>
        <v>×</v>
      </c>
      <c r="M23" s="2" t="str">
        <f>IF($I23&gt;=M$49,#REF!,"×")</f>
        <v>×</v>
      </c>
      <c r="N23" s="2" t="str">
        <f>IF($I23&gt;=N$49,#REF!,"×")</f>
        <v>×</v>
      </c>
      <c r="O23" s="2" t="str">
        <f>IF($I23&gt;=O$49,#REF!,"×")</f>
        <v>×</v>
      </c>
      <c r="P23" s="2" t="str">
        <f>IF($I23&gt;=P$49,#REF!,"×")</f>
        <v>×</v>
      </c>
      <c r="Q23" s="2" t="str">
        <f>IF($I23&gt;=Q$49,#REF!,"×")</f>
        <v>×</v>
      </c>
      <c r="R23" s="2" t="str">
        <f>IF($I23&gt;=R$49,#REF!,"×")</f>
        <v>×</v>
      </c>
      <c r="S23" s="4" t="str">
        <f>IF($I23&gt;=S$49,#REF!,"×")</f>
        <v>×</v>
      </c>
      <c r="T23" t="str">
        <f t="shared" si="1"/>
        <v/>
      </c>
      <c r="U23" s="2"/>
    </row>
    <row r="24" spans="2:21" x14ac:dyDescent="0.4">
      <c r="B24" s="3">
        <v>22</v>
      </c>
      <c r="C24" s="4" t="s">
        <v>122</v>
      </c>
      <c r="F24" s="3">
        <f>Sheet1!B24</f>
        <v>189776</v>
      </c>
      <c r="G24" s="4" t="str">
        <f>Sheet1!C24</f>
        <v>瀬川忠成</v>
      </c>
      <c r="H24" s="23" t="str">
        <f t="shared" si="0"/>
        <v>〇</v>
      </c>
      <c r="I24" s="3">
        <v>3</v>
      </c>
      <c r="J24" s="2">
        <v>1</v>
      </c>
      <c r="K24" s="2">
        <v>3</v>
      </c>
      <c r="L24" s="2">
        <v>25</v>
      </c>
      <c r="M24" s="2" t="str">
        <f>IF($I24&gt;=M$49,#REF!,"×")</f>
        <v>×</v>
      </c>
      <c r="N24" s="2" t="str">
        <f>IF($I24&gt;=N$49,#REF!,"×")</f>
        <v>×</v>
      </c>
      <c r="O24" s="2" t="str">
        <f>IF($I24&gt;=O$49,#REF!,"×")</f>
        <v>×</v>
      </c>
      <c r="P24" s="2" t="str">
        <f>IF($I24&gt;=P$49,#REF!,"×")</f>
        <v>×</v>
      </c>
      <c r="Q24" s="2" t="str">
        <f>IF($I24&gt;=Q$49,#REF!,"×")</f>
        <v>×</v>
      </c>
      <c r="R24" s="2" t="str">
        <f>IF($I24&gt;=R$49,#REF!,"×")</f>
        <v>×</v>
      </c>
      <c r="S24" s="4" t="str">
        <f>IF($I24&gt;=S$49,#REF!,"×")</f>
        <v>×</v>
      </c>
      <c r="T24" t="str">
        <f t="shared" si="1"/>
        <v/>
      </c>
      <c r="U24" s="2"/>
    </row>
    <row r="25" spans="2:21" x14ac:dyDescent="0.4">
      <c r="B25" s="3">
        <v>23</v>
      </c>
      <c r="C25" s="4" t="s">
        <v>131</v>
      </c>
      <c r="F25" s="3">
        <f>Sheet1!B25</f>
        <v>185540</v>
      </c>
      <c r="G25" s="4" t="str">
        <f>Sheet1!C25</f>
        <v>池田慎吾</v>
      </c>
      <c r="H25" s="23" t="str">
        <f t="shared" si="0"/>
        <v>〇</v>
      </c>
      <c r="I25" s="3">
        <v>2</v>
      </c>
      <c r="J25" s="2">
        <v>1</v>
      </c>
      <c r="K25" s="2">
        <v>3</v>
      </c>
      <c r="L25" s="2" t="str">
        <f>IF($I25&gt;=L$49,#REF!,"×")</f>
        <v>×</v>
      </c>
      <c r="M25" s="2" t="str">
        <f>IF($I25&gt;=M$49,#REF!,"×")</f>
        <v>×</v>
      </c>
      <c r="N25" s="2" t="str">
        <f>IF($I25&gt;=N$49,#REF!,"×")</f>
        <v>×</v>
      </c>
      <c r="O25" s="2" t="str">
        <f>IF($I25&gt;=O$49,#REF!,"×")</f>
        <v>×</v>
      </c>
      <c r="P25" s="2" t="str">
        <f>IF($I25&gt;=P$49,#REF!,"×")</f>
        <v>×</v>
      </c>
      <c r="Q25" s="2" t="str">
        <f>IF($I25&gt;=Q$49,#REF!,"×")</f>
        <v>×</v>
      </c>
      <c r="R25" s="2" t="str">
        <f>IF($I25&gt;=R$49,#REF!,"×")</f>
        <v>×</v>
      </c>
      <c r="S25" s="4" t="str">
        <f>IF($I25&gt;=S$49,#REF!,"×")</f>
        <v>×</v>
      </c>
      <c r="T25" t="str">
        <f t="shared" si="1"/>
        <v/>
      </c>
      <c r="U25" s="2"/>
    </row>
    <row r="26" spans="2:21" x14ac:dyDescent="0.4">
      <c r="B26" s="3">
        <v>24</v>
      </c>
      <c r="C26" s="4" t="s">
        <v>132</v>
      </c>
      <c r="F26" s="3">
        <f>Sheet1!B26</f>
        <v>184765</v>
      </c>
      <c r="G26" s="4" t="str">
        <f>Sheet1!C26</f>
        <v>福山博之</v>
      </c>
      <c r="H26" s="23" t="str">
        <f t="shared" si="0"/>
        <v>〇</v>
      </c>
      <c r="I26" s="3">
        <v>2</v>
      </c>
      <c r="J26" s="2">
        <v>1</v>
      </c>
      <c r="K26" s="2">
        <v>26</v>
      </c>
      <c r="L26" s="2" t="str">
        <f>IF($I26&gt;=L$49,#REF!,"×")</f>
        <v>×</v>
      </c>
      <c r="M26" s="2" t="str">
        <f>IF($I26&gt;=M$49,#REF!,"×")</f>
        <v>×</v>
      </c>
      <c r="N26" s="2" t="str">
        <f>IF($I26&gt;=N$49,#REF!,"×")</f>
        <v>×</v>
      </c>
      <c r="O26" s="2" t="str">
        <f>IF($I26&gt;=O$49,#REF!,"×")</f>
        <v>×</v>
      </c>
      <c r="P26" s="2" t="str">
        <f>IF($I26&gt;=P$49,#REF!,"×")</f>
        <v>×</v>
      </c>
      <c r="Q26" s="2" t="str">
        <f>IF($I26&gt;=Q$49,#REF!,"×")</f>
        <v>×</v>
      </c>
      <c r="R26" s="2" t="str">
        <f>IF($I26&gt;=R$49,#REF!,"×")</f>
        <v>×</v>
      </c>
      <c r="S26" s="4" t="str">
        <f>IF($I26&gt;=S$49,#REF!,"×")</f>
        <v>×</v>
      </c>
      <c r="T26" t="str">
        <f t="shared" si="1"/>
        <v>右に記入</v>
      </c>
      <c r="U26" s="2" t="s">
        <v>146</v>
      </c>
    </row>
    <row r="27" spans="2:21" x14ac:dyDescent="0.4">
      <c r="B27" s="3">
        <v>25</v>
      </c>
      <c r="C27" s="4" t="s">
        <v>133</v>
      </c>
      <c r="F27" s="3">
        <f>Sheet1!B27</f>
        <v>181779</v>
      </c>
      <c r="G27" s="4" t="str">
        <f>Sheet1!C27</f>
        <v>吉永樹</v>
      </c>
      <c r="H27" s="23" t="str">
        <f t="shared" si="0"/>
        <v>〇</v>
      </c>
      <c r="I27" s="3">
        <v>1</v>
      </c>
      <c r="J27" s="2">
        <v>26</v>
      </c>
      <c r="K27" s="2" t="str">
        <f>IF($I27&gt;=K$49,#REF!,"×")</f>
        <v>×</v>
      </c>
      <c r="L27" s="2" t="str">
        <f>IF($I27&gt;=L$49,#REF!,"×")</f>
        <v>×</v>
      </c>
      <c r="M27" s="2" t="str">
        <f>IF($I27&gt;=M$49,#REF!,"×")</f>
        <v>×</v>
      </c>
      <c r="N27" s="2" t="str">
        <f>IF($I27&gt;=N$49,#REF!,"×")</f>
        <v>×</v>
      </c>
      <c r="O27" s="2" t="str">
        <f>IF($I27&gt;=O$49,#REF!,"×")</f>
        <v>×</v>
      </c>
      <c r="P27" s="2" t="str">
        <f>IF($I27&gt;=P$49,#REF!,"×")</f>
        <v>×</v>
      </c>
      <c r="Q27" s="2" t="str">
        <f>IF($I27&gt;=Q$49,#REF!,"×")</f>
        <v>×</v>
      </c>
      <c r="R27" s="2" t="str">
        <f>IF($I27&gt;=R$49,#REF!,"×")</f>
        <v>×</v>
      </c>
      <c r="S27" s="4" t="str">
        <f>IF($I27&gt;=S$49,#REF!,"×")</f>
        <v>×</v>
      </c>
      <c r="T27" t="str">
        <f t="shared" si="1"/>
        <v>右に記入</v>
      </c>
      <c r="U27" s="2" t="s">
        <v>146</v>
      </c>
    </row>
    <row r="28" spans="2:21" ht="19.5" thickBot="1" x14ac:dyDescent="0.45">
      <c r="B28" s="5">
        <v>26</v>
      </c>
      <c r="C28" s="7" t="s">
        <v>126</v>
      </c>
      <c r="F28" s="3">
        <f>Sheet1!B28</f>
        <v>185602</v>
      </c>
      <c r="G28" s="4" t="str">
        <f>Sheet1!C28</f>
        <v>山崎広弥</v>
      </c>
      <c r="H28" s="23" t="str">
        <f t="shared" si="0"/>
        <v>〇</v>
      </c>
      <c r="I28" s="3">
        <v>0</v>
      </c>
      <c r="J28" s="2" t="str">
        <f>IF($I28&gt;=J$49,#REF!,"×")</f>
        <v>×</v>
      </c>
      <c r="K28" s="2" t="str">
        <f>IF($I28&gt;=K$49,#REF!,"×")</f>
        <v>×</v>
      </c>
      <c r="L28" s="2" t="str">
        <f>IF($I28&gt;=L$49,#REF!,"×")</f>
        <v>×</v>
      </c>
      <c r="M28" s="2" t="str">
        <f>IF($I28&gt;=M$49,#REF!,"×")</f>
        <v>×</v>
      </c>
      <c r="N28" s="2" t="str">
        <f>IF($I28&gt;=N$49,#REF!,"×")</f>
        <v>×</v>
      </c>
      <c r="O28" s="2" t="str">
        <f>IF($I28&gt;=O$49,#REF!,"×")</f>
        <v>×</v>
      </c>
      <c r="P28" s="2" t="str">
        <f>IF($I28&gt;=P$49,#REF!,"×")</f>
        <v>×</v>
      </c>
      <c r="Q28" s="2" t="str">
        <f>IF($I28&gt;=Q$49,#REF!,"×")</f>
        <v>×</v>
      </c>
      <c r="R28" s="2" t="str">
        <f>IF($I28&gt;=R$49,#REF!,"×")</f>
        <v>×</v>
      </c>
      <c r="S28" s="4" t="str">
        <f>IF($I28&gt;=S$49,#REF!,"×")</f>
        <v>×</v>
      </c>
      <c r="T28" t="str">
        <f t="shared" si="1"/>
        <v/>
      </c>
      <c r="U28" s="2"/>
    </row>
    <row r="29" spans="2:21" x14ac:dyDescent="0.4">
      <c r="F29" s="3">
        <f>Sheet1!B29</f>
        <v>180859</v>
      </c>
      <c r="G29" s="4" t="str">
        <f>Sheet1!C29</f>
        <v>遠藤裕星</v>
      </c>
      <c r="H29" s="23" t="str">
        <f t="shared" si="0"/>
        <v>〇</v>
      </c>
      <c r="I29" s="3">
        <v>4</v>
      </c>
      <c r="J29" s="2">
        <v>1</v>
      </c>
      <c r="K29" s="2">
        <v>3</v>
      </c>
      <c r="L29" s="2">
        <v>17</v>
      </c>
      <c r="M29" s="2">
        <v>26</v>
      </c>
      <c r="N29" s="2" t="str">
        <f>IF($I29&gt;=N$49,#REF!,"×")</f>
        <v>×</v>
      </c>
      <c r="O29" s="2" t="str">
        <f>IF($I29&gt;=O$49,#REF!,"×")</f>
        <v>×</v>
      </c>
      <c r="P29" s="2" t="str">
        <f>IF($I29&gt;=P$49,#REF!,"×")</f>
        <v>×</v>
      </c>
      <c r="Q29" s="2" t="str">
        <f>IF($I29&gt;=Q$49,#REF!,"×")</f>
        <v>×</v>
      </c>
      <c r="R29" s="2" t="str">
        <f>IF($I29&gt;=R$49,#REF!,"×")</f>
        <v>×</v>
      </c>
      <c r="S29" s="4" t="str">
        <f>IF($I29&gt;=S$49,#REF!,"×")</f>
        <v>×</v>
      </c>
      <c r="T29" t="str">
        <f t="shared" si="1"/>
        <v>右に記入</v>
      </c>
      <c r="U29" s="2" t="s">
        <v>146</v>
      </c>
    </row>
    <row r="30" spans="2:21" x14ac:dyDescent="0.4">
      <c r="F30" s="3">
        <f>Sheet1!B30</f>
        <v>182376</v>
      </c>
      <c r="G30" s="4" t="str">
        <f>Sheet1!C30</f>
        <v>貝原雅人</v>
      </c>
      <c r="H30" s="23" t="str">
        <f t="shared" si="0"/>
        <v>〇</v>
      </c>
      <c r="I30" s="3">
        <v>1</v>
      </c>
      <c r="J30" s="2">
        <v>1</v>
      </c>
      <c r="K30" s="2" t="str">
        <f>IF($I30&gt;=K$49,#REF!,"×")</f>
        <v>×</v>
      </c>
      <c r="L30" s="2" t="str">
        <f>IF($I30&gt;=L$49,#REF!,"×")</f>
        <v>×</v>
      </c>
      <c r="M30" s="2" t="str">
        <f>IF($I30&gt;=M$49,#REF!,"×")</f>
        <v>×</v>
      </c>
      <c r="N30" s="2" t="str">
        <f>IF($I30&gt;=N$49,#REF!,"×")</f>
        <v>×</v>
      </c>
      <c r="O30" s="2" t="str">
        <f>IF($I30&gt;=O$49,#REF!,"×")</f>
        <v>×</v>
      </c>
      <c r="P30" s="2" t="str">
        <f>IF($I30&gt;=P$49,#REF!,"×")</f>
        <v>×</v>
      </c>
      <c r="Q30" s="2" t="str">
        <f>IF($I30&gt;=Q$49,#REF!,"×")</f>
        <v>×</v>
      </c>
      <c r="R30" s="2" t="str">
        <f>IF($I30&gt;=R$49,#REF!,"×")</f>
        <v>×</v>
      </c>
      <c r="S30" s="4" t="str">
        <f>IF($I30&gt;=S$49,#REF!,"×")</f>
        <v>×</v>
      </c>
      <c r="T30" t="str">
        <f t="shared" si="1"/>
        <v/>
      </c>
      <c r="U30" s="2"/>
    </row>
    <row r="31" spans="2:21" x14ac:dyDescent="0.4">
      <c r="F31" s="3">
        <f>Sheet1!B31</f>
        <v>189572</v>
      </c>
      <c r="G31" s="4" t="str">
        <f>Sheet1!C31</f>
        <v>阿部壮冶</v>
      </c>
      <c r="H31" s="23" t="str">
        <f t="shared" si="0"/>
        <v>〇</v>
      </c>
      <c r="I31" s="3">
        <v>3</v>
      </c>
      <c r="J31" s="2">
        <v>1</v>
      </c>
      <c r="K31" s="2">
        <v>3</v>
      </c>
      <c r="L31" s="2">
        <v>26</v>
      </c>
      <c r="M31" s="2" t="str">
        <f>IF($I31&gt;=M$49,#REF!,"×")</f>
        <v>×</v>
      </c>
      <c r="N31" s="2" t="str">
        <f>IF($I31&gt;=N$49,#REF!,"×")</f>
        <v>×</v>
      </c>
      <c r="O31" s="2" t="str">
        <f>IF($I31&gt;=O$49,#REF!,"×")</f>
        <v>×</v>
      </c>
      <c r="P31" s="2" t="str">
        <f>IF($I31&gt;=P$49,#REF!,"×")</f>
        <v>×</v>
      </c>
      <c r="Q31" s="2" t="str">
        <f>IF($I31&gt;=Q$49,#REF!,"×")</f>
        <v>×</v>
      </c>
      <c r="R31" s="2" t="str">
        <f>IF($I31&gt;=R$49,#REF!,"×")</f>
        <v>×</v>
      </c>
      <c r="S31" s="4" t="str">
        <f>IF($I31&gt;=S$49,#REF!,"×")</f>
        <v>×</v>
      </c>
      <c r="T31" t="str">
        <f t="shared" si="1"/>
        <v>右に記入</v>
      </c>
      <c r="U31" s="2" t="s">
        <v>146</v>
      </c>
    </row>
    <row r="32" spans="2:21" x14ac:dyDescent="0.4">
      <c r="F32" s="3">
        <f>Sheet1!B32</f>
        <v>187099</v>
      </c>
      <c r="G32" s="4" t="str">
        <f>Sheet1!C32</f>
        <v>奥誠也</v>
      </c>
      <c r="H32" s="23" t="str">
        <f t="shared" si="0"/>
        <v>〇</v>
      </c>
      <c r="I32" s="3">
        <v>1</v>
      </c>
      <c r="J32" s="2">
        <v>1</v>
      </c>
      <c r="K32" s="2" t="str">
        <f>IF($I32&gt;=K$49,#REF!,"×")</f>
        <v>×</v>
      </c>
      <c r="L32" s="2" t="str">
        <f>IF($I32&gt;=L$49,#REF!,"×")</f>
        <v>×</v>
      </c>
      <c r="M32" s="2" t="str">
        <f>IF($I32&gt;=M$49,#REF!,"×")</f>
        <v>×</v>
      </c>
      <c r="N32" s="2" t="str">
        <f>IF($I32&gt;=N$49,#REF!,"×")</f>
        <v>×</v>
      </c>
      <c r="O32" s="2" t="str">
        <f>IF($I32&gt;=O$49,#REF!,"×")</f>
        <v>×</v>
      </c>
      <c r="P32" s="2" t="str">
        <f>IF($I32&gt;=P$49,#REF!,"×")</f>
        <v>×</v>
      </c>
      <c r="Q32" s="2" t="str">
        <f>IF($I32&gt;=Q$49,#REF!,"×")</f>
        <v>×</v>
      </c>
      <c r="R32" s="2" t="str">
        <f>IF($I32&gt;=R$49,#REF!,"×")</f>
        <v>×</v>
      </c>
      <c r="S32" s="4" t="str">
        <f>IF($I32&gt;=S$49,#REF!,"×")</f>
        <v>×</v>
      </c>
      <c r="T32" t="str">
        <f t="shared" si="1"/>
        <v/>
      </c>
      <c r="U32" s="2"/>
    </row>
    <row r="33" spans="6:21" x14ac:dyDescent="0.4">
      <c r="F33" s="3">
        <f>Sheet1!B33</f>
        <v>185832</v>
      </c>
      <c r="G33" s="4" t="str">
        <f>Sheet1!C33</f>
        <v>中谷雄大</v>
      </c>
      <c r="H33" s="23" t="str">
        <f t="shared" si="0"/>
        <v>〇</v>
      </c>
      <c r="I33" s="3">
        <v>6</v>
      </c>
      <c r="J33" s="2">
        <v>1</v>
      </c>
      <c r="K33" s="2">
        <v>3</v>
      </c>
      <c r="L33" s="2">
        <v>4</v>
      </c>
      <c r="M33" s="2">
        <v>5</v>
      </c>
      <c r="N33" s="2">
        <v>13</v>
      </c>
      <c r="O33" s="2">
        <v>17</v>
      </c>
      <c r="P33" s="2" t="str">
        <f>IF($I33&gt;=P$49,#REF!,"×")</f>
        <v>×</v>
      </c>
      <c r="Q33" s="2" t="str">
        <f>IF($I33&gt;=Q$49,#REF!,"×")</f>
        <v>×</v>
      </c>
      <c r="R33" s="2" t="str">
        <f>IF($I33&gt;=R$49,#REF!,"×")</f>
        <v>×</v>
      </c>
      <c r="S33" s="4" t="str">
        <f>IF($I33&gt;=S$49,#REF!,"×")</f>
        <v>×</v>
      </c>
      <c r="T33" t="str">
        <f t="shared" si="1"/>
        <v/>
      </c>
      <c r="U33" s="2"/>
    </row>
    <row r="34" spans="6:21" x14ac:dyDescent="0.4">
      <c r="F34" s="3">
        <f>Sheet1!B34</f>
        <v>181136</v>
      </c>
      <c r="G34" s="4" t="str">
        <f>Sheet1!C34</f>
        <v>古寺勝也</v>
      </c>
      <c r="H34" s="23" t="str">
        <f t="shared" si="0"/>
        <v>〇</v>
      </c>
      <c r="I34" s="3">
        <v>4</v>
      </c>
      <c r="J34" s="2">
        <v>1</v>
      </c>
      <c r="K34" s="2">
        <v>3</v>
      </c>
      <c r="L34" s="2">
        <v>18</v>
      </c>
      <c r="M34" s="2">
        <v>25</v>
      </c>
      <c r="N34" s="2" t="str">
        <f>IF($I34&gt;=N$49,#REF!,"×")</f>
        <v>×</v>
      </c>
      <c r="O34" s="2" t="str">
        <f>IF($I34&gt;=O$49,#REF!,"×")</f>
        <v>×</v>
      </c>
      <c r="P34" s="2" t="str">
        <f>IF($I34&gt;=P$49,#REF!,"×")</f>
        <v>×</v>
      </c>
      <c r="Q34" s="2" t="str">
        <f>IF($I34&gt;=Q$49,#REF!,"×")</f>
        <v>×</v>
      </c>
      <c r="R34" s="2" t="str">
        <f>IF($I34&gt;=R$49,#REF!,"×")</f>
        <v>×</v>
      </c>
      <c r="S34" s="4" t="str">
        <f>IF($I34&gt;=S$49,#REF!,"×")</f>
        <v>×</v>
      </c>
      <c r="T34" t="str">
        <f t="shared" si="1"/>
        <v/>
      </c>
      <c r="U34" s="2"/>
    </row>
    <row r="35" spans="6:21" x14ac:dyDescent="0.4">
      <c r="F35" s="3">
        <f>Sheet1!B35</f>
        <v>180459</v>
      </c>
      <c r="G35" s="4" t="str">
        <f>Sheet1!C35</f>
        <v>元木龍斗</v>
      </c>
      <c r="H35" s="23" t="str">
        <f t="shared" si="0"/>
        <v>〇</v>
      </c>
      <c r="I35" s="3">
        <v>0</v>
      </c>
      <c r="J35" s="2" t="str">
        <f>IF($I35&gt;=J$49,#REF!,"×")</f>
        <v>×</v>
      </c>
      <c r="K35" s="2" t="str">
        <f>IF($I35&gt;=K$49,#REF!,"×")</f>
        <v>×</v>
      </c>
      <c r="L35" s="2" t="str">
        <f>IF($I35&gt;=L$49,#REF!,"×")</f>
        <v>×</v>
      </c>
      <c r="M35" s="2" t="str">
        <f>IF($I35&gt;=M$49,#REF!,"×")</f>
        <v>×</v>
      </c>
      <c r="N35" s="2" t="str">
        <f>IF($I35&gt;=N$49,#REF!,"×")</f>
        <v>×</v>
      </c>
      <c r="O35" s="2" t="str">
        <f>IF($I35&gt;=O$49,#REF!,"×")</f>
        <v>×</v>
      </c>
      <c r="P35" s="2" t="str">
        <f>IF($I35&gt;=P$49,#REF!,"×")</f>
        <v>×</v>
      </c>
      <c r="Q35" s="2" t="str">
        <f>IF($I35&gt;=Q$49,#REF!,"×")</f>
        <v>×</v>
      </c>
      <c r="R35" s="2" t="str">
        <f>IF($I35&gt;=R$49,#REF!,"×")</f>
        <v>×</v>
      </c>
      <c r="S35" s="4" t="str">
        <f>IF($I35&gt;=S$49,#REF!,"×")</f>
        <v>×</v>
      </c>
      <c r="T35" t="str">
        <f t="shared" si="1"/>
        <v/>
      </c>
      <c r="U35" s="2"/>
    </row>
    <row r="36" spans="6:21" x14ac:dyDescent="0.4">
      <c r="F36" s="3">
        <f>Sheet1!B36</f>
        <v>184733</v>
      </c>
      <c r="G36" s="4" t="str">
        <f>Sheet1!C36</f>
        <v>塩田誠</v>
      </c>
      <c r="H36" s="23" t="str">
        <f t="shared" si="0"/>
        <v>〇</v>
      </c>
      <c r="I36" s="3">
        <v>2</v>
      </c>
      <c r="J36" s="2">
        <v>1</v>
      </c>
      <c r="K36" s="2">
        <v>3</v>
      </c>
      <c r="L36" s="2" t="str">
        <f>IF($I36&gt;=L$49,#REF!,"×")</f>
        <v>×</v>
      </c>
      <c r="M36" s="2" t="str">
        <f>IF($I36&gt;=M$49,#REF!,"×")</f>
        <v>×</v>
      </c>
      <c r="N36" s="2" t="str">
        <f>IF($I36&gt;=N$49,#REF!,"×")</f>
        <v>×</v>
      </c>
      <c r="O36" s="2" t="str">
        <f>IF($I36&gt;=O$49,#REF!,"×")</f>
        <v>×</v>
      </c>
      <c r="P36" s="2" t="str">
        <f>IF($I36&gt;=P$49,#REF!,"×")</f>
        <v>×</v>
      </c>
      <c r="Q36" s="2" t="str">
        <f>IF($I36&gt;=Q$49,#REF!,"×")</f>
        <v>×</v>
      </c>
      <c r="R36" s="2" t="str">
        <f>IF($I36&gt;=R$49,#REF!,"×")</f>
        <v>×</v>
      </c>
      <c r="S36" s="4" t="str">
        <f>IF($I36&gt;=S$49,#REF!,"×")</f>
        <v>×</v>
      </c>
      <c r="T36" t="str">
        <f t="shared" si="1"/>
        <v/>
      </c>
      <c r="U36" s="2"/>
    </row>
    <row r="37" spans="6:21" x14ac:dyDescent="0.4">
      <c r="F37" s="3">
        <f>Sheet1!B37</f>
        <v>185683</v>
      </c>
      <c r="G37" s="4" t="str">
        <f>Sheet1!C37</f>
        <v>三浦大成</v>
      </c>
      <c r="H37" s="23" t="str">
        <f t="shared" si="0"/>
        <v>〇</v>
      </c>
      <c r="I37" s="3">
        <v>1</v>
      </c>
      <c r="J37" s="2">
        <v>26</v>
      </c>
      <c r="K37" s="2" t="str">
        <f>IF($I37&gt;=K$49,#REF!,"×")</f>
        <v>×</v>
      </c>
      <c r="L37" s="2" t="str">
        <f>IF($I37&gt;=L$49,#REF!,"×")</f>
        <v>×</v>
      </c>
      <c r="M37" s="2" t="str">
        <f>IF($I37&gt;=M$49,#REF!,"×")</f>
        <v>×</v>
      </c>
      <c r="N37" s="2" t="str">
        <f>IF($I37&gt;=N$49,#REF!,"×")</f>
        <v>×</v>
      </c>
      <c r="O37" s="2" t="str">
        <f>IF($I37&gt;=O$49,#REF!,"×")</f>
        <v>×</v>
      </c>
      <c r="P37" s="2" t="str">
        <f>IF($I37&gt;=P$49,#REF!,"×")</f>
        <v>×</v>
      </c>
      <c r="Q37" s="2" t="str">
        <f>IF($I37&gt;=Q$49,#REF!,"×")</f>
        <v>×</v>
      </c>
      <c r="R37" s="2" t="str">
        <f>IF($I37&gt;=R$49,#REF!,"×")</f>
        <v>×</v>
      </c>
      <c r="S37" s="4" t="str">
        <f>IF($I37&gt;=S$49,#REF!,"×")</f>
        <v>×</v>
      </c>
      <c r="T37" t="str">
        <f t="shared" si="1"/>
        <v>右に記入</v>
      </c>
      <c r="U37" s="2" t="s">
        <v>146</v>
      </c>
    </row>
    <row r="38" spans="6:21" x14ac:dyDescent="0.4">
      <c r="F38" s="3">
        <f>Sheet1!B38</f>
        <v>183865</v>
      </c>
      <c r="G38" s="4" t="str">
        <f>Sheet1!C38</f>
        <v>佐竹凛花</v>
      </c>
      <c r="H38" s="23" t="str">
        <f t="shared" si="0"/>
        <v>〇</v>
      </c>
      <c r="I38" s="3">
        <v>5</v>
      </c>
      <c r="J38" s="2">
        <v>1</v>
      </c>
      <c r="K38" s="2">
        <v>3</v>
      </c>
      <c r="L38" s="2">
        <v>4</v>
      </c>
      <c r="M38" s="2">
        <v>13</v>
      </c>
      <c r="N38" s="2">
        <v>26</v>
      </c>
      <c r="O38" s="2" t="str">
        <f>IF($I38&gt;=O$49,#REF!,"×")</f>
        <v>×</v>
      </c>
      <c r="P38" s="2" t="str">
        <f>IF($I38&gt;=P$49,#REF!,"×")</f>
        <v>×</v>
      </c>
      <c r="Q38" s="2" t="str">
        <f>IF($I38&gt;=Q$49,#REF!,"×")</f>
        <v>×</v>
      </c>
      <c r="R38" s="2" t="str">
        <f>IF($I38&gt;=R$49,#REF!,"×")</f>
        <v>×</v>
      </c>
      <c r="S38" s="4" t="str">
        <f>IF($I38&gt;=S$49,#REF!,"×")</f>
        <v>×</v>
      </c>
      <c r="T38" t="str">
        <f t="shared" si="1"/>
        <v>右に記入</v>
      </c>
      <c r="U38" s="2" t="s">
        <v>146</v>
      </c>
    </row>
    <row r="39" spans="6:21" x14ac:dyDescent="0.4">
      <c r="F39" s="3">
        <f>Sheet1!B39</f>
        <v>186064</v>
      </c>
      <c r="G39" s="4" t="str">
        <f>Sheet1!C39</f>
        <v>品川美月</v>
      </c>
      <c r="H39" s="23" t="str">
        <f t="shared" si="0"/>
        <v>〇</v>
      </c>
      <c r="I39" s="3">
        <v>2</v>
      </c>
      <c r="J39" s="2">
        <v>1</v>
      </c>
      <c r="K39" s="2">
        <v>17</v>
      </c>
      <c r="L39" s="2" t="str">
        <f>IF($I39&gt;=L$49,#REF!,"×")</f>
        <v>×</v>
      </c>
      <c r="M39" s="2" t="str">
        <f>IF($I39&gt;=M$49,#REF!,"×")</f>
        <v>×</v>
      </c>
      <c r="N39" s="2" t="str">
        <f>IF($I39&gt;=N$49,#REF!,"×")</f>
        <v>×</v>
      </c>
      <c r="O39" s="2" t="str">
        <f>IF($I39&gt;=O$49,#REF!,"×")</f>
        <v>×</v>
      </c>
      <c r="P39" s="2" t="str">
        <f>IF($I39&gt;=P$49,#REF!,"×")</f>
        <v>×</v>
      </c>
      <c r="Q39" s="2" t="str">
        <f>IF($I39&gt;=Q$49,#REF!,"×")</f>
        <v>×</v>
      </c>
      <c r="R39" s="2" t="str">
        <f>IF($I39&gt;=R$49,#REF!,"×")</f>
        <v>×</v>
      </c>
      <c r="S39" s="4" t="str">
        <f>IF($I39&gt;=S$49,#REF!,"×")</f>
        <v>×</v>
      </c>
      <c r="T39" t="str">
        <f t="shared" si="1"/>
        <v/>
      </c>
      <c r="U39" s="2"/>
    </row>
    <row r="40" spans="6:21" x14ac:dyDescent="0.4">
      <c r="F40" s="3">
        <f>Sheet1!B40</f>
        <v>180557</v>
      </c>
      <c r="G40" s="4" t="str">
        <f>Sheet1!C40</f>
        <v>引田歩</v>
      </c>
      <c r="H40" s="23" t="str">
        <f t="shared" si="0"/>
        <v>〇</v>
      </c>
      <c r="I40" s="3">
        <v>3</v>
      </c>
      <c r="J40" s="2">
        <v>1</v>
      </c>
      <c r="K40" s="2">
        <v>3</v>
      </c>
      <c r="L40" s="2">
        <v>26</v>
      </c>
      <c r="M40" s="2" t="str">
        <f>IF($I40&gt;=M$49,#REF!,"×")</f>
        <v>×</v>
      </c>
      <c r="N40" s="2" t="str">
        <f>IF($I40&gt;=N$49,#REF!,"×")</f>
        <v>×</v>
      </c>
      <c r="O40" s="2" t="str">
        <f>IF($I40&gt;=O$49,#REF!,"×")</f>
        <v>×</v>
      </c>
      <c r="P40" s="2" t="str">
        <f>IF($I40&gt;=P$49,#REF!,"×")</f>
        <v>×</v>
      </c>
      <c r="Q40" s="2" t="str">
        <f>IF($I40&gt;=Q$49,#REF!,"×")</f>
        <v>×</v>
      </c>
      <c r="R40" s="2" t="str">
        <f>IF($I40&gt;=R$49,#REF!,"×")</f>
        <v>×</v>
      </c>
      <c r="S40" s="4" t="str">
        <f>IF($I40&gt;=S$49,#REF!,"×")</f>
        <v>×</v>
      </c>
      <c r="T40" t="str">
        <f t="shared" si="1"/>
        <v>右に記入</v>
      </c>
      <c r="U40" s="2" t="s">
        <v>146</v>
      </c>
    </row>
    <row r="41" spans="6:21" x14ac:dyDescent="0.4">
      <c r="F41" s="3">
        <f>Sheet1!B41</f>
        <v>188065</v>
      </c>
      <c r="G41" s="4" t="str">
        <f>Sheet1!C41</f>
        <v>川崎冬真</v>
      </c>
      <c r="H41" s="23" t="str">
        <f t="shared" si="0"/>
        <v>〇</v>
      </c>
      <c r="I41" s="3">
        <v>6</v>
      </c>
      <c r="J41" s="2">
        <v>1</v>
      </c>
      <c r="K41" s="2">
        <v>3</v>
      </c>
      <c r="L41" s="2">
        <v>4</v>
      </c>
      <c r="M41" s="2">
        <v>7</v>
      </c>
      <c r="N41" s="2">
        <v>25</v>
      </c>
      <c r="O41" s="2">
        <v>26</v>
      </c>
      <c r="P41" s="2" t="str">
        <f>IF($I41&gt;=P$49,#REF!,"×")</f>
        <v>×</v>
      </c>
      <c r="Q41" s="2" t="str">
        <f>IF($I41&gt;=Q$49,#REF!,"×")</f>
        <v>×</v>
      </c>
      <c r="R41" s="2" t="str">
        <f>IF($I41&gt;=R$49,#REF!,"×")</f>
        <v>×</v>
      </c>
      <c r="S41" s="4" t="str">
        <f>IF($I41&gt;=S$49,#REF!,"×")</f>
        <v>×</v>
      </c>
      <c r="T41" t="str">
        <f t="shared" si="1"/>
        <v>右に記入</v>
      </c>
      <c r="U41" s="2" t="s">
        <v>146</v>
      </c>
    </row>
    <row r="42" spans="6:21" x14ac:dyDescent="0.4">
      <c r="F42" s="3">
        <f>Sheet1!B42</f>
        <v>186044</v>
      </c>
      <c r="G42" s="4" t="str">
        <f>Sheet1!C42</f>
        <v>三石直哉</v>
      </c>
      <c r="H42" s="23" t="str">
        <f t="shared" si="0"/>
        <v>〇</v>
      </c>
      <c r="I42" s="3">
        <v>3</v>
      </c>
      <c r="J42" s="2">
        <v>1</v>
      </c>
      <c r="K42" s="2">
        <v>3</v>
      </c>
      <c r="L42" s="2">
        <v>17</v>
      </c>
      <c r="M42" s="2" t="str">
        <f>IF($I42&gt;=M$49,#REF!,"×")</f>
        <v>×</v>
      </c>
      <c r="N42" s="2" t="str">
        <f>IF($I42&gt;=N$49,#REF!,"×")</f>
        <v>×</v>
      </c>
      <c r="O42" s="2" t="str">
        <f>IF($I42&gt;=O$49,#REF!,"×")</f>
        <v>×</v>
      </c>
      <c r="P42" s="2" t="str">
        <f>IF($I42&gt;=P$49,#REF!,"×")</f>
        <v>×</v>
      </c>
      <c r="Q42" s="2" t="str">
        <f>IF($I42&gt;=Q$49,#REF!,"×")</f>
        <v>×</v>
      </c>
      <c r="R42" s="2" t="str">
        <f>IF($I42&gt;=R$49,#REF!,"×")</f>
        <v>×</v>
      </c>
      <c r="S42" s="4" t="str">
        <f>IF($I42&gt;=S$49,#REF!,"×")</f>
        <v>×</v>
      </c>
      <c r="T42" t="str">
        <f t="shared" si="1"/>
        <v/>
      </c>
      <c r="U42" s="2"/>
    </row>
    <row r="43" spans="6:21" x14ac:dyDescent="0.4">
      <c r="F43" s="3">
        <f>Sheet1!B47</f>
        <v>176602</v>
      </c>
      <c r="G43" s="4" t="str">
        <f>Sheet1!C47</f>
        <v>大久保達也</v>
      </c>
      <c r="H43" s="23" t="str">
        <f t="shared" si="0"/>
        <v>〇</v>
      </c>
      <c r="I43" s="3">
        <v>7</v>
      </c>
      <c r="J43" s="2">
        <v>1</v>
      </c>
      <c r="K43" s="2">
        <v>3</v>
      </c>
      <c r="L43" s="2">
        <v>4</v>
      </c>
      <c r="M43" s="2">
        <v>6</v>
      </c>
      <c r="N43" s="2">
        <v>13</v>
      </c>
      <c r="O43" s="2">
        <v>17</v>
      </c>
      <c r="P43" s="2">
        <v>26</v>
      </c>
      <c r="Q43" s="2" t="str">
        <f>IF($I43&gt;=Q$49,#REF!,"×")</f>
        <v>×</v>
      </c>
      <c r="R43" s="2" t="str">
        <f>IF($I43&gt;=R$49,#REF!,"×")</f>
        <v>×</v>
      </c>
      <c r="S43" s="4" t="str">
        <f>IF($I43&gt;=S$49,#REF!,"×")</f>
        <v>×</v>
      </c>
      <c r="T43" t="str">
        <f t="shared" si="1"/>
        <v>右に記入</v>
      </c>
      <c r="U43" s="2" t="s">
        <v>146</v>
      </c>
    </row>
    <row r="44" spans="6:21" x14ac:dyDescent="0.4">
      <c r="F44" s="3">
        <f>Sheet1!B48</f>
        <v>175043</v>
      </c>
      <c r="G44" s="4" t="str">
        <f>Sheet1!C48</f>
        <v>林明宏</v>
      </c>
      <c r="H44" s="23" t="str">
        <f t="shared" si="0"/>
        <v>〇</v>
      </c>
      <c r="I44" s="3">
        <v>0</v>
      </c>
      <c r="J44" s="2" t="str">
        <f>IF($I44&gt;=J$49,#REF!,"×")</f>
        <v>×</v>
      </c>
      <c r="K44" s="2" t="str">
        <f>IF($I44&gt;=K$49,#REF!,"×")</f>
        <v>×</v>
      </c>
      <c r="L44" s="2" t="str">
        <f>IF($I44&gt;=L$49,#REF!,"×")</f>
        <v>×</v>
      </c>
      <c r="M44" s="2" t="str">
        <f>IF($I44&gt;=M$49,#REF!,"×")</f>
        <v>×</v>
      </c>
      <c r="N44" s="2" t="str">
        <f>IF($I44&gt;=N$49,#REF!,"×")</f>
        <v>×</v>
      </c>
      <c r="O44" s="2" t="str">
        <f>IF($I44&gt;=O$49,#REF!,"×")</f>
        <v>×</v>
      </c>
      <c r="P44" s="2" t="str">
        <f>IF($I44&gt;=P$49,#REF!,"×")</f>
        <v>×</v>
      </c>
      <c r="Q44" s="2" t="str">
        <f>IF($I44&gt;=Q$49,#REF!,"×")</f>
        <v>×</v>
      </c>
      <c r="R44" s="2" t="str">
        <f>IF($I44&gt;=R$49,#REF!,"×")</f>
        <v>×</v>
      </c>
      <c r="S44" s="4" t="str">
        <f>IF($I44&gt;=S$49,#REF!,"×")</f>
        <v>×</v>
      </c>
      <c r="T44" t="str">
        <f t="shared" si="1"/>
        <v/>
      </c>
      <c r="U44" s="2"/>
    </row>
    <row r="45" spans="6:21" x14ac:dyDescent="0.4">
      <c r="F45" s="3">
        <f>Sheet1!B49</f>
        <v>164703</v>
      </c>
      <c r="G45" s="4" t="str">
        <f>Sheet1!C49</f>
        <v>森口祐樹</v>
      </c>
      <c r="H45" s="23" t="str">
        <f t="shared" si="0"/>
        <v>〇</v>
      </c>
      <c r="I45" s="3">
        <v>4</v>
      </c>
      <c r="J45" s="2">
        <v>1</v>
      </c>
      <c r="K45" s="2">
        <v>3</v>
      </c>
      <c r="L45" s="2">
        <v>17</v>
      </c>
      <c r="M45" s="2">
        <v>25</v>
      </c>
      <c r="N45" s="2" t="str">
        <f>IF($I45&gt;=N$49,#REF!,"×")</f>
        <v>×</v>
      </c>
      <c r="O45" s="2" t="str">
        <f>IF($I45&gt;=O$49,#REF!,"×")</f>
        <v>×</v>
      </c>
      <c r="P45" s="2" t="str">
        <f>IF($I45&gt;=P$49,#REF!,"×")</f>
        <v>×</v>
      </c>
      <c r="Q45" s="2" t="str">
        <f>IF($I45&gt;=Q$49,#REF!,"×")</f>
        <v>×</v>
      </c>
      <c r="R45" s="2" t="str">
        <f>IF($I45&gt;=R$49,#REF!,"×")</f>
        <v>×</v>
      </c>
      <c r="S45" s="4" t="str">
        <f>IF($I45&gt;=S$49,#REF!,"×")</f>
        <v>×</v>
      </c>
      <c r="T45" t="str">
        <f t="shared" si="1"/>
        <v/>
      </c>
      <c r="U45" s="2"/>
    </row>
    <row r="46" spans="6:21" x14ac:dyDescent="0.4">
      <c r="F46" s="3">
        <f>Sheet1!B50</f>
        <v>175589</v>
      </c>
      <c r="G46" s="4" t="str">
        <f>Sheet1!C50</f>
        <v>田中航平</v>
      </c>
      <c r="H46" s="23" t="str">
        <f t="shared" si="0"/>
        <v>〇</v>
      </c>
      <c r="I46" s="3">
        <v>1</v>
      </c>
      <c r="J46" s="2">
        <v>1</v>
      </c>
      <c r="K46" s="2" t="str">
        <f>IF($I46&gt;=K$49,#REF!,"×")</f>
        <v>×</v>
      </c>
      <c r="L46" s="2" t="str">
        <f>IF($I46&gt;=L$49,#REF!,"×")</f>
        <v>×</v>
      </c>
      <c r="M46" s="2" t="str">
        <f>IF($I46&gt;=M$49,#REF!,"×")</f>
        <v>×</v>
      </c>
      <c r="N46" s="2" t="str">
        <f>IF($I46&gt;=N$49,#REF!,"×")</f>
        <v>×</v>
      </c>
      <c r="O46" s="2" t="str">
        <f>IF($I46&gt;=O$49,#REF!,"×")</f>
        <v>×</v>
      </c>
      <c r="P46" s="2" t="str">
        <f>IF($I46&gt;=P$49,#REF!,"×")</f>
        <v>×</v>
      </c>
      <c r="Q46" s="2" t="str">
        <f>IF($I46&gt;=Q$49,#REF!,"×")</f>
        <v>×</v>
      </c>
      <c r="R46" s="2" t="str">
        <f>IF($I46&gt;=R$49,#REF!,"×")</f>
        <v>×</v>
      </c>
      <c r="S46" s="4" t="str">
        <f>IF($I46&gt;=S$49,#REF!,"×")</f>
        <v>×</v>
      </c>
      <c r="T46" t="str">
        <f t="shared" si="1"/>
        <v/>
      </c>
      <c r="U46" s="2"/>
    </row>
    <row r="47" spans="6:21" x14ac:dyDescent="0.4">
      <c r="F47" s="3">
        <f>Sheet1!B51</f>
        <v>173351</v>
      </c>
      <c r="G47" s="4" t="str">
        <f>Sheet1!C51</f>
        <v>小島一政</v>
      </c>
      <c r="H47" s="23" t="str">
        <f t="shared" si="0"/>
        <v>〇</v>
      </c>
      <c r="I47" s="3">
        <v>5</v>
      </c>
      <c r="J47" s="2">
        <v>1</v>
      </c>
      <c r="K47" s="2">
        <v>2</v>
      </c>
      <c r="L47" s="2">
        <v>3</v>
      </c>
      <c r="M47" s="2">
        <v>13</v>
      </c>
      <c r="N47" s="2">
        <v>26</v>
      </c>
      <c r="O47" s="2" t="str">
        <f>IF($I47&gt;=O$49,#REF!,"×")</f>
        <v>×</v>
      </c>
      <c r="P47" s="2" t="str">
        <f>IF($I47&gt;=P$49,#REF!,"×")</f>
        <v>×</v>
      </c>
      <c r="Q47" s="2" t="str">
        <f>IF($I47&gt;=Q$49,#REF!,"×")</f>
        <v>×</v>
      </c>
      <c r="R47" s="2" t="str">
        <f>IF($I47&gt;=R$49,#REF!,"×")</f>
        <v>×</v>
      </c>
      <c r="S47" s="4" t="str">
        <f>IF($I47&gt;=S$49,#REF!,"×")</f>
        <v>×</v>
      </c>
      <c r="T47" t="str">
        <f t="shared" si="1"/>
        <v>右に記入</v>
      </c>
      <c r="U47" s="2" t="s">
        <v>146</v>
      </c>
    </row>
    <row r="48" spans="6:21" ht="19.5" thickBot="1" x14ac:dyDescent="0.45">
      <c r="F48" s="5">
        <f>Sheet1!B52</f>
        <v>170358</v>
      </c>
      <c r="G48" s="7" t="str">
        <f>Sheet1!C52</f>
        <v>藤井若葉</v>
      </c>
      <c r="H48" s="23" t="str">
        <f t="shared" si="0"/>
        <v>〇</v>
      </c>
      <c r="I48" s="27">
        <v>3</v>
      </c>
      <c r="J48" s="28">
        <v>1</v>
      </c>
      <c r="K48" s="28">
        <v>3</v>
      </c>
      <c r="L48" s="28">
        <v>13</v>
      </c>
      <c r="M48" s="28" t="str">
        <f>IF($I48&gt;=M$49,#REF!,"×")</f>
        <v>×</v>
      </c>
      <c r="N48" s="28" t="str">
        <f>IF($I48&gt;=N$49,#REF!,"×")</f>
        <v>×</v>
      </c>
      <c r="O48" s="28" t="str">
        <f>IF($I48&gt;=O$49,#REF!,"×")</f>
        <v>×</v>
      </c>
      <c r="P48" s="28" t="str">
        <f>IF($I48&gt;=P$49,#REF!,"×")</f>
        <v>×</v>
      </c>
      <c r="Q48" s="28" t="str">
        <f>IF($I48&gt;=Q$49,#REF!,"×")</f>
        <v>×</v>
      </c>
      <c r="R48" s="28" t="str">
        <f>IF($I48&gt;=R$49,#REF!,"×")</f>
        <v>×</v>
      </c>
      <c r="S48" s="29" t="str">
        <f>IF($I48&gt;=S$49,#REF!,"×")</f>
        <v>×</v>
      </c>
      <c r="T48" t="str">
        <f t="shared" si="1"/>
        <v/>
      </c>
      <c r="U48" s="2"/>
    </row>
    <row r="49" spans="8:19" ht="19.5" thickBot="1" x14ac:dyDescent="0.45">
      <c r="H49" s="23"/>
      <c r="I49" s="30" t="s">
        <v>127</v>
      </c>
      <c r="J49" s="25">
        <v>1</v>
      </c>
      <c r="K49" s="25">
        <v>2</v>
      </c>
      <c r="L49" s="25">
        <v>3</v>
      </c>
      <c r="M49" s="25">
        <v>4</v>
      </c>
      <c r="N49" s="25">
        <v>5</v>
      </c>
      <c r="O49" s="25">
        <v>6</v>
      </c>
      <c r="P49" s="25">
        <v>7</v>
      </c>
      <c r="Q49" s="25">
        <v>8</v>
      </c>
      <c r="R49" s="25">
        <v>9</v>
      </c>
      <c r="S49" s="26">
        <v>10</v>
      </c>
    </row>
  </sheetData>
  <phoneticPr fontId="1"/>
  <conditionalFormatting sqref="J3:S48">
    <cfRule type="cellIs" dxfId="1" priority="1" operator="equal">
      <formula>"×"</formula>
    </cfRule>
  </conditionalFormatting>
  <dataValidations count="3">
    <dataValidation type="whole" allowBlank="1" showInputMessage="1" showErrorMessage="1" sqref="I4:I48">
      <formula1>0</formula1>
      <formula2>25</formula2>
    </dataValidation>
    <dataValidation type="whole" allowBlank="1" showInputMessage="1" showErrorMessage="1" sqref="I3">
      <formula1>0</formula1>
      <formula2>10</formula2>
    </dataValidation>
    <dataValidation type="list" allowBlank="1" showInputMessage="1" showErrorMessage="1" sqref="J3:S48">
      <formula1>$B$3:$B$28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workbookViewId="0">
      <selection activeCell="C14" sqref="C14"/>
    </sheetView>
  </sheetViews>
  <sheetFormatPr defaultRowHeight="18.75" x14ac:dyDescent="0.4"/>
  <cols>
    <col min="7" max="7" width="19.25" bestFit="1" customWidth="1"/>
    <col min="8" max="8" width="24.375" bestFit="1" customWidth="1"/>
    <col min="10" max="10" width="13" bestFit="1" customWidth="1"/>
    <col min="14" max="14" width="24.375" bestFit="1" customWidth="1"/>
    <col min="16" max="16" width="29" customWidth="1"/>
  </cols>
  <sheetData>
    <row r="1" spans="2:19" ht="19.5" thickBot="1" x14ac:dyDescent="0.45"/>
    <row r="2" spans="2:19" ht="19.5" thickBot="1" x14ac:dyDescent="0.45">
      <c r="B2" s="12" t="s">
        <v>0</v>
      </c>
      <c r="C2" s="13" t="s">
        <v>1</v>
      </c>
      <c r="D2" s="14" t="s">
        <v>3</v>
      </c>
      <c r="E2" s="22" t="s">
        <v>7</v>
      </c>
      <c r="F2" s="24" t="s">
        <v>147</v>
      </c>
      <c r="G2" s="35" t="s">
        <v>187</v>
      </c>
      <c r="H2" s="36" t="s">
        <v>186</v>
      </c>
      <c r="J2" s="33" t="s">
        <v>190</v>
      </c>
      <c r="L2" s="34" t="s">
        <v>147</v>
      </c>
      <c r="N2" s="18" t="s">
        <v>162</v>
      </c>
      <c r="P2" s="18" t="s">
        <v>180</v>
      </c>
      <c r="R2" t="s">
        <v>147</v>
      </c>
    </row>
    <row r="3" spans="2:19" x14ac:dyDescent="0.4">
      <c r="B3" s="8">
        <v>181002</v>
      </c>
      <c r="C3" s="9" t="s">
        <v>4</v>
      </c>
      <c r="D3" s="10" t="s">
        <v>6</v>
      </c>
      <c r="E3" s="1" t="str">
        <f>IF(AND(COUNTIF(F3:H3,0)=0,IF(I3="右に記入",IF(COUNTA(J3)&gt;0,TRUE),TRUE)),"〇","×")</f>
        <v>〇</v>
      </c>
      <c r="F3" s="8" t="s">
        <v>159</v>
      </c>
      <c r="G3" s="9" t="s">
        <v>188</v>
      </c>
      <c r="H3" s="10" t="str">
        <f>IF(D3=$L$11,,"×")</f>
        <v>×</v>
      </c>
      <c r="I3" t="str">
        <f>IF(G3=$P$8,"右に記入","")</f>
        <v>右に記入</v>
      </c>
      <c r="J3" s="32" t="s">
        <v>191</v>
      </c>
      <c r="L3" s="32" t="s">
        <v>159</v>
      </c>
      <c r="N3" s="32" t="s">
        <v>163</v>
      </c>
      <c r="P3" s="32" t="s">
        <v>181</v>
      </c>
      <c r="R3" t="s">
        <v>158</v>
      </c>
    </row>
    <row r="4" spans="2:19" x14ac:dyDescent="0.4">
      <c r="B4" s="8">
        <v>181457</v>
      </c>
      <c r="C4" s="2" t="s">
        <v>14</v>
      </c>
      <c r="D4" s="4" t="s">
        <v>6</v>
      </c>
      <c r="E4" s="1" t="str">
        <f>IF(AND(COUNTIF(F4:H4,0)=0,IF(I4="右に記入",IF(COUNTA(J4)&gt;0,TRUE),TRUE)),"〇","×")</f>
        <v>〇</v>
      </c>
      <c r="F4" s="3" t="s">
        <v>159</v>
      </c>
      <c r="G4" s="2" t="s">
        <v>192</v>
      </c>
      <c r="H4" s="4" t="str">
        <f t="shared" ref="H4:H46" si="0">IF(D4=$L$11,,"×")</f>
        <v>×</v>
      </c>
      <c r="J4" s="15"/>
      <c r="L4" s="15" t="s">
        <v>160</v>
      </c>
      <c r="N4" s="32" t="s">
        <v>164</v>
      </c>
      <c r="P4" s="15" t="s">
        <v>182</v>
      </c>
      <c r="R4" t="s">
        <v>148</v>
      </c>
    </row>
    <row r="5" spans="2:19" ht="19.5" thickBot="1" x14ac:dyDescent="0.45">
      <c r="B5" s="3">
        <v>183857</v>
      </c>
      <c r="C5" s="2" t="s">
        <v>21</v>
      </c>
      <c r="D5" s="4" t="s">
        <v>6</v>
      </c>
      <c r="E5" s="1" t="str">
        <f t="shared" ref="E5:E52" si="1">IF(AND(COUNTIF(F5:H5,0)=0,IF(I5="右に記入",IF(COUNTA(J5)&gt;0,TRUE),TRUE)),"〇","×")</f>
        <v>〇</v>
      </c>
      <c r="F5" s="3" t="s">
        <v>161</v>
      </c>
      <c r="G5" s="2" t="s">
        <v>193</v>
      </c>
      <c r="H5" s="4" t="str">
        <f t="shared" si="0"/>
        <v>×</v>
      </c>
      <c r="J5" s="15"/>
      <c r="L5" s="16" t="s">
        <v>161</v>
      </c>
      <c r="N5" s="15" t="s">
        <v>165</v>
      </c>
      <c r="P5" s="15" t="s">
        <v>183</v>
      </c>
      <c r="R5" t="s">
        <v>149</v>
      </c>
    </row>
    <row r="6" spans="2:19" ht="19.5" thickBot="1" x14ac:dyDescent="0.45">
      <c r="B6" s="3">
        <v>180046</v>
      </c>
      <c r="C6" s="2" t="s">
        <v>25</v>
      </c>
      <c r="D6" s="4" t="s">
        <v>6</v>
      </c>
      <c r="E6" s="1" t="str">
        <f t="shared" si="1"/>
        <v>〇</v>
      </c>
      <c r="F6" s="3" t="s">
        <v>160</v>
      </c>
      <c r="G6" s="2" t="s">
        <v>192</v>
      </c>
      <c r="H6" s="4" t="str">
        <f t="shared" si="0"/>
        <v>×</v>
      </c>
      <c r="J6" s="15"/>
      <c r="N6" s="15" t="s">
        <v>166</v>
      </c>
      <c r="P6" s="15" t="s">
        <v>184</v>
      </c>
      <c r="R6" t="s">
        <v>150</v>
      </c>
    </row>
    <row r="7" spans="2:19" ht="19.5" thickBot="1" x14ac:dyDescent="0.45">
      <c r="B7" s="3">
        <v>182265</v>
      </c>
      <c r="C7" s="2" t="s">
        <v>29</v>
      </c>
      <c r="D7" s="4" t="s">
        <v>6</v>
      </c>
      <c r="E7" s="1" t="str">
        <f t="shared" si="1"/>
        <v>〇</v>
      </c>
      <c r="F7" s="3" t="s">
        <v>160</v>
      </c>
      <c r="G7" s="2" t="s">
        <v>194</v>
      </c>
      <c r="H7" s="4" t="str">
        <f t="shared" si="0"/>
        <v>×</v>
      </c>
      <c r="J7" s="15"/>
      <c r="L7" s="18" t="s">
        <v>3</v>
      </c>
      <c r="N7" s="15" t="s">
        <v>167</v>
      </c>
      <c r="P7" s="15" t="s">
        <v>185</v>
      </c>
      <c r="R7" t="s">
        <v>151</v>
      </c>
    </row>
    <row r="8" spans="2:19" ht="19.5" thickBot="1" x14ac:dyDescent="0.45">
      <c r="B8" s="3">
        <v>180472</v>
      </c>
      <c r="C8" s="2" t="s">
        <v>60</v>
      </c>
      <c r="D8" s="4" t="s">
        <v>6</v>
      </c>
      <c r="E8" s="1" t="str">
        <f t="shared" si="1"/>
        <v>〇</v>
      </c>
      <c r="F8" s="3" t="s">
        <v>161</v>
      </c>
      <c r="G8" s="2" t="s">
        <v>193</v>
      </c>
      <c r="H8" s="4" t="str">
        <f t="shared" si="0"/>
        <v>×</v>
      </c>
      <c r="J8" s="15"/>
      <c r="L8" s="17" t="s">
        <v>6</v>
      </c>
      <c r="N8" s="15" t="s">
        <v>168</v>
      </c>
      <c r="P8" s="16" t="s">
        <v>189</v>
      </c>
      <c r="R8" t="s">
        <v>152</v>
      </c>
      <c r="S8" t="s">
        <v>153</v>
      </c>
    </row>
    <row r="9" spans="2:19" x14ac:dyDescent="0.4">
      <c r="B9" s="3">
        <v>180707</v>
      </c>
      <c r="C9" s="2" t="s">
        <v>31</v>
      </c>
      <c r="D9" s="4" t="s">
        <v>6</v>
      </c>
      <c r="E9" s="1" t="str">
        <f t="shared" si="1"/>
        <v>〇</v>
      </c>
      <c r="F9" s="3" t="s">
        <v>160</v>
      </c>
      <c r="G9" s="2" t="s">
        <v>195</v>
      </c>
      <c r="H9" s="4" t="str">
        <f t="shared" si="0"/>
        <v>×</v>
      </c>
      <c r="J9" s="15"/>
      <c r="L9" s="15" t="s">
        <v>10</v>
      </c>
      <c r="N9" s="15" t="s">
        <v>169</v>
      </c>
      <c r="R9" t="s">
        <v>154</v>
      </c>
    </row>
    <row r="10" spans="2:19" x14ac:dyDescent="0.4">
      <c r="B10" s="3">
        <v>180644</v>
      </c>
      <c r="C10" s="2" t="s">
        <v>35</v>
      </c>
      <c r="D10" s="4" t="s">
        <v>6</v>
      </c>
      <c r="E10" s="1" t="str">
        <f t="shared" si="1"/>
        <v>〇</v>
      </c>
      <c r="F10" s="3" t="s">
        <v>159</v>
      </c>
      <c r="G10" s="2" t="s">
        <v>194</v>
      </c>
      <c r="H10" s="4" t="str">
        <f t="shared" si="0"/>
        <v>×</v>
      </c>
      <c r="J10" s="15"/>
      <c r="L10" s="15" t="s">
        <v>11</v>
      </c>
      <c r="N10" s="15" t="s">
        <v>170</v>
      </c>
      <c r="R10" t="s">
        <v>155</v>
      </c>
    </row>
    <row r="11" spans="2:19" ht="19.5" thickBot="1" x14ac:dyDescent="0.45">
      <c r="B11" s="3">
        <v>180885</v>
      </c>
      <c r="C11" s="2" t="s">
        <v>37</v>
      </c>
      <c r="D11" s="4" t="s">
        <v>6</v>
      </c>
      <c r="E11" s="1" t="str">
        <f t="shared" si="1"/>
        <v>〇</v>
      </c>
      <c r="F11" s="3" t="s">
        <v>160</v>
      </c>
      <c r="G11" s="2" t="s">
        <v>193</v>
      </c>
      <c r="H11" s="4" t="str">
        <f t="shared" si="0"/>
        <v>×</v>
      </c>
      <c r="J11" s="15"/>
      <c r="L11" s="16" t="s">
        <v>12</v>
      </c>
      <c r="N11" s="15" t="s">
        <v>171</v>
      </c>
      <c r="R11" t="s">
        <v>156</v>
      </c>
    </row>
    <row r="12" spans="2:19" x14ac:dyDescent="0.4">
      <c r="B12" s="3">
        <v>184377</v>
      </c>
      <c r="C12" s="2" t="s">
        <v>41</v>
      </c>
      <c r="D12" s="4" t="s">
        <v>6</v>
      </c>
      <c r="E12" s="1" t="str">
        <f t="shared" si="1"/>
        <v>〇</v>
      </c>
      <c r="F12" s="3" t="s">
        <v>160</v>
      </c>
      <c r="G12" s="2" t="s">
        <v>196</v>
      </c>
      <c r="H12" s="4" t="str">
        <f t="shared" si="0"/>
        <v>×</v>
      </c>
      <c r="J12" s="15"/>
      <c r="N12" s="15" t="s">
        <v>172</v>
      </c>
      <c r="R12" t="s">
        <v>157</v>
      </c>
    </row>
    <row r="13" spans="2:19" x14ac:dyDescent="0.4">
      <c r="B13" s="3">
        <v>186386</v>
      </c>
      <c r="C13" s="2" t="s">
        <v>43</v>
      </c>
      <c r="D13" s="4" t="s">
        <v>6</v>
      </c>
      <c r="E13" s="1" t="str">
        <f t="shared" si="1"/>
        <v>〇</v>
      </c>
      <c r="F13" s="3" t="s">
        <v>161</v>
      </c>
      <c r="G13" s="2" t="s">
        <v>192</v>
      </c>
      <c r="H13" s="4" t="str">
        <f t="shared" si="0"/>
        <v>×</v>
      </c>
      <c r="J13" s="15"/>
      <c r="N13" s="15" t="s">
        <v>173</v>
      </c>
    </row>
    <row r="14" spans="2:19" x14ac:dyDescent="0.4">
      <c r="B14" s="3">
        <v>187393</v>
      </c>
      <c r="C14" s="2" t="s">
        <v>45</v>
      </c>
      <c r="D14" s="4" t="s">
        <v>6</v>
      </c>
      <c r="E14" s="1" t="str">
        <f t="shared" si="1"/>
        <v>〇</v>
      </c>
      <c r="F14" s="3" t="s">
        <v>159</v>
      </c>
      <c r="G14" s="2" t="s">
        <v>192</v>
      </c>
      <c r="H14" s="4" t="str">
        <f t="shared" si="0"/>
        <v>×</v>
      </c>
      <c r="J14" s="15"/>
      <c r="N14" s="15" t="s">
        <v>174</v>
      </c>
    </row>
    <row r="15" spans="2:19" x14ac:dyDescent="0.4">
      <c r="B15" s="3">
        <v>180053</v>
      </c>
      <c r="C15" s="2" t="s">
        <v>46</v>
      </c>
      <c r="D15" s="4" t="s">
        <v>6</v>
      </c>
      <c r="E15" s="1" t="str">
        <f t="shared" si="1"/>
        <v>〇</v>
      </c>
      <c r="F15" s="3" t="s">
        <v>159</v>
      </c>
      <c r="G15" s="2" t="s">
        <v>193</v>
      </c>
      <c r="H15" s="4" t="str">
        <f t="shared" si="0"/>
        <v>×</v>
      </c>
      <c r="J15" s="15"/>
      <c r="N15" s="15" t="s">
        <v>175</v>
      </c>
    </row>
    <row r="16" spans="2:19" ht="19.5" thickBot="1" x14ac:dyDescent="0.45">
      <c r="B16" s="3">
        <v>185439</v>
      </c>
      <c r="C16" s="2" t="s">
        <v>48</v>
      </c>
      <c r="D16" s="4" t="s">
        <v>6</v>
      </c>
      <c r="E16" s="1" t="str">
        <f t="shared" si="1"/>
        <v>〇</v>
      </c>
      <c r="F16" s="3" t="s">
        <v>161</v>
      </c>
      <c r="G16" s="2" t="s">
        <v>194</v>
      </c>
      <c r="H16" s="4" t="str">
        <f t="shared" si="0"/>
        <v>×</v>
      </c>
      <c r="J16" s="15"/>
      <c r="N16" s="16" t="s">
        <v>176</v>
      </c>
    </row>
    <row r="17" spans="2:10" x14ac:dyDescent="0.4">
      <c r="B17" s="3">
        <v>189682</v>
      </c>
      <c r="C17" s="2" t="s">
        <v>49</v>
      </c>
      <c r="D17" s="4" t="s">
        <v>6</v>
      </c>
      <c r="E17" s="1" t="str">
        <f t="shared" si="1"/>
        <v>〇</v>
      </c>
      <c r="F17" s="3" t="s">
        <v>159</v>
      </c>
      <c r="G17" s="2" t="s">
        <v>193</v>
      </c>
      <c r="H17" s="4" t="str">
        <f t="shared" si="0"/>
        <v>×</v>
      </c>
      <c r="J17" s="15"/>
    </row>
    <row r="18" spans="2:10" x14ac:dyDescent="0.4">
      <c r="B18" s="3">
        <v>186370</v>
      </c>
      <c r="C18" s="2" t="s">
        <v>50</v>
      </c>
      <c r="D18" s="4" t="s">
        <v>6</v>
      </c>
      <c r="E18" s="1" t="str">
        <f t="shared" si="1"/>
        <v>〇</v>
      </c>
      <c r="F18" s="3" t="s">
        <v>160</v>
      </c>
      <c r="G18" s="2" t="s">
        <v>195</v>
      </c>
      <c r="H18" s="4" t="str">
        <f t="shared" si="0"/>
        <v>×</v>
      </c>
      <c r="J18" s="15"/>
    </row>
    <row r="19" spans="2:10" x14ac:dyDescent="0.4">
      <c r="B19" s="3">
        <v>188856</v>
      </c>
      <c r="C19" s="2" t="s">
        <v>51</v>
      </c>
      <c r="D19" s="4" t="s">
        <v>6</v>
      </c>
      <c r="E19" s="1" t="str">
        <f t="shared" si="1"/>
        <v>〇</v>
      </c>
      <c r="F19" s="3" t="s">
        <v>161</v>
      </c>
      <c r="G19" s="2" t="s">
        <v>192</v>
      </c>
      <c r="H19" s="4" t="str">
        <f t="shared" si="0"/>
        <v>×</v>
      </c>
      <c r="J19" s="15"/>
    </row>
    <row r="20" spans="2:10" x14ac:dyDescent="0.4">
      <c r="B20" s="3">
        <v>180652</v>
      </c>
      <c r="C20" s="2" t="s">
        <v>53</v>
      </c>
      <c r="D20" s="4" t="s">
        <v>6</v>
      </c>
      <c r="E20" s="1" t="str">
        <f t="shared" si="1"/>
        <v>〇</v>
      </c>
      <c r="F20" s="3" t="s">
        <v>159</v>
      </c>
      <c r="G20" s="2" t="s">
        <v>194</v>
      </c>
      <c r="H20" s="4" t="str">
        <f t="shared" si="0"/>
        <v>×</v>
      </c>
      <c r="J20" s="15"/>
    </row>
    <row r="21" spans="2:10" x14ac:dyDescent="0.4">
      <c r="B21" s="3">
        <v>181922</v>
      </c>
      <c r="C21" s="2" t="s">
        <v>56</v>
      </c>
      <c r="D21" s="4" t="s">
        <v>6</v>
      </c>
      <c r="E21" s="1" t="str">
        <f t="shared" si="1"/>
        <v>〇</v>
      </c>
      <c r="F21" s="3" t="s">
        <v>161</v>
      </c>
      <c r="G21" s="2" t="s">
        <v>192</v>
      </c>
      <c r="H21" s="4" t="str">
        <f t="shared" si="0"/>
        <v>×</v>
      </c>
      <c r="J21" s="15"/>
    </row>
    <row r="22" spans="2:10" x14ac:dyDescent="0.4">
      <c r="B22" s="3">
        <v>189566</v>
      </c>
      <c r="C22" s="2" t="s">
        <v>57</v>
      </c>
      <c r="D22" s="4" t="s">
        <v>6</v>
      </c>
      <c r="E22" s="1" t="str">
        <f t="shared" si="1"/>
        <v>〇</v>
      </c>
      <c r="F22" s="3" t="s">
        <v>160</v>
      </c>
      <c r="G22" s="2" t="s">
        <v>193</v>
      </c>
      <c r="H22" s="4" t="str">
        <f t="shared" si="0"/>
        <v>×</v>
      </c>
      <c r="J22" s="15"/>
    </row>
    <row r="23" spans="2:10" x14ac:dyDescent="0.4">
      <c r="B23" s="3">
        <v>186944</v>
      </c>
      <c r="C23" s="2" t="s">
        <v>59</v>
      </c>
      <c r="D23" s="4" t="s">
        <v>6</v>
      </c>
      <c r="E23" s="1" t="str">
        <f t="shared" si="1"/>
        <v>〇</v>
      </c>
      <c r="F23" s="3" t="s">
        <v>161</v>
      </c>
      <c r="G23" s="2" t="s">
        <v>194</v>
      </c>
      <c r="H23" s="4" t="str">
        <f t="shared" si="0"/>
        <v>×</v>
      </c>
      <c r="J23" s="15"/>
    </row>
    <row r="24" spans="2:10" x14ac:dyDescent="0.4">
      <c r="B24" s="3">
        <v>189776</v>
      </c>
      <c r="C24" s="2" t="s">
        <v>61</v>
      </c>
      <c r="D24" s="4" t="s">
        <v>6</v>
      </c>
      <c r="E24" s="1" t="str">
        <f t="shared" si="1"/>
        <v>〇</v>
      </c>
      <c r="F24" s="3" t="s">
        <v>161</v>
      </c>
      <c r="G24" s="2" t="s">
        <v>188</v>
      </c>
      <c r="H24" s="4" t="str">
        <f t="shared" si="0"/>
        <v>×</v>
      </c>
      <c r="J24" s="15" t="s">
        <v>197</v>
      </c>
    </row>
    <row r="25" spans="2:10" x14ac:dyDescent="0.4">
      <c r="B25" s="3">
        <v>185540</v>
      </c>
      <c r="C25" s="2" t="s">
        <v>62</v>
      </c>
      <c r="D25" s="4" t="s">
        <v>6</v>
      </c>
      <c r="E25" s="1" t="str">
        <f t="shared" si="1"/>
        <v>〇</v>
      </c>
      <c r="F25" s="3" t="s">
        <v>159</v>
      </c>
      <c r="G25" s="2" t="s">
        <v>193</v>
      </c>
      <c r="H25" s="4" t="str">
        <f t="shared" si="0"/>
        <v>×</v>
      </c>
      <c r="J25" s="15"/>
    </row>
    <row r="26" spans="2:10" x14ac:dyDescent="0.4">
      <c r="B26" s="3">
        <v>184765</v>
      </c>
      <c r="C26" s="2" t="s">
        <v>63</v>
      </c>
      <c r="D26" s="4" t="s">
        <v>6</v>
      </c>
      <c r="E26" s="1" t="str">
        <f t="shared" si="1"/>
        <v>〇</v>
      </c>
      <c r="F26" s="3" t="s">
        <v>160</v>
      </c>
      <c r="G26" s="2" t="s">
        <v>193</v>
      </c>
      <c r="H26" s="4" t="str">
        <f t="shared" si="0"/>
        <v>×</v>
      </c>
      <c r="J26" s="15"/>
    </row>
    <row r="27" spans="2:10" x14ac:dyDescent="0.4">
      <c r="B27" s="3">
        <v>181779</v>
      </c>
      <c r="C27" s="2" t="s">
        <v>65</v>
      </c>
      <c r="D27" s="4" t="s">
        <v>6</v>
      </c>
      <c r="E27" s="1" t="str">
        <f t="shared" si="1"/>
        <v>〇</v>
      </c>
      <c r="F27" s="3" t="s">
        <v>160</v>
      </c>
      <c r="G27" s="2" t="s">
        <v>193</v>
      </c>
      <c r="H27" s="4" t="str">
        <f t="shared" si="0"/>
        <v>×</v>
      </c>
      <c r="J27" s="15"/>
    </row>
    <row r="28" spans="2:10" x14ac:dyDescent="0.4">
      <c r="B28" s="3">
        <v>185602</v>
      </c>
      <c r="C28" s="2" t="s">
        <v>67</v>
      </c>
      <c r="D28" s="4" t="s">
        <v>6</v>
      </c>
      <c r="E28" s="1" t="str">
        <f t="shared" si="1"/>
        <v>〇</v>
      </c>
      <c r="F28" s="3" t="s">
        <v>159</v>
      </c>
      <c r="G28" s="2" t="s">
        <v>194</v>
      </c>
      <c r="H28" s="4" t="str">
        <f t="shared" si="0"/>
        <v>×</v>
      </c>
      <c r="J28" s="15"/>
    </row>
    <row r="29" spans="2:10" x14ac:dyDescent="0.4">
      <c r="B29" s="3">
        <v>180859</v>
      </c>
      <c r="C29" s="2" t="s">
        <v>69</v>
      </c>
      <c r="D29" s="4" t="s">
        <v>6</v>
      </c>
      <c r="E29" s="1" t="str">
        <f t="shared" si="1"/>
        <v>〇</v>
      </c>
      <c r="F29" s="3" t="s">
        <v>161</v>
      </c>
      <c r="G29" s="2" t="s">
        <v>194</v>
      </c>
      <c r="H29" s="4" t="str">
        <f t="shared" si="0"/>
        <v>×</v>
      </c>
      <c r="J29" s="15"/>
    </row>
    <row r="30" spans="2:10" x14ac:dyDescent="0.4">
      <c r="B30" s="3">
        <v>182376</v>
      </c>
      <c r="C30" s="2" t="s">
        <v>71</v>
      </c>
      <c r="D30" s="4" t="s">
        <v>6</v>
      </c>
      <c r="E30" s="1" t="str">
        <f t="shared" si="1"/>
        <v>〇</v>
      </c>
      <c r="F30" s="3" t="s">
        <v>161</v>
      </c>
      <c r="G30" s="2" t="s">
        <v>194</v>
      </c>
      <c r="H30" s="4" t="str">
        <f t="shared" si="0"/>
        <v>×</v>
      </c>
      <c r="J30" s="15"/>
    </row>
    <row r="31" spans="2:10" x14ac:dyDescent="0.4">
      <c r="B31" s="3">
        <v>189572</v>
      </c>
      <c r="C31" s="2" t="s">
        <v>73</v>
      </c>
      <c r="D31" s="4" t="s">
        <v>6</v>
      </c>
      <c r="E31" s="1" t="str">
        <f t="shared" si="1"/>
        <v>〇</v>
      </c>
      <c r="F31" s="3" t="s">
        <v>160</v>
      </c>
      <c r="G31" s="2" t="s">
        <v>192</v>
      </c>
      <c r="H31" s="4" t="str">
        <f t="shared" si="0"/>
        <v>×</v>
      </c>
      <c r="J31" s="15"/>
    </row>
    <row r="32" spans="2:10" x14ac:dyDescent="0.4">
      <c r="B32" s="3">
        <v>187099</v>
      </c>
      <c r="C32" s="2" t="s">
        <v>75</v>
      </c>
      <c r="D32" s="4" t="s">
        <v>6</v>
      </c>
      <c r="E32" s="1" t="str">
        <f t="shared" si="1"/>
        <v>〇</v>
      </c>
      <c r="F32" s="3" t="s">
        <v>161</v>
      </c>
      <c r="G32" s="2" t="s">
        <v>193</v>
      </c>
      <c r="H32" s="4" t="str">
        <f t="shared" si="0"/>
        <v>×</v>
      </c>
      <c r="J32" s="15"/>
    </row>
    <row r="33" spans="2:10" x14ac:dyDescent="0.4">
      <c r="B33" s="3">
        <v>185832</v>
      </c>
      <c r="C33" s="2" t="s">
        <v>76</v>
      </c>
      <c r="D33" s="4" t="s">
        <v>6</v>
      </c>
      <c r="E33" s="1" t="str">
        <f t="shared" si="1"/>
        <v>〇</v>
      </c>
      <c r="F33" s="3" t="s">
        <v>159</v>
      </c>
      <c r="G33" s="2" t="s">
        <v>192</v>
      </c>
      <c r="H33" s="4" t="str">
        <f t="shared" si="0"/>
        <v>×</v>
      </c>
      <c r="J33" s="15"/>
    </row>
    <row r="34" spans="2:10" x14ac:dyDescent="0.4">
      <c r="B34" s="3">
        <v>181136</v>
      </c>
      <c r="C34" s="2" t="s">
        <v>77</v>
      </c>
      <c r="D34" s="4" t="s">
        <v>6</v>
      </c>
      <c r="E34" s="1" t="str">
        <f t="shared" si="1"/>
        <v>〇</v>
      </c>
      <c r="F34" s="3" t="s">
        <v>159</v>
      </c>
      <c r="G34" s="2" t="s">
        <v>196</v>
      </c>
      <c r="H34" s="4" t="str">
        <f t="shared" si="0"/>
        <v>×</v>
      </c>
      <c r="J34" s="15"/>
    </row>
    <row r="35" spans="2:10" x14ac:dyDescent="0.4">
      <c r="B35" s="3">
        <v>180459</v>
      </c>
      <c r="C35" s="2" t="s">
        <v>79</v>
      </c>
      <c r="D35" s="4" t="s">
        <v>6</v>
      </c>
      <c r="E35" s="1" t="str">
        <f t="shared" si="1"/>
        <v>〇</v>
      </c>
      <c r="F35" s="3" t="s">
        <v>160</v>
      </c>
      <c r="G35" s="2" t="s">
        <v>192</v>
      </c>
      <c r="H35" s="4" t="str">
        <f t="shared" si="0"/>
        <v>×</v>
      </c>
      <c r="J35" s="15"/>
    </row>
    <row r="36" spans="2:10" x14ac:dyDescent="0.4">
      <c r="B36" s="3">
        <v>184733</v>
      </c>
      <c r="C36" s="2" t="s">
        <v>83</v>
      </c>
      <c r="D36" s="4" t="s">
        <v>6</v>
      </c>
      <c r="E36" s="1" t="str">
        <f t="shared" si="1"/>
        <v>〇</v>
      </c>
      <c r="F36" s="3" t="s">
        <v>160</v>
      </c>
      <c r="G36" s="2" t="s">
        <v>194</v>
      </c>
      <c r="H36" s="4" t="str">
        <f t="shared" si="0"/>
        <v>×</v>
      </c>
      <c r="J36" s="15"/>
    </row>
    <row r="37" spans="2:10" x14ac:dyDescent="0.4">
      <c r="B37" s="3">
        <v>185683</v>
      </c>
      <c r="C37" s="2" t="s">
        <v>85</v>
      </c>
      <c r="D37" s="4" t="s">
        <v>6</v>
      </c>
      <c r="E37" s="1" t="str">
        <f t="shared" si="1"/>
        <v>〇</v>
      </c>
      <c r="F37" s="3" t="s">
        <v>161</v>
      </c>
      <c r="G37" s="2" t="s">
        <v>193</v>
      </c>
      <c r="H37" s="4" t="str">
        <f t="shared" si="0"/>
        <v>×</v>
      </c>
      <c r="J37" s="15"/>
    </row>
    <row r="38" spans="2:10" x14ac:dyDescent="0.4">
      <c r="B38" s="3">
        <v>183865</v>
      </c>
      <c r="C38" s="2" t="s">
        <v>87</v>
      </c>
      <c r="D38" s="4" t="s">
        <v>6</v>
      </c>
      <c r="E38" s="1" t="str">
        <f t="shared" si="1"/>
        <v>〇</v>
      </c>
      <c r="F38" s="3" t="s">
        <v>159</v>
      </c>
      <c r="G38" s="2" t="s">
        <v>193</v>
      </c>
      <c r="H38" s="4" t="str">
        <f t="shared" si="0"/>
        <v>×</v>
      </c>
      <c r="J38" s="15"/>
    </row>
    <row r="39" spans="2:10" x14ac:dyDescent="0.4">
      <c r="B39" s="3">
        <v>186064</v>
      </c>
      <c r="C39" s="2" t="s">
        <v>92</v>
      </c>
      <c r="D39" s="4" t="s">
        <v>6</v>
      </c>
      <c r="E39" s="1" t="str">
        <f t="shared" si="1"/>
        <v>〇</v>
      </c>
      <c r="F39" s="3" t="s">
        <v>161</v>
      </c>
      <c r="G39" s="2" t="s">
        <v>194</v>
      </c>
      <c r="H39" s="4" t="str">
        <f t="shared" si="0"/>
        <v>×</v>
      </c>
      <c r="J39" s="15"/>
    </row>
    <row r="40" spans="2:10" x14ac:dyDescent="0.4">
      <c r="B40" s="3">
        <v>180557</v>
      </c>
      <c r="C40" s="2" t="s">
        <v>94</v>
      </c>
      <c r="D40" s="4" t="s">
        <v>6</v>
      </c>
      <c r="E40" s="1" t="str">
        <f t="shared" si="1"/>
        <v>〇</v>
      </c>
      <c r="F40" s="3" t="s">
        <v>160</v>
      </c>
      <c r="G40" s="2" t="s">
        <v>188</v>
      </c>
      <c r="H40" s="4" t="str">
        <f t="shared" si="0"/>
        <v>×</v>
      </c>
      <c r="J40" s="15" t="s">
        <v>197</v>
      </c>
    </row>
    <row r="41" spans="2:10" x14ac:dyDescent="0.4">
      <c r="B41" s="3">
        <v>188065</v>
      </c>
      <c r="C41" s="2" t="s">
        <v>96</v>
      </c>
      <c r="D41" s="4" t="s">
        <v>6</v>
      </c>
      <c r="E41" s="1" t="str">
        <f t="shared" si="1"/>
        <v>〇</v>
      </c>
      <c r="F41" s="3" t="s">
        <v>159</v>
      </c>
      <c r="G41" s="2" t="s">
        <v>192</v>
      </c>
      <c r="H41" s="4" t="str">
        <f t="shared" si="0"/>
        <v>×</v>
      </c>
      <c r="J41" s="15"/>
    </row>
    <row r="42" spans="2:10" x14ac:dyDescent="0.4">
      <c r="B42" s="3">
        <v>186044</v>
      </c>
      <c r="C42" s="2" t="s">
        <v>98</v>
      </c>
      <c r="D42" s="4" t="s">
        <v>6</v>
      </c>
      <c r="E42" s="1" t="str">
        <f t="shared" si="1"/>
        <v>〇</v>
      </c>
      <c r="F42" s="3" t="s">
        <v>159</v>
      </c>
      <c r="G42" s="2" t="s">
        <v>193</v>
      </c>
      <c r="H42" s="4" t="str">
        <f t="shared" si="0"/>
        <v>×</v>
      </c>
      <c r="J42" s="15"/>
    </row>
    <row r="43" spans="2:10" x14ac:dyDescent="0.4">
      <c r="B43" s="3" t="s">
        <v>16</v>
      </c>
      <c r="C43" s="2" t="s">
        <v>13</v>
      </c>
      <c r="D43" s="4" t="s">
        <v>10</v>
      </c>
      <c r="E43" s="1" t="str">
        <f t="shared" si="1"/>
        <v>〇</v>
      </c>
      <c r="F43" s="3" t="s">
        <v>159</v>
      </c>
      <c r="G43" s="2" t="str">
        <f t="shared" ref="G43:G52" si="2">IF(D43=$L$8,,"×")</f>
        <v>×</v>
      </c>
      <c r="H43" s="4" t="str">
        <f t="shared" si="0"/>
        <v>×</v>
      </c>
      <c r="J43" s="15"/>
    </row>
    <row r="44" spans="2:10" x14ac:dyDescent="0.4">
      <c r="B44" s="3" t="s">
        <v>91</v>
      </c>
      <c r="C44" s="2" t="s">
        <v>89</v>
      </c>
      <c r="D44" s="4" t="s">
        <v>10</v>
      </c>
      <c r="E44" s="1" t="str">
        <f t="shared" si="1"/>
        <v>〇</v>
      </c>
      <c r="F44" s="3" t="s">
        <v>160</v>
      </c>
      <c r="G44" s="2" t="str">
        <f t="shared" si="2"/>
        <v>×</v>
      </c>
      <c r="H44" s="4" t="str">
        <f t="shared" si="0"/>
        <v>×</v>
      </c>
      <c r="J44" s="15"/>
    </row>
    <row r="45" spans="2:10" x14ac:dyDescent="0.4">
      <c r="B45" s="3" t="s">
        <v>179</v>
      </c>
      <c r="C45" s="2" t="s">
        <v>177</v>
      </c>
      <c r="D45" s="4" t="s">
        <v>10</v>
      </c>
      <c r="E45" s="1" t="str">
        <f t="shared" si="1"/>
        <v>〇</v>
      </c>
      <c r="F45" s="3" t="s">
        <v>161</v>
      </c>
      <c r="G45" s="2" t="str">
        <f t="shared" si="2"/>
        <v>×</v>
      </c>
      <c r="H45" s="4" t="str">
        <f t="shared" si="0"/>
        <v>×</v>
      </c>
      <c r="J45" s="15"/>
    </row>
    <row r="46" spans="2:10" x14ac:dyDescent="0.4">
      <c r="B46" s="3" t="s">
        <v>20</v>
      </c>
      <c r="C46" s="2" t="s">
        <v>18</v>
      </c>
      <c r="D46" s="4" t="s">
        <v>11</v>
      </c>
      <c r="E46" s="1" t="str">
        <f t="shared" si="1"/>
        <v>〇</v>
      </c>
      <c r="F46" s="3" t="str">
        <f t="shared" ref="F46:F52" si="3">IF(OR(D46=$L$8,D46=$L$9),,"×")</f>
        <v>×</v>
      </c>
      <c r="G46" s="2" t="str">
        <f t="shared" si="2"/>
        <v>×</v>
      </c>
      <c r="H46" s="4" t="str">
        <f t="shared" si="0"/>
        <v>×</v>
      </c>
      <c r="J46" s="15"/>
    </row>
    <row r="47" spans="2:10" x14ac:dyDescent="0.4">
      <c r="B47" s="3">
        <v>176602</v>
      </c>
      <c r="C47" s="2" t="s">
        <v>23</v>
      </c>
      <c r="D47" s="4" t="s">
        <v>12</v>
      </c>
      <c r="E47" s="1" t="str">
        <f t="shared" si="1"/>
        <v>〇</v>
      </c>
      <c r="F47" s="3" t="str">
        <f t="shared" si="3"/>
        <v>×</v>
      </c>
      <c r="G47" s="2" t="str">
        <f t="shared" si="2"/>
        <v>×</v>
      </c>
      <c r="H47" s="4" t="s">
        <v>164</v>
      </c>
      <c r="J47" s="15"/>
    </row>
    <row r="48" spans="2:10" x14ac:dyDescent="0.4">
      <c r="B48" s="3">
        <v>175043</v>
      </c>
      <c r="C48" s="2" t="s">
        <v>27</v>
      </c>
      <c r="D48" s="4" t="s">
        <v>12</v>
      </c>
      <c r="E48" s="1" t="str">
        <f t="shared" si="1"/>
        <v>〇</v>
      </c>
      <c r="F48" s="3" t="str">
        <f t="shared" si="3"/>
        <v>×</v>
      </c>
      <c r="G48" s="2" t="str">
        <f t="shared" si="2"/>
        <v>×</v>
      </c>
      <c r="H48" s="4" t="s">
        <v>198</v>
      </c>
      <c r="J48" s="15"/>
    </row>
    <row r="49" spans="2:10" x14ac:dyDescent="0.4">
      <c r="B49" s="3">
        <v>164703</v>
      </c>
      <c r="C49" s="2" t="s">
        <v>33</v>
      </c>
      <c r="D49" s="4" t="s">
        <v>12</v>
      </c>
      <c r="E49" s="1" t="str">
        <f t="shared" si="1"/>
        <v>〇</v>
      </c>
      <c r="F49" s="3" t="str">
        <f t="shared" si="3"/>
        <v>×</v>
      </c>
      <c r="G49" s="2" t="str">
        <f t="shared" si="2"/>
        <v>×</v>
      </c>
      <c r="H49" s="4" t="s">
        <v>166</v>
      </c>
      <c r="J49" s="15"/>
    </row>
    <row r="50" spans="2:10" x14ac:dyDescent="0.4">
      <c r="B50" s="3">
        <v>175589</v>
      </c>
      <c r="C50" s="2" t="s">
        <v>39</v>
      </c>
      <c r="D50" s="4" t="s">
        <v>12</v>
      </c>
      <c r="E50" s="1" t="str">
        <f t="shared" si="1"/>
        <v>〇</v>
      </c>
      <c r="F50" s="3" t="str">
        <f t="shared" si="3"/>
        <v>×</v>
      </c>
      <c r="G50" s="2" t="str">
        <f t="shared" si="2"/>
        <v>×</v>
      </c>
      <c r="H50" s="4" t="s">
        <v>169</v>
      </c>
      <c r="J50" s="15"/>
    </row>
    <row r="51" spans="2:10" x14ac:dyDescent="0.4">
      <c r="B51" s="3">
        <v>173351</v>
      </c>
      <c r="C51" s="2" t="s">
        <v>54</v>
      </c>
      <c r="D51" s="4" t="s">
        <v>12</v>
      </c>
      <c r="E51" s="1" t="str">
        <f t="shared" si="1"/>
        <v>〇</v>
      </c>
      <c r="F51" s="3" t="str">
        <f t="shared" si="3"/>
        <v>×</v>
      </c>
      <c r="G51" s="2" t="str">
        <f t="shared" si="2"/>
        <v>×</v>
      </c>
      <c r="H51" s="4" t="s">
        <v>170</v>
      </c>
      <c r="J51" s="15"/>
    </row>
    <row r="52" spans="2:10" ht="19.5" thickBot="1" x14ac:dyDescent="0.45">
      <c r="B52" s="5">
        <v>170358</v>
      </c>
      <c r="C52" s="6" t="s">
        <v>81</v>
      </c>
      <c r="D52" s="7" t="s">
        <v>12</v>
      </c>
      <c r="E52" s="1" t="str">
        <f t="shared" si="1"/>
        <v>〇</v>
      </c>
      <c r="F52" s="5" t="str">
        <f t="shared" si="3"/>
        <v>×</v>
      </c>
      <c r="G52" s="6" t="str">
        <f t="shared" si="2"/>
        <v>×</v>
      </c>
      <c r="H52" s="7" t="s">
        <v>199</v>
      </c>
      <c r="J52" s="16"/>
    </row>
  </sheetData>
  <phoneticPr fontId="1"/>
  <conditionalFormatting sqref="F3:H52">
    <cfRule type="cellIs" dxfId="0" priority="1" operator="equal">
      <formula>"×"</formula>
    </cfRule>
  </conditionalFormatting>
  <dataValidations count="4">
    <dataValidation type="list" allowBlank="1" showInputMessage="1" showErrorMessage="1" sqref="D3:D52">
      <formula1>$G$3:$G$6</formula1>
    </dataValidation>
    <dataValidation type="list" allowBlank="1" showInputMessage="1" showErrorMessage="1" sqref="F3:F52">
      <formula1>$L$3:$L$5</formula1>
    </dataValidation>
    <dataValidation type="list" allowBlank="1" showInputMessage="1" showErrorMessage="1" sqref="G3:G52">
      <formula1>$P$3:$P$8</formula1>
    </dataValidation>
    <dataValidation type="list" allowBlank="1" showInputMessage="1" showErrorMessage="1" sqref="H3:H52">
      <formula1>$N$3:$N$16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6"/>
  <sheetViews>
    <sheetView topLeftCell="A38" zoomScaleNormal="100" workbookViewId="0">
      <selection activeCell="F57" sqref="F57"/>
    </sheetView>
  </sheetViews>
  <sheetFormatPr defaultRowHeight="18.75" x14ac:dyDescent="0.4"/>
  <cols>
    <col min="13" max="13" width="9.375" bestFit="1" customWidth="1"/>
  </cols>
  <sheetData>
    <row r="2" spans="2:13" x14ac:dyDescent="0.4"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</row>
    <row r="3" spans="2:13" x14ac:dyDescent="0.4">
      <c r="M3" t="s">
        <v>380</v>
      </c>
    </row>
    <row r="4" spans="2:13" x14ac:dyDescent="0.4">
      <c r="B4">
        <v>164703</v>
      </c>
      <c r="C4" t="s">
        <v>223</v>
      </c>
      <c r="D4" t="s">
        <v>224</v>
      </c>
      <c r="E4" t="s">
        <v>225</v>
      </c>
      <c r="F4" t="s">
        <v>226</v>
      </c>
      <c r="G4">
        <v>0</v>
      </c>
      <c r="H4">
        <v>0</v>
      </c>
      <c r="I4">
        <v>0</v>
      </c>
      <c r="J4">
        <v>0</v>
      </c>
      <c r="M4" t="str">
        <f>"('" &amp; B4 &amp; "','" &amp; C4 &amp; "','" &amp; D4 &amp; "','" &amp; E4 &amp; "','" &amp; F4 &amp; "'," &amp; IF(G4 = 1,TRUE) &amp; "," &amp; IF(H4 = 1,TRUE) &amp; "," &amp; IF(I4 = 1,TRUE) &amp; "," &amp; IF(J4 = 1,TRUE) &amp; ")"</f>
        <v>('164703','$2a$10$L3pisPUfQ2GLc4tFKVJcNORzI6S5ID9RclI19P0mwsZxKAHa7mz8a','EXPIREDSTUDENT','164703@std.hi-joho.ac.jp','森口祐樹',FALSE,FALSE,FALSE,FALSE)</v>
      </c>
    </row>
    <row r="5" spans="2:13" x14ac:dyDescent="0.4">
      <c r="B5">
        <v>170358</v>
      </c>
      <c r="C5" t="s">
        <v>227</v>
      </c>
      <c r="D5" t="s">
        <v>224</v>
      </c>
      <c r="E5" t="s">
        <v>228</v>
      </c>
      <c r="F5" t="s">
        <v>229</v>
      </c>
      <c r="G5">
        <v>0</v>
      </c>
      <c r="H5">
        <v>0</v>
      </c>
      <c r="I5">
        <v>0</v>
      </c>
      <c r="J5">
        <v>0</v>
      </c>
      <c r="M5" t="str">
        <f>",('" &amp; B5 &amp; "','" &amp; C5 &amp; "','" &amp; D5 &amp; "','" &amp; E5 &amp; "','" &amp; F5 &amp; "'," &amp; IF(G5 = 1,TRUE) &amp; "," &amp; IF(H5 = 1,TRUE) &amp; "," &amp; IF(I5 = 1,TRUE) &amp; "," &amp; IF(J5 = 1,TRUE) &amp; ")"</f>
        <v>,('170358','$2a$10$n/k/ByZJq43I8pBEkqKOH.f9MTbjHDltrX8o4iG5jRiv7tYjzyFTe','EXPIREDSTUDENT','170358@std.hi-joho.ac.jp','藤井若葉',FALSE,FALSE,FALSE,FALSE)</v>
      </c>
    </row>
    <row r="6" spans="2:13" x14ac:dyDescent="0.4">
      <c r="B6">
        <v>173351</v>
      </c>
      <c r="C6" t="s">
        <v>230</v>
      </c>
      <c r="D6" t="s">
        <v>224</v>
      </c>
      <c r="E6" t="s">
        <v>231</v>
      </c>
      <c r="F6" t="s">
        <v>232</v>
      </c>
      <c r="G6">
        <v>0</v>
      </c>
      <c r="H6">
        <v>0</v>
      </c>
      <c r="I6">
        <v>0</v>
      </c>
      <c r="J6">
        <v>0</v>
      </c>
      <c r="M6" t="str">
        <f t="shared" ref="M6:M53" si="0">",('" &amp; B6 &amp; "','" &amp; C6 &amp; "','" &amp; D6 &amp; "','" &amp; E6 &amp; "','" &amp; F6 &amp; "'," &amp; IF(G6 = 1,TRUE) &amp; "," &amp; IF(H6 = 1,TRUE) &amp; "," &amp; IF(I6 = 1,TRUE) &amp; "," &amp; IF(J6 = 1,TRUE) &amp; ")"</f>
        <v>,('173351','$2a$10$HPC4QjCqBMRtOcjVFdS0jerFVMfHsm/h.uz2T6QUi9GGLtPPwJshO','EXPIREDSTUDENT','173351@std.hi-joho.ac.jp','小島一政',FALSE,FALSE,FALSE,FALSE)</v>
      </c>
    </row>
    <row r="7" spans="2:13" x14ac:dyDescent="0.4">
      <c r="B7">
        <v>175043</v>
      </c>
      <c r="C7" t="s">
        <v>233</v>
      </c>
      <c r="D7" t="s">
        <v>224</v>
      </c>
      <c r="E7" t="s">
        <v>234</v>
      </c>
      <c r="F7" t="s">
        <v>235</v>
      </c>
      <c r="G7">
        <v>0</v>
      </c>
      <c r="H7">
        <v>0</v>
      </c>
      <c r="I7">
        <v>0</v>
      </c>
      <c r="J7">
        <v>0</v>
      </c>
      <c r="M7" t="str">
        <f t="shared" si="0"/>
        <v>,('175043','$2a$10$qdXw.LWuCpgFAIA.22UGQefgitW.7iUXC83PEjMxTBoAehAEhhYCK','EXPIREDSTUDENT','175043@std.hi-joho.ac.jp','林明宏',FALSE,FALSE,FALSE,FALSE)</v>
      </c>
    </row>
    <row r="8" spans="2:13" x14ac:dyDescent="0.4">
      <c r="B8">
        <v>175589</v>
      </c>
      <c r="C8" t="s">
        <v>236</v>
      </c>
      <c r="D8" t="s">
        <v>224</v>
      </c>
      <c r="E8" t="s">
        <v>237</v>
      </c>
      <c r="F8" t="s">
        <v>238</v>
      </c>
      <c r="G8">
        <v>0</v>
      </c>
      <c r="H8">
        <v>0</v>
      </c>
      <c r="I8">
        <v>0</v>
      </c>
      <c r="J8">
        <v>0</v>
      </c>
      <c r="M8" t="str">
        <f t="shared" si="0"/>
        <v>,('175589','$2a$10$Rdjaz/kfN/Q3CPZyoT5YIOkRzXaUbYEfzfCXFQZ7y23Qoo.J/G3Ii','EXPIREDSTUDENT','175589@std.hi-joho.ac.jp','田中航平',FALSE,FALSE,FALSE,FALSE)</v>
      </c>
    </row>
    <row r="9" spans="2:13" x14ac:dyDescent="0.4">
      <c r="B9">
        <v>176602</v>
      </c>
      <c r="C9" t="s">
        <v>239</v>
      </c>
      <c r="D9" t="s">
        <v>224</v>
      </c>
      <c r="E9" t="s">
        <v>240</v>
      </c>
      <c r="F9" t="s">
        <v>241</v>
      </c>
      <c r="G9">
        <v>0</v>
      </c>
      <c r="H9">
        <v>0</v>
      </c>
      <c r="I9">
        <v>0</v>
      </c>
      <c r="J9">
        <v>0</v>
      </c>
      <c r="M9" t="str">
        <f t="shared" si="0"/>
        <v>,('176602','$2a$10$/FfoZGEA0yAKmdNULSPMb.c2zp2od9wYstVArnvfJGgGpqQeqbAKy','EXPIREDSTUDENT','176602@std.hi-joho.ac.jp','大久保達也',FALSE,FALSE,FALSE,FALSE)</v>
      </c>
    </row>
    <row r="10" spans="2:13" x14ac:dyDescent="0.4">
      <c r="B10">
        <v>180046</v>
      </c>
      <c r="C10" t="s">
        <v>242</v>
      </c>
      <c r="D10" t="s">
        <v>243</v>
      </c>
      <c r="E10" t="s">
        <v>244</v>
      </c>
      <c r="F10" t="s">
        <v>245</v>
      </c>
      <c r="G10">
        <v>0</v>
      </c>
      <c r="H10">
        <v>0</v>
      </c>
      <c r="I10">
        <v>1</v>
      </c>
      <c r="J10">
        <v>0</v>
      </c>
      <c r="M10" t="str">
        <f t="shared" si="0"/>
        <v>,('180046','$2a$10$Cu6oUQAXgMtTXLL4q3boTOAh2W1A6kzh/wr6T2k5No6fzSHxTSvf2','STUDENT','180046@std.hi-joho.ac.jp','松下友樹',FALSE,FALSE,TRUE,FALSE)</v>
      </c>
    </row>
    <row r="11" spans="2:13" x14ac:dyDescent="0.4">
      <c r="B11">
        <v>180053</v>
      </c>
      <c r="C11" t="s">
        <v>246</v>
      </c>
      <c r="D11" t="s">
        <v>243</v>
      </c>
      <c r="E11" t="s">
        <v>247</v>
      </c>
      <c r="F11" t="s">
        <v>248</v>
      </c>
      <c r="G11">
        <v>0</v>
      </c>
      <c r="H11">
        <v>0</v>
      </c>
      <c r="I11">
        <v>1</v>
      </c>
      <c r="J11">
        <v>0</v>
      </c>
      <c r="M11" t="str">
        <f t="shared" si="0"/>
        <v>,('180053','$2a$10$BKKgbqhpRzUVRkiQalT8ie0tMtHP1.1tANTQWIRvnJCmWFbALkrtK','STUDENT','180053@std.hi-joho.ac.jp','河本優馬',FALSE,FALSE,TRUE,FALSE)</v>
      </c>
    </row>
    <row r="12" spans="2:13" x14ac:dyDescent="0.4">
      <c r="B12">
        <v>180459</v>
      </c>
      <c r="C12" t="s">
        <v>249</v>
      </c>
      <c r="D12" t="s">
        <v>243</v>
      </c>
      <c r="E12" t="s">
        <v>250</v>
      </c>
      <c r="F12" t="s">
        <v>251</v>
      </c>
      <c r="G12">
        <v>0</v>
      </c>
      <c r="H12">
        <v>0</v>
      </c>
      <c r="I12">
        <v>1</v>
      </c>
      <c r="J12">
        <v>0</v>
      </c>
      <c r="M12" t="str">
        <f t="shared" si="0"/>
        <v>,('180459','$2a$10$ScmfOpysp0comBNTSHHspuBM8SLHaUl5iUXrNk8NbiqaziRKR2/gi','STUDENT','180459@std.hi-joho.ac.jp','元木龍斗',FALSE,FALSE,TRUE,FALSE)</v>
      </c>
    </row>
    <row r="13" spans="2:13" x14ac:dyDescent="0.4">
      <c r="B13">
        <v>180472</v>
      </c>
      <c r="C13" t="s">
        <v>252</v>
      </c>
      <c r="D13" t="s">
        <v>243</v>
      </c>
      <c r="E13" t="s">
        <v>253</v>
      </c>
      <c r="F13" t="s">
        <v>254</v>
      </c>
      <c r="G13">
        <v>0</v>
      </c>
      <c r="H13">
        <v>0</v>
      </c>
      <c r="I13">
        <v>1</v>
      </c>
      <c r="J13">
        <v>0</v>
      </c>
      <c r="M13" t="str">
        <f t="shared" si="0"/>
        <v>,('180472','$2a$10$rCEoVFqet9f5SaUiQuPiuuWTfQCHXB2VP7hoXV1APYt5lCm5y6YPm','STUDENT','182265@std.hi-joho.ac.jp','関優香',FALSE,FALSE,TRUE,FALSE)</v>
      </c>
    </row>
    <row r="14" spans="2:13" x14ac:dyDescent="0.4">
      <c r="B14">
        <v>180557</v>
      </c>
      <c r="C14" t="s">
        <v>255</v>
      </c>
      <c r="D14" t="s">
        <v>243</v>
      </c>
      <c r="E14" t="s">
        <v>256</v>
      </c>
      <c r="F14" t="s">
        <v>257</v>
      </c>
      <c r="G14">
        <v>0</v>
      </c>
      <c r="H14">
        <v>0</v>
      </c>
      <c r="I14">
        <v>1</v>
      </c>
      <c r="J14">
        <v>0</v>
      </c>
      <c r="M14" t="str">
        <f t="shared" si="0"/>
        <v>,('180557','$2a$10$.FWm09sgFUGx0D4TD3/eQ.d0fJw9Yok1GpJOJA8ysTFeh7ngDLpYK','STUDENT','180557@std.hi-joho.ac.jp','引田歩',FALSE,FALSE,TRUE,FALSE)</v>
      </c>
    </row>
    <row r="15" spans="2:13" x14ac:dyDescent="0.4">
      <c r="B15">
        <v>180644</v>
      </c>
      <c r="C15" t="s">
        <v>258</v>
      </c>
      <c r="D15" t="s">
        <v>243</v>
      </c>
      <c r="E15" t="s">
        <v>259</v>
      </c>
      <c r="F15" t="s">
        <v>260</v>
      </c>
      <c r="G15">
        <v>0</v>
      </c>
      <c r="H15">
        <v>0</v>
      </c>
      <c r="I15">
        <v>1</v>
      </c>
      <c r="J15">
        <v>0</v>
      </c>
      <c r="M15" t="str">
        <f t="shared" si="0"/>
        <v>,('180644','$2a$10$w0cOow2sXUylyB/H0dHbJ.F.Mm3UuVtXO/tJABRXMSSV1jFSdZfOS','STUDENT','180644@std.hi-joho.ac.jp','丸岡泉',FALSE,FALSE,TRUE,FALSE)</v>
      </c>
    </row>
    <row r="16" spans="2:13" x14ac:dyDescent="0.4">
      <c r="B16">
        <v>180652</v>
      </c>
      <c r="C16" t="s">
        <v>261</v>
      </c>
      <c r="D16" t="s">
        <v>243</v>
      </c>
      <c r="E16" t="s">
        <v>262</v>
      </c>
      <c r="F16" t="s">
        <v>263</v>
      </c>
      <c r="G16">
        <v>0</v>
      </c>
      <c r="H16">
        <v>0</v>
      </c>
      <c r="I16">
        <v>1</v>
      </c>
      <c r="J16">
        <v>0</v>
      </c>
      <c r="M16" t="str">
        <f t="shared" si="0"/>
        <v>,('180652','$2a$10$BCnIObxOl6JCMbsJ2.n4JOIJzejO1MKwqqWfQ2cC.NKXH3eVR4BQG','STUDENT','180652@std.hi-joho.ac.jp','菅野信也',FALSE,FALSE,TRUE,FALSE)</v>
      </c>
    </row>
    <row r="17" spans="2:13" x14ac:dyDescent="0.4">
      <c r="B17">
        <v>180707</v>
      </c>
      <c r="C17" t="s">
        <v>264</v>
      </c>
      <c r="D17" t="s">
        <v>243</v>
      </c>
      <c r="E17" t="s">
        <v>265</v>
      </c>
      <c r="F17" t="s">
        <v>266</v>
      </c>
      <c r="G17">
        <v>0</v>
      </c>
      <c r="H17">
        <v>0</v>
      </c>
      <c r="I17">
        <v>1</v>
      </c>
      <c r="J17">
        <v>0</v>
      </c>
      <c r="M17" t="str">
        <f t="shared" si="0"/>
        <v>,('180707','$2a$10$gZpY62LEctJssIM8bQ0.PufgKiMLZFG89x4rnvP3T1ya7ARFCe0JK','STUDENT','180707@std.hi-joho.ac.jp','黒田賢介',FALSE,FALSE,TRUE,FALSE)</v>
      </c>
    </row>
    <row r="18" spans="2:13" x14ac:dyDescent="0.4">
      <c r="B18">
        <v>180859</v>
      </c>
      <c r="C18" t="s">
        <v>267</v>
      </c>
      <c r="D18" t="s">
        <v>243</v>
      </c>
      <c r="E18" t="s">
        <v>268</v>
      </c>
      <c r="F18" t="s">
        <v>269</v>
      </c>
      <c r="G18">
        <v>0</v>
      </c>
      <c r="H18">
        <v>0</v>
      </c>
      <c r="I18">
        <v>1</v>
      </c>
      <c r="J18">
        <v>0</v>
      </c>
      <c r="M18" t="str">
        <f t="shared" si="0"/>
        <v>,('180859','$2a$10$eQL0T9nOHF7ORLHlY4EvjOTA.6qPhQ5sJocA.grtRj.CpS.9hZ9XO','STUDENT','180859@std.hi-joho.ac.jp','遠藤裕星',FALSE,FALSE,TRUE,FALSE)</v>
      </c>
    </row>
    <row r="19" spans="2:13" x14ac:dyDescent="0.4">
      <c r="B19">
        <v>180885</v>
      </c>
      <c r="C19" t="s">
        <v>270</v>
      </c>
      <c r="D19" t="s">
        <v>243</v>
      </c>
      <c r="E19" t="s">
        <v>271</v>
      </c>
      <c r="F19" t="s">
        <v>272</v>
      </c>
      <c r="G19">
        <v>0</v>
      </c>
      <c r="H19">
        <v>0</v>
      </c>
      <c r="I19">
        <v>1</v>
      </c>
      <c r="J19">
        <v>0</v>
      </c>
      <c r="M19" t="str">
        <f t="shared" si="0"/>
        <v>,('180885','$2a$10$zGVux2iXribuFfcE4FsQbeEQTsWoHgyLKmXeMeC51hpYwt8Io1/.W','STUDENT','180885@std.hi-joho.ac.jp','岡山進之介',FALSE,FALSE,TRUE,FALSE)</v>
      </c>
    </row>
    <row r="20" spans="2:13" x14ac:dyDescent="0.4">
      <c r="B20">
        <v>181002</v>
      </c>
      <c r="C20" t="s">
        <v>273</v>
      </c>
      <c r="D20" t="s">
        <v>243</v>
      </c>
      <c r="E20" t="s">
        <v>274</v>
      </c>
      <c r="F20" t="s">
        <v>275</v>
      </c>
      <c r="G20">
        <v>0</v>
      </c>
      <c r="H20">
        <v>0</v>
      </c>
      <c r="I20">
        <v>1</v>
      </c>
      <c r="J20">
        <v>0</v>
      </c>
      <c r="M20" t="str">
        <f t="shared" si="0"/>
        <v>,('181002','$2a$10$TfaxWn6uRUZxqHYOIgwIIejEuEWVKNom5yuXyVlPGg8W7okNfOgF.','STUDENT','181002@std.hi-joho.ac.jp','下井諒哉',FALSE,FALSE,TRUE,FALSE)</v>
      </c>
    </row>
    <row r="21" spans="2:13" x14ac:dyDescent="0.4">
      <c r="B21">
        <v>181136</v>
      </c>
      <c r="C21" t="s">
        <v>276</v>
      </c>
      <c r="D21" t="s">
        <v>243</v>
      </c>
      <c r="E21" t="s">
        <v>277</v>
      </c>
      <c r="F21" t="s">
        <v>278</v>
      </c>
      <c r="G21">
        <v>0</v>
      </c>
      <c r="H21">
        <v>0</v>
      </c>
      <c r="I21">
        <v>1</v>
      </c>
      <c r="J21">
        <v>0</v>
      </c>
      <c r="M21" t="str">
        <f t="shared" si="0"/>
        <v>,('181136','$2a$10$b9tbnSOmFf6NFvC3hq7DuuH4DFrTDAX6FXTmthsYqUfLCI.DkOlqO','STUDENT','181136@std.hi-joho.ac.jp','古寺勝也',FALSE,FALSE,TRUE,FALSE)</v>
      </c>
    </row>
    <row r="22" spans="2:13" x14ac:dyDescent="0.4">
      <c r="B22">
        <v>181457</v>
      </c>
      <c r="C22" t="s">
        <v>279</v>
      </c>
      <c r="D22" t="s">
        <v>243</v>
      </c>
      <c r="E22" t="s">
        <v>280</v>
      </c>
      <c r="F22" t="s">
        <v>281</v>
      </c>
      <c r="G22">
        <v>0</v>
      </c>
      <c r="H22">
        <v>0</v>
      </c>
      <c r="I22">
        <v>1</v>
      </c>
      <c r="J22">
        <v>0</v>
      </c>
      <c r="M22" t="str">
        <f t="shared" si="0"/>
        <v>,('181457','$2a$10$lVMOTu6c0G4gDq6N0XOmh.c5xG24VldAS.5LF7S57NFBYI0owEcDS','STUDENT','181457@std.hi-joho.ac.jp','斉藤哲也',FALSE,FALSE,TRUE,FALSE)</v>
      </c>
    </row>
    <row r="23" spans="2:13" x14ac:dyDescent="0.4">
      <c r="B23">
        <v>181779</v>
      </c>
      <c r="C23" t="s">
        <v>282</v>
      </c>
      <c r="D23" t="s">
        <v>243</v>
      </c>
      <c r="E23" t="s">
        <v>283</v>
      </c>
      <c r="F23" t="s">
        <v>284</v>
      </c>
      <c r="G23">
        <v>0</v>
      </c>
      <c r="H23">
        <v>0</v>
      </c>
      <c r="I23">
        <v>1</v>
      </c>
      <c r="J23">
        <v>0</v>
      </c>
      <c r="M23" t="str">
        <f t="shared" si="0"/>
        <v>,('181779','$2a$10$z6r4puNVs/CAkpNcLrvEZOFntX.D/nxprXOrMLhHtCt2ubDJfRDOK','STUDENT','181779@std.hi-joho.ac.jp','吉永樹',FALSE,FALSE,TRUE,FALSE)</v>
      </c>
    </row>
    <row r="24" spans="2:13" x14ac:dyDescent="0.4">
      <c r="B24">
        <v>181922</v>
      </c>
      <c r="C24" t="s">
        <v>285</v>
      </c>
      <c r="D24" t="s">
        <v>243</v>
      </c>
      <c r="E24" t="s">
        <v>286</v>
      </c>
      <c r="F24" t="s">
        <v>287</v>
      </c>
      <c r="G24">
        <v>0</v>
      </c>
      <c r="H24">
        <v>0</v>
      </c>
      <c r="I24">
        <v>1</v>
      </c>
      <c r="J24">
        <v>0</v>
      </c>
      <c r="M24" t="str">
        <f t="shared" si="0"/>
        <v>,('181922','$2a$10$9Yl67tEvguixzEPfTtXVKOTX0IKTIDJt0ln6M9SiuO8EMelz2PIx2','STUDENT','181922@std.hi-joho.ac.jp','柴田大樹',FALSE,FALSE,TRUE,FALSE)</v>
      </c>
    </row>
    <row r="25" spans="2:13" x14ac:dyDescent="0.4">
      <c r="B25">
        <v>182265</v>
      </c>
      <c r="C25" t="s">
        <v>288</v>
      </c>
      <c r="D25" t="s">
        <v>243</v>
      </c>
      <c r="E25" t="s">
        <v>253</v>
      </c>
      <c r="F25" t="s">
        <v>289</v>
      </c>
      <c r="G25">
        <v>0</v>
      </c>
      <c r="H25">
        <v>0</v>
      </c>
      <c r="I25">
        <v>1</v>
      </c>
      <c r="J25">
        <v>0</v>
      </c>
      <c r="M25" t="str">
        <f t="shared" si="0"/>
        <v>,('182265','$2a$10$zL4fl4XVPTAfKkkb2XdCGO3hiRwFkPg5sdIsPbTFWTjMkKu6dzp4C','STUDENT','182265@std.hi-joho.ac.jp','久岡連',FALSE,FALSE,TRUE,FALSE)</v>
      </c>
    </row>
    <row r="26" spans="2:13" x14ac:dyDescent="0.4">
      <c r="B26">
        <v>182376</v>
      </c>
      <c r="C26" t="s">
        <v>290</v>
      </c>
      <c r="D26" t="s">
        <v>243</v>
      </c>
      <c r="E26" t="s">
        <v>291</v>
      </c>
      <c r="F26" t="s">
        <v>292</v>
      </c>
      <c r="G26">
        <v>0</v>
      </c>
      <c r="H26">
        <v>0</v>
      </c>
      <c r="I26">
        <v>1</v>
      </c>
      <c r="J26">
        <v>0</v>
      </c>
      <c r="M26" t="str">
        <f t="shared" si="0"/>
        <v>,('182376','$2a$10$ZjeXobZrfvLktSKL434c7Ocqm22qrVC3T3IkZHJNHl/iVGJj.rBU6','STUDENT','182376@std.hi-joho.ac.jp','貝原雅人',FALSE,FALSE,TRUE,FALSE)</v>
      </c>
    </row>
    <row r="27" spans="2:13" x14ac:dyDescent="0.4">
      <c r="B27">
        <v>183857</v>
      </c>
      <c r="C27" t="s">
        <v>293</v>
      </c>
      <c r="D27" t="s">
        <v>243</v>
      </c>
      <c r="E27" t="s">
        <v>294</v>
      </c>
      <c r="F27" t="s">
        <v>295</v>
      </c>
      <c r="G27">
        <v>0</v>
      </c>
      <c r="H27">
        <v>0</v>
      </c>
      <c r="I27">
        <v>1</v>
      </c>
      <c r="J27">
        <v>0</v>
      </c>
      <c r="M27" t="str">
        <f t="shared" si="0"/>
        <v>,('183857','$2a$10$xYIakZKgconOdq/64kYYNObE6YducecRJEZgCyfG49d5CWBfKZwxO','STUDENT','183857@std.hi-joho.ac.jp','森田隆介',FALSE,FALSE,TRUE,FALSE)</v>
      </c>
    </row>
    <row r="28" spans="2:13" x14ac:dyDescent="0.4">
      <c r="B28">
        <v>183865</v>
      </c>
      <c r="C28" t="s">
        <v>296</v>
      </c>
      <c r="D28" t="s">
        <v>243</v>
      </c>
      <c r="E28" t="s">
        <v>297</v>
      </c>
      <c r="F28" t="s">
        <v>298</v>
      </c>
      <c r="G28">
        <v>0</v>
      </c>
      <c r="H28">
        <v>0</v>
      </c>
      <c r="I28">
        <v>1</v>
      </c>
      <c r="J28">
        <v>0</v>
      </c>
      <c r="M28" t="str">
        <f t="shared" si="0"/>
        <v>,('183865','$2a$10$jWGL6qRZxKAVFW080otmfecValWCHEQ2T9j0fj/bHvZlN6sFt/YXm','STUDENT','183865@std.hi-joho.ac.jp','佐竹凛花',FALSE,FALSE,TRUE,FALSE)</v>
      </c>
    </row>
    <row r="29" spans="2:13" x14ac:dyDescent="0.4">
      <c r="B29">
        <v>184377</v>
      </c>
      <c r="C29" t="s">
        <v>299</v>
      </c>
      <c r="D29" t="s">
        <v>243</v>
      </c>
      <c r="E29" t="s">
        <v>300</v>
      </c>
      <c r="F29" t="s">
        <v>301</v>
      </c>
      <c r="G29">
        <v>0</v>
      </c>
      <c r="H29">
        <v>0</v>
      </c>
      <c r="I29">
        <v>1</v>
      </c>
      <c r="J29">
        <v>0</v>
      </c>
      <c r="M29" t="str">
        <f t="shared" si="0"/>
        <v>,('184377','$2a$10$nSCl1HVSyp8qpOcew0BHSuaiJO9PYVf0O/38lEVAwuLm09ax5jNc6','STUDENT','184377@std.hi-joho.ac.jp','三田村大輔',FALSE,FALSE,TRUE,FALSE)</v>
      </c>
    </row>
    <row r="30" spans="2:13" x14ac:dyDescent="0.4">
      <c r="B30">
        <v>184733</v>
      </c>
      <c r="C30" t="s">
        <v>302</v>
      </c>
      <c r="D30" t="s">
        <v>243</v>
      </c>
      <c r="E30" t="s">
        <v>303</v>
      </c>
      <c r="F30" t="s">
        <v>304</v>
      </c>
      <c r="G30">
        <v>0</v>
      </c>
      <c r="H30">
        <v>0</v>
      </c>
      <c r="I30">
        <v>1</v>
      </c>
      <c r="J30">
        <v>0</v>
      </c>
      <c r="M30" t="str">
        <f t="shared" si="0"/>
        <v>,('184733','$2a$10$BBgQjyQblkEvsKQ1QYvLCuhlFMR43D3rbt49WHm/xM7c/jB5HuVHW','STUDENT','184733@std.hi-joho.ac.jp','塩田誠',FALSE,FALSE,TRUE,FALSE)</v>
      </c>
    </row>
    <row r="31" spans="2:13" x14ac:dyDescent="0.4">
      <c r="B31">
        <v>184765</v>
      </c>
      <c r="C31" t="s">
        <v>305</v>
      </c>
      <c r="D31" t="s">
        <v>243</v>
      </c>
      <c r="E31" t="s">
        <v>306</v>
      </c>
      <c r="F31" t="s">
        <v>307</v>
      </c>
      <c r="G31">
        <v>0</v>
      </c>
      <c r="H31">
        <v>0</v>
      </c>
      <c r="I31">
        <v>1</v>
      </c>
      <c r="J31">
        <v>0</v>
      </c>
      <c r="M31" t="str">
        <f t="shared" si="0"/>
        <v>,('184765','$2a$10$JcQKG4UzLm8L5ktx5p0hkOmLamjY.hdv64D8.Mrm5cY5sKSBDaArC','STUDENT','184765@std.hi-joho.ac.jp','福山博之',FALSE,FALSE,TRUE,FALSE)</v>
      </c>
    </row>
    <row r="32" spans="2:13" x14ac:dyDescent="0.4">
      <c r="B32">
        <v>185439</v>
      </c>
      <c r="C32" t="s">
        <v>308</v>
      </c>
      <c r="D32" t="s">
        <v>243</v>
      </c>
      <c r="E32" t="s">
        <v>309</v>
      </c>
      <c r="F32" t="s">
        <v>310</v>
      </c>
      <c r="G32">
        <v>0</v>
      </c>
      <c r="H32">
        <v>0</v>
      </c>
      <c r="I32">
        <v>1</v>
      </c>
      <c r="J32">
        <v>0</v>
      </c>
      <c r="M32" t="str">
        <f t="shared" si="0"/>
        <v>,('185439','$2a$10$3MkMei7uk0aBqbxeOesfbOasnXkLyJX2n/d1JVjLo0tKf8TBPyXLq','STUDENT','185439@std.hi-joho.ac.jp','若井駿平',FALSE,FALSE,TRUE,FALSE)</v>
      </c>
    </row>
    <row r="33" spans="2:13" x14ac:dyDescent="0.4">
      <c r="B33">
        <v>185540</v>
      </c>
      <c r="C33" t="s">
        <v>311</v>
      </c>
      <c r="D33" t="s">
        <v>243</v>
      </c>
      <c r="E33" t="s">
        <v>312</v>
      </c>
      <c r="F33" t="s">
        <v>313</v>
      </c>
      <c r="G33">
        <v>0</v>
      </c>
      <c r="H33">
        <v>0</v>
      </c>
      <c r="I33">
        <v>1</v>
      </c>
      <c r="J33">
        <v>0</v>
      </c>
      <c r="M33" t="str">
        <f t="shared" si="0"/>
        <v>,('185540','$2a$10$I2OAmvlU.8DqvNzhZIlUaO7sX/gJ9MNpFOYwM1KL1ydwH5Gax.DnS','STUDENT','185540@std.hi-joho.ac.jp','池田慎吾',FALSE,FALSE,TRUE,FALSE)</v>
      </c>
    </row>
    <row r="34" spans="2:13" x14ac:dyDescent="0.4">
      <c r="B34">
        <v>185602</v>
      </c>
      <c r="C34" t="s">
        <v>314</v>
      </c>
      <c r="D34" t="s">
        <v>243</v>
      </c>
      <c r="E34" t="s">
        <v>315</v>
      </c>
      <c r="F34" t="s">
        <v>316</v>
      </c>
      <c r="G34">
        <v>0</v>
      </c>
      <c r="H34">
        <v>0</v>
      </c>
      <c r="I34">
        <v>1</v>
      </c>
      <c r="J34">
        <v>0</v>
      </c>
      <c r="M34" t="str">
        <f t="shared" si="0"/>
        <v>,('185602','$2a$10$lH3mmuXy6z.AdjH.TG61/OBxvpvlc4Z1klc5wti3FBAwrV4Q72RwS','STUDENT','185602@std.hi-joho.ac.jp','山崎広弥',FALSE,FALSE,TRUE,FALSE)</v>
      </c>
    </row>
    <row r="35" spans="2:13" x14ac:dyDescent="0.4">
      <c r="B35">
        <v>185683</v>
      </c>
      <c r="C35" t="s">
        <v>317</v>
      </c>
      <c r="D35" t="s">
        <v>243</v>
      </c>
      <c r="E35" t="s">
        <v>318</v>
      </c>
      <c r="F35" t="s">
        <v>319</v>
      </c>
      <c r="G35">
        <v>0</v>
      </c>
      <c r="H35">
        <v>0</v>
      </c>
      <c r="I35">
        <v>1</v>
      </c>
      <c r="J35">
        <v>0</v>
      </c>
      <c r="M35" t="str">
        <f t="shared" si="0"/>
        <v>,('185683','$2a$10$k//WzZx3Nl/dXzbR2Ai5IO4imlzSM1YAckKKFBhOQdhZrkLC2oyyS','STUDENT','185683@std.hi-joho.ac.jp','三浦大成',FALSE,FALSE,TRUE,FALSE)</v>
      </c>
    </row>
    <row r="36" spans="2:13" x14ac:dyDescent="0.4">
      <c r="B36">
        <v>185832</v>
      </c>
      <c r="C36" t="s">
        <v>320</v>
      </c>
      <c r="D36" t="s">
        <v>243</v>
      </c>
      <c r="E36" t="s">
        <v>321</v>
      </c>
      <c r="F36" t="s">
        <v>322</v>
      </c>
      <c r="G36">
        <v>0</v>
      </c>
      <c r="H36">
        <v>0</v>
      </c>
      <c r="I36">
        <v>1</v>
      </c>
      <c r="J36">
        <v>0</v>
      </c>
      <c r="M36" t="str">
        <f t="shared" si="0"/>
        <v>,('185832','$2a$10$51kg0Gp0ybvd/LNGuJkZrOO1ICbLzErzXJ5O8sL0YBTFPQz1a3rgC','STUDENT','185832@std.hi-joho.ac.jp','中谷雄大',FALSE,FALSE,TRUE,FALSE)</v>
      </c>
    </row>
    <row r="37" spans="2:13" x14ac:dyDescent="0.4">
      <c r="B37">
        <v>186044</v>
      </c>
      <c r="C37" t="s">
        <v>323</v>
      </c>
      <c r="D37" t="s">
        <v>243</v>
      </c>
      <c r="E37" t="s">
        <v>324</v>
      </c>
      <c r="F37" t="s">
        <v>325</v>
      </c>
      <c r="G37">
        <v>0</v>
      </c>
      <c r="H37">
        <v>0</v>
      </c>
      <c r="I37">
        <v>1</v>
      </c>
      <c r="J37">
        <v>0</v>
      </c>
      <c r="M37" t="str">
        <f t="shared" si="0"/>
        <v>,('186044','$2a$10$xfHBn.RYwxwgJWbr.mQkSeaedjZ6mRujrHIEuqJWT7ZRSocHnJwEK','STUDENT','186044@std.hi-joho.ac.jp','三石直哉',FALSE,FALSE,TRUE,FALSE)</v>
      </c>
    </row>
    <row r="38" spans="2:13" x14ac:dyDescent="0.4">
      <c r="B38">
        <v>186064</v>
      </c>
      <c r="C38" t="s">
        <v>326</v>
      </c>
      <c r="D38" t="s">
        <v>243</v>
      </c>
      <c r="E38" t="s">
        <v>327</v>
      </c>
      <c r="F38" t="s">
        <v>328</v>
      </c>
      <c r="G38">
        <v>0</v>
      </c>
      <c r="H38">
        <v>0</v>
      </c>
      <c r="I38">
        <v>1</v>
      </c>
      <c r="J38">
        <v>0</v>
      </c>
      <c r="M38" t="str">
        <f t="shared" si="0"/>
        <v>,('186064','$2a$10$zbYUZuwANNYgWYJw0ePFcuxRrMauZv6RRaNLhPNY2x4srdwoFWpP.','STUDENT','186064@std.hi-joho.ac.jp','品川美月',FALSE,FALSE,TRUE,FALSE)</v>
      </c>
    </row>
    <row r="39" spans="2:13" x14ac:dyDescent="0.4">
      <c r="B39">
        <v>186370</v>
      </c>
      <c r="C39" t="s">
        <v>329</v>
      </c>
      <c r="D39" t="s">
        <v>243</v>
      </c>
      <c r="E39" t="s">
        <v>330</v>
      </c>
      <c r="F39" t="s">
        <v>331</v>
      </c>
      <c r="G39">
        <v>0</v>
      </c>
      <c r="H39">
        <v>0</v>
      </c>
      <c r="I39">
        <v>1</v>
      </c>
      <c r="J39">
        <v>0</v>
      </c>
      <c r="M39" t="str">
        <f t="shared" si="0"/>
        <v>,('186370','$2a$10$OkmTUzPv2nU.ChhLiHsyRukBnAhtkRe007BxX/gSvaWPQq1371AyK','STUDENT','186370@std.hi-joho.ac.jp','宮原悟',FALSE,FALSE,TRUE,FALSE)</v>
      </c>
    </row>
    <row r="40" spans="2:13" x14ac:dyDescent="0.4">
      <c r="B40">
        <v>186386</v>
      </c>
      <c r="C40" t="s">
        <v>332</v>
      </c>
      <c r="D40" t="s">
        <v>243</v>
      </c>
      <c r="E40" t="s">
        <v>333</v>
      </c>
      <c r="F40" t="s">
        <v>334</v>
      </c>
      <c r="G40">
        <v>0</v>
      </c>
      <c r="H40">
        <v>0</v>
      </c>
      <c r="I40">
        <v>1</v>
      </c>
      <c r="J40">
        <v>0</v>
      </c>
      <c r="M40" t="str">
        <f t="shared" si="0"/>
        <v>,('186386','$2a$10$/RwZ3x5t.aCeCTi86.LB5.EWuJtQ.IWk/dnjIFqDSXb3pykuNwtTy','STUDENT','186386@std.hi-joho.ac.jp','金子友則',FALSE,FALSE,TRUE,FALSE)</v>
      </c>
    </row>
    <row r="41" spans="2:13" x14ac:dyDescent="0.4">
      <c r="B41">
        <v>186944</v>
      </c>
      <c r="C41" t="s">
        <v>335</v>
      </c>
      <c r="D41" t="s">
        <v>243</v>
      </c>
      <c r="E41" t="s">
        <v>336</v>
      </c>
      <c r="F41" t="s">
        <v>337</v>
      </c>
      <c r="G41">
        <v>0</v>
      </c>
      <c r="H41">
        <v>0</v>
      </c>
      <c r="I41">
        <v>1</v>
      </c>
      <c r="J41">
        <v>0</v>
      </c>
      <c r="M41" t="str">
        <f t="shared" si="0"/>
        <v>,('186944','$2a$10$dD52ptgiEbKsK8adjnio6OBiwKAlvD0zIN6BZMhNb1BS0V6Nkudde','STUDENT','186944@std.hi-joho.ac.jp','北岡浩二',FALSE,FALSE,TRUE,FALSE)</v>
      </c>
    </row>
    <row r="42" spans="2:13" x14ac:dyDescent="0.4">
      <c r="B42">
        <v>187099</v>
      </c>
      <c r="C42" t="s">
        <v>338</v>
      </c>
      <c r="D42" t="s">
        <v>243</v>
      </c>
      <c r="E42" t="s">
        <v>339</v>
      </c>
      <c r="F42" t="s">
        <v>340</v>
      </c>
      <c r="G42">
        <v>0</v>
      </c>
      <c r="H42">
        <v>0</v>
      </c>
      <c r="I42">
        <v>1</v>
      </c>
      <c r="J42">
        <v>0</v>
      </c>
      <c r="M42" t="str">
        <f t="shared" si="0"/>
        <v>,('187099','$2a$10$su4QUU41ofYmWb2GDFfouefSZRob8Y/3lYZkyeGAz07agR1ffIkbu','STUDENT','187099@std.hi-joho.ac.jp','奥誠也',FALSE,FALSE,TRUE,FALSE)</v>
      </c>
    </row>
    <row r="43" spans="2:13" x14ac:dyDescent="0.4">
      <c r="B43">
        <v>187393</v>
      </c>
      <c r="C43" t="s">
        <v>341</v>
      </c>
      <c r="D43" t="s">
        <v>243</v>
      </c>
      <c r="E43" t="s">
        <v>342</v>
      </c>
      <c r="F43" t="s">
        <v>343</v>
      </c>
      <c r="G43">
        <v>0</v>
      </c>
      <c r="H43">
        <v>0</v>
      </c>
      <c r="I43">
        <v>1</v>
      </c>
      <c r="J43">
        <v>0</v>
      </c>
      <c r="M43" t="str">
        <f t="shared" si="0"/>
        <v>,('187393','$2a$10$yRuVy9L/rjDU9zPHVD6.6u4cac/fIjZAfqCnVUmCwaXc8pLoXj9uy','STUDENT','187393@std.hi-joho.ac.jp','岩田健誠',FALSE,FALSE,TRUE,FALSE)</v>
      </c>
    </row>
    <row r="44" spans="2:13" x14ac:dyDescent="0.4">
      <c r="B44">
        <v>188065</v>
      </c>
      <c r="C44" t="s">
        <v>344</v>
      </c>
      <c r="D44" t="s">
        <v>243</v>
      </c>
      <c r="E44" t="s">
        <v>345</v>
      </c>
      <c r="F44" t="s">
        <v>346</v>
      </c>
      <c r="G44">
        <v>0</v>
      </c>
      <c r="H44">
        <v>0</v>
      </c>
      <c r="I44">
        <v>1</v>
      </c>
      <c r="J44">
        <v>0</v>
      </c>
      <c r="M44" t="str">
        <f t="shared" si="0"/>
        <v>,('188065','$2a$10$OhOIqr5aX1yofrZ5HD63WOgTyIvPanWmto9hSzBsEyXFRnmfKH0ge','STUDENT','188065@std.hi-joho.ac.jp','川崎冬真',FALSE,FALSE,TRUE,FALSE)</v>
      </c>
    </row>
    <row r="45" spans="2:13" x14ac:dyDescent="0.4">
      <c r="B45">
        <v>188856</v>
      </c>
      <c r="C45" t="s">
        <v>347</v>
      </c>
      <c r="D45" t="s">
        <v>243</v>
      </c>
      <c r="E45" t="s">
        <v>348</v>
      </c>
      <c r="F45" t="s">
        <v>349</v>
      </c>
      <c r="G45">
        <v>0</v>
      </c>
      <c r="H45">
        <v>0</v>
      </c>
      <c r="I45">
        <v>1</v>
      </c>
      <c r="J45">
        <v>0</v>
      </c>
      <c r="M45" t="str">
        <f t="shared" si="0"/>
        <v>,('188856','$2a$10$xjoTyzdkZdJRCYweJGhA7.X0M6WqXvzKL/TutcLGcNj2xI56u5wAm','STUDENT','188856@std.hi-joho.ac.jp','大橋健人',FALSE,FALSE,TRUE,FALSE)</v>
      </c>
    </row>
    <row r="46" spans="2:13" x14ac:dyDescent="0.4">
      <c r="B46">
        <v>189566</v>
      </c>
      <c r="C46" t="s">
        <v>350</v>
      </c>
      <c r="D46" t="s">
        <v>243</v>
      </c>
      <c r="E46" t="s">
        <v>351</v>
      </c>
      <c r="F46" t="s">
        <v>352</v>
      </c>
      <c r="G46">
        <v>0</v>
      </c>
      <c r="H46">
        <v>0</v>
      </c>
      <c r="I46">
        <v>1</v>
      </c>
      <c r="J46">
        <v>0</v>
      </c>
      <c r="M46" t="str">
        <f t="shared" si="0"/>
        <v>,('189566','$2a$10$pviJ/1OKE0LwdXALbVLSuu8frSVMdwNCLByJhKh3koC/qgOKBDeQG','STUDENT','189566@std.hi-joho.ac.jp','小林和馬',FALSE,FALSE,TRUE,FALSE)</v>
      </c>
    </row>
    <row r="47" spans="2:13" x14ac:dyDescent="0.4">
      <c r="B47">
        <v>189572</v>
      </c>
      <c r="C47" t="s">
        <v>353</v>
      </c>
      <c r="D47" t="s">
        <v>243</v>
      </c>
      <c r="E47" t="s">
        <v>354</v>
      </c>
      <c r="F47" t="s">
        <v>355</v>
      </c>
      <c r="G47">
        <v>0</v>
      </c>
      <c r="H47">
        <v>0</v>
      </c>
      <c r="I47">
        <v>1</v>
      </c>
      <c r="J47">
        <v>0</v>
      </c>
      <c r="M47" t="str">
        <f t="shared" si="0"/>
        <v>,('189572','$2a$10$WPspfWTEuAZ9zipYkJpxAeMKgygehUNhmGo.9P9Zik65bZ1G21hXO','STUDENT','189572@std.hi-joho.ac.jp','阿部壮冶',FALSE,FALSE,TRUE,FALSE)</v>
      </c>
    </row>
    <row r="48" spans="2:13" x14ac:dyDescent="0.4">
      <c r="B48">
        <v>189682</v>
      </c>
      <c r="C48" t="s">
        <v>356</v>
      </c>
      <c r="D48" t="s">
        <v>243</v>
      </c>
      <c r="E48" t="s">
        <v>357</v>
      </c>
      <c r="F48" t="s">
        <v>358</v>
      </c>
      <c r="G48">
        <v>0</v>
      </c>
      <c r="H48">
        <v>0</v>
      </c>
      <c r="I48">
        <v>1</v>
      </c>
      <c r="J48">
        <v>0</v>
      </c>
      <c r="M48" t="str">
        <f t="shared" si="0"/>
        <v>,('189682','$2a$10$ZzOahK.WK7MSB5nm3mDZMOz4VkdFks8w2zJ9poIoDj.UlogmXOUf6','STUDENT','189682@std.hi-joho.ac.jp','渡辺夏美',FALSE,FALSE,TRUE,FALSE)</v>
      </c>
    </row>
    <row r="49" spans="1:13" x14ac:dyDescent="0.4">
      <c r="B49">
        <v>189776</v>
      </c>
      <c r="C49" t="s">
        <v>359</v>
      </c>
      <c r="D49" t="s">
        <v>243</v>
      </c>
      <c r="E49" t="s">
        <v>360</v>
      </c>
      <c r="F49" t="s">
        <v>361</v>
      </c>
      <c r="G49">
        <v>0</v>
      </c>
      <c r="H49">
        <v>0</v>
      </c>
      <c r="I49">
        <v>1</v>
      </c>
      <c r="J49">
        <v>0</v>
      </c>
      <c r="M49" t="str">
        <f t="shared" si="0"/>
        <v>,('189776','$2a$10$l2B1XVbvC2JrYDpl7It.Be5tRtFx0UTdf3nc7F2wNcwrMwUMA7zJ.','STUDENT','189776@std.hi-joho.ac.jp','瀬川忠成',FALSE,FALSE,TRUE,FALSE)</v>
      </c>
    </row>
    <row r="50" spans="1:13" x14ac:dyDescent="0.4">
      <c r="B50" t="s">
        <v>362</v>
      </c>
      <c r="C50" t="s">
        <v>363</v>
      </c>
      <c r="D50" t="s">
        <v>364</v>
      </c>
      <c r="E50" t="s">
        <v>365</v>
      </c>
      <c r="F50" t="s">
        <v>366</v>
      </c>
      <c r="G50">
        <v>0</v>
      </c>
      <c r="H50">
        <v>1</v>
      </c>
      <c r="I50">
        <v>0</v>
      </c>
      <c r="J50">
        <v>0</v>
      </c>
      <c r="M50" t="str">
        <f t="shared" si="0"/>
        <v>,('akashi','$2a$10$OMg4jD6EhfxHeDgqF9qvDemlUs3sHC31wyKBkwj/hzxPaUJOZQVja','TEACHER','gakashi@std.hi-joho.ac.jp','明石太郎',FALSE,TRUE,FALSE,FALSE)</v>
      </c>
    </row>
    <row r="51" spans="1:13" x14ac:dyDescent="0.4">
      <c r="B51" t="s">
        <v>367</v>
      </c>
      <c r="C51" t="s">
        <v>368</v>
      </c>
      <c r="D51" t="s">
        <v>369</v>
      </c>
      <c r="E51" t="s">
        <v>370</v>
      </c>
      <c r="F51" t="s">
        <v>371</v>
      </c>
      <c r="G51">
        <v>1</v>
      </c>
      <c r="H51">
        <v>0</v>
      </c>
      <c r="I51">
        <v>0</v>
      </c>
      <c r="J51">
        <v>0</v>
      </c>
      <c r="M51" t="str">
        <f t="shared" si="0"/>
        <v>,('harada','$2a$10$Js0SNiWWjP6puROzcCGA2..k3M8dNU40dNLtbq79U/Bs8zTO51Ndi','SPTEACHER','gharada@std.hi-joho.ac.jp','原田淳平',TRUE,FALSE,FALSE,FALSE)</v>
      </c>
    </row>
    <row r="52" spans="1:13" x14ac:dyDescent="0.4">
      <c r="B52" t="s">
        <v>372</v>
      </c>
      <c r="C52" t="s">
        <v>373</v>
      </c>
      <c r="D52" t="s">
        <v>369</v>
      </c>
      <c r="E52" t="s">
        <v>374</v>
      </c>
      <c r="F52" t="s">
        <v>375</v>
      </c>
      <c r="G52">
        <v>1</v>
      </c>
      <c r="H52">
        <v>0</v>
      </c>
      <c r="I52">
        <v>0</v>
      </c>
      <c r="J52">
        <v>0</v>
      </c>
      <c r="M52" t="str">
        <f t="shared" si="0"/>
        <v>,('hiranaka','$2a$10$RJleWuE1zjNdfl62dijLsucW6PpkGbL5Y4cS1cfdsv4/mB1EMYIjK','SPTEACHER','ghiranaka@std.hi-joho.ac.jp','平中祐太郎',TRUE,FALSE,FALSE,FALSE)</v>
      </c>
    </row>
    <row r="53" spans="1:13" x14ac:dyDescent="0.4">
      <c r="B53" t="s">
        <v>376</v>
      </c>
      <c r="C53" t="s">
        <v>377</v>
      </c>
      <c r="D53" t="s">
        <v>364</v>
      </c>
      <c r="E53" t="s">
        <v>378</v>
      </c>
      <c r="F53" t="s">
        <v>379</v>
      </c>
      <c r="G53">
        <v>0</v>
      </c>
      <c r="H53">
        <v>1</v>
      </c>
      <c r="I53">
        <v>0</v>
      </c>
      <c r="J53">
        <v>0</v>
      </c>
      <c r="M53" t="str">
        <f t="shared" si="0"/>
        <v>,('takahasi','$2a$10$VUWEh.Oz3u/L2SMnpHnQvexi213ML6OwTHosn2sQ2WGtDqBO7TBCu','TEACHER','gtakahasi@std.hi-joho.ac.jp','高橋雅之',FALSE,TRUE,FALSE,FALSE)</v>
      </c>
    </row>
    <row r="54" spans="1:13" x14ac:dyDescent="0.4">
      <c r="A54" t="s">
        <v>212</v>
      </c>
    </row>
    <row r="55" spans="1:13" x14ac:dyDescent="0.4">
      <c r="A55" t="s">
        <v>213</v>
      </c>
    </row>
    <row r="56" spans="1:13" x14ac:dyDescent="0.4">
      <c r="A56" t="s">
        <v>213</v>
      </c>
    </row>
    <row r="57" spans="1:13" x14ac:dyDescent="0.4">
      <c r="F57" t="str">
        <f>"UPDATE users SET " &amp; $C$2 &amp; " = '" &amp; C4 &amp; "'," &amp; $D$2 &amp; " = '" &amp; D4 &amp; "' WHERE " &amp; $B$2 &amp; " = '" &amp; B4 &amp; "';"</f>
        <v>UPDATE users SET password = '$2a$10$L3pisPUfQ2GLc4tFKVJcNORzI6S5ID9RclI19P0mwsZxKAHa7mz8a',role = 'EXPIREDSTUDENT' WHERE username = '164703';</v>
      </c>
    </row>
    <row r="58" spans="1:13" x14ac:dyDescent="0.4">
      <c r="F58" t="str">
        <f t="shared" ref="F58:F110" si="1">"UPDATE users SET " &amp; $C$2 &amp; " = '" &amp; C5 &amp; "'," &amp; $D$2 &amp; " = '" &amp; D5 &amp; "' WHERE " &amp; $B$2 &amp; " = '" &amp; B5 &amp; "';"</f>
        <v>UPDATE users SET password = '$2a$10$n/k/ByZJq43I8pBEkqKOH.f9MTbjHDltrX8o4iG5jRiv7tYjzyFTe',role = 'EXPIREDSTUDENT' WHERE username = '170358';</v>
      </c>
    </row>
    <row r="59" spans="1:13" x14ac:dyDescent="0.4">
      <c r="F59" t="str">
        <f t="shared" si="1"/>
        <v>UPDATE users SET password = '$2a$10$HPC4QjCqBMRtOcjVFdS0jerFVMfHsm/h.uz2T6QUi9GGLtPPwJshO',role = 'EXPIREDSTUDENT' WHERE username = '173351';</v>
      </c>
    </row>
    <row r="60" spans="1:13" x14ac:dyDescent="0.4">
      <c r="F60" t="str">
        <f t="shared" si="1"/>
        <v>UPDATE users SET password = '$2a$10$qdXw.LWuCpgFAIA.22UGQefgitW.7iUXC83PEjMxTBoAehAEhhYCK',role = 'EXPIREDSTUDENT' WHERE username = '175043';</v>
      </c>
    </row>
    <row r="61" spans="1:13" x14ac:dyDescent="0.4">
      <c r="F61" t="str">
        <f t="shared" si="1"/>
        <v>UPDATE users SET password = '$2a$10$Rdjaz/kfN/Q3CPZyoT5YIOkRzXaUbYEfzfCXFQZ7y23Qoo.J/G3Ii',role = 'EXPIREDSTUDENT' WHERE username = '175589';</v>
      </c>
    </row>
    <row r="62" spans="1:13" x14ac:dyDescent="0.4">
      <c r="F62" t="str">
        <f t="shared" si="1"/>
        <v>UPDATE users SET password = '$2a$10$/FfoZGEA0yAKmdNULSPMb.c2zp2od9wYstVArnvfJGgGpqQeqbAKy',role = 'EXPIREDSTUDENT' WHERE username = '176602';</v>
      </c>
    </row>
    <row r="63" spans="1:13" x14ac:dyDescent="0.4">
      <c r="F63" t="str">
        <f t="shared" si="1"/>
        <v>UPDATE users SET password = '$2a$10$Cu6oUQAXgMtTXLL4q3boTOAh2W1A6kzh/wr6T2k5No6fzSHxTSvf2',role = 'STUDENT' WHERE username = '180046';</v>
      </c>
    </row>
    <row r="64" spans="1:13" x14ac:dyDescent="0.4">
      <c r="F64" t="str">
        <f t="shared" si="1"/>
        <v>UPDATE users SET password = '$2a$10$BKKgbqhpRzUVRkiQalT8ie0tMtHP1.1tANTQWIRvnJCmWFbALkrtK',role = 'STUDENT' WHERE username = '180053';</v>
      </c>
    </row>
    <row r="65" spans="6:6" x14ac:dyDescent="0.4">
      <c r="F65" t="str">
        <f t="shared" si="1"/>
        <v>UPDATE users SET password = '$2a$10$ScmfOpysp0comBNTSHHspuBM8SLHaUl5iUXrNk8NbiqaziRKR2/gi',role = 'STUDENT' WHERE username = '180459';</v>
      </c>
    </row>
    <row r="66" spans="6:6" x14ac:dyDescent="0.4">
      <c r="F66" t="str">
        <f t="shared" si="1"/>
        <v>UPDATE users SET password = '$2a$10$rCEoVFqet9f5SaUiQuPiuuWTfQCHXB2VP7hoXV1APYt5lCm5y6YPm',role = 'STUDENT' WHERE username = '180472';</v>
      </c>
    </row>
    <row r="67" spans="6:6" x14ac:dyDescent="0.4">
      <c r="F67" t="str">
        <f t="shared" si="1"/>
        <v>UPDATE users SET password = '$2a$10$.FWm09sgFUGx0D4TD3/eQ.d0fJw9Yok1GpJOJA8ysTFeh7ngDLpYK',role = 'STUDENT' WHERE username = '180557';</v>
      </c>
    </row>
    <row r="68" spans="6:6" x14ac:dyDescent="0.4">
      <c r="F68" t="str">
        <f t="shared" si="1"/>
        <v>UPDATE users SET password = '$2a$10$w0cOow2sXUylyB/H0dHbJ.F.Mm3UuVtXO/tJABRXMSSV1jFSdZfOS',role = 'STUDENT' WHERE username = '180644';</v>
      </c>
    </row>
    <row r="69" spans="6:6" x14ac:dyDescent="0.4">
      <c r="F69" t="str">
        <f t="shared" si="1"/>
        <v>UPDATE users SET password = '$2a$10$BCnIObxOl6JCMbsJ2.n4JOIJzejO1MKwqqWfQ2cC.NKXH3eVR4BQG',role = 'STUDENT' WHERE username = '180652';</v>
      </c>
    </row>
    <row r="70" spans="6:6" x14ac:dyDescent="0.4">
      <c r="F70" t="str">
        <f t="shared" si="1"/>
        <v>UPDATE users SET password = '$2a$10$gZpY62LEctJssIM8bQ0.PufgKiMLZFG89x4rnvP3T1ya7ARFCe0JK',role = 'STUDENT' WHERE username = '180707';</v>
      </c>
    </row>
    <row r="71" spans="6:6" x14ac:dyDescent="0.4">
      <c r="F71" t="str">
        <f t="shared" si="1"/>
        <v>UPDATE users SET password = '$2a$10$eQL0T9nOHF7ORLHlY4EvjOTA.6qPhQ5sJocA.grtRj.CpS.9hZ9XO',role = 'STUDENT' WHERE username = '180859';</v>
      </c>
    </row>
    <row r="72" spans="6:6" x14ac:dyDescent="0.4">
      <c r="F72" t="str">
        <f t="shared" si="1"/>
        <v>UPDATE users SET password = '$2a$10$zGVux2iXribuFfcE4FsQbeEQTsWoHgyLKmXeMeC51hpYwt8Io1/.W',role = 'STUDENT' WHERE username = '180885';</v>
      </c>
    </row>
    <row r="73" spans="6:6" x14ac:dyDescent="0.4">
      <c r="F73" t="str">
        <f t="shared" si="1"/>
        <v>UPDATE users SET password = '$2a$10$TfaxWn6uRUZxqHYOIgwIIejEuEWVKNom5yuXyVlPGg8W7okNfOgF.',role = 'STUDENT' WHERE username = '181002';</v>
      </c>
    </row>
    <row r="74" spans="6:6" x14ac:dyDescent="0.4">
      <c r="F74" t="str">
        <f t="shared" si="1"/>
        <v>UPDATE users SET password = '$2a$10$b9tbnSOmFf6NFvC3hq7DuuH4DFrTDAX6FXTmthsYqUfLCI.DkOlqO',role = 'STUDENT' WHERE username = '181136';</v>
      </c>
    </row>
    <row r="75" spans="6:6" x14ac:dyDescent="0.4">
      <c r="F75" t="str">
        <f t="shared" si="1"/>
        <v>UPDATE users SET password = '$2a$10$lVMOTu6c0G4gDq6N0XOmh.c5xG24VldAS.5LF7S57NFBYI0owEcDS',role = 'STUDENT' WHERE username = '181457';</v>
      </c>
    </row>
    <row r="76" spans="6:6" x14ac:dyDescent="0.4">
      <c r="F76" t="str">
        <f t="shared" si="1"/>
        <v>UPDATE users SET password = '$2a$10$z6r4puNVs/CAkpNcLrvEZOFntX.D/nxprXOrMLhHtCt2ubDJfRDOK',role = 'STUDENT' WHERE username = '181779';</v>
      </c>
    </row>
    <row r="77" spans="6:6" x14ac:dyDescent="0.4">
      <c r="F77" t="str">
        <f t="shared" si="1"/>
        <v>UPDATE users SET password = '$2a$10$9Yl67tEvguixzEPfTtXVKOTX0IKTIDJt0ln6M9SiuO8EMelz2PIx2',role = 'STUDENT' WHERE username = '181922';</v>
      </c>
    </row>
    <row r="78" spans="6:6" x14ac:dyDescent="0.4">
      <c r="F78" t="str">
        <f t="shared" si="1"/>
        <v>UPDATE users SET password = '$2a$10$zL4fl4XVPTAfKkkb2XdCGO3hiRwFkPg5sdIsPbTFWTjMkKu6dzp4C',role = 'STUDENT' WHERE username = '182265';</v>
      </c>
    </row>
    <row r="79" spans="6:6" x14ac:dyDescent="0.4">
      <c r="F79" t="str">
        <f t="shared" si="1"/>
        <v>UPDATE users SET password = '$2a$10$ZjeXobZrfvLktSKL434c7Ocqm22qrVC3T3IkZHJNHl/iVGJj.rBU6',role = 'STUDENT' WHERE username = '182376';</v>
      </c>
    </row>
    <row r="80" spans="6:6" x14ac:dyDescent="0.4">
      <c r="F80" t="str">
        <f t="shared" si="1"/>
        <v>UPDATE users SET password = '$2a$10$xYIakZKgconOdq/64kYYNObE6YducecRJEZgCyfG49d5CWBfKZwxO',role = 'STUDENT' WHERE username = '183857';</v>
      </c>
    </row>
    <row r="81" spans="6:6" x14ac:dyDescent="0.4">
      <c r="F81" t="str">
        <f t="shared" si="1"/>
        <v>UPDATE users SET password = '$2a$10$jWGL6qRZxKAVFW080otmfecValWCHEQ2T9j0fj/bHvZlN6sFt/YXm',role = 'STUDENT' WHERE username = '183865';</v>
      </c>
    </row>
    <row r="82" spans="6:6" x14ac:dyDescent="0.4">
      <c r="F82" t="str">
        <f t="shared" si="1"/>
        <v>UPDATE users SET password = '$2a$10$nSCl1HVSyp8qpOcew0BHSuaiJO9PYVf0O/38lEVAwuLm09ax5jNc6',role = 'STUDENT' WHERE username = '184377';</v>
      </c>
    </row>
    <row r="83" spans="6:6" x14ac:dyDescent="0.4">
      <c r="F83" t="str">
        <f>"UPDATE users SET " &amp; $C$2 &amp; " = '" &amp; C30 &amp; "'," &amp; $D$2 &amp; " = '" &amp; D30 &amp; "' WHERE " &amp; $B$2 &amp; " = '" &amp; B30 &amp; "';"</f>
        <v>UPDATE users SET password = '$2a$10$BBgQjyQblkEvsKQ1QYvLCuhlFMR43D3rbt49WHm/xM7c/jB5HuVHW',role = 'STUDENT' WHERE username = '184733';</v>
      </c>
    </row>
    <row r="84" spans="6:6" x14ac:dyDescent="0.4">
      <c r="F84" t="str">
        <f t="shared" si="1"/>
        <v>UPDATE users SET password = '$2a$10$JcQKG4UzLm8L5ktx5p0hkOmLamjY.hdv64D8.Mrm5cY5sKSBDaArC',role = 'STUDENT' WHERE username = '184765';</v>
      </c>
    </row>
    <row r="85" spans="6:6" x14ac:dyDescent="0.4">
      <c r="F85" t="str">
        <f t="shared" si="1"/>
        <v>UPDATE users SET password = '$2a$10$3MkMei7uk0aBqbxeOesfbOasnXkLyJX2n/d1JVjLo0tKf8TBPyXLq',role = 'STUDENT' WHERE username = '185439';</v>
      </c>
    </row>
    <row r="86" spans="6:6" x14ac:dyDescent="0.4">
      <c r="F86" t="str">
        <f t="shared" si="1"/>
        <v>UPDATE users SET password = '$2a$10$I2OAmvlU.8DqvNzhZIlUaO7sX/gJ9MNpFOYwM1KL1ydwH5Gax.DnS',role = 'STUDENT' WHERE username = '185540';</v>
      </c>
    </row>
    <row r="87" spans="6:6" x14ac:dyDescent="0.4">
      <c r="F87" t="str">
        <f t="shared" si="1"/>
        <v>UPDATE users SET password = '$2a$10$lH3mmuXy6z.AdjH.TG61/OBxvpvlc4Z1klc5wti3FBAwrV4Q72RwS',role = 'STUDENT' WHERE username = '185602';</v>
      </c>
    </row>
    <row r="88" spans="6:6" x14ac:dyDescent="0.4">
      <c r="F88" t="str">
        <f t="shared" si="1"/>
        <v>UPDATE users SET password = '$2a$10$k//WzZx3Nl/dXzbR2Ai5IO4imlzSM1YAckKKFBhOQdhZrkLC2oyyS',role = 'STUDENT' WHERE username = '185683';</v>
      </c>
    </row>
    <row r="89" spans="6:6" x14ac:dyDescent="0.4">
      <c r="F89" t="str">
        <f t="shared" si="1"/>
        <v>UPDATE users SET password = '$2a$10$51kg0Gp0ybvd/LNGuJkZrOO1ICbLzErzXJ5O8sL0YBTFPQz1a3rgC',role = 'STUDENT' WHERE username = '185832';</v>
      </c>
    </row>
    <row r="90" spans="6:6" x14ac:dyDescent="0.4">
      <c r="F90" t="str">
        <f t="shared" si="1"/>
        <v>UPDATE users SET password = '$2a$10$xfHBn.RYwxwgJWbr.mQkSeaedjZ6mRujrHIEuqJWT7ZRSocHnJwEK',role = 'STUDENT' WHERE username = '186044';</v>
      </c>
    </row>
    <row r="91" spans="6:6" x14ac:dyDescent="0.4">
      <c r="F91" t="str">
        <f t="shared" si="1"/>
        <v>UPDATE users SET password = '$2a$10$zbYUZuwANNYgWYJw0ePFcuxRrMauZv6RRaNLhPNY2x4srdwoFWpP.',role = 'STUDENT' WHERE username = '186064';</v>
      </c>
    </row>
    <row r="92" spans="6:6" x14ac:dyDescent="0.4">
      <c r="F92" t="str">
        <f t="shared" si="1"/>
        <v>UPDATE users SET password = '$2a$10$OkmTUzPv2nU.ChhLiHsyRukBnAhtkRe007BxX/gSvaWPQq1371AyK',role = 'STUDENT' WHERE username = '186370';</v>
      </c>
    </row>
    <row r="93" spans="6:6" x14ac:dyDescent="0.4">
      <c r="F93" t="str">
        <f t="shared" si="1"/>
        <v>UPDATE users SET password = '$2a$10$/RwZ3x5t.aCeCTi86.LB5.EWuJtQ.IWk/dnjIFqDSXb3pykuNwtTy',role = 'STUDENT' WHERE username = '186386';</v>
      </c>
    </row>
    <row r="94" spans="6:6" x14ac:dyDescent="0.4">
      <c r="F94" t="str">
        <f t="shared" si="1"/>
        <v>UPDATE users SET password = '$2a$10$dD52ptgiEbKsK8adjnio6OBiwKAlvD0zIN6BZMhNb1BS0V6Nkudde',role = 'STUDENT' WHERE username = '186944';</v>
      </c>
    </row>
    <row r="95" spans="6:6" x14ac:dyDescent="0.4">
      <c r="F95" t="str">
        <f t="shared" si="1"/>
        <v>UPDATE users SET password = '$2a$10$su4QUU41ofYmWb2GDFfouefSZRob8Y/3lYZkyeGAz07agR1ffIkbu',role = 'STUDENT' WHERE username = '187099';</v>
      </c>
    </row>
    <row r="96" spans="6:6" x14ac:dyDescent="0.4">
      <c r="F96" t="str">
        <f t="shared" si="1"/>
        <v>UPDATE users SET password = '$2a$10$yRuVy9L/rjDU9zPHVD6.6u4cac/fIjZAfqCnVUmCwaXc8pLoXj9uy',role = 'STUDENT' WHERE username = '187393';</v>
      </c>
    </row>
    <row r="97" spans="6:6" x14ac:dyDescent="0.4">
      <c r="F97" t="str">
        <f t="shared" si="1"/>
        <v>UPDATE users SET password = '$2a$10$OhOIqr5aX1yofrZ5HD63WOgTyIvPanWmto9hSzBsEyXFRnmfKH0ge',role = 'STUDENT' WHERE username = '188065';</v>
      </c>
    </row>
    <row r="98" spans="6:6" x14ac:dyDescent="0.4">
      <c r="F98" t="str">
        <f>"UPDATE users SET " &amp; $C$2 &amp; " = '" &amp; C45 &amp; "'," &amp; $D$2 &amp; " = '" &amp; D45 &amp; "' WHERE " &amp; $B$2 &amp; " = '" &amp; B45 &amp; "';"</f>
        <v>UPDATE users SET password = '$2a$10$xjoTyzdkZdJRCYweJGhA7.X0M6WqXvzKL/TutcLGcNj2xI56u5wAm',role = 'STUDENT' WHERE username = '188856';</v>
      </c>
    </row>
    <row r="99" spans="6:6" x14ac:dyDescent="0.4">
      <c r="F99" t="str">
        <f t="shared" si="1"/>
        <v>UPDATE users SET password = '$2a$10$pviJ/1OKE0LwdXALbVLSuu8frSVMdwNCLByJhKh3koC/qgOKBDeQG',role = 'STUDENT' WHERE username = '189566';</v>
      </c>
    </row>
    <row r="100" spans="6:6" x14ac:dyDescent="0.4">
      <c r="F100" t="str">
        <f t="shared" si="1"/>
        <v>UPDATE users SET password = '$2a$10$WPspfWTEuAZ9zipYkJpxAeMKgygehUNhmGo.9P9Zik65bZ1G21hXO',role = 'STUDENT' WHERE username = '189572';</v>
      </c>
    </row>
    <row r="101" spans="6:6" x14ac:dyDescent="0.4">
      <c r="F101" t="str">
        <f t="shared" si="1"/>
        <v>UPDATE users SET password = '$2a$10$ZzOahK.WK7MSB5nm3mDZMOz4VkdFks8w2zJ9poIoDj.UlogmXOUf6',role = 'STUDENT' WHERE username = '189682';</v>
      </c>
    </row>
    <row r="102" spans="6:6" x14ac:dyDescent="0.4">
      <c r="F102" t="str">
        <f t="shared" si="1"/>
        <v>UPDATE users SET password = '$2a$10$l2B1XVbvC2JrYDpl7It.Be5tRtFx0UTdf3nc7F2wNcwrMwUMA7zJ.',role = 'STUDENT' WHERE username = '189776';</v>
      </c>
    </row>
    <row r="103" spans="6:6" x14ac:dyDescent="0.4">
      <c r="F103" t="str">
        <f t="shared" si="1"/>
        <v>UPDATE users SET password = '$2a$10$OMg4jD6EhfxHeDgqF9qvDemlUs3sHC31wyKBkwj/hzxPaUJOZQVja',role = 'TEACHER' WHERE username = 'akashi';</v>
      </c>
    </row>
    <row r="104" spans="6:6" x14ac:dyDescent="0.4">
      <c r="F104" t="str">
        <f t="shared" si="1"/>
        <v>UPDATE users SET password = '$2a$10$Js0SNiWWjP6puROzcCGA2..k3M8dNU40dNLtbq79U/Bs8zTO51Ndi',role = 'SPTEACHER' WHERE username = 'harada';</v>
      </c>
    </row>
    <row r="105" spans="6:6" x14ac:dyDescent="0.4">
      <c r="F105" t="str">
        <f t="shared" si="1"/>
        <v>UPDATE users SET password = '$2a$10$RJleWuE1zjNdfl62dijLsucW6PpkGbL5Y4cS1cfdsv4/mB1EMYIjK',role = 'SPTEACHER' WHERE username = 'hiranaka';</v>
      </c>
    </row>
    <row r="106" spans="6:6" x14ac:dyDescent="0.4">
      <c r="F106" t="str">
        <f t="shared" si="1"/>
        <v>UPDATE users SET password = '$2a$10$VUWEh.Oz3u/L2SMnpHnQvexi213ML6OwTHosn2sQ2WGtDqBO7TBCu',role = 'TEACHER' WHERE username = 'takahasi';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hics</dc:creator>
  <cp:lastModifiedBy>hics</cp:lastModifiedBy>
  <dcterms:created xsi:type="dcterms:W3CDTF">2021-10-26T02:13:57Z</dcterms:created>
  <dcterms:modified xsi:type="dcterms:W3CDTF">2021-11-12T02:46:00Z</dcterms:modified>
</cp:coreProperties>
</file>