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 tabRatio="532" activeTab="1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BE58" i="13" l="1"/>
  <c r="BD58" i="13"/>
  <c r="BC58" i="13"/>
  <c r="BB58" i="13"/>
  <c r="BA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AL58" i="13"/>
  <c r="AK58" i="13"/>
  <c r="BE56" i="13"/>
  <c r="BD56" i="13"/>
  <c r="BC56" i="13"/>
  <c r="BB56" i="13"/>
  <c r="BA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AL56" i="13"/>
  <c r="AK56" i="13"/>
  <c r="BE55" i="13"/>
  <c r="BD55" i="13"/>
  <c r="BC55" i="13"/>
  <c r="BB55" i="13"/>
  <c r="BA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AL55" i="13"/>
  <c r="AK55" i="13"/>
  <c r="BE54" i="13"/>
  <c r="BD54" i="13"/>
  <c r="BC54" i="13"/>
  <c r="BB54" i="13"/>
  <c r="BA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AL54" i="13"/>
  <c r="AK54" i="13"/>
  <c r="BE53" i="13"/>
  <c r="BD53" i="13"/>
  <c r="BC53" i="13"/>
  <c r="BB53" i="13"/>
  <c r="BA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AL53" i="13"/>
  <c r="AK53" i="13"/>
  <c r="BR58" i="13"/>
  <c r="BQ58" i="13"/>
  <c r="BP58" i="13"/>
  <c r="BO58" i="13"/>
  <c r="BN58" i="13"/>
  <c r="BM58" i="13"/>
  <c r="BL58" i="13"/>
  <c r="BK58" i="13"/>
  <c r="BJ58" i="13"/>
  <c r="BI58" i="13"/>
  <c r="BH58" i="13"/>
  <c r="BG58" i="13"/>
  <c r="BF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BR56" i="13"/>
  <c r="BQ56" i="13"/>
  <c r="BP56" i="13"/>
  <c r="BO56" i="13"/>
  <c r="BN56" i="13"/>
  <c r="BM56" i="13"/>
  <c r="BL56" i="13"/>
  <c r="BK56" i="13"/>
  <c r="BJ56" i="13"/>
  <c r="BI56" i="13"/>
  <c r="BH56" i="13"/>
  <c r="BG56" i="13"/>
  <c r="BF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X56" i="13"/>
  <c r="W56" i="13"/>
  <c r="V56" i="13"/>
  <c r="BR55" i="13"/>
  <c r="BQ55" i="13"/>
  <c r="BP55" i="13"/>
  <c r="BO55" i="13"/>
  <c r="BN55" i="13"/>
  <c r="BM55" i="13"/>
  <c r="BL55" i="13"/>
  <c r="BK55" i="13"/>
  <c r="BJ55" i="13"/>
  <c r="BI55" i="13"/>
  <c r="BH55" i="13"/>
  <c r="BG55" i="13"/>
  <c r="BF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X55" i="13"/>
  <c r="W55" i="13"/>
  <c r="V55" i="13"/>
  <c r="BR54" i="13"/>
  <c r="BQ54" i="13"/>
  <c r="BP54" i="13"/>
  <c r="BO54" i="13"/>
  <c r="BN54" i="13"/>
  <c r="BM54" i="13"/>
  <c r="BL54" i="13"/>
  <c r="BK54" i="13"/>
  <c r="BJ54" i="13"/>
  <c r="BI54" i="13"/>
  <c r="BH54" i="13"/>
  <c r="BG54" i="13"/>
  <c r="BF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BR53" i="13"/>
  <c r="BQ53" i="13"/>
  <c r="BP53" i="13"/>
  <c r="BO53" i="13"/>
  <c r="BN53" i="13"/>
  <c r="BM53" i="13"/>
  <c r="BL53" i="13"/>
  <c r="BK53" i="13"/>
  <c r="BJ53" i="13"/>
  <c r="BI53" i="13"/>
  <c r="BH53" i="13"/>
  <c r="BG53" i="13"/>
  <c r="BF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X53" i="13"/>
  <c r="W53" i="13"/>
  <c r="V53" i="13"/>
  <c r="AO58" i="14"/>
  <c r="AN58" i="14"/>
  <c r="AM58" i="14"/>
  <c r="AL58" i="14"/>
  <c r="AK58" i="14"/>
  <c r="AJ58" i="14"/>
  <c r="AI58" i="14"/>
  <c r="AH58" i="14"/>
  <c r="AG58" i="14"/>
  <c r="AF58" i="14"/>
  <c r="AO56" i="14"/>
  <c r="AN56" i="14"/>
  <c r="AM56" i="14"/>
  <c r="AL56" i="14"/>
  <c r="AK56" i="14"/>
  <c r="AJ56" i="14"/>
  <c r="AI56" i="14"/>
  <c r="AH56" i="14"/>
  <c r="AG56" i="14"/>
  <c r="AF56" i="14"/>
  <c r="AO55" i="14"/>
  <c r="AN55" i="14"/>
  <c r="AM55" i="14"/>
  <c r="AL55" i="14"/>
  <c r="AK55" i="14"/>
  <c r="AJ55" i="14"/>
  <c r="AI55" i="14"/>
  <c r="AH55" i="14"/>
  <c r="AG55" i="14"/>
  <c r="AF55" i="14"/>
  <c r="AO54" i="14"/>
  <c r="AN54" i="14"/>
  <c r="AM54" i="14"/>
  <c r="AL54" i="14"/>
  <c r="AK54" i="14"/>
  <c r="AJ54" i="14"/>
  <c r="AI54" i="14"/>
  <c r="AH54" i="14"/>
  <c r="AG54" i="14"/>
  <c r="AF54" i="14"/>
  <c r="AO53" i="14"/>
  <c r="AN53" i="14"/>
  <c r="AM53" i="14"/>
  <c r="AL53" i="14"/>
  <c r="AK53" i="14"/>
  <c r="AJ53" i="14"/>
  <c r="AI53" i="14"/>
  <c r="AH53" i="14"/>
  <c r="AG53" i="14"/>
  <c r="AF53" i="14"/>
  <c r="V58" i="14"/>
  <c r="V56" i="14"/>
  <c r="V55" i="14"/>
  <c r="V54" i="14"/>
  <c r="V53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E58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E56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E55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E54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E53" i="14"/>
  <c r="AD58" i="14"/>
  <c r="AC58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D56" i="14"/>
  <c r="AC56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D55" i="14"/>
  <c r="AC55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D54" i="14"/>
  <c r="AC54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D53" i="14"/>
  <c r="AC53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I54" i="14"/>
  <c r="BJ54" i="14"/>
  <c r="BK54" i="14"/>
  <c r="BL54" i="14"/>
  <c r="BM54" i="14"/>
  <c r="BN54" i="14"/>
  <c r="BO54" i="14"/>
  <c r="BP54" i="14"/>
  <c r="BQ54" i="14"/>
  <c r="BR54" i="14"/>
  <c r="BS54" i="14"/>
  <c r="BT54" i="14"/>
  <c r="BU54" i="14"/>
  <c r="E55" i="14"/>
  <c r="F55" i="14"/>
  <c r="G55" i="14"/>
  <c r="H55" i="14"/>
  <c r="I55" i="14"/>
  <c r="J55" i="14"/>
  <c r="K55" i="14"/>
  <c r="L55" i="14"/>
  <c r="M55" i="14"/>
  <c r="N55" i="14"/>
  <c r="O55" i="14"/>
  <c r="BI55" i="14"/>
  <c r="BJ55" i="14"/>
  <c r="BK55" i="14"/>
  <c r="BL55" i="14"/>
  <c r="BM55" i="14"/>
  <c r="BN55" i="14"/>
  <c r="BO55" i="14"/>
  <c r="BP55" i="14"/>
  <c r="BQ55" i="14"/>
  <c r="BR55" i="14"/>
  <c r="BS55" i="14"/>
  <c r="BT55" i="14"/>
  <c r="BU55" i="14"/>
  <c r="E56" i="14"/>
  <c r="F56" i="14"/>
  <c r="G56" i="14"/>
  <c r="H56" i="14"/>
  <c r="I56" i="14"/>
  <c r="J56" i="14"/>
  <c r="K56" i="14"/>
  <c r="L56" i="14"/>
  <c r="M56" i="14"/>
  <c r="N56" i="14"/>
  <c r="O56" i="14"/>
  <c r="BI56" i="14"/>
  <c r="BJ56" i="14"/>
  <c r="BK56" i="14"/>
  <c r="BL56" i="14"/>
  <c r="BM56" i="14"/>
  <c r="BN56" i="14"/>
  <c r="BO56" i="14"/>
  <c r="BP56" i="14"/>
  <c r="BQ56" i="14"/>
  <c r="BR56" i="14"/>
  <c r="BS56" i="14"/>
  <c r="BT56" i="14"/>
  <c r="BU56" i="14"/>
  <c r="E53" i="14"/>
  <c r="F53" i="14"/>
  <c r="G53" i="14"/>
  <c r="H53" i="14"/>
  <c r="I53" i="14"/>
  <c r="J53" i="14"/>
  <c r="K53" i="14"/>
  <c r="L53" i="14"/>
  <c r="M53" i="14"/>
  <c r="N53" i="14"/>
  <c r="O53" i="14"/>
  <c r="BI53" i="14"/>
  <c r="BJ53" i="14"/>
  <c r="BK53" i="14"/>
  <c r="BL53" i="14"/>
  <c r="BM53" i="14"/>
  <c r="BN53" i="14"/>
  <c r="BO53" i="14"/>
  <c r="BP53" i="14"/>
  <c r="BQ53" i="14"/>
  <c r="BR53" i="14"/>
  <c r="BS53" i="14"/>
  <c r="BT53" i="14"/>
  <c r="BU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S54" i="13"/>
  <c r="BT54" i="13"/>
  <c r="B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S55" i="13"/>
  <c r="BT55" i="13"/>
  <c r="B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S56" i="13"/>
  <c r="BT56" i="13"/>
  <c r="BU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S53" i="13"/>
  <c r="BT53" i="13"/>
  <c r="BU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V41" i="14" l="1"/>
  <c r="BV42" i="14"/>
  <c r="BV43" i="14"/>
  <c r="BV44" i="14"/>
  <c r="BV45" i="14"/>
  <c r="BV46" i="14"/>
  <c r="BV47" i="14"/>
  <c r="BV48" i="14"/>
  <c r="BV49" i="14"/>
  <c r="BV50" i="14"/>
  <c r="BV43" i="13"/>
  <c r="BV44" i="13"/>
  <c r="BV45" i="13"/>
  <c r="BV46" i="13"/>
  <c r="BV47" i="13"/>
  <c r="BV48" i="13"/>
  <c r="BV49" i="13"/>
  <c r="BV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O58" i="14"/>
  <c r="N58" i="14"/>
  <c r="M58" i="14"/>
  <c r="L58" i="14"/>
  <c r="K58" i="14"/>
  <c r="J58" i="14"/>
  <c r="I58" i="14"/>
  <c r="H58" i="14"/>
  <c r="G58" i="14"/>
  <c r="F58" i="14"/>
  <c r="E58" i="14"/>
  <c r="BU58" i="13"/>
  <c r="BT58" i="13"/>
  <c r="BS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V40" i="14" l="1"/>
  <c r="BV39" i="14"/>
  <c r="BV38" i="14"/>
  <c r="BV37" i="14"/>
  <c r="BV36" i="14"/>
  <c r="BV35" i="14"/>
  <c r="BV34" i="14"/>
  <c r="BV33" i="14"/>
  <c r="BV32" i="14"/>
  <c r="BV31" i="14"/>
  <c r="BV30" i="14"/>
  <c r="BV29" i="14"/>
  <c r="BV28" i="14"/>
  <c r="BV27" i="14"/>
  <c r="BV26" i="14"/>
  <c r="BV25" i="14"/>
  <c r="BV24" i="14"/>
  <c r="BV23" i="14"/>
  <c r="BV22" i="14"/>
  <c r="BV21" i="14"/>
  <c r="BV20" i="14"/>
  <c r="BV19" i="14"/>
  <c r="BV18" i="14"/>
  <c r="BV17" i="14"/>
  <c r="BV16" i="14"/>
  <c r="BV15" i="14"/>
  <c r="BV14" i="14"/>
  <c r="BV13" i="14"/>
  <c r="BV12" i="14"/>
  <c r="BV11" i="14"/>
  <c r="BV10" i="14"/>
  <c r="BV9" i="14"/>
  <c r="BV8" i="14"/>
  <c r="BV7" i="14"/>
  <c r="BV6" i="14"/>
  <c r="BV5" i="14"/>
  <c r="BV4" i="14"/>
  <c r="BV3" i="14"/>
  <c r="BV42" i="13"/>
  <c r="BV41" i="13"/>
  <c r="BV40" i="13"/>
  <c r="BV39" i="13"/>
  <c r="BV38" i="13"/>
  <c r="BV37" i="13"/>
  <c r="BV36" i="13"/>
  <c r="BV35" i="13"/>
  <c r="BV34" i="13"/>
  <c r="BV33" i="13"/>
  <c r="BV32" i="13"/>
  <c r="BV31" i="13"/>
  <c r="BV30" i="13"/>
  <c r="BV29" i="13"/>
  <c r="BV28" i="13"/>
  <c r="BV27" i="13"/>
  <c r="BV26" i="13"/>
  <c r="BV25" i="13"/>
  <c r="BV24" i="13"/>
  <c r="BV23" i="13"/>
  <c r="BV22" i="13"/>
  <c r="BV21" i="13"/>
  <c r="BV20" i="13"/>
  <c r="BV19" i="13"/>
  <c r="BV18" i="13"/>
  <c r="BV17" i="13"/>
  <c r="BV16" i="13"/>
  <c r="BV15" i="13"/>
  <c r="BV14" i="13"/>
  <c r="BV13" i="13"/>
  <c r="BV12" i="13"/>
  <c r="BV11" i="13"/>
  <c r="BV10" i="13"/>
  <c r="BV9" i="13"/>
  <c r="BV8" i="13"/>
  <c r="BV7" i="13"/>
  <c r="BV6" i="13"/>
  <c r="BV5" i="13"/>
  <c r="BV4" i="13"/>
  <c r="BV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V56" i="14" l="1"/>
  <c r="BV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<sst xmlns="http://schemas.openxmlformats.org/spreadsheetml/2006/main" count="4518" uniqueCount="475">
  <si>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</si>
  <si>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</si>
  <si>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</si>
  <si>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</si>
  <si>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</si>
  <si>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</si>
  <si>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</si>
  <si>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</si>
  <si>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</si>
  <si>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</si>
  <si>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</si>
  <si>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</si>
  <si>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</si>
  <si>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</si>
  <si>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</si>
  <si>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</si>
  <si>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</si>
  <si>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</si>
  <si>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</si>
  <si>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</si>
  <si>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</si>
  <si>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</si>
  <si>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</si>
  <si>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</si>
  <si>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</si>
  <si>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</si>
  <si>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</si>
  <si>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</si>
  <si>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</si>
  <si>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</si>
  <si>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</si>
  <si>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</si>
  <si>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</si>
  <si>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</si>
  <si>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</si>
  <si>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</si>
  <si>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</si>
  <si>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</si>
  <si>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</si>
  <si>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</si>
  <si>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</si>
  <si>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</si>
  <si>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</si>
  <si>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</si>
  <si>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</si>
  <si>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</si>
  <si>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</si>
  <si>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</si>
  <si>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</si>
  <si>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</si>
  <si>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</si>
  <si>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</si>
  <si>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</si>
  <si>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</si>
  <si>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</si>
  <si>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</si>
  <si>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</si>
  <si>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</si>
  <si>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</si>
  <si>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</si>
  <si>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</si>
  <si>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</si>
  <si>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</si>
  <si>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</si>
  <si>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</si>
  <si>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</si>
  <si>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</si>
  <si>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</si>
  <si>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</si>
  <si>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</si>
  <si>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</si>
  <si>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</si>
  <si>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</si>
  <si>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</si>
  <si>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</si>
  <si>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</si>
  <si>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</si>
  <si>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</si>
  <si>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</si>
  <si>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</si>
  <si>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</si>
  <si>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</si>
  <si>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</si>
  <si>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</si>
  <si>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</si>
  <si>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</si>
  <si>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</si>
  <si>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</si>
  <si>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</si>
  <si>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</si>
  <si>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</si>
  <si>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</si>
  <si>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</si>
  <si>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</si>
  <si>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</si>
  <si>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</si>
  <si>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</si>
  <si>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</si>
  <si>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</si>
  <si>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</si>
  <si>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</si>
  <si>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</si>
  <si>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</si>
  <si>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</si>
  <si>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</si>
  <si>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</si>
  <si>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</si>
  <si>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</si>
  <si>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</si>
  <si>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</si>
  <si>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</si>
  <si>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</si>
  <si>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</si>
  <si>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</si>
  <si>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</si>
  <si>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</si>
  <si>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</si>
  <si>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</si>
  <si>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</si>
  <si>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</si>
  <si>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</si>
  <si>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</si>
  <si>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</si>
  <si>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</si>
  <si>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</si>
  <si>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</si>
  <si>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</si>
  <si>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</si>
  <si>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</si>
  <si>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</si>
  <si>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</si>
  <si>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</si>
  <si>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</si>
  <si>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</si>
  <si>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</si>
  <si>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</si>
  <si>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</si>
  <si>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</si>
  <si>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</si>
  <si>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</si>
  <si>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</si>
  <si>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</si>
  <si>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</si>
  <si>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</si>
  <si>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</si>
  <si>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</si>
  <si>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</si>
  <si>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</si>
  <si>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</si>
  <si>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</si>
  <si>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</si>
  <si>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</si>
  <si>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</si>
  <si>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</si>
  <si>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</si>
  <si>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</si>
  <si>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</si>
  <si>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</si>
  <si>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</si>
  <si>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</si>
  <si>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</si>
  <si>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</si>
  <si>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</si>
  <si>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</si>
  <si>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</si>
  <si>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</si>
  <si>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</si>
  <si>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</si>
  <si>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</si>
  <si>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</si>
  <si>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</si>
  <si>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</si>
  <si>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</si>
  <si>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</si>
  <si>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</si>
  <si>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</si>
  <si>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</si>
  <si>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</si>
  <si>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</si>
  <si>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</si>
  <si>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</si>
  <si>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</si>
  <si>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</si>
  <si>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</si>
  <si>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</si>
  <si>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</si>
  <si>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</si>
  <si>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</si>
  <si>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</si>
  <si>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</si>
  <si>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</si>
  <si>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</si>
  <si>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</si>
  <si>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</si>
  <si>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</si>
  <si>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</si>
  <si>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</si>
  <si>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</si>
  <si>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</si>
  <si>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</si>
  <si>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</si>
  <si>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</si>
  <si>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</si>
  <si>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</si>
  <si>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</si>
  <si>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</si>
  <si>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</si>
  <si>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</si>
  <si>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</si>
  <si>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</si>
  <si>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</si>
  <si>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</si>
  <si>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</si>
  <si>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</si>
  <si>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</si>
  <si>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</si>
  <si>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</si>
  <si>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</si>
  <si>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</si>
  <si>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</si>
  <si>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</si>
  <si>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</si>
  <si>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</si>
  <si>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</si>
  <si>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</si>
  <si>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</si>
  <si>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</si>
  <si>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</si>
  <si>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</si>
  <si>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</si>
  <si>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</si>
  <si>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</si>
  <si>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</si>
  <si>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</si>
  <si>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</si>
  <si>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</si>
  <si>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</si>
  <si>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</si>
  <si>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</si>
  <si>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</si>
  <si>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</si>
  <si>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</si>
  <si>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</si>
  <si>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</si>
  <si>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</si>
  <si>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</si>
  <si>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</si>
  <si>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</si>
  <si>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</si>
  <si>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</si>
  <si>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</si>
  <si>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</si>
  <si>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</si>
  <si>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</si>
  <si>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</si>
  <si>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</si>
  <si>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</si>
  <si>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</si>
  <si>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</si>
  <si>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</si>
  <si>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</si>
  <si>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</si>
  <si>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</si>
  <si>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</si>
  <si>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</si>
  <si>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</si>
  <si>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</si>
  <si>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</si>
  <si>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</si>
  <si>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</si>
  <si>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</si>
  <si>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</si>
  <si>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</si>
  <si>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</si>
  <si>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</si>
  <si>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</si>
  <si>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</si>
  <si>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</si>
  <si>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</si>
  <si>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</si>
  <si>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</si>
  <si>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</si>
  <si>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</si>
  <si>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</si>
  <si>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</si>
  <si>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</si>
  <si>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</si>
  <si>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</si>
  <si>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</si>
  <si>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</si>
  <si>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</si>
  <si>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</si>
  <si>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</si>
  <si>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</si>
  <si>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</si>
  <si>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</si>
  <si>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</si>
  <si>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</si>
  <si>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</si>
  <si>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</si>
  <si>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</si>
  <si>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</si>
  <si>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</si>
  <si>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</si>
  <si>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</si>
  <si>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</si>
  <si>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</si>
  <si>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</si>
  <si>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</si>
  <si>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</si>
  <si>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</si>
  <si>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</si>
  <si>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</si>
  <si>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</si>
  <si>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</si>
  <si>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</si>
  <si>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</si>
  <si>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</si>
  <si>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</si>
  <si>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</si>
  <si>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</si>
  <si>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</si>
  <si>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</si>
  <si>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</si>
  <si>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</si>
  <si>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</si>
  <si>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</si>
  <si>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</si>
  <si>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</si>
  <si>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</si>
  <si>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</si>
  <si>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</si>
  <si>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</si>
  <si>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</si>
  <si>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</si>
  <si>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</si>
  <si>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</si>
  <si>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</si>
  <si>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</si>
  <si>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</si>
  <si>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</si>
  <si>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</si>
  <si>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</si>
  <si>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</si>
  <si>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</si>
  <si>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</si>
  <si>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</si>
  <si>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</si>
  <si>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</si>
  <si>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</si>
  <si>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</si>
  <si>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</si>
  <si>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</si>
  <si>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</si>
  <si>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</si>
  <si>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</si>
  <si>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</si>
  <si>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</si>
  <si>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</si>
  <si>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</si>
  <si>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</si>
  <si>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</si>
  <si>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</si>
  <si>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</si>
  <si>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</si>
  <si>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</si>
  <si>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</si>
  <si>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</si>
  <si>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</si>
  <si>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</si>
  <si>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</si>
  <si>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</si>
  <si>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</si>
  <si>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</si>
  <si>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</si>
  <si>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</si>
  <si>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</si>
  <si>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</si>
  <si>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</si>
  <si>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</si>
  <si>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</si>
  <si>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</si>
  <si>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</si>
  <si>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</si>
  <si>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</si>
  <si>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</si>
  <si>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</si>
  <si>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</si>
  <si>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</si>
  <si>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</si>
  <si>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</si>
  <si>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</si>
  <si>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</si>
  <si>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</si>
  <si>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</si>
  <si>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</si>
  <si>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</si>
  <si>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</si>
  <si>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</si>
  <si>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</si>
  <si>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</si>
  <si>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</si>
  <si>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</si>
  <si>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</si>
  <si>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</si>
  <si>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</si>
  <si>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</si>
  <si>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</si>
  <si>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</si>
  <si>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</si>
  <si>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</si>
  <si>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</si>
  <si>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</si>
  <si>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</si>
  <si>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</si>
  <si>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</si>
  <si>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</si>
  <si>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</si>
  <si>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</si>
  <si>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</si>
  <si>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</si>
  <si>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</si>
  <si>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</si>
  <si>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</si>
  <si>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</si>
  <si>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</si>
  <si>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</si>
  <si>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</si>
  <si>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</si>
  <si>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</si>
  <si>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</si>
  <si>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</si>
  <si>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</si>
  <si>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</si>
  <si>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</si>
  <si>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</si>
  <si>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</si>
  <si>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</si>
  <si>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</si>
  <si>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</si>
  <si>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</si>
  <si>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</si>
  <si>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</si>
  <si>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</si>
  <si>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</si>
  <si>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10/3</t>
  </si>
  <si>
    <t>10/4</t>
  </si>
  <si>
    <t>10/5</t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</si>
  <si>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</si>
  <si>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</si>
  <si>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</si>
  <si>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</si>
  <si>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</si>
  <si>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</si>
  <si>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</si>
  <si>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09/25</t>
    <phoneticPr fontId="20" type="noConversion"/>
  </si>
  <si>
    <t>AL</t>
    <phoneticPr fontId="20" type="noConversion"/>
  </si>
  <si>
    <t>09/28</t>
    <phoneticPr fontId="20" type="noConversion"/>
  </si>
  <si>
    <t>A</t>
    <phoneticPr fontId="20" type="noConversion"/>
  </si>
  <si>
    <t>09/28</t>
    <phoneticPr fontId="20" type="noConversion"/>
  </si>
  <si>
    <t>AL</t>
    <phoneticPr fontId="20" type="noConversion"/>
  </si>
  <si>
    <t>√</t>
    <phoneticPr fontId="20" type="noConversion"/>
  </si>
  <si>
    <t>09/29</t>
    <phoneticPr fontId="20" type="noConversion"/>
  </si>
  <si>
    <t>09/29</t>
    <phoneticPr fontId="20" type="noConversion"/>
  </si>
  <si>
    <t>AL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</si>
  <si>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</si>
  <si>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</si>
  <si>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</si>
  <si>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10月</t>
    <phoneticPr fontId="20" type="noConversion"/>
  </si>
  <si>
    <t>10/05</t>
    <phoneticPr fontId="20" type="noConversion"/>
  </si>
  <si>
    <t>AL</t>
    <phoneticPr fontId="20" type="noConversion"/>
  </si>
  <si>
    <t>10/08</t>
    <phoneticPr fontId="20" type="noConversion"/>
  </si>
  <si>
    <t>10/09</t>
    <phoneticPr fontId="20" type="noConversion"/>
  </si>
  <si>
    <t>10/05</t>
    <phoneticPr fontId="20" type="noConversion"/>
  </si>
  <si>
    <t>A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</si>
</sst>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3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opLeftCell="B1" zoomScaleNormal="100" workbookViewId="0">
      <selection activeCell="E1" sqref="E1:Y1048576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0.69140625" style="11" bestFit="1" customWidth="1"/>
    <col min="5" max="8" width="4.4609375" style="11" hidden="1" customWidth="1"/>
    <col min="9" max="9" width="2.07421875" style="11" hidden="1" customWidth="1"/>
    <col min="10" max="10" width="2.4609375" style="11" hidden="1" customWidth="1"/>
    <col min="11" max="11" width="1.3828125" style="11" hidden="1" customWidth="1"/>
    <col min="12" max="12" width="3.23046875" style="11" hidden="1" customWidth="1"/>
    <col min="13" max="13" width="3.3828125" style="11" hidden="1" customWidth="1"/>
    <col min="14" max="14" width="3.61328125" style="11" hidden="1" customWidth="1"/>
    <col min="15" max="15" width="5.765625" style="11" hidden="1" customWidth="1"/>
    <col min="16" max="16" width="6.765625" style="11" hidden="1" customWidth="1"/>
    <col min="17" max="17" width="5.4609375" style="11" hidden="1" customWidth="1"/>
    <col min="18" max="18" width="6.69140625" style="11" hidden="1" customWidth="1"/>
    <col min="19" max="19" width="4.4609375" style="11" hidden="1" customWidth="1"/>
    <col min="20" max="20" width="5.61328125" style="11" hidden="1" customWidth="1"/>
    <col min="21" max="21" width="5" style="11" hidden="1" customWidth="1"/>
    <col min="22" max="22" width="4.4609375" style="11" hidden="1" customWidth="1"/>
    <col min="23" max="23" width="6.3828125" style="11" hidden="1" customWidth="1"/>
    <col min="24" max="24" width="4.4609375" style="11" hidden="1" customWidth="1"/>
    <col min="25" max="25" width="6.3828125" style="11" hidden="1" customWidth="1"/>
    <col min="26" max="26" width="5.921875" style="11" customWidth="1"/>
    <col min="27" max="27" width="5.15234375" style="11" customWidth="1"/>
    <col min="28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2" t="s">
        <v>22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23</v>
      </c>
      <c r="AA1" s="1" t="s">
        <v>468</v>
      </c>
      <c r="AB1" s="1" t="s">
        <v>468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60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415</v>
      </c>
      <c r="V2" s="9" t="s">
        <v>417</v>
      </c>
      <c r="W2" s="9" t="s">
        <v>418</v>
      </c>
      <c r="X2" s="9" t="s">
        <v>454</v>
      </c>
      <c r="Y2" s="9" t="s">
        <v>457</v>
      </c>
      <c r="Z2" s="9" t="s">
        <v>463</v>
      </c>
      <c r="AA2" s="9" t="s">
        <v>469</v>
      </c>
      <c r="AB2" s="9" t="s">
        <v>471</v>
      </c>
      <c r="AC2" s="9" t="s">
        <v>472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420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398</v>
      </c>
      <c r="AA3" s="14" t="s">
        <v>398</v>
      </c>
      <c r="AB3" s="14" t="s">
        <v>398</v>
      </c>
      <c r="AC3" s="14" t="s">
        <v>398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416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398</v>
      </c>
      <c r="AA4" s="14" t="s">
        <v>398</v>
      </c>
      <c r="AB4" s="14" t="s">
        <v>398</v>
      </c>
      <c r="AC4" s="14" t="s">
        <v>398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398</v>
      </c>
      <c r="AA5" s="53" t="s">
        <v>404</v>
      </c>
      <c r="AB5" s="14" t="s">
        <v>398</v>
      </c>
      <c r="AC5" s="14" t="s">
        <v>398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0.96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398</v>
      </c>
      <c r="AA6" s="14" t="s">
        <v>398</v>
      </c>
      <c r="AB6" s="14" t="s">
        <v>398</v>
      </c>
      <c r="AC6" s="14" t="s">
        <v>398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398</v>
      </c>
      <c r="AA7" s="14" t="s">
        <v>398</v>
      </c>
      <c r="AB7" s="14" t="s">
        <v>398</v>
      </c>
      <c r="AC7" s="14" t="s">
        <v>398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398</v>
      </c>
      <c r="AA8" s="14" t="s">
        <v>398</v>
      </c>
      <c r="AB8" s="14" t="s">
        <v>398</v>
      </c>
      <c r="AC8" s="14" t="s">
        <v>398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398</v>
      </c>
      <c r="AA9" s="14" t="s">
        <v>398</v>
      </c>
      <c r="AB9" s="14" t="s">
        <v>398</v>
      </c>
      <c r="AC9" s="14" t="s">
        <v>398</v>
      </c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0.96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60" t="s">
        <v>403</v>
      </c>
      <c r="AA10" s="14" t="s">
        <v>398</v>
      </c>
      <c r="AB10" s="14" t="s">
        <v>398</v>
      </c>
      <c r="AC10" s="14" t="s">
        <v>398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398</v>
      </c>
      <c r="AA11" s="14" t="s">
        <v>398</v>
      </c>
      <c r="AB11" s="14" t="s">
        <v>398</v>
      </c>
      <c r="AC11" s="14" t="s">
        <v>398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458</v>
      </c>
      <c r="W12" s="53" t="s">
        <v>419</v>
      </c>
      <c r="X12" s="14" t="s">
        <v>398</v>
      </c>
      <c r="Y12" s="14" t="s">
        <v>398</v>
      </c>
      <c r="Z12" s="14" t="s">
        <v>398</v>
      </c>
      <c r="AA12" s="14" t="s">
        <v>398</v>
      </c>
      <c r="AB12" s="14" t="s">
        <v>398</v>
      </c>
      <c r="AC12" s="14" t="s">
        <v>398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0.92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398</v>
      </c>
      <c r="AA13" s="14" t="s">
        <v>398</v>
      </c>
      <c r="AB13" s="14" t="s">
        <v>398</v>
      </c>
      <c r="AC13" s="14" t="s">
        <v>398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398</v>
      </c>
      <c r="AA14" s="14" t="s">
        <v>398</v>
      </c>
      <c r="AB14" s="14" t="s">
        <v>398</v>
      </c>
      <c r="AC14" s="14" t="s">
        <v>398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398</v>
      </c>
      <c r="AA15" s="14" t="s">
        <v>398</v>
      </c>
      <c r="AB15" s="14" t="s">
        <v>398</v>
      </c>
      <c r="AC15" s="14" t="s">
        <v>398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398</v>
      </c>
      <c r="AA16" s="14" t="s">
        <v>398</v>
      </c>
      <c r="AB16" s="14" t="s">
        <v>398</v>
      </c>
      <c r="AC16" s="14" t="s">
        <v>398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398</v>
      </c>
      <c r="AA17" s="14" t="s">
        <v>398</v>
      </c>
      <c r="AB17" s="14" t="s">
        <v>398</v>
      </c>
      <c r="AC17" s="14" t="s">
        <v>398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398</v>
      </c>
      <c r="AA18" s="53" t="s">
        <v>404</v>
      </c>
      <c r="AB18" s="14" t="s">
        <v>398</v>
      </c>
      <c r="AC18" s="14" t="s">
        <v>398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0.96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398</v>
      </c>
      <c r="AA19" s="14" t="s">
        <v>398</v>
      </c>
      <c r="AB19" s="14" t="s">
        <v>398</v>
      </c>
      <c r="AC19" s="14" t="s">
        <v>398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398</v>
      </c>
      <c r="AA20" s="14" t="s">
        <v>398</v>
      </c>
      <c r="AB20" s="14" t="s">
        <v>398</v>
      </c>
      <c r="AC20" s="14" t="s">
        <v>398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398</v>
      </c>
      <c r="AA21" s="14" t="s">
        <v>398</v>
      </c>
      <c r="AB21" s="14" t="s">
        <v>398</v>
      </c>
      <c r="AC21" s="14" t="s">
        <v>398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398</v>
      </c>
      <c r="AA22" s="14" t="s">
        <v>398</v>
      </c>
      <c r="AB22" s="14" t="s">
        <v>398</v>
      </c>
      <c r="AC22" s="14" t="s">
        <v>398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398</v>
      </c>
      <c r="AA23" s="53" t="s">
        <v>404</v>
      </c>
      <c r="AB23" s="14" t="s">
        <v>398</v>
      </c>
      <c r="AC23" s="54" t="s">
        <v>470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0.96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398</v>
      </c>
      <c r="AA24" s="14" t="s">
        <v>398</v>
      </c>
      <c r="AB24" s="14" t="s">
        <v>398</v>
      </c>
      <c r="AC24" s="14" t="s">
        <v>398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14" t="s">
        <v>398</v>
      </c>
      <c r="AA25" s="14" t="s">
        <v>398</v>
      </c>
      <c r="AB25" s="14" t="s">
        <v>398</v>
      </c>
      <c r="AC25" s="14" t="s">
        <v>398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398</v>
      </c>
      <c r="AA26" s="14" t="s">
        <v>398</v>
      </c>
      <c r="AB26" s="14" t="s">
        <v>398</v>
      </c>
      <c r="AC26" s="14" t="s">
        <v>398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398</v>
      </c>
      <c r="AA27" s="14" t="s">
        <v>398</v>
      </c>
      <c r="AB27" s="14" t="s">
        <v>398</v>
      </c>
      <c r="AC27" s="14" t="s">
        <v>398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398</v>
      </c>
      <c r="AA28" s="14" t="s">
        <v>398</v>
      </c>
      <c r="AB28" s="14" t="s">
        <v>398</v>
      </c>
      <c r="AC28" s="14" t="s">
        <v>398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398</v>
      </c>
      <c r="AA29" s="14" t="s">
        <v>398</v>
      </c>
      <c r="AB29" s="14" t="s">
        <v>398</v>
      </c>
      <c r="AC29" s="14" t="s">
        <v>398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398</v>
      </c>
      <c r="AA30" s="14" t="s">
        <v>398</v>
      </c>
      <c r="AB30" s="14" t="s">
        <v>398</v>
      </c>
      <c r="AC30" s="14" t="s">
        <v>398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398</v>
      </c>
      <c r="AA31" s="14" t="s">
        <v>398</v>
      </c>
      <c r="AB31" s="14" t="s">
        <v>398</v>
      </c>
      <c r="AC31" s="14" t="s">
        <v>398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398</v>
      </c>
      <c r="AA32" s="14" t="s">
        <v>398</v>
      </c>
      <c r="AB32" s="14" t="s">
        <v>398</v>
      </c>
      <c r="AC32" s="14" t="s">
        <v>398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398</v>
      </c>
      <c r="AA33" s="54" t="s">
        <v>470</v>
      </c>
      <c r="AB33" s="14" t="s">
        <v>398</v>
      </c>
      <c r="AC33" s="14" t="s">
        <v>398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398</v>
      </c>
      <c r="AA34" s="14" t="s">
        <v>398</v>
      </c>
      <c r="AB34" s="14" t="s">
        <v>398</v>
      </c>
      <c r="AC34" s="14" t="s">
        <v>398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398</v>
      </c>
      <c r="AA35" s="14" t="s">
        <v>398</v>
      </c>
      <c r="AB35" s="14" t="s">
        <v>398</v>
      </c>
      <c r="AC35" s="14" t="s">
        <v>398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398</v>
      </c>
      <c r="AA36" s="14" t="s">
        <v>398</v>
      </c>
      <c r="AB36" s="14" t="s">
        <v>398</v>
      </c>
      <c r="AC36" s="14" t="s">
        <v>398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398</v>
      </c>
      <c r="AA37" s="14" t="s">
        <v>398</v>
      </c>
      <c r="AB37" s="14" t="s">
        <v>398</v>
      </c>
      <c r="AC37" s="14" t="s">
        <v>398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398</v>
      </c>
      <c r="AA38" s="14" t="s">
        <v>398</v>
      </c>
      <c r="AB38" s="14" t="s">
        <v>398</v>
      </c>
      <c r="AC38" s="14" t="s">
        <v>398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398</v>
      </c>
      <c r="AA39" s="14" t="s">
        <v>398</v>
      </c>
      <c r="AB39" s="14" t="s">
        <v>398</v>
      </c>
      <c r="AC39" s="14" t="s">
        <v>398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398</v>
      </c>
      <c r="AA40" s="14" t="s">
        <v>398</v>
      </c>
      <c r="AB40" s="14" t="s">
        <v>398</v>
      </c>
      <c r="AC40" s="14" t="s">
        <v>398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398</v>
      </c>
      <c r="AA41" s="14" t="s">
        <v>398</v>
      </c>
      <c r="AB41" s="14" t="s">
        <v>398</v>
      </c>
      <c r="AC41" s="14" t="s">
        <v>398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398</v>
      </c>
      <c r="AA42" s="14" t="s">
        <v>398</v>
      </c>
      <c r="AB42" s="14" t="s">
        <v>398</v>
      </c>
      <c r="AC42" s="14" t="s">
        <v>398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398</v>
      </c>
      <c r="AA43" s="14" t="s">
        <v>398</v>
      </c>
      <c r="AB43" s="14" t="s">
        <v>398</v>
      </c>
      <c r="AC43" s="14" t="s">
        <v>398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398</v>
      </c>
      <c r="AA44" s="14" t="s">
        <v>398</v>
      </c>
      <c r="AB44" s="14" t="s">
        <v>398</v>
      </c>
      <c r="AC44" s="14" t="s">
        <v>398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398</v>
      </c>
      <c r="AA45" s="14" t="s">
        <v>404</v>
      </c>
      <c r="AB45" s="14" t="s">
        <v>398</v>
      </c>
      <c r="AC45" s="14" t="s">
        <v>398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0.96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398</v>
      </c>
      <c r="AA46" s="14" t="s">
        <v>398</v>
      </c>
      <c r="AB46" s="14" t="s">
        <v>398</v>
      </c>
      <c r="AC46" s="14" t="s">
        <v>398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398</v>
      </c>
      <c r="AA47" s="14" t="s">
        <v>398</v>
      </c>
      <c r="AB47" s="14" t="s">
        <v>398</v>
      </c>
      <c r="AC47" s="14" t="s">
        <v>398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398</v>
      </c>
      <c r="AA48" s="14" t="s">
        <v>398</v>
      </c>
      <c r="AB48" s="14" t="s">
        <v>398</v>
      </c>
      <c r="AC48" s="14" t="s">
        <v>398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398</v>
      </c>
      <c r="AA49" s="14" t="s">
        <v>398</v>
      </c>
      <c r="AB49" s="14" t="s">
        <v>398</v>
      </c>
      <c r="AC49" s="14" t="s">
        <v>398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1</v>
      </c>
      <c r="AA52" s="50">
        <f t="shared" si="1"/>
        <v>0.91489361702127658</v>
      </c>
      <c r="AB52" s="50">
        <f t="shared" ref="AB52:AM52" si="2">(COUNTIF(AB3:AB49,"√") + COUNTIF(AB3:AB49,"AL"))/47</f>
        <v>1</v>
      </c>
      <c r="AC52" s="50">
        <f t="shared" si="2"/>
        <v>1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46</v>
      </c>
      <c r="AA53" s="51">
        <f t="shared" si="5"/>
        <v>42</v>
      </c>
      <c r="AB53" s="51">
        <f t="shared" ref="AB53:AM53" si="6">COUNTIF(AB3:AB49,"√")+COUNTIF(AB3:AB49,"L")</f>
        <v>47</v>
      </c>
      <c r="AC53" s="51">
        <f t="shared" si="6"/>
        <v>46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1</v>
      </c>
      <c r="AA54" s="51">
        <f t="shared" si="9"/>
        <v>1</v>
      </c>
      <c r="AB54" s="51">
        <f t="shared" ref="AB54:AM54" si="10">COUNTIF(AB3:AB49,"AL")</f>
        <v>0</v>
      </c>
      <c r="AC54" s="51">
        <f t="shared" si="10"/>
        <v>1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4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0.98723404255319147</v>
      </c>
    </row>
    <row r="56" spans="1:90" s="11" customFormat="1">
      <c r="C56" s="27"/>
      <c r="CL56" s="34"/>
    </row>
    <row r="57" spans="1:90" ht="15.6">
      <c r="B57" s="61" t="s">
        <v>19</v>
      </c>
      <c r="C57" s="61"/>
      <c r="D57" s="61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40</v>
      </c>
      <c r="AA57" s="46">
        <f t="shared" si="17"/>
        <v>41</v>
      </c>
      <c r="AB57" s="46">
        <f t="shared" ref="AB57:AM57" si="18">WEEKNUM(AB2)</f>
        <v>41</v>
      </c>
      <c r="AC57" s="46">
        <f t="shared" si="18"/>
        <v>41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abSelected="1" topLeftCell="B27" zoomScaleNormal="100" workbookViewId="0">
      <selection activeCell="Y3" sqref="Y3:Y49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hidden="1" customWidth="1"/>
    <col min="6" max="6" width="6.69140625" style="11" hidden="1" customWidth="1"/>
    <col min="7" max="7" width="5.765625" style="11" hidden="1" customWidth="1"/>
    <col min="8" max="8" width="6.23046875" style="11" hidden="1" customWidth="1"/>
    <col min="9" max="9" width="6" style="11" hidden="1" customWidth="1"/>
    <col min="10" max="10" width="5.3828125" style="11" hidden="1" customWidth="1"/>
    <col min="11" max="11" width="5.61328125" style="11" hidden="1" customWidth="1"/>
    <col min="12" max="12" width="5.3828125" style="11" hidden="1" customWidth="1"/>
    <col min="13" max="13" width="5.765625" style="11" hidden="1" customWidth="1"/>
    <col min="14" max="14" width="6" style="11" hidden="1" customWidth="1"/>
    <col min="15" max="15" width="6.4609375" style="11" hidden="1" customWidth="1"/>
    <col min="16" max="17" width="6" style="11" hidden="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2" t="s">
        <v>21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468</v>
      </c>
      <c r="X1" s="1" t="s">
        <v>468</v>
      </c>
      <c r="Y1" s="1" t="s">
        <v>468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414</v>
      </c>
      <c r="S2" s="9" t="s">
        <v>455</v>
      </c>
      <c r="T2" s="9" t="s">
        <v>455</v>
      </c>
      <c r="U2" s="9" t="s">
        <v>459</v>
      </c>
      <c r="V2" s="9" t="s">
        <v>462</v>
      </c>
      <c r="W2" s="9" t="s">
        <v>473</v>
      </c>
      <c r="X2" s="9" t="s">
        <v>472</v>
      </c>
      <c r="Y2" s="9" t="s">
        <v>472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461</v>
      </c>
      <c r="V3" s="14" t="s">
        <v>461</v>
      </c>
      <c r="W3" s="14" t="s">
        <v>398</v>
      </c>
      <c r="X3" s="14" t="s">
        <v>398</v>
      </c>
      <c r="Y3" s="14" t="s">
        <v>398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461</v>
      </c>
      <c r="W4" s="54" t="s">
        <v>470</v>
      </c>
      <c r="X4" s="14" t="s">
        <v>398</v>
      </c>
      <c r="Y4" s="14" t="s">
        <v>398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461</v>
      </c>
      <c r="W5" s="14" t="s">
        <v>398</v>
      </c>
      <c r="X5" s="14" t="s">
        <v>398</v>
      </c>
      <c r="Y5" s="14" t="s">
        <v>398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461</v>
      </c>
      <c r="W6" s="14" t="s">
        <v>398</v>
      </c>
      <c r="X6" s="14" t="s">
        <v>398</v>
      </c>
      <c r="Y6" s="14" t="s">
        <v>398</v>
      </c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461</v>
      </c>
      <c r="W7" s="14" t="s">
        <v>398</v>
      </c>
      <c r="X7" s="14" t="s">
        <v>398</v>
      </c>
      <c r="Y7" s="14" t="s">
        <v>398</v>
      </c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461</v>
      </c>
      <c r="W8" s="54" t="s">
        <v>470</v>
      </c>
      <c r="X8" s="14" t="s">
        <v>398</v>
      </c>
      <c r="Y8" s="14" t="s">
        <v>398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461</v>
      </c>
      <c r="W9" s="14" t="s">
        <v>398</v>
      </c>
      <c r="X9" s="14" t="s">
        <v>398</v>
      </c>
      <c r="Y9" s="14" t="s">
        <v>398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461</v>
      </c>
      <c r="W10" s="14" t="s">
        <v>398</v>
      </c>
      <c r="X10" s="14" t="s">
        <v>398</v>
      </c>
      <c r="Y10" s="14" t="s">
        <v>398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461</v>
      </c>
      <c r="W11" s="14" t="s">
        <v>398</v>
      </c>
      <c r="X11" s="14" t="s">
        <v>398</v>
      </c>
      <c r="Y11" s="14" t="s">
        <v>398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461</v>
      </c>
      <c r="W12" s="14" t="s">
        <v>398</v>
      </c>
      <c r="X12" s="14" t="s">
        <v>398</v>
      </c>
      <c r="Y12" s="14" t="s">
        <v>398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461</v>
      </c>
      <c r="W13" s="14" t="s">
        <v>398</v>
      </c>
      <c r="X13" s="14" t="s">
        <v>398</v>
      </c>
      <c r="Y13" s="14" t="s">
        <v>398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461</v>
      </c>
      <c r="W14" s="14" t="s">
        <v>398</v>
      </c>
      <c r="X14" s="14" t="s">
        <v>398</v>
      </c>
      <c r="Y14" s="14" t="s">
        <v>398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461</v>
      </c>
      <c r="W15" s="14" t="s">
        <v>398</v>
      </c>
      <c r="X15" s="14" t="s">
        <v>398</v>
      </c>
      <c r="Y15" s="14" t="s">
        <v>398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461</v>
      </c>
      <c r="W16" s="14" t="s">
        <v>398</v>
      </c>
      <c r="X16" s="14" t="s">
        <v>398</v>
      </c>
      <c r="Y16" s="14" t="s">
        <v>398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461</v>
      </c>
      <c r="W17" s="14" t="s">
        <v>398</v>
      </c>
      <c r="X17" s="14" t="s">
        <v>398</v>
      </c>
      <c r="Y17" s="14" t="s">
        <v>398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461</v>
      </c>
      <c r="W18" s="14" t="s">
        <v>398</v>
      </c>
      <c r="X18" s="14" t="s">
        <v>398</v>
      </c>
      <c r="Y18" s="14" t="s">
        <v>398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461</v>
      </c>
      <c r="W19" s="14" t="s">
        <v>398</v>
      </c>
      <c r="X19" s="14" t="s">
        <v>398</v>
      </c>
      <c r="Y19" s="14" t="s">
        <v>398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54" t="s">
        <v>456</v>
      </c>
      <c r="T20" s="54" t="s">
        <v>456</v>
      </c>
      <c r="U20" s="54" t="s">
        <v>460</v>
      </c>
      <c r="V20" s="54" t="s">
        <v>464</v>
      </c>
      <c r="W20" s="14" t="s">
        <v>398</v>
      </c>
      <c r="X20" s="14" t="s">
        <v>398</v>
      </c>
      <c r="Y20" s="14" t="s">
        <v>398</v>
      </c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461</v>
      </c>
      <c r="W21" s="14" t="s">
        <v>398</v>
      </c>
      <c r="X21" s="14" t="s">
        <v>398</v>
      </c>
      <c r="Y21" s="14" t="s">
        <v>398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461</v>
      </c>
      <c r="W22" s="14" t="s">
        <v>398</v>
      </c>
      <c r="X22" s="14" t="s">
        <v>398</v>
      </c>
      <c r="Y22" s="14" t="s">
        <v>398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461</v>
      </c>
      <c r="W23" s="14" t="s">
        <v>398</v>
      </c>
      <c r="X23" s="14" t="s">
        <v>398</v>
      </c>
      <c r="Y23" s="14" t="s">
        <v>398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461</v>
      </c>
      <c r="W24" s="14" t="s">
        <v>398</v>
      </c>
      <c r="X24" s="14" t="s">
        <v>398</v>
      </c>
      <c r="Y24" s="14" t="s">
        <v>398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461</v>
      </c>
      <c r="W25" s="14" t="s">
        <v>398</v>
      </c>
      <c r="X25" s="14" t="s">
        <v>398</v>
      </c>
      <c r="Y25" s="14" t="s">
        <v>398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461</v>
      </c>
      <c r="W26" s="14" t="s">
        <v>398</v>
      </c>
      <c r="X26" s="14" t="s">
        <v>398</v>
      </c>
      <c r="Y26" s="14" t="s">
        <v>398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461</v>
      </c>
      <c r="W27" s="14" t="s">
        <v>398</v>
      </c>
      <c r="X27" s="14" t="s">
        <v>398</v>
      </c>
      <c r="Y27" s="14" t="s">
        <v>398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461</v>
      </c>
      <c r="W28" s="14" t="s">
        <v>398</v>
      </c>
      <c r="X28" s="14" t="s">
        <v>398</v>
      </c>
      <c r="Y28" s="14" t="s">
        <v>398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461</v>
      </c>
      <c r="W29" s="14" t="s">
        <v>398</v>
      </c>
      <c r="X29" s="14" t="s">
        <v>398</v>
      </c>
      <c r="Y29" s="14" t="s">
        <v>398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461</v>
      </c>
      <c r="W30" s="54" t="s">
        <v>470</v>
      </c>
      <c r="X30" s="14" t="s">
        <v>398</v>
      </c>
      <c r="Y30" s="14" t="s">
        <v>398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461</v>
      </c>
      <c r="W31" s="14" t="s">
        <v>398</v>
      </c>
      <c r="X31" s="14" t="s">
        <v>398</v>
      </c>
      <c r="Y31" s="14" t="s">
        <v>398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461</v>
      </c>
      <c r="W32" s="14" t="s">
        <v>398</v>
      </c>
      <c r="X32" s="14" t="s">
        <v>398</v>
      </c>
      <c r="Y32" s="14" t="s">
        <v>398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461</v>
      </c>
      <c r="W33" s="14" t="s">
        <v>398</v>
      </c>
      <c r="X33" s="14" t="s">
        <v>398</v>
      </c>
      <c r="Y33" s="14" t="s">
        <v>398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461</v>
      </c>
      <c r="W34" s="14" t="s">
        <v>398</v>
      </c>
      <c r="X34" s="14" t="s">
        <v>398</v>
      </c>
      <c r="Y34" s="14" t="s">
        <v>398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461</v>
      </c>
      <c r="W35" s="14" t="s">
        <v>398</v>
      </c>
      <c r="X35" s="14" t="s">
        <v>398</v>
      </c>
      <c r="Y35" s="14" t="s">
        <v>398</v>
      </c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54" t="s">
        <v>460</v>
      </c>
      <c r="V36" s="54" t="s">
        <v>464</v>
      </c>
      <c r="W36" s="53" t="s">
        <v>474</v>
      </c>
      <c r="X36" s="14" t="s">
        <v>398</v>
      </c>
      <c r="Y36" s="14" t="s">
        <v>398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0.95238095238095233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461</v>
      </c>
      <c r="W37" s="14" t="s">
        <v>398</v>
      </c>
      <c r="X37" s="14" t="s">
        <v>398</v>
      </c>
      <c r="Y37" s="14" t="s">
        <v>398</v>
      </c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461</v>
      </c>
      <c r="W38" s="14" t="s">
        <v>398</v>
      </c>
      <c r="X38" s="14" t="s">
        <v>398</v>
      </c>
      <c r="Y38" s="14" t="s">
        <v>398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461</v>
      </c>
      <c r="W39" s="14" t="s">
        <v>398</v>
      </c>
      <c r="X39" s="14" t="s">
        <v>398</v>
      </c>
      <c r="Y39" s="14" t="s">
        <v>398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461</v>
      </c>
      <c r="W40" s="14" t="s">
        <v>398</v>
      </c>
      <c r="X40" s="14" t="s">
        <v>398</v>
      </c>
      <c r="Y40" s="14" t="s">
        <v>398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461</v>
      </c>
      <c r="W41" s="14" t="s">
        <v>398</v>
      </c>
      <c r="X41" s="14" t="s">
        <v>398</v>
      </c>
      <c r="Y41" s="14" t="s">
        <v>398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461</v>
      </c>
      <c r="W42" s="14" t="s">
        <v>398</v>
      </c>
      <c r="X42" s="14" t="s">
        <v>398</v>
      </c>
      <c r="Y42" s="14" t="s">
        <v>398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461</v>
      </c>
      <c r="W43" s="14" t="s">
        <v>398</v>
      </c>
      <c r="X43" s="14" t="s">
        <v>398</v>
      </c>
      <c r="Y43" s="14" t="s">
        <v>398</v>
      </c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461</v>
      </c>
      <c r="W44" s="14" t="s">
        <v>398</v>
      </c>
      <c r="X44" s="14" t="s">
        <v>398</v>
      </c>
      <c r="Y44" s="14" t="s">
        <v>398</v>
      </c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461</v>
      </c>
      <c r="W45" s="14" t="s">
        <v>398</v>
      </c>
      <c r="X45" s="14" t="s">
        <v>398</v>
      </c>
      <c r="Y45" s="14" t="s">
        <v>398</v>
      </c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461</v>
      </c>
      <c r="W46" s="14" t="s">
        <v>398</v>
      </c>
      <c r="X46" s="14" t="s">
        <v>398</v>
      </c>
      <c r="Y46" s="14" t="s">
        <v>398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461</v>
      </c>
      <c r="W47" s="14" t="s">
        <v>398</v>
      </c>
      <c r="X47" s="14" t="s">
        <v>398</v>
      </c>
      <c r="Y47" s="14" t="s">
        <v>398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461</v>
      </c>
      <c r="W48" s="14" t="s">
        <v>398</v>
      </c>
      <c r="X48" s="14" t="s">
        <v>398</v>
      </c>
      <c r="Y48" s="14" t="s">
        <v>398</v>
      </c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461</v>
      </c>
      <c r="W49" s="14" t="s">
        <v>398</v>
      </c>
      <c r="X49" s="14" t="s">
        <v>398</v>
      </c>
      <c r="Y49" s="14" t="s">
        <v>398</v>
      </c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0.97872340425531912</v>
      </c>
      <c r="X53" s="50">
        <f t="shared" si="1"/>
        <v>1</v>
      </c>
      <c r="Y53" s="50">
        <f t="shared" si="1"/>
        <v>1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46</v>
      </c>
      <c r="T54" s="51">
        <f t="shared" si="6"/>
        <v>46</v>
      </c>
      <c r="U54" s="51">
        <f t="shared" si="6"/>
        <v>45</v>
      </c>
      <c r="V54" s="51">
        <f t="shared" si="6"/>
        <v>45</v>
      </c>
      <c r="W54" s="51">
        <f t="shared" si="6"/>
        <v>43</v>
      </c>
      <c r="X54" s="51">
        <f t="shared" si="6"/>
        <v>47</v>
      </c>
      <c r="Y54" s="51">
        <f t="shared" si="6"/>
        <v>47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1</v>
      </c>
      <c r="T55" s="51">
        <f t="shared" si="11"/>
        <v>1</v>
      </c>
      <c r="U55" s="51">
        <f t="shared" si="11"/>
        <v>2</v>
      </c>
      <c r="V55" s="51">
        <f t="shared" si="11"/>
        <v>2</v>
      </c>
      <c r="W55" s="51">
        <f t="shared" si="11"/>
        <v>3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1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0.99883855981416947</v>
      </c>
    </row>
    <row r="57" spans="1:90" s="11" customFormat="1">
      <c r="C57" s="27"/>
      <c r="CL57" s="34"/>
    </row>
    <row r="58" spans="1:90" s="11" customFormat="1" ht="15.6">
      <c r="B58" s="61" t="s">
        <v>19</v>
      </c>
      <c r="C58" s="61"/>
      <c r="D58" s="61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39</v>
      </c>
      <c r="T58" s="46">
        <f t="shared" si="21"/>
        <v>39</v>
      </c>
      <c r="U58" s="46">
        <f t="shared" si="21"/>
        <v>40</v>
      </c>
      <c r="V58" s="46">
        <f t="shared" si="21"/>
        <v>40</v>
      </c>
      <c r="W58" s="46">
        <f t="shared" si="21"/>
        <v>41</v>
      </c>
      <c r="X58" s="46">
        <f t="shared" si="21"/>
        <v>41</v>
      </c>
      <c r="Y58" s="46">
        <f t="shared" si="21"/>
        <v>41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N58"/>
  <sheetViews>
    <sheetView topLeftCell="J34" zoomScale="110" zoomScaleNormal="110" workbookViewId="0">
      <selection activeCell="P10" sqref="P10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11.765625" style="11" bestFit="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3" width="6.07421875" style="11" customWidth="1"/>
    <col min="24" max="24" width="7.3828125" style="34" customWidth="1"/>
    <col min="25" max="25" width="7.3828125" style="11" customWidth="1"/>
    <col min="26" max="26" width="6.23046875" style="11" customWidth="1"/>
    <col min="27" max="28" width="6.4609375" style="11" customWidth="1"/>
    <col min="29" max="29" width="6.23046875" style="11" customWidth="1"/>
    <col min="30" max="30" width="6.4609375" style="11" customWidth="1"/>
    <col min="31" max="33" width="6.07421875" style="11" customWidth="1"/>
    <col min="34" max="34" width="7.3828125" style="34" customWidth="1"/>
    <col min="35" max="35" width="7.3828125" style="11" customWidth="1"/>
    <col min="36" max="36" width="6.23046875" style="11" customWidth="1"/>
    <col min="37" max="38" width="6.4609375" style="11" customWidth="1"/>
    <col min="39" max="39" width="6.23046875" style="11" customWidth="1"/>
    <col min="40" max="40" width="6.4609375" style="11" customWidth="1"/>
    <col min="41" max="53" width="6.07421875" style="11" customWidth="1"/>
    <col min="54" max="54" width="7.3828125" style="34" customWidth="1"/>
    <col min="55" max="55" width="7.3828125" style="11" customWidth="1"/>
    <col min="56" max="56" width="6.23046875" style="11" customWidth="1"/>
    <col min="57" max="58" width="6.4609375" style="11" customWidth="1"/>
    <col min="59" max="59" width="6.23046875" style="11" customWidth="1"/>
    <col min="60" max="61" width="6.4609375" style="11" customWidth="1"/>
    <col min="62" max="62" width="6.23046875" style="11" customWidth="1"/>
    <col min="63" max="63" width="6.4609375" style="11" customWidth="1"/>
    <col min="64" max="64" width="4.4609375" style="11" bestFit="1" customWidth="1"/>
    <col min="65" max="65" width="6.23046875" style="11" customWidth="1"/>
    <col min="66" max="67" width="6.4609375" style="11" customWidth="1"/>
    <col min="68" max="68" width="6.23046875" style="11" customWidth="1"/>
    <col min="69" max="70" width="6.4609375" style="11" customWidth="1"/>
    <col min="71" max="71" width="6.23046875" style="11" customWidth="1"/>
    <col min="72" max="73" width="6.4609375" style="11" customWidth="1"/>
    <col min="74" max="313" width="16.69140625" style="11"/>
    <col min="314" max="16384" width="16.69140625" style="35"/>
  </cols>
  <sheetData>
    <row r="1" spans="1:16368" s="5" customFormat="1" ht="17.399999999999999">
      <c r="A1" s="62" t="s">
        <v>20</v>
      </c>
      <c r="B1" s="62"/>
      <c r="C1" s="62"/>
      <c r="D1" s="40" t="s">
        <v>223</v>
      </c>
      <c r="E1" s="1" t="s">
        <v>440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pans="1:16368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422</v>
      </c>
      <c r="F2" s="9" t="s">
        <v>423</v>
      </c>
      <c r="G2" s="9" t="s">
        <v>216</v>
      </c>
      <c r="H2" s="9" t="s">
        <v>424</v>
      </c>
      <c r="I2" s="9" t="s">
        <v>426</v>
      </c>
      <c r="J2" s="9" t="s">
        <v>427</v>
      </c>
      <c r="K2" s="9" t="s">
        <v>428</v>
      </c>
      <c r="L2" s="9" t="s">
        <v>429</v>
      </c>
      <c r="M2" s="9" t="s">
        <v>431</v>
      </c>
      <c r="N2" s="9" t="s">
        <v>432</v>
      </c>
      <c r="O2" s="9" t="s">
        <v>433</v>
      </c>
      <c r="P2" s="9" t="s">
        <v>434</v>
      </c>
      <c r="Q2" s="9" t="s">
        <v>436</v>
      </c>
      <c r="R2" s="9" t="s">
        <v>437</v>
      </c>
      <c r="S2" s="9" t="s">
        <v>438</v>
      </c>
      <c r="T2" s="9" t="s">
        <v>442</v>
      </c>
      <c r="U2" s="9" t="s">
        <v>465</v>
      </c>
      <c r="V2" s="9" t="s">
        <v>448</v>
      </c>
      <c r="W2" s="9" t="s">
        <v>450</v>
      </c>
      <c r="X2" s="9" t="s">
        <v>451</v>
      </c>
      <c r="Y2" s="9" t="s">
        <v>466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10" t="s">
        <v>8</v>
      </c>
    </row>
    <row r="3" spans="1:16368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439</v>
      </c>
      <c r="F3" s="53" t="s">
        <v>439</v>
      </c>
      <c r="G3" s="53" t="s">
        <v>439</v>
      </c>
      <c r="H3" s="53" t="s">
        <v>439</v>
      </c>
      <c r="I3" s="53" t="s">
        <v>439</v>
      </c>
      <c r="J3" s="53" t="s">
        <v>439</v>
      </c>
      <c r="K3" s="53" t="s">
        <v>439</v>
      </c>
      <c r="L3" s="53" t="s">
        <v>439</v>
      </c>
      <c r="M3" s="53" t="s">
        <v>439</v>
      </c>
      <c r="N3" s="53" t="s">
        <v>439</v>
      </c>
      <c r="O3" s="53" t="s">
        <v>439</v>
      </c>
      <c r="P3" s="53" t="s">
        <v>439</v>
      </c>
      <c r="Q3" s="53" t="s">
        <v>439</v>
      </c>
      <c r="R3" s="53" t="s">
        <v>439</v>
      </c>
      <c r="S3" s="53" t="s">
        <v>404</v>
      </c>
      <c r="T3" s="53" t="s">
        <v>404</v>
      </c>
      <c r="U3" s="53" t="s">
        <v>404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5">
        <f t="shared" ref="BV3:BV50" si="0">(COUNTIF(E3:BU3,"√") + COUNTIF(E3:BU3,"AL"))/COUNTA(E3:BU3)</f>
        <v>0</v>
      </c>
    </row>
    <row r="4" spans="1:16368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5">
        <f t="shared" si="0"/>
        <v>1</v>
      </c>
    </row>
    <row r="5" spans="1:16368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5">
        <f t="shared" si="0"/>
        <v>1</v>
      </c>
    </row>
    <row r="6" spans="1:16368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5">
        <f t="shared" si="0"/>
        <v>1</v>
      </c>
    </row>
    <row r="7" spans="1:16368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5">
        <f t="shared" si="0"/>
        <v>1</v>
      </c>
    </row>
    <row r="8" spans="1:16368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5">
        <f t="shared" si="0"/>
        <v>1</v>
      </c>
    </row>
    <row r="9" spans="1:16368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5">
        <f t="shared" si="0"/>
        <v>1</v>
      </c>
    </row>
    <row r="10" spans="1:16368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5">
        <f t="shared" si="0"/>
        <v>1</v>
      </c>
    </row>
    <row r="11" spans="1:16368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5">
        <f t="shared" si="0"/>
        <v>1</v>
      </c>
    </row>
    <row r="12" spans="1:16368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5">
        <f t="shared" si="0"/>
        <v>1</v>
      </c>
    </row>
    <row r="13" spans="1:16368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5">
        <f t="shared" si="0"/>
        <v>1</v>
      </c>
    </row>
    <row r="14" spans="1:16368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5">
        <f t="shared" si="0"/>
        <v>1</v>
      </c>
    </row>
    <row r="15" spans="1:16368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5">
        <f t="shared" si="0"/>
        <v>1</v>
      </c>
    </row>
    <row r="16" spans="1:16368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5">
        <f t="shared" si="0"/>
        <v>1</v>
      </c>
    </row>
    <row r="17" spans="1:74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5">
        <f t="shared" si="0"/>
        <v>1</v>
      </c>
    </row>
    <row r="18" spans="1:74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5">
        <f t="shared" si="0"/>
        <v>1</v>
      </c>
    </row>
    <row r="19" spans="1:74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5">
        <f t="shared" si="0"/>
        <v>1</v>
      </c>
    </row>
    <row r="20" spans="1:74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5">
        <f t="shared" si="0"/>
        <v>1</v>
      </c>
    </row>
    <row r="21" spans="1:74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5">
        <f t="shared" si="0"/>
        <v>1</v>
      </c>
    </row>
    <row r="22" spans="1:74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5">
        <f t="shared" si="0"/>
        <v>1</v>
      </c>
    </row>
    <row r="23" spans="1:74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5">
        <f t="shared" si="0"/>
        <v>1</v>
      </c>
    </row>
    <row r="24" spans="1:74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5">
        <f t="shared" si="0"/>
        <v>1</v>
      </c>
    </row>
    <row r="25" spans="1:74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5">
        <f t="shared" si="0"/>
        <v>1</v>
      </c>
    </row>
    <row r="26" spans="1:74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5">
        <f t="shared" si="0"/>
        <v>1</v>
      </c>
    </row>
    <row r="27" spans="1:74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5">
        <f t="shared" si="0"/>
        <v>1</v>
      </c>
    </row>
    <row r="28" spans="1:74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5">
        <f t="shared" si="0"/>
        <v>1</v>
      </c>
    </row>
    <row r="29" spans="1:74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5">
        <f t="shared" si="0"/>
        <v>1</v>
      </c>
    </row>
    <row r="30" spans="1:74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5">
        <f t="shared" si="0"/>
        <v>1</v>
      </c>
    </row>
    <row r="31" spans="1:74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5">
        <f t="shared" si="0"/>
        <v>1</v>
      </c>
    </row>
    <row r="32" spans="1:74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5">
        <f t="shared" si="0"/>
        <v>1</v>
      </c>
    </row>
    <row r="33" spans="1:74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5">
        <f t="shared" si="0"/>
        <v>1</v>
      </c>
    </row>
    <row r="34" spans="1:74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5">
        <f t="shared" si="0"/>
        <v>1</v>
      </c>
    </row>
    <row r="35" spans="1:74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5">
        <f t="shared" si="0"/>
        <v>1</v>
      </c>
    </row>
    <row r="36" spans="1:74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5">
        <f t="shared" si="0"/>
        <v>1</v>
      </c>
    </row>
    <row r="37" spans="1:74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441</v>
      </c>
      <c r="S37" s="36" t="s">
        <v>3</v>
      </c>
      <c r="T37" s="36" t="s">
        <v>3</v>
      </c>
      <c r="U37" s="36" t="s">
        <v>3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5">
        <f t="shared" si="0"/>
        <v>1</v>
      </c>
    </row>
    <row r="38" spans="1:74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5">
        <f t="shared" si="0"/>
        <v>1</v>
      </c>
    </row>
    <row r="39" spans="1:74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5">
        <f t="shared" si="0"/>
        <v>1</v>
      </c>
    </row>
    <row r="40" spans="1:74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5">
        <f t="shared" si="0"/>
        <v>1</v>
      </c>
    </row>
    <row r="41" spans="1:74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5">
        <f t="shared" si="0"/>
        <v>1</v>
      </c>
    </row>
    <row r="42" spans="1:74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5">
        <f t="shared" si="0"/>
        <v>1</v>
      </c>
    </row>
    <row r="43" spans="1:74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5">
        <f t="shared" si="0"/>
        <v>1</v>
      </c>
    </row>
    <row r="44" spans="1:74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5">
        <f t="shared" si="0"/>
        <v>1</v>
      </c>
    </row>
    <row r="45" spans="1:74" s="11" customFormat="1" ht="17.399999999999999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36" t="s">
        <v>3</v>
      </c>
      <c r="T45" s="36" t="s">
        <v>3</v>
      </c>
      <c r="U45" s="36" t="s">
        <v>3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5">
        <f t="shared" si="0"/>
        <v>1</v>
      </c>
    </row>
    <row r="46" spans="1:74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5">
        <f t="shared" si="0"/>
        <v>1</v>
      </c>
    </row>
    <row r="47" spans="1:74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5">
        <f t="shared" si="0"/>
        <v>1</v>
      </c>
    </row>
    <row r="48" spans="1:74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5">
        <f t="shared" si="0"/>
        <v>1</v>
      </c>
    </row>
    <row r="49" spans="1:74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36" t="s">
        <v>3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5">
        <f t="shared" si="0"/>
        <v>1</v>
      </c>
    </row>
    <row r="50" spans="1:74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5">
        <f t="shared" si="0"/>
        <v>1</v>
      </c>
    </row>
    <row r="51" spans="1:74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1"/>
    </row>
    <row r="52" spans="1:74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6"/>
    </row>
    <row r="53" spans="1:74" s="11" customFormat="1">
      <c r="B53" s="37" t="s">
        <v>13</v>
      </c>
      <c r="C53" s="38" t="s">
        <v>14</v>
      </c>
      <c r="D53" s="28"/>
      <c r="E53" s="29">
        <f t="shared" ref="E53:BU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D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0.97916666666666663</v>
      </c>
      <c r="V53" s="29">
        <f t="shared" ref="V53" si="3">(COUNTIF(V3:V50,"√") + COUNTIF(V3:V50,"AL"))/48</f>
        <v>0</v>
      </c>
      <c r="W53" s="29">
        <f t="shared" si="2"/>
        <v>0</v>
      </c>
      <c r="X53" s="29">
        <f t="shared" si="2"/>
        <v>0</v>
      </c>
      <c r="Y53" s="29">
        <f t="shared" si="2"/>
        <v>0</v>
      </c>
      <c r="Z53" s="29">
        <f t="shared" si="2"/>
        <v>0</v>
      </c>
      <c r="AA53" s="29">
        <f t="shared" si="2"/>
        <v>0</v>
      </c>
      <c r="AB53" s="29">
        <f t="shared" si="2"/>
        <v>0</v>
      </c>
      <c r="AC53" s="29">
        <f t="shared" si="2"/>
        <v>0</v>
      </c>
      <c r="AD53" s="29">
        <f t="shared" si="2"/>
        <v>0</v>
      </c>
      <c r="AE53" s="29">
        <f t="shared" ref="AE53:BH53" si="4">(COUNTIF(AE3:AE50,"√") + COUNTIF(AE3:AE50,"AL"))/48</f>
        <v>0</v>
      </c>
      <c r="AF53" s="29">
        <f t="shared" si="4"/>
        <v>0</v>
      </c>
      <c r="AG53" s="29">
        <f t="shared" si="4"/>
        <v>0</v>
      </c>
      <c r="AH53" s="29">
        <f t="shared" si="4"/>
        <v>0</v>
      </c>
      <c r="AI53" s="29">
        <f t="shared" si="4"/>
        <v>0</v>
      </c>
      <c r="AJ53" s="29">
        <f t="shared" si="4"/>
        <v>0</v>
      </c>
      <c r="AK53" s="29">
        <f t="shared" si="4"/>
        <v>0</v>
      </c>
      <c r="AL53" s="29">
        <f t="shared" si="4"/>
        <v>0</v>
      </c>
      <c r="AM53" s="29">
        <f t="shared" si="4"/>
        <v>0</v>
      </c>
      <c r="AN53" s="29">
        <f t="shared" si="4"/>
        <v>0</v>
      </c>
      <c r="AO53" s="29">
        <f t="shared" ref="AO53" si="5">(COUNTIF(AO3:AO50,"√") + COUNTIF(AO3:AO50,"AL"))/48</f>
        <v>0</v>
      </c>
      <c r="AP53" s="29">
        <f t="shared" si="4"/>
        <v>0</v>
      </c>
      <c r="AQ53" s="29">
        <f t="shared" si="4"/>
        <v>0</v>
      </c>
      <c r="AR53" s="29">
        <f t="shared" si="4"/>
        <v>0</v>
      </c>
      <c r="AS53" s="29">
        <f t="shared" si="4"/>
        <v>0</v>
      </c>
      <c r="AT53" s="29">
        <f t="shared" si="4"/>
        <v>0</v>
      </c>
      <c r="AU53" s="29">
        <f t="shared" si="4"/>
        <v>0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4"/>
        <v>0</v>
      </c>
      <c r="BC53" s="29">
        <f t="shared" si="4"/>
        <v>0</v>
      </c>
      <c r="BD53" s="29">
        <f t="shared" si="4"/>
        <v>0</v>
      </c>
      <c r="BE53" s="29">
        <f t="shared" si="4"/>
        <v>0</v>
      </c>
      <c r="BF53" s="29">
        <f t="shared" si="4"/>
        <v>0</v>
      </c>
      <c r="BG53" s="29">
        <f t="shared" si="4"/>
        <v>0</v>
      </c>
      <c r="BH53" s="29">
        <f t="shared" si="4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29">
        <f t="shared" si="1"/>
        <v>0</v>
      </c>
      <c r="BP53" s="29">
        <f t="shared" si="1"/>
        <v>0</v>
      </c>
      <c r="BQ53" s="29">
        <f t="shared" si="1"/>
        <v>0</v>
      </c>
      <c r="BR53" s="29">
        <f t="shared" si="1"/>
        <v>0</v>
      </c>
      <c r="BS53" s="29">
        <f t="shared" si="1"/>
        <v>0</v>
      </c>
      <c r="BT53" s="29">
        <f t="shared" si="1"/>
        <v>0</v>
      </c>
      <c r="BU53" s="29">
        <f t="shared" si="1"/>
        <v>0</v>
      </c>
      <c r="BV53" s="15" t="s">
        <v>6</v>
      </c>
    </row>
    <row r="54" spans="1:74" s="11" customFormat="1">
      <c r="B54" s="36" t="s">
        <v>3</v>
      </c>
      <c r="C54" s="39" t="s">
        <v>10</v>
      </c>
      <c r="D54" s="28"/>
      <c r="E54" s="30">
        <f t="shared" ref="E54:BU54" si="6">COUNTIF(E3:E50,"√")</f>
        <v>47</v>
      </c>
      <c r="F54" s="30">
        <f t="shared" si="6"/>
        <v>47</v>
      </c>
      <c r="G54" s="30">
        <f t="shared" si="6"/>
        <v>47</v>
      </c>
      <c r="H54" s="30">
        <f t="shared" si="6"/>
        <v>47</v>
      </c>
      <c r="I54" s="30">
        <f t="shared" si="6"/>
        <v>47</v>
      </c>
      <c r="J54" s="30">
        <f t="shared" si="6"/>
        <v>47</v>
      </c>
      <c r="K54" s="30">
        <f t="shared" si="6"/>
        <v>47</v>
      </c>
      <c r="L54" s="30">
        <f t="shared" si="6"/>
        <v>47</v>
      </c>
      <c r="M54" s="30">
        <f t="shared" si="6"/>
        <v>47</v>
      </c>
      <c r="N54" s="30">
        <f t="shared" si="6"/>
        <v>47</v>
      </c>
      <c r="O54" s="30">
        <f t="shared" si="6"/>
        <v>47</v>
      </c>
      <c r="P54" s="30">
        <f t="shared" ref="P54:AD54" si="7">COUNTIF(P3:P50,"√")</f>
        <v>47</v>
      </c>
      <c r="Q54" s="30">
        <f t="shared" si="7"/>
        <v>47</v>
      </c>
      <c r="R54" s="30">
        <f t="shared" si="7"/>
        <v>46</v>
      </c>
      <c r="S54" s="30">
        <f t="shared" si="7"/>
        <v>47</v>
      </c>
      <c r="T54" s="30">
        <f t="shared" si="7"/>
        <v>47</v>
      </c>
      <c r="U54" s="30">
        <f t="shared" si="7"/>
        <v>47</v>
      </c>
      <c r="V54" s="30">
        <f t="shared" ref="V54" si="8">COUNTIF(V3:V50,"√")</f>
        <v>0</v>
      </c>
      <c r="W54" s="30">
        <f t="shared" si="7"/>
        <v>0</v>
      </c>
      <c r="X54" s="30">
        <f t="shared" si="7"/>
        <v>0</v>
      </c>
      <c r="Y54" s="30">
        <f t="shared" si="7"/>
        <v>0</v>
      </c>
      <c r="Z54" s="30">
        <f t="shared" si="7"/>
        <v>0</v>
      </c>
      <c r="AA54" s="30">
        <f t="shared" si="7"/>
        <v>0</v>
      </c>
      <c r="AB54" s="30">
        <f t="shared" si="7"/>
        <v>0</v>
      </c>
      <c r="AC54" s="30">
        <f t="shared" si="7"/>
        <v>0</v>
      </c>
      <c r="AD54" s="30">
        <f t="shared" si="7"/>
        <v>0</v>
      </c>
      <c r="AE54" s="30">
        <f t="shared" ref="AE54:BH54" si="9">COUNTIF(AE3:AE50,"√")</f>
        <v>0</v>
      </c>
      <c r="AF54" s="30">
        <f t="shared" si="9"/>
        <v>0</v>
      </c>
      <c r="AG54" s="30">
        <f t="shared" si="9"/>
        <v>0</v>
      </c>
      <c r="AH54" s="30">
        <f t="shared" si="9"/>
        <v>0</v>
      </c>
      <c r="AI54" s="30">
        <f t="shared" si="9"/>
        <v>0</v>
      </c>
      <c r="AJ54" s="30">
        <f t="shared" si="9"/>
        <v>0</v>
      </c>
      <c r="AK54" s="30">
        <f t="shared" si="9"/>
        <v>0</v>
      </c>
      <c r="AL54" s="30">
        <f t="shared" si="9"/>
        <v>0</v>
      </c>
      <c r="AM54" s="30">
        <f t="shared" si="9"/>
        <v>0</v>
      </c>
      <c r="AN54" s="30">
        <f t="shared" si="9"/>
        <v>0</v>
      </c>
      <c r="AO54" s="30">
        <f t="shared" ref="AO54" si="10">COUNTIF(AO3:AO50,"√")</f>
        <v>0</v>
      </c>
      <c r="AP54" s="30">
        <f t="shared" si="9"/>
        <v>0</v>
      </c>
      <c r="AQ54" s="30">
        <f t="shared" si="9"/>
        <v>0</v>
      </c>
      <c r="AR54" s="30">
        <f t="shared" si="9"/>
        <v>0</v>
      </c>
      <c r="AS54" s="30">
        <f t="shared" si="9"/>
        <v>0</v>
      </c>
      <c r="AT54" s="30">
        <f t="shared" si="9"/>
        <v>0</v>
      </c>
      <c r="AU54" s="30">
        <f t="shared" si="9"/>
        <v>0</v>
      </c>
      <c r="AV54" s="30">
        <f t="shared" si="9"/>
        <v>0</v>
      </c>
      <c r="AW54" s="30">
        <f t="shared" si="9"/>
        <v>0</v>
      </c>
      <c r="AX54" s="30">
        <f t="shared" si="9"/>
        <v>0</v>
      </c>
      <c r="AY54" s="30">
        <f t="shared" si="9"/>
        <v>0</v>
      </c>
      <c r="AZ54" s="30">
        <f t="shared" si="9"/>
        <v>0</v>
      </c>
      <c r="BA54" s="30">
        <f t="shared" si="9"/>
        <v>0</v>
      </c>
      <c r="BB54" s="30">
        <f t="shared" si="9"/>
        <v>0</v>
      </c>
      <c r="BC54" s="30">
        <f t="shared" si="9"/>
        <v>0</v>
      </c>
      <c r="BD54" s="30">
        <f t="shared" si="9"/>
        <v>0</v>
      </c>
      <c r="BE54" s="30">
        <f t="shared" si="9"/>
        <v>0</v>
      </c>
      <c r="BF54" s="30">
        <f t="shared" si="9"/>
        <v>0</v>
      </c>
      <c r="BG54" s="30">
        <f t="shared" si="9"/>
        <v>0</v>
      </c>
      <c r="BH54" s="30">
        <f t="shared" si="9"/>
        <v>0</v>
      </c>
      <c r="BI54" s="30">
        <f t="shared" si="6"/>
        <v>0</v>
      </c>
      <c r="BJ54" s="30">
        <f t="shared" si="6"/>
        <v>0</v>
      </c>
      <c r="BK54" s="30">
        <f t="shared" si="6"/>
        <v>0</v>
      </c>
      <c r="BL54" s="30">
        <f t="shared" si="6"/>
        <v>0</v>
      </c>
      <c r="BM54" s="30">
        <f t="shared" si="6"/>
        <v>0</v>
      </c>
      <c r="BN54" s="30">
        <f t="shared" si="6"/>
        <v>0</v>
      </c>
      <c r="BO54" s="30">
        <f t="shared" si="6"/>
        <v>0</v>
      </c>
      <c r="BP54" s="30">
        <f t="shared" si="6"/>
        <v>0</v>
      </c>
      <c r="BQ54" s="30">
        <f t="shared" si="6"/>
        <v>0</v>
      </c>
      <c r="BR54" s="30">
        <f t="shared" si="6"/>
        <v>0</v>
      </c>
      <c r="BS54" s="30">
        <f t="shared" si="6"/>
        <v>0</v>
      </c>
      <c r="BT54" s="30">
        <f t="shared" si="6"/>
        <v>0</v>
      </c>
      <c r="BU54" s="30">
        <f t="shared" si="6"/>
        <v>0</v>
      </c>
      <c r="BV54" s="15"/>
    </row>
    <row r="55" spans="1:74" s="11" customFormat="1">
      <c r="B55" s="36" t="s">
        <v>4</v>
      </c>
      <c r="C55" s="39" t="s">
        <v>12</v>
      </c>
      <c r="D55" s="28"/>
      <c r="E55" s="30">
        <f t="shared" ref="E55:BU55" si="11">COUNTIF(E3:E50,"AL")</f>
        <v>0</v>
      </c>
      <c r="F55" s="30">
        <f t="shared" si="11"/>
        <v>0</v>
      </c>
      <c r="G55" s="30">
        <f t="shared" si="11"/>
        <v>0</v>
      </c>
      <c r="H55" s="30">
        <f t="shared" si="11"/>
        <v>0</v>
      </c>
      <c r="I55" s="30">
        <f t="shared" si="11"/>
        <v>0</v>
      </c>
      <c r="J55" s="30">
        <f t="shared" si="11"/>
        <v>0</v>
      </c>
      <c r="K55" s="30">
        <f t="shared" si="11"/>
        <v>0</v>
      </c>
      <c r="L55" s="30">
        <f t="shared" si="11"/>
        <v>0</v>
      </c>
      <c r="M55" s="30">
        <f t="shared" si="11"/>
        <v>0</v>
      </c>
      <c r="N55" s="30">
        <f t="shared" si="11"/>
        <v>0</v>
      </c>
      <c r="O55" s="30">
        <f t="shared" si="11"/>
        <v>0</v>
      </c>
      <c r="P55" s="30">
        <f t="shared" ref="P55:AD55" si="12">COUNTIF(P3:P50,"AL")</f>
        <v>0</v>
      </c>
      <c r="Q55" s="30">
        <f t="shared" si="12"/>
        <v>0</v>
      </c>
      <c r="R55" s="30">
        <f t="shared" si="12"/>
        <v>1</v>
      </c>
      <c r="S55" s="30">
        <f t="shared" si="12"/>
        <v>0</v>
      </c>
      <c r="T55" s="30">
        <f t="shared" si="12"/>
        <v>0</v>
      </c>
      <c r="U55" s="30">
        <f t="shared" si="12"/>
        <v>0</v>
      </c>
      <c r="V55" s="30">
        <f t="shared" ref="V55" si="13">COUNTIF(V3:V50,"AL")</f>
        <v>0</v>
      </c>
      <c r="W55" s="30">
        <f t="shared" si="12"/>
        <v>0</v>
      </c>
      <c r="X55" s="30">
        <f t="shared" si="12"/>
        <v>0</v>
      </c>
      <c r="Y55" s="30">
        <f t="shared" si="12"/>
        <v>0</v>
      </c>
      <c r="Z55" s="30">
        <f t="shared" si="12"/>
        <v>0</v>
      </c>
      <c r="AA55" s="30">
        <f t="shared" si="12"/>
        <v>0</v>
      </c>
      <c r="AB55" s="30">
        <f t="shared" si="12"/>
        <v>0</v>
      </c>
      <c r="AC55" s="30">
        <f t="shared" si="12"/>
        <v>0</v>
      </c>
      <c r="AD55" s="30">
        <f t="shared" si="12"/>
        <v>0</v>
      </c>
      <c r="AE55" s="30">
        <f t="shared" ref="AE55:BH55" si="14">COUNTIF(AE3:AE50,"AL")</f>
        <v>0</v>
      </c>
      <c r="AF55" s="30">
        <f t="shared" si="14"/>
        <v>0</v>
      </c>
      <c r="AG55" s="30">
        <f t="shared" si="14"/>
        <v>0</v>
      </c>
      <c r="AH55" s="30">
        <f t="shared" si="14"/>
        <v>0</v>
      </c>
      <c r="AI55" s="30">
        <f t="shared" si="14"/>
        <v>0</v>
      </c>
      <c r="AJ55" s="30">
        <f t="shared" si="14"/>
        <v>0</v>
      </c>
      <c r="AK55" s="30">
        <f t="shared" si="14"/>
        <v>0</v>
      </c>
      <c r="AL55" s="30">
        <f t="shared" si="14"/>
        <v>0</v>
      </c>
      <c r="AM55" s="30">
        <f t="shared" si="14"/>
        <v>0</v>
      </c>
      <c r="AN55" s="30">
        <f t="shared" si="14"/>
        <v>0</v>
      </c>
      <c r="AO55" s="30">
        <f t="shared" ref="AO55" si="15">COUNTIF(AO3:AO50,"AL")</f>
        <v>0</v>
      </c>
      <c r="AP55" s="30">
        <f t="shared" si="14"/>
        <v>0</v>
      </c>
      <c r="AQ55" s="30">
        <f t="shared" si="14"/>
        <v>0</v>
      </c>
      <c r="AR55" s="30">
        <f t="shared" si="14"/>
        <v>0</v>
      </c>
      <c r="AS55" s="30">
        <f t="shared" si="14"/>
        <v>0</v>
      </c>
      <c r="AT55" s="30">
        <f t="shared" si="14"/>
        <v>0</v>
      </c>
      <c r="AU55" s="30">
        <f t="shared" si="14"/>
        <v>0</v>
      </c>
      <c r="AV55" s="30">
        <f t="shared" si="14"/>
        <v>0</v>
      </c>
      <c r="AW55" s="30">
        <f t="shared" si="14"/>
        <v>0</v>
      </c>
      <c r="AX55" s="30">
        <f t="shared" si="14"/>
        <v>0</v>
      </c>
      <c r="AY55" s="30">
        <f t="shared" si="14"/>
        <v>0</v>
      </c>
      <c r="AZ55" s="30">
        <f t="shared" si="14"/>
        <v>0</v>
      </c>
      <c r="BA55" s="30">
        <f t="shared" si="14"/>
        <v>0</v>
      </c>
      <c r="BB55" s="30">
        <f t="shared" si="14"/>
        <v>0</v>
      </c>
      <c r="BC55" s="30">
        <f t="shared" si="14"/>
        <v>0</v>
      </c>
      <c r="BD55" s="30">
        <f t="shared" si="14"/>
        <v>0</v>
      </c>
      <c r="BE55" s="30">
        <f t="shared" si="14"/>
        <v>0</v>
      </c>
      <c r="BF55" s="30">
        <f t="shared" si="14"/>
        <v>0</v>
      </c>
      <c r="BG55" s="30">
        <f t="shared" si="14"/>
        <v>0</v>
      </c>
      <c r="BH55" s="30">
        <f t="shared" si="14"/>
        <v>0</v>
      </c>
      <c r="BI55" s="30">
        <f t="shared" si="11"/>
        <v>0</v>
      </c>
      <c r="BJ55" s="30">
        <f t="shared" si="11"/>
        <v>0</v>
      </c>
      <c r="BK55" s="30">
        <f t="shared" si="11"/>
        <v>0</v>
      </c>
      <c r="BL55" s="30">
        <f t="shared" si="11"/>
        <v>0</v>
      </c>
      <c r="BM55" s="30">
        <f t="shared" si="11"/>
        <v>0</v>
      </c>
      <c r="BN55" s="30">
        <f t="shared" si="11"/>
        <v>0</v>
      </c>
      <c r="BO55" s="30">
        <f t="shared" si="11"/>
        <v>0</v>
      </c>
      <c r="BP55" s="30">
        <f t="shared" si="11"/>
        <v>0</v>
      </c>
      <c r="BQ55" s="30">
        <f t="shared" si="11"/>
        <v>0</v>
      </c>
      <c r="BR55" s="30">
        <f t="shared" si="11"/>
        <v>0</v>
      </c>
      <c r="BS55" s="30">
        <f t="shared" si="11"/>
        <v>0</v>
      </c>
      <c r="BT55" s="30">
        <f t="shared" si="11"/>
        <v>0</v>
      </c>
      <c r="BU55" s="30">
        <f t="shared" si="11"/>
        <v>0</v>
      </c>
      <c r="BV55" s="31" t="s">
        <v>7</v>
      </c>
    </row>
    <row r="56" spans="1:74" s="11" customFormat="1">
      <c r="B56" s="36" t="s">
        <v>5</v>
      </c>
      <c r="C56" s="39" t="s">
        <v>11</v>
      </c>
      <c r="D56" s="28"/>
      <c r="E56" s="32">
        <f t="shared" ref="E56:BU56" si="16">COUNTIF(E3:E50,"A")</f>
        <v>1</v>
      </c>
      <c r="F56" s="32">
        <f t="shared" si="16"/>
        <v>1</v>
      </c>
      <c r="G56" s="32">
        <f t="shared" si="16"/>
        <v>1</v>
      </c>
      <c r="H56" s="32">
        <f t="shared" si="16"/>
        <v>1</v>
      </c>
      <c r="I56" s="32">
        <f t="shared" si="16"/>
        <v>1</v>
      </c>
      <c r="J56" s="32">
        <f t="shared" si="16"/>
        <v>1</v>
      </c>
      <c r="K56" s="32">
        <f t="shared" si="16"/>
        <v>1</v>
      </c>
      <c r="L56" s="32">
        <f t="shared" si="16"/>
        <v>1</v>
      </c>
      <c r="M56" s="32">
        <f t="shared" si="16"/>
        <v>1</v>
      </c>
      <c r="N56" s="32">
        <f t="shared" si="16"/>
        <v>1</v>
      </c>
      <c r="O56" s="32">
        <f t="shared" si="16"/>
        <v>1</v>
      </c>
      <c r="P56" s="32">
        <f t="shared" ref="P56:AD56" si="17">COUNTIF(P3:P50,"A")</f>
        <v>1</v>
      </c>
      <c r="Q56" s="32">
        <f t="shared" si="17"/>
        <v>1</v>
      </c>
      <c r="R56" s="32">
        <f t="shared" si="17"/>
        <v>1</v>
      </c>
      <c r="S56" s="32">
        <f t="shared" si="17"/>
        <v>1</v>
      </c>
      <c r="T56" s="32">
        <f t="shared" si="17"/>
        <v>1</v>
      </c>
      <c r="U56" s="32">
        <f t="shared" si="17"/>
        <v>1</v>
      </c>
      <c r="V56" s="32">
        <f t="shared" ref="V56" si="18">COUNTIF(V3:V50,"A")</f>
        <v>0</v>
      </c>
      <c r="W56" s="32">
        <f t="shared" si="17"/>
        <v>0</v>
      </c>
      <c r="X56" s="32">
        <f t="shared" si="17"/>
        <v>0</v>
      </c>
      <c r="Y56" s="32">
        <f t="shared" si="17"/>
        <v>0</v>
      </c>
      <c r="Z56" s="32">
        <f t="shared" si="17"/>
        <v>0</v>
      </c>
      <c r="AA56" s="32">
        <f t="shared" si="17"/>
        <v>0</v>
      </c>
      <c r="AB56" s="32">
        <f t="shared" si="17"/>
        <v>0</v>
      </c>
      <c r="AC56" s="32">
        <f t="shared" si="17"/>
        <v>0</v>
      </c>
      <c r="AD56" s="32">
        <f t="shared" si="17"/>
        <v>0</v>
      </c>
      <c r="AE56" s="32">
        <f t="shared" ref="AE56:BH56" si="19">COUNTIF(AE3:AE50,"A")</f>
        <v>0</v>
      </c>
      <c r="AF56" s="32">
        <f t="shared" si="19"/>
        <v>0</v>
      </c>
      <c r="AG56" s="32">
        <f t="shared" si="19"/>
        <v>0</v>
      </c>
      <c r="AH56" s="32">
        <f t="shared" si="19"/>
        <v>0</v>
      </c>
      <c r="AI56" s="32">
        <f t="shared" si="19"/>
        <v>0</v>
      </c>
      <c r="AJ56" s="32">
        <f t="shared" si="19"/>
        <v>0</v>
      </c>
      <c r="AK56" s="32">
        <f t="shared" si="19"/>
        <v>0</v>
      </c>
      <c r="AL56" s="32">
        <f t="shared" si="19"/>
        <v>0</v>
      </c>
      <c r="AM56" s="32">
        <f t="shared" si="19"/>
        <v>0</v>
      </c>
      <c r="AN56" s="32">
        <f t="shared" si="19"/>
        <v>0</v>
      </c>
      <c r="AO56" s="32">
        <f t="shared" ref="AO56" si="20">COUNTIF(AO3:AO50,"A")</f>
        <v>0</v>
      </c>
      <c r="AP56" s="32">
        <f t="shared" si="19"/>
        <v>0</v>
      </c>
      <c r="AQ56" s="32">
        <f t="shared" si="19"/>
        <v>0</v>
      </c>
      <c r="AR56" s="32">
        <f t="shared" si="19"/>
        <v>0</v>
      </c>
      <c r="AS56" s="32">
        <f t="shared" si="19"/>
        <v>0</v>
      </c>
      <c r="AT56" s="32">
        <f t="shared" si="19"/>
        <v>0</v>
      </c>
      <c r="AU56" s="32">
        <f t="shared" si="19"/>
        <v>0</v>
      </c>
      <c r="AV56" s="32">
        <f t="shared" si="19"/>
        <v>0</v>
      </c>
      <c r="AW56" s="32">
        <f t="shared" si="19"/>
        <v>0</v>
      </c>
      <c r="AX56" s="32">
        <f t="shared" si="19"/>
        <v>0</v>
      </c>
      <c r="AY56" s="32">
        <f t="shared" si="19"/>
        <v>0</v>
      </c>
      <c r="AZ56" s="32">
        <f t="shared" si="19"/>
        <v>0</v>
      </c>
      <c r="BA56" s="32">
        <f t="shared" si="19"/>
        <v>0</v>
      </c>
      <c r="BB56" s="32">
        <f t="shared" si="19"/>
        <v>0</v>
      </c>
      <c r="BC56" s="32">
        <f t="shared" si="19"/>
        <v>0</v>
      </c>
      <c r="BD56" s="32">
        <f t="shared" si="19"/>
        <v>0</v>
      </c>
      <c r="BE56" s="32">
        <f t="shared" si="19"/>
        <v>0</v>
      </c>
      <c r="BF56" s="32">
        <f t="shared" si="19"/>
        <v>0</v>
      </c>
      <c r="BG56" s="32">
        <f t="shared" si="19"/>
        <v>0</v>
      </c>
      <c r="BH56" s="32">
        <f t="shared" si="19"/>
        <v>0</v>
      </c>
      <c r="BI56" s="32">
        <f t="shared" si="16"/>
        <v>0</v>
      </c>
      <c r="BJ56" s="32">
        <f t="shared" si="16"/>
        <v>0</v>
      </c>
      <c r="BK56" s="32">
        <f t="shared" si="16"/>
        <v>0</v>
      </c>
      <c r="BL56" s="32">
        <f t="shared" si="16"/>
        <v>0</v>
      </c>
      <c r="BM56" s="32">
        <f t="shared" si="16"/>
        <v>0</v>
      </c>
      <c r="BN56" s="32">
        <f t="shared" si="16"/>
        <v>0</v>
      </c>
      <c r="BO56" s="32">
        <f t="shared" si="16"/>
        <v>0</v>
      </c>
      <c r="BP56" s="32">
        <f t="shared" si="16"/>
        <v>0</v>
      </c>
      <c r="BQ56" s="32">
        <f t="shared" si="16"/>
        <v>0</v>
      </c>
      <c r="BR56" s="32">
        <f t="shared" si="16"/>
        <v>0</v>
      </c>
      <c r="BS56" s="32">
        <f t="shared" si="16"/>
        <v>0</v>
      </c>
      <c r="BT56" s="32">
        <f t="shared" si="16"/>
        <v>0</v>
      </c>
      <c r="BU56" s="32">
        <f t="shared" si="16"/>
        <v>0</v>
      </c>
      <c r="BV56" s="33">
        <f>AVERAGE(BV3:BV50)</f>
        <v>0.97916666666666663</v>
      </c>
    </row>
    <row r="57" spans="1:74" s="11" customFormat="1">
      <c r="C57" s="27"/>
      <c r="L57" s="34"/>
      <c r="X57" s="34"/>
      <c r="AH57" s="34"/>
      <c r="BB57" s="34"/>
    </row>
    <row r="58" spans="1:74" s="11" customFormat="1" ht="15.6">
      <c r="B58" s="61" t="s">
        <v>19</v>
      </c>
      <c r="C58" s="61"/>
      <c r="D58" s="61"/>
      <c r="E58" s="46">
        <f t="shared" ref="E58:BU58" si="21">WEEKNUM(E2)</f>
        <v>36</v>
      </c>
      <c r="F58" s="46">
        <f t="shared" si="21"/>
        <v>36</v>
      </c>
      <c r="G58" s="46">
        <f t="shared" si="21"/>
        <v>37</v>
      </c>
      <c r="H58" s="46">
        <f t="shared" si="21"/>
        <v>37</v>
      </c>
      <c r="I58" s="46">
        <f t="shared" si="21"/>
        <v>37</v>
      </c>
      <c r="J58" s="46">
        <f t="shared" si="21"/>
        <v>37</v>
      </c>
      <c r="K58" s="46">
        <f t="shared" si="21"/>
        <v>38</v>
      </c>
      <c r="L58" s="46">
        <f t="shared" si="21"/>
        <v>38</v>
      </c>
      <c r="M58" s="46">
        <f t="shared" si="21"/>
        <v>38</v>
      </c>
      <c r="N58" s="46">
        <f t="shared" si="21"/>
        <v>38</v>
      </c>
      <c r="O58" s="46">
        <f t="shared" si="21"/>
        <v>39</v>
      </c>
      <c r="P58" s="46">
        <f t="shared" ref="P58:AD58" si="22">WEEKNUM(P2)</f>
        <v>39</v>
      </c>
      <c r="Q58" s="46">
        <f t="shared" si="22"/>
        <v>39</v>
      </c>
      <c r="R58" s="46">
        <f t="shared" si="22"/>
        <v>39</v>
      </c>
      <c r="S58" s="46">
        <f t="shared" si="22"/>
        <v>40</v>
      </c>
      <c r="T58" s="46">
        <f t="shared" si="22"/>
        <v>40</v>
      </c>
      <c r="U58" s="46">
        <f t="shared" si="22"/>
        <v>41</v>
      </c>
      <c r="V58" s="46">
        <f t="shared" ref="V58" si="23">WEEKNUM(V2)</f>
        <v>41</v>
      </c>
      <c r="W58" s="46">
        <f t="shared" si="22"/>
        <v>41</v>
      </c>
      <c r="X58" s="46">
        <f t="shared" si="22"/>
        <v>41</v>
      </c>
      <c r="Y58" s="46">
        <f t="shared" si="22"/>
        <v>42</v>
      </c>
      <c r="Z58" s="46">
        <f t="shared" si="22"/>
        <v>0</v>
      </c>
      <c r="AA58" s="46">
        <f t="shared" si="22"/>
        <v>0</v>
      </c>
      <c r="AB58" s="46">
        <f t="shared" si="22"/>
        <v>0</v>
      </c>
      <c r="AC58" s="46">
        <f t="shared" si="22"/>
        <v>0</v>
      </c>
      <c r="AD58" s="46">
        <f t="shared" si="22"/>
        <v>0</v>
      </c>
      <c r="AE58" s="46">
        <f t="shared" ref="AE58:BH58" si="24">WEEKNUM(AE2)</f>
        <v>0</v>
      </c>
      <c r="AF58" s="46">
        <f t="shared" si="24"/>
        <v>0</v>
      </c>
      <c r="AG58" s="46">
        <f t="shared" si="24"/>
        <v>0</v>
      </c>
      <c r="AH58" s="46">
        <f t="shared" si="24"/>
        <v>0</v>
      </c>
      <c r="AI58" s="46">
        <f t="shared" si="24"/>
        <v>0</v>
      </c>
      <c r="AJ58" s="46">
        <f t="shared" si="24"/>
        <v>0</v>
      </c>
      <c r="AK58" s="46">
        <f t="shared" si="24"/>
        <v>0</v>
      </c>
      <c r="AL58" s="46">
        <f t="shared" si="24"/>
        <v>0</v>
      </c>
      <c r="AM58" s="46">
        <f t="shared" si="24"/>
        <v>0</v>
      </c>
      <c r="AN58" s="46">
        <f t="shared" si="24"/>
        <v>0</v>
      </c>
      <c r="AO58" s="46">
        <f t="shared" ref="AO58" si="25">WEEKNUM(AO2)</f>
        <v>0</v>
      </c>
      <c r="AP58" s="46">
        <f t="shared" si="24"/>
        <v>0</v>
      </c>
      <c r="AQ58" s="46">
        <f t="shared" si="24"/>
        <v>0</v>
      </c>
      <c r="AR58" s="46">
        <f t="shared" si="24"/>
        <v>0</v>
      </c>
      <c r="AS58" s="46">
        <f t="shared" si="24"/>
        <v>0</v>
      </c>
      <c r="AT58" s="46">
        <f t="shared" si="24"/>
        <v>0</v>
      </c>
      <c r="AU58" s="46">
        <f t="shared" si="24"/>
        <v>0</v>
      </c>
      <c r="AV58" s="46">
        <f t="shared" si="24"/>
        <v>0</v>
      </c>
      <c r="AW58" s="46">
        <f t="shared" si="24"/>
        <v>0</v>
      </c>
      <c r="AX58" s="46">
        <f t="shared" si="24"/>
        <v>0</v>
      </c>
      <c r="AY58" s="46">
        <f t="shared" si="24"/>
        <v>0</v>
      </c>
      <c r="AZ58" s="46">
        <f t="shared" si="24"/>
        <v>0</v>
      </c>
      <c r="BA58" s="46">
        <f t="shared" si="24"/>
        <v>0</v>
      </c>
      <c r="BB58" s="46">
        <f t="shared" si="24"/>
        <v>0</v>
      </c>
      <c r="BC58" s="46">
        <f t="shared" si="24"/>
        <v>0</v>
      </c>
      <c r="BD58" s="46">
        <f t="shared" si="24"/>
        <v>0</v>
      </c>
      <c r="BE58" s="46">
        <f t="shared" si="24"/>
        <v>0</v>
      </c>
      <c r="BF58" s="46">
        <f t="shared" si="24"/>
        <v>0</v>
      </c>
      <c r="BG58" s="46">
        <f t="shared" si="24"/>
        <v>0</v>
      </c>
      <c r="BH58" s="46">
        <f t="shared" si="24"/>
        <v>0</v>
      </c>
      <c r="BI58" s="46">
        <f t="shared" si="21"/>
        <v>0</v>
      </c>
      <c r="BJ58" s="46">
        <f t="shared" si="21"/>
        <v>0</v>
      </c>
      <c r="BK58" s="46">
        <f t="shared" si="21"/>
        <v>0</v>
      </c>
      <c r="BL58" s="46">
        <f t="shared" si="21"/>
        <v>0</v>
      </c>
      <c r="BM58" s="46">
        <f t="shared" si="21"/>
        <v>0</v>
      </c>
      <c r="BN58" s="46">
        <f t="shared" si="21"/>
        <v>0</v>
      </c>
      <c r="BO58" s="46">
        <f t="shared" si="21"/>
        <v>0</v>
      </c>
      <c r="BP58" s="46">
        <f t="shared" si="21"/>
        <v>0</v>
      </c>
      <c r="BQ58" s="46">
        <f t="shared" si="21"/>
        <v>0</v>
      </c>
      <c r="BR58" s="46">
        <f t="shared" si="21"/>
        <v>0</v>
      </c>
      <c r="BS58" s="46">
        <f t="shared" si="21"/>
        <v>0</v>
      </c>
      <c r="BT58" s="46">
        <f t="shared" si="21"/>
        <v>0</v>
      </c>
      <c r="BU58" s="46">
        <f t="shared" si="21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N58"/>
  <sheetViews>
    <sheetView zoomScaleNormal="100" workbookViewId="0">
      <pane xSplit="12" ySplit="14" topLeftCell="S15" activePane="bottomRight" state="frozen"/>
      <selection pane="topRight" activeCell="M1" sqref="M1"/>
      <selection pane="bottomLeft" activeCell="A15" sqref="A15"/>
      <selection pane="bottomRight" activeCell="Y7" sqref="Y7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hidden="1" customWidth="1"/>
    <col min="7" max="7" width="6" style="11" hidden="1" customWidth="1"/>
    <col min="8" max="8" width="5.765625" style="11" hidden="1" customWidth="1"/>
    <col min="9" max="9" width="6.765625" style="11" hidden="1" customWidth="1"/>
    <col min="10" max="10" width="6.23046875" style="11" hidden="1" customWidth="1"/>
    <col min="11" max="11" width="5.765625" style="11" hidden="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6" width="6.4609375" style="11" customWidth="1"/>
    <col min="27" max="27" width="6" style="11" customWidth="1"/>
    <col min="28" max="28" width="6.765625" style="11" customWidth="1"/>
    <col min="29" max="29" width="6.23046875" style="11" customWidth="1"/>
    <col min="30" max="30" width="6.4609375" style="11" customWidth="1"/>
    <col min="31" max="31" width="6.69140625" style="11" customWidth="1"/>
    <col min="32" max="32" width="5.765625" style="11" customWidth="1"/>
    <col min="33" max="33" width="6.4609375" style="34" customWidth="1"/>
    <col min="34" max="34" width="6" style="11" customWidth="1"/>
    <col min="35" max="35" width="6.4609375" style="11" customWidth="1"/>
    <col min="36" max="36" width="5.765625" style="11" customWidth="1"/>
    <col min="37" max="37" width="5.07421875" style="11" bestFit="1" customWidth="1"/>
    <col min="38" max="38" width="6.07421875" style="11" bestFit="1" customWidth="1"/>
    <col min="39" max="39" width="5.07421875" style="34" bestFit="1" customWidth="1"/>
    <col min="40" max="40" width="5.07421875" style="11" bestFit="1" customWidth="1"/>
    <col min="41" max="41" width="7.07421875" style="11" customWidth="1"/>
    <col min="42" max="43" width="6.69140625" style="11" customWidth="1"/>
    <col min="44" max="45" width="6.4609375" style="11" customWidth="1"/>
    <col min="46" max="46" width="6" style="11" customWidth="1"/>
    <col min="47" max="47" width="5.765625" style="11" customWidth="1"/>
    <col min="48" max="48" width="6.765625" style="11" customWidth="1"/>
    <col min="49" max="49" width="6.69140625" style="11" customWidth="1"/>
    <col min="50" max="50" width="6.23046875" style="11" customWidth="1"/>
    <col min="51" max="51" width="6.4609375" style="11" customWidth="1"/>
    <col min="52" max="52" width="6.69140625" style="11" customWidth="1"/>
    <col min="53" max="53" width="5.765625" style="11" customWidth="1"/>
    <col min="54" max="54" width="6.4609375" style="34" customWidth="1"/>
    <col min="55" max="55" width="6" style="11" customWidth="1"/>
    <col min="56" max="56" width="6.4609375" style="11" customWidth="1"/>
    <col min="57" max="57" width="5.765625" style="11" customWidth="1"/>
    <col min="58" max="58" width="6" style="11" customWidth="1"/>
    <col min="59" max="59" width="5.07421875" style="34" bestFit="1" customWidth="1"/>
    <col min="60" max="62" width="5.07421875" style="11" bestFit="1" customWidth="1"/>
    <col min="63" max="63" width="6.07421875" style="11" customWidth="1"/>
    <col min="64" max="64" width="5.07421875" style="34" bestFit="1" customWidth="1"/>
    <col min="65" max="67" width="5.07421875" style="11" bestFit="1" customWidth="1"/>
    <col min="68" max="68" width="6.07421875" style="11" bestFit="1" customWidth="1"/>
    <col min="69" max="69" width="5.07421875" style="34" bestFit="1" customWidth="1"/>
    <col min="70" max="73" width="5.07421875" style="11" bestFit="1" customWidth="1"/>
    <col min="74" max="313" width="16.69140625" style="11"/>
    <col min="314" max="16384" width="16.69140625" style="35"/>
  </cols>
  <sheetData>
    <row r="1" spans="1:16368" s="5" customFormat="1" ht="17.399999999999999">
      <c r="A1" s="62" t="s">
        <v>24</v>
      </c>
      <c r="B1" s="62"/>
      <c r="C1" s="62"/>
      <c r="D1" s="40" t="s">
        <v>223</v>
      </c>
      <c r="E1" s="1" t="s">
        <v>452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pans="1:16368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423</v>
      </c>
      <c r="G2" s="9" t="s">
        <v>216</v>
      </c>
      <c r="H2" s="9" t="s">
        <v>424</v>
      </c>
      <c r="I2" s="9" t="s">
        <v>425</v>
      </c>
      <c r="J2" s="9" t="s">
        <v>427</v>
      </c>
      <c r="K2" s="9" t="s">
        <v>428</v>
      </c>
      <c r="L2" s="9" t="s">
        <v>429</v>
      </c>
      <c r="M2" s="9" t="s">
        <v>430</v>
      </c>
      <c r="N2" s="9" t="s">
        <v>432</v>
      </c>
      <c r="O2" s="9" t="s">
        <v>433</v>
      </c>
      <c r="P2" s="9" t="s">
        <v>434</v>
      </c>
      <c r="Q2" s="9" t="s">
        <v>435</v>
      </c>
      <c r="R2" s="9" t="s">
        <v>437</v>
      </c>
      <c r="S2" s="9" t="s">
        <v>438</v>
      </c>
      <c r="T2" s="9" t="s">
        <v>442</v>
      </c>
      <c r="U2" s="9" t="s">
        <v>443</v>
      </c>
      <c r="V2" s="9" t="s">
        <v>465</v>
      </c>
      <c r="W2" s="9" t="s">
        <v>445</v>
      </c>
      <c r="X2" s="9" t="s">
        <v>446</v>
      </c>
      <c r="Y2" s="9" t="s">
        <v>447</v>
      </c>
      <c r="Z2" s="9" t="s">
        <v>448</v>
      </c>
      <c r="AA2" s="9" t="s">
        <v>449</v>
      </c>
      <c r="AB2" s="9" t="s">
        <v>451</v>
      </c>
      <c r="AC2" s="9" t="s">
        <v>466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10" t="s">
        <v>8</v>
      </c>
    </row>
    <row r="3" spans="1:16368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5">
        <f t="shared" ref="BV3:BV50" si="0">(COUNTIF(E3:BU3,"√") + COUNTIF(E3:BU3,"AL"))/COUNTA(E3:BU3)</f>
        <v>1</v>
      </c>
    </row>
    <row r="4" spans="1:16368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439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5">
        <f t="shared" si="0"/>
        <v>0.94444444444444442</v>
      </c>
    </row>
    <row r="5" spans="1:16368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5">
        <f t="shared" si="0"/>
        <v>1</v>
      </c>
    </row>
    <row r="6" spans="1:16368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439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5">
        <f t="shared" si="0"/>
        <v>0.94444444444444442</v>
      </c>
    </row>
    <row r="7" spans="1:16368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5">
        <f t="shared" si="0"/>
        <v>1</v>
      </c>
    </row>
    <row r="8" spans="1:16368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439</v>
      </c>
      <c r="L8" s="14" t="s">
        <v>3</v>
      </c>
      <c r="M8" s="14" t="s">
        <v>3</v>
      </c>
      <c r="N8" s="53" t="s">
        <v>439</v>
      </c>
      <c r="O8" s="14" t="s">
        <v>3</v>
      </c>
      <c r="P8" s="14" t="s">
        <v>3</v>
      </c>
      <c r="Q8" s="14" t="s">
        <v>3</v>
      </c>
      <c r="R8" s="53" t="s">
        <v>439</v>
      </c>
      <c r="S8" s="14" t="s">
        <v>3</v>
      </c>
      <c r="T8" s="53" t="s">
        <v>404</v>
      </c>
      <c r="U8" s="14" t="s">
        <v>3</v>
      </c>
      <c r="V8" s="53" t="s">
        <v>404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5">
        <f t="shared" si="0"/>
        <v>0.72222222222222221</v>
      </c>
    </row>
    <row r="9" spans="1:16368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5">
        <f t="shared" si="0"/>
        <v>1</v>
      </c>
    </row>
    <row r="10" spans="1:16368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5">
        <f t="shared" si="0"/>
        <v>1</v>
      </c>
    </row>
    <row r="11" spans="1:16368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5">
        <f t="shared" si="0"/>
        <v>1</v>
      </c>
    </row>
    <row r="12" spans="1:16368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5">
        <f t="shared" si="0"/>
        <v>1</v>
      </c>
    </row>
    <row r="13" spans="1:16368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5">
        <f t="shared" si="0"/>
        <v>1</v>
      </c>
    </row>
    <row r="14" spans="1:16368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5">
        <f t="shared" si="0"/>
        <v>1</v>
      </c>
    </row>
    <row r="15" spans="1:16368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5">
        <f t="shared" si="0"/>
        <v>1</v>
      </c>
    </row>
    <row r="16" spans="1:16368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5">
        <f t="shared" si="0"/>
        <v>0.94444444444444442</v>
      </c>
    </row>
    <row r="17" spans="1:74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5">
        <f t="shared" si="0"/>
        <v>1</v>
      </c>
    </row>
    <row r="18" spans="1:74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5">
        <f t="shared" si="0"/>
        <v>1</v>
      </c>
    </row>
    <row r="19" spans="1:74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5">
        <f t="shared" si="0"/>
        <v>1</v>
      </c>
    </row>
    <row r="20" spans="1:74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441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5">
        <f t="shared" si="0"/>
        <v>0.94444444444444442</v>
      </c>
    </row>
    <row r="21" spans="1:74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5">
        <f t="shared" si="0"/>
        <v>1</v>
      </c>
    </row>
    <row r="22" spans="1:74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5">
        <f t="shared" si="0"/>
        <v>1</v>
      </c>
    </row>
    <row r="23" spans="1:74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5">
        <f t="shared" si="0"/>
        <v>1</v>
      </c>
    </row>
    <row r="24" spans="1:74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5">
        <f t="shared" si="0"/>
        <v>1</v>
      </c>
    </row>
    <row r="25" spans="1:74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5">
        <f t="shared" si="0"/>
        <v>1</v>
      </c>
    </row>
    <row r="26" spans="1:74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5">
        <f t="shared" si="0"/>
        <v>1</v>
      </c>
    </row>
    <row r="27" spans="1:74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5">
        <f t="shared" si="0"/>
        <v>1</v>
      </c>
    </row>
    <row r="28" spans="1:74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467</v>
      </c>
      <c r="T28" s="14" t="s">
        <v>3</v>
      </c>
      <c r="U28" s="14" t="s">
        <v>3</v>
      </c>
      <c r="V28" s="14" t="s">
        <v>3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5">
        <f t="shared" si="0"/>
        <v>0.94444444444444442</v>
      </c>
    </row>
    <row r="29" spans="1:74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5">
        <f t="shared" si="0"/>
        <v>1</v>
      </c>
    </row>
    <row r="30" spans="1:74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5">
        <f t="shared" si="0"/>
        <v>1</v>
      </c>
    </row>
    <row r="31" spans="1:74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439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5">
        <f t="shared" si="0"/>
        <v>0.94444444444444442</v>
      </c>
    </row>
    <row r="32" spans="1:74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5">
        <f t="shared" si="0"/>
        <v>1</v>
      </c>
    </row>
    <row r="33" spans="1:74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439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5">
        <f t="shared" si="0"/>
        <v>0.94444444444444442</v>
      </c>
    </row>
    <row r="34" spans="1:74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5">
        <f t="shared" si="0"/>
        <v>1</v>
      </c>
    </row>
    <row r="35" spans="1:74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441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5">
        <f t="shared" si="0"/>
        <v>1</v>
      </c>
    </row>
    <row r="36" spans="1:74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5">
        <f t="shared" si="0"/>
        <v>1</v>
      </c>
    </row>
    <row r="37" spans="1:74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5">
        <f t="shared" si="0"/>
        <v>1</v>
      </c>
    </row>
    <row r="38" spans="1:74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5">
        <f t="shared" si="0"/>
        <v>1</v>
      </c>
    </row>
    <row r="39" spans="1:74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5">
        <f t="shared" si="0"/>
        <v>1</v>
      </c>
    </row>
    <row r="40" spans="1:74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5">
        <f t="shared" si="0"/>
        <v>1</v>
      </c>
    </row>
    <row r="41" spans="1:74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5">
        <f t="shared" si="0"/>
        <v>1</v>
      </c>
    </row>
    <row r="42" spans="1:74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441</v>
      </c>
      <c r="J42" s="14" t="s">
        <v>3</v>
      </c>
      <c r="K42" s="53" t="s">
        <v>439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5">
        <f t="shared" si="0"/>
        <v>0.94444444444444442</v>
      </c>
    </row>
    <row r="43" spans="1:74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5">
        <f t="shared" si="0"/>
        <v>1</v>
      </c>
    </row>
    <row r="44" spans="1:74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5">
        <f t="shared" si="0"/>
        <v>1</v>
      </c>
    </row>
    <row r="45" spans="1:74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441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5">
        <f t="shared" si="0"/>
        <v>1</v>
      </c>
    </row>
    <row r="46" spans="1:74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5">
        <f t="shared" si="0"/>
        <v>1</v>
      </c>
    </row>
    <row r="47" spans="1:74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439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5">
        <f t="shared" si="0"/>
        <v>0.94444444444444442</v>
      </c>
    </row>
    <row r="48" spans="1:74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5">
        <f t="shared" si="0"/>
        <v>1</v>
      </c>
    </row>
    <row r="49" spans="1:74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5">
        <f t="shared" si="0"/>
        <v>1</v>
      </c>
    </row>
    <row r="50" spans="1:74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5">
        <f t="shared" si="0"/>
        <v>1</v>
      </c>
    </row>
    <row r="51" spans="1:74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1"/>
    </row>
    <row r="52" spans="1:74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6"/>
    </row>
    <row r="53" spans="1:74" s="11" customFormat="1">
      <c r="B53" s="37" t="s">
        <v>13</v>
      </c>
      <c r="C53" s="38" t="s">
        <v>14</v>
      </c>
      <c r="D53" s="28"/>
      <c r="E53" s="50">
        <f t="shared" ref="E53:BU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R53" si="2">(COUNTIF(V4:V50,"√") + COUNTIF(V4:V50,"AL"))/48</f>
        <v>0.95833333333333337</v>
      </c>
      <c r="W53" s="50">
        <f t="shared" si="2"/>
        <v>0</v>
      </c>
      <c r="X53" s="50">
        <f t="shared" si="2"/>
        <v>0</v>
      </c>
      <c r="Y53" s="50">
        <f t="shared" si="2"/>
        <v>0</v>
      </c>
      <c r="Z53" s="50">
        <f t="shared" si="2"/>
        <v>0</v>
      </c>
      <c r="AA53" s="50">
        <f t="shared" si="2"/>
        <v>0</v>
      </c>
      <c r="AB53" s="50">
        <f t="shared" si="2"/>
        <v>0</v>
      </c>
      <c r="AC53" s="50">
        <f t="shared" si="2"/>
        <v>0</v>
      </c>
      <c r="AD53" s="50">
        <f t="shared" si="2"/>
        <v>0</v>
      </c>
      <c r="AE53" s="50">
        <f t="shared" si="2"/>
        <v>0</v>
      </c>
      <c r="AF53" s="50">
        <f t="shared" si="2"/>
        <v>0</v>
      </c>
      <c r="AG53" s="50">
        <f t="shared" si="2"/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ref="AO53:BE53" si="3">(COUNTIF(AO4:AO50,"√") + COUNTIF(AO4:AO50,"AL"))/48</f>
        <v>0</v>
      </c>
      <c r="AP53" s="50">
        <f t="shared" si="3"/>
        <v>0</v>
      </c>
      <c r="AQ53" s="50">
        <f t="shared" si="3"/>
        <v>0</v>
      </c>
      <c r="AR53" s="50">
        <f t="shared" si="3"/>
        <v>0</v>
      </c>
      <c r="AS53" s="50">
        <f t="shared" si="3"/>
        <v>0</v>
      </c>
      <c r="AT53" s="50">
        <f t="shared" si="3"/>
        <v>0</v>
      </c>
      <c r="AU53" s="50">
        <f t="shared" si="3"/>
        <v>0</v>
      </c>
      <c r="AV53" s="50">
        <f t="shared" si="3"/>
        <v>0</v>
      </c>
      <c r="AW53" s="50">
        <f t="shared" si="3"/>
        <v>0</v>
      </c>
      <c r="AX53" s="50">
        <f t="shared" si="3"/>
        <v>0</v>
      </c>
      <c r="AY53" s="50">
        <f t="shared" si="3"/>
        <v>0</v>
      </c>
      <c r="AZ53" s="50">
        <f t="shared" si="3"/>
        <v>0</v>
      </c>
      <c r="BA53" s="50">
        <f t="shared" si="3"/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2"/>
        <v>0</v>
      </c>
      <c r="BG53" s="50">
        <f t="shared" si="2"/>
        <v>0</v>
      </c>
      <c r="BH53" s="50">
        <f t="shared" si="2"/>
        <v>0</v>
      </c>
      <c r="BI53" s="50">
        <f t="shared" si="2"/>
        <v>0</v>
      </c>
      <c r="BJ53" s="50">
        <f t="shared" si="2"/>
        <v>0</v>
      </c>
      <c r="BK53" s="50">
        <f t="shared" si="2"/>
        <v>0</v>
      </c>
      <c r="BL53" s="50">
        <f t="shared" si="2"/>
        <v>0</v>
      </c>
      <c r="BM53" s="50">
        <f t="shared" si="2"/>
        <v>0</v>
      </c>
      <c r="BN53" s="50">
        <f t="shared" si="2"/>
        <v>0</v>
      </c>
      <c r="BO53" s="50">
        <f t="shared" si="2"/>
        <v>0</v>
      </c>
      <c r="BP53" s="50">
        <f t="shared" si="2"/>
        <v>0</v>
      </c>
      <c r="BQ53" s="50">
        <f t="shared" si="2"/>
        <v>0</v>
      </c>
      <c r="BR53" s="50">
        <f t="shared" si="2"/>
        <v>0</v>
      </c>
      <c r="BS53" s="50">
        <f t="shared" si="1"/>
        <v>0</v>
      </c>
      <c r="BT53" s="50">
        <f t="shared" si="1"/>
        <v>0</v>
      </c>
      <c r="BU53" s="50">
        <f t="shared" si="1"/>
        <v>0</v>
      </c>
      <c r="BV53" s="15" t="s">
        <v>6</v>
      </c>
    </row>
    <row r="54" spans="1:74" s="11" customFormat="1">
      <c r="B54" s="57" t="s">
        <v>453</v>
      </c>
      <c r="C54" s="39" t="s">
        <v>10</v>
      </c>
      <c r="D54" s="28"/>
      <c r="E54" s="30">
        <f t="shared" ref="E54:BU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47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48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R54" si="5">COUNTIF(V3:V50,"√")</f>
        <v>47</v>
      </c>
      <c r="W54" s="30">
        <f t="shared" si="5"/>
        <v>0</v>
      </c>
      <c r="X54" s="30">
        <f t="shared" si="5"/>
        <v>0</v>
      </c>
      <c r="Y54" s="30">
        <f t="shared" si="5"/>
        <v>0</v>
      </c>
      <c r="Z54" s="30">
        <f t="shared" si="5"/>
        <v>0</v>
      </c>
      <c r="AA54" s="30">
        <f t="shared" si="5"/>
        <v>0</v>
      </c>
      <c r="AB54" s="30">
        <f t="shared" si="5"/>
        <v>0</v>
      </c>
      <c r="AC54" s="30">
        <f t="shared" si="5"/>
        <v>0</v>
      </c>
      <c r="AD54" s="30">
        <f t="shared" si="5"/>
        <v>0</v>
      </c>
      <c r="AE54" s="30">
        <f t="shared" si="5"/>
        <v>0</v>
      </c>
      <c r="AF54" s="30">
        <f t="shared" si="5"/>
        <v>0</v>
      </c>
      <c r="AG54" s="30">
        <f t="shared" si="5"/>
        <v>0</v>
      </c>
      <c r="AH54" s="30">
        <f t="shared" si="5"/>
        <v>0</v>
      </c>
      <c r="AI54" s="30">
        <f t="shared" si="5"/>
        <v>0</v>
      </c>
      <c r="AJ54" s="30">
        <f t="shared" si="5"/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ref="AO54:BE54" si="6">COUNTIF(AO3:AO50,"√")</f>
        <v>0</v>
      </c>
      <c r="AP54" s="30">
        <f t="shared" si="6"/>
        <v>0</v>
      </c>
      <c r="AQ54" s="30">
        <f t="shared" si="6"/>
        <v>0</v>
      </c>
      <c r="AR54" s="30">
        <f t="shared" si="6"/>
        <v>0</v>
      </c>
      <c r="AS54" s="30">
        <f t="shared" si="6"/>
        <v>0</v>
      </c>
      <c r="AT54" s="30">
        <f t="shared" si="6"/>
        <v>0</v>
      </c>
      <c r="AU54" s="30">
        <f t="shared" si="6"/>
        <v>0</v>
      </c>
      <c r="AV54" s="30">
        <f t="shared" si="6"/>
        <v>0</v>
      </c>
      <c r="AW54" s="30">
        <f t="shared" si="6"/>
        <v>0</v>
      </c>
      <c r="AX54" s="30">
        <f t="shared" si="6"/>
        <v>0</v>
      </c>
      <c r="AY54" s="30">
        <f t="shared" si="6"/>
        <v>0</v>
      </c>
      <c r="AZ54" s="30">
        <f t="shared" si="6"/>
        <v>0</v>
      </c>
      <c r="BA54" s="30">
        <f t="shared" si="6"/>
        <v>0</v>
      </c>
      <c r="BB54" s="30">
        <f t="shared" si="6"/>
        <v>0</v>
      </c>
      <c r="BC54" s="30">
        <f t="shared" si="6"/>
        <v>0</v>
      </c>
      <c r="BD54" s="30">
        <f t="shared" si="6"/>
        <v>0</v>
      </c>
      <c r="BE54" s="30">
        <f t="shared" si="6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30">
        <f t="shared" si="5"/>
        <v>0</v>
      </c>
      <c r="BP54" s="30">
        <f t="shared" si="5"/>
        <v>0</v>
      </c>
      <c r="BQ54" s="30">
        <f t="shared" si="5"/>
        <v>0</v>
      </c>
      <c r="BR54" s="30">
        <f t="shared" si="5"/>
        <v>0</v>
      </c>
      <c r="BS54" s="30">
        <f t="shared" si="4"/>
        <v>0</v>
      </c>
      <c r="BT54" s="30">
        <f t="shared" si="4"/>
        <v>0</v>
      </c>
      <c r="BU54" s="30">
        <f t="shared" si="4"/>
        <v>0</v>
      </c>
      <c r="BV54" s="15"/>
    </row>
    <row r="55" spans="1:74" s="11" customFormat="1">
      <c r="B55" s="36" t="s">
        <v>4</v>
      </c>
      <c r="C55" s="39" t="s">
        <v>12</v>
      </c>
      <c r="D55" s="28"/>
      <c r="E55" s="30">
        <f t="shared" ref="E55:BU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1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0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R55" si="8">COUNTIF(V3:V50,"AL")</f>
        <v>0</v>
      </c>
      <c r="W55" s="30">
        <f t="shared" si="8"/>
        <v>0</v>
      </c>
      <c r="X55" s="30">
        <f t="shared" si="8"/>
        <v>0</v>
      </c>
      <c r="Y55" s="30">
        <f t="shared" si="8"/>
        <v>0</v>
      </c>
      <c r="Z55" s="30">
        <f t="shared" si="8"/>
        <v>0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si="8"/>
        <v>0</v>
      </c>
      <c r="AI55" s="30">
        <f t="shared" si="8"/>
        <v>0</v>
      </c>
      <c r="AJ55" s="30">
        <f t="shared" si="8"/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ref="AO55:BE55" si="9">COUNTIF(AO3:AO50,"AL")</f>
        <v>0</v>
      </c>
      <c r="AP55" s="30">
        <f t="shared" si="9"/>
        <v>0</v>
      </c>
      <c r="AQ55" s="30">
        <f t="shared" si="9"/>
        <v>0</v>
      </c>
      <c r="AR55" s="30">
        <f t="shared" si="9"/>
        <v>0</v>
      </c>
      <c r="AS55" s="30">
        <f t="shared" si="9"/>
        <v>0</v>
      </c>
      <c r="AT55" s="30">
        <f t="shared" si="9"/>
        <v>0</v>
      </c>
      <c r="AU55" s="30">
        <f t="shared" si="9"/>
        <v>0</v>
      </c>
      <c r="AV55" s="30">
        <f t="shared" si="9"/>
        <v>0</v>
      </c>
      <c r="AW55" s="30">
        <f t="shared" si="9"/>
        <v>0</v>
      </c>
      <c r="AX55" s="30">
        <f t="shared" si="9"/>
        <v>0</v>
      </c>
      <c r="AY55" s="30">
        <f t="shared" si="9"/>
        <v>0</v>
      </c>
      <c r="AZ55" s="30">
        <f t="shared" si="9"/>
        <v>0</v>
      </c>
      <c r="BA55" s="30">
        <f t="shared" si="9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8"/>
        <v>0</v>
      </c>
      <c r="BG55" s="30">
        <f t="shared" si="8"/>
        <v>0</v>
      </c>
      <c r="BH55" s="30">
        <f t="shared" si="8"/>
        <v>0</v>
      </c>
      <c r="BI55" s="30">
        <f t="shared" si="8"/>
        <v>0</v>
      </c>
      <c r="BJ55" s="30">
        <f t="shared" si="8"/>
        <v>0</v>
      </c>
      <c r="BK55" s="30">
        <f t="shared" si="8"/>
        <v>0</v>
      </c>
      <c r="BL55" s="30">
        <f t="shared" si="8"/>
        <v>0</v>
      </c>
      <c r="BM55" s="30">
        <f t="shared" si="8"/>
        <v>0</v>
      </c>
      <c r="BN55" s="30">
        <f t="shared" si="8"/>
        <v>0</v>
      </c>
      <c r="BO55" s="30">
        <f t="shared" si="8"/>
        <v>0</v>
      </c>
      <c r="BP55" s="30">
        <f t="shared" si="8"/>
        <v>0</v>
      </c>
      <c r="BQ55" s="30">
        <f t="shared" si="8"/>
        <v>0</v>
      </c>
      <c r="BR55" s="30">
        <f t="shared" si="8"/>
        <v>0</v>
      </c>
      <c r="BS55" s="30">
        <f t="shared" si="7"/>
        <v>0</v>
      </c>
      <c r="BT55" s="30">
        <f t="shared" si="7"/>
        <v>0</v>
      </c>
      <c r="BU55" s="30">
        <f t="shared" si="7"/>
        <v>0</v>
      </c>
      <c r="BV55" s="31" t="s">
        <v>7</v>
      </c>
    </row>
    <row r="56" spans="1:74" s="11" customFormat="1">
      <c r="B56" s="36" t="s">
        <v>5</v>
      </c>
      <c r="C56" s="39" t="s">
        <v>11</v>
      </c>
      <c r="D56" s="28"/>
      <c r="E56" s="32">
        <f t="shared" ref="E56:BU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R56" si="11">COUNTIF(V3:V50,"A")</f>
        <v>1</v>
      </c>
      <c r="W56" s="32">
        <f t="shared" si="11"/>
        <v>0</v>
      </c>
      <c r="X56" s="32">
        <f t="shared" si="11"/>
        <v>0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0</v>
      </c>
      <c r="AC56" s="32">
        <f t="shared" si="11"/>
        <v>0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si="11"/>
        <v>0</v>
      </c>
      <c r="AI56" s="32">
        <f t="shared" si="11"/>
        <v>0</v>
      </c>
      <c r="AJ56" s="32">
        <f t="shared" si="11"/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ref="AO56:BE56" si="12">COUNTIF(AO3:AO50,"A")</f>
        <v>0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1"/>
        <v>0</v>
      </c>
      <c r="BG56" s="32">
        <f t="shared" si="11"/>
        <v>0</v>
      </c>
      <c r="BH56" s="32">
        <f t="shared" si="11"/>
        <v>0</v>
      </c>
      <c r="BI56" s="32">
        <f t="shared" si="11"/>
        <v>0</v>
      </c>
      <c r="BJ56" s="32">
        <f t="shared" si="11"/>
        <v>0</v>
      </c>
      <c r="BK56" s="32">
        <f t="shared" si="11"/>
        <v>0</v>
      </c>
      <c r="BL56" s="32">
        <f t="shared" si="11"/>
        <v>0</v>
      </c>
      <c r="BM56" s="32">
        <f t="shared" si="11"/>
        <v>0</v>
      </c>
      <c r="BN56" s="32">
        <f t="shared" si="11"/>
        <v>0</v>
      </c>
      <c r="BO56" s="32">
        <f t="shared" si="11"/>
        <v>0</v>
      </c>
      <c r="BP56" s="32">
        <f t="shared" si="11"/>
        <v>0</v>
      </c>
      <c r="BQ56" s="32">
        <f t="shared" si="11"/>
        <v>0</v>
      </c>
      <c r="BR56" s="32">
        <f t="shared" si="11"/>
        <v>0</v>
      </c>
      <c r="BS56" s="32">
        <f t="shared" si="10"/>
        <v>0</v>
      </c>
      <c r="BT56" s="32">
        <f t="shared" si="10"/>
        <v>0</v>
      </c>
      <c r="BU56" s="32">
        <f t="shared" si="10"/>
        <v>0</v>
      </c>
      <c r="BV56" s="33">
        <f>AVERAGE(BV3:BV50)</f>
        <v>0.98379629629629617</v>
      </c>
    </row>
    <row r="57" spans="1:74" s="11" customFormat="1">
      <c r="C57" s="27"/>
      <c r="L57" s="34"/>
      <c r="R57" s="34"/>
      <c r="U57" s="34"/>
      <c r="AG57" s="34"/>
      <c r="AM57" s="34"/>
      <c r="BB57" s="34"/>
      <c r="BG57" s="34"/>
      <c r="BL57" s="34"/>
      <c r="BQ57" s="34"/>
    </row>
    <row r="58" spans="1:74" s="11" customFormat="1" ht="15.6">
      <c r="B58" s="61" t="s">
        <v>19</v>
      </c>
      <c r="C58" s="61"/>
      <c r="D58" s="61"/>
      <c r="E58" s="46">
        <f t="shared" ref="E58:BU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R58" si="14">WEEKNUM(V2)</f>
        <v>41</v>
      </c>
      <c r="W58" s="46">
        <f t="shared" si="14"/>
        <v>40</v>
      </c>
      <c r="X58" s="46">
        <f t="shared" si="14"/>
        <v>41</v>
      </c>
      <c r="Y58" s="46">
        <f t="shared" si="14"/>
        <v>41</v>
      </c>
      <c r="Z58" s="46">
        <f t="shared" si="14"/>
        <v>41</v>
      </c>
      <c r="AA58" s="46">
        <f t="shared" si="14"/>
        <v>41</v>
      </c>
      <c r="AB58" s="46">
        <f t="shared" si="14"/>
        <v>41</v>
      </c>
      <c r="AC58" s="46">
        <f t="shared" si="14"/>
        <v>42</v>
      </c>
      <c r="AD58" s="46">
        <f t="shared" si="14"/>
        <v>0</v>
      </c>
      <c r="AE58" s="46">
        <f t="shared" si="14"/>
        <v>0</v>
      </c>
      <c r="AF58" s="46">
        <f t="shared" si="14"/>
        <v>0</v>
      </c>
      <c r="AG58" s="46">
        <f t="shared" si="14"/>
        <v>0</v>
      </c>
      <c r="AH58" s="46">
        <f t="shared" si="14"/>
        <v>0</v>
      </c>
      <c r="AI58" s="46">
        <f t="shared" si="14"/>
        <v>0</v>
      </c>
      <c r="AJ58" s="46">
        <f t="shared" si="14"/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ref="AO58:BE58" si="15">WEEKNUM(AO2)</f>
        <v>0</v>
      </c>
      <c r="AP58" s="46">
        <f t="shared" si="15"/>
        <v>0</v>
      </c>
      <c r="AQ58" s="46">
        <f t="shared" si="15"/>
        <v>0</v>
      </c>
      <c r="AR58" s="46">
        <f t="shared" si="15"/>
        <v>0</v>
      </c>
      <c r="AS58" s="46">
        <f t="shared" si="15"/>
        <v>0</v>
      </c>
      <c r="AT58" s="46">
        <f t="shared" si="15"/>
        <v>0</v>
      </c>
      <c r="AU58" s="46">
        <f t="shared" si="15"/>
        <v>0</v>
      </c>
      <c r="AV58" s="46">
        <f t="shared" si="15"/>
        <v>0</v>
      </c>
      <c r="AW58" s="46">
        <f t="shared" si="15"/>
        <v>0</v>
      </c>
      <c r="AX58" s="46">
        <f t="shared" si="15"/>
        <v>0</v>
      </c>
      <c r="AY58" s="46">
        <f t="shared" si="15"/>
        <v>0</v>
      </c>
      <c r="AZ58" s="46">
        <f t="shared" si="15"/>
        <v>0</v>
      </c>
      <c r="BA58" s="46">
        <f t="shared" si="15"/>
        <v>0</v>
      </c>
      <c r="BB58" s="46">
        <f t="shared" si="15"/>
        <v>0</v>
      </c>
      <c r="BC58" s="46">
        <f t="shared" si="15"/>
        <v>0</v>
      </c>
      <c r="BD58" s="46">
        <f t="shared" si="15"/>
        <v>0</v>
      </c>
      <c r="BE58" s="46">
        <f t="shared" si="15"/>
        <v>0</v>
      </c>
      <c r="BF58" s="46">
        <f t="shared" si="14"/>
        <v>0</v>
      </c>
      <c r="BG58" s="46">
        <f t="shared" si="14"/>
        <v>0</v>
      </c>
      <c r="BH58" s="46">
        <f t="shared" si="14"/>
        <v>0</v>
      </c>
      <c r="BI58" s="46">
        <f t="shared" si="14"/>
        <v>0</v>
      </c>
      <c r="BJ58" s="46">
        <f t="shared" si="14"/>
        <v>0</v>
      </c>
      <c r="BK58" s="46">
        <f t="shared" si="14"/>
        <v>0</v>
      </c>
      <c r="BL58" s="46">
        <f t="shared" si="14"/>
        <v>0</v>
      </c>
      <c r="BM58" s="46">
        <f t="shared" si="14"/>
        <v>0</v>
      </c>
      <c r="BN58" s="46">
        <f t="shared" si="14"/>
        <v>0</v>
      </c>
      <c r="BO58" s="46">
        <f t="shared" si="14"/>
        <v>0</v>
      </c>
      <c r="BP58" s="46">
        <f t="shared" si="14"/>
        <v>0</v>
      </c>
      <c r="BQ58" s="46">
        <f t="shared" si="14"/>
        <v>0</v>
      </c>
      <c r="BR58" s="46">
        <f t="shared" si="14"/>
        <v>0</v>
      </c>
      <c r="BS58" s="46">
        <f t="shared" si="13"/>
        <v>0</v>
      </c>
      <c r="BT58" s="46">
        <f t="shared" si="13"/>
        <v>0</v>
      </c>
      <c r="BU58" s="46">
        <f t="shared" si="13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2020-10-11T06:51:25Z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