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820" activeTab="3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<sst xmlns="http://schemas.openxmlformats.org/spreadsheetml/2006/main" count="2232" uniqueCount="500">
  <si>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</si>
  <si>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</si>
  <si>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</si>
  <si>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</si>
  <si>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</si>
  <si>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</si>
  <si>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</si>
  <si>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</si>
  <si>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</si>
  <si>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</si>
  <si>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</si>
  <si>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</si>
  <si>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</si>
  <si>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</si>
  <si>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</si>
  <si>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</si>
  <si>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</si>
  <si>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</si>
  <si>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</si>
  <si>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</si>
  <si>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</si>
  <si>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</si>
  <si>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</si>
  <si>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</si>
  <si>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</si>
  <si>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</si>
  <si>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</si>
  <si>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</si>
  <si>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</si>
  <si>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</si>
  <si>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</si>
  <si>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</si>
  <si>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</si>
  <si>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</si>
  <si>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</si>
  <si>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</si>
  <si>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</si>
  <si>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</si>
  <si>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</si>
  <si>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</si>
  <si>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</si>
  <si>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</si>
  <si>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</si>
  <si>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</si>
  <si>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</si>
  <si>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</si>
  <si>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</si>
  <si>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</si>
  <si>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</si>
  <si>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</si>
  <si>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</si>
  <si>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</si>
  <si>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</si>
  <si>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</si>
  <si>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</si>
  <si>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</si>
  <si>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</si>
  <si>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</si>
  <si>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</si>
  <si>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</si>
  <si>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</si>
  <si>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</si>
  <si>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</si>
  <si>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</si>
  <si>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</si>
  <si>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</si>
  <si>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</si>
  <si>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</si>
  <si>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</si>
  <si>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</si>
  <si>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</si>
  <si>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</si>
  <si>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</si>
  <si>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</si>
  <si>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</si>
  <si>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</si>
  <si>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</si>
  <si>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</si>
  <si>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</si>
  <si>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</si>
  <si>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</si>
  <si>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</si>
  <si>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</si>
  <si>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</si>
  <si>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</si>
  <si>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</si>
  <si>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</si>
  <si>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</si>
  <si>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</si>
  <si>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</si>
  <si>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</si>
  <si>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</si>
  <si>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</si>
  <si>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</si>
  <si>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</si>
  <si>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</si>
  <si>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</si>
  <si>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</si>
  <si>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</si>
  <si>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</si>
  <si>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</si>
  <si>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</si>
  <si>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</si>
  <si>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</si>
  <si>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</si>
  <si>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</si>
  <si>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</si>
  <si>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</si>
  <si>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</si>
  <si>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</si>
  <si>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</si>
  <si>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</si>
  <si>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</si>
  <si>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</si>
  <si>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</si>
  <si>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</si>
  <si>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</si>
  <si>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9/18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</si>
  <si>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</si>
  <si>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</si>
  <si>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</si>
  <si>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</si>
  <si>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</si>
  <si>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</si>
  <si>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</si>
  <si>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</si>
  <si>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</si>
  <si>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</si>
  <si>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</si>
  <si>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</si>
  <si>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</si>
  <si>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</si>
  <si>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</si>
  <si>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</si>
  <si>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</si>
  <si>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</si>
  <si>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</si>
  <si>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</si>
  <si>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</si>
  <si>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</si>
  <si>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</si>
  <si>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</si>
  <si>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</si>
  <si>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</si>
  <si>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</si>
  <si>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</si>
  <si>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</si>
  <si>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</si>
  <si>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</si>
  <si>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</si>
  <si>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</si>
  <si>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</si>
  <si>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</si>
  <si>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</si>
  <si>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</si>
  <si>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</si>
  <si>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</si>
  <si>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</si>
  <si>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</si>
  <si>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</si>
  <si>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</si>
  <si>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</si>
  <si>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</si>
  <si>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</si>
  <si>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</si>
  <si>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</si>
  <si>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</si>
  <si>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</si>
  <si>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</si>
  <si>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</si>
  <si>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</si>
  <si>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</si>
  <si>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</si>
  <si>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</si>
  <si>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</si>
  <si>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</si>
  <si>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</si>
  <si>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</si>
  <si>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</si>
  <si>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</si>
  <si>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</si>
  <si>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</si>
  <si>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</si>
  <si>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</si>
  <si>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</si>
  <si>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</si>
  <si>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</si>
  <si>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</si>
  <si>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</si>
  <si>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</si>
  <si>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</si>
  <si>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</si>
  <si>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</si>
  <si>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</si>
  <si>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</si>
  <si>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</si>
  <si>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</si>
  <si>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</si>
  <si>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</si>
  <si>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</si>
  <si>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</si>
  <si>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</si>
  <si>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</si>
  <si>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</si>
  <si>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</si>
  <si>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</si>
  <si>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</si>
  <si>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</si>
  <si>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</si>
  <si>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</si>
  <si>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</si>
  <si>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</si>
  <si>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</si>
  <si>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</si>
  <si>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</si>
  <si>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</si>
  <si>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</si>
  <si>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</si>
  <si>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</si>
  <si>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</si>
  <si>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</si>
  <si>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</si>
  <si>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</si>
  <si>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</si>
  <si>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</si>
  <si>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</si>
  <si>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</si>
  <si>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</si>
  <si>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</si>
  <si>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</si>
  <si>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</si>
  <si>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</si>
  <si>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</si>
  <si>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</si>
  <si>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</si>
  <si>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</si>
  <si>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</si>
  <si>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</si>
  <si>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</si>
  <si>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</si>
  <si>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</si>
  <si>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</si>
  <si>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</si>
  <si>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</si>
  <si>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</si>
  <si>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</si>
  <si>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</si>
  <si>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</si>
  <si>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</si>
  <si>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</si>
  <si>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</si>
  <si>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</si>
  <si>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</si>
  <si>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</si>
  <si>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</si>
  <si>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</si>
  <si>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</si>
  <si>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</si>
  <si>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</si>
  <si>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</si>
  <si>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</si>
  <si>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</si>
  <si>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</si>
  <si>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</si>
  <si>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</si>
  <si>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</si>
  <si>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</si>
  <si>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</si>
  <si>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</si>
  <si>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</si>
  <si>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</si>
  <si>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</si>
  <si>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</si>
  <si>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</si>
  <si>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</si>
  <si>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</si>
  <si>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</si>
  <si>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</si>
  <si>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</si>
  <si>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</si>
  <si>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</si>
  <si>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</si>
  <si>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</si>
  <si>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</si>
  <si>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</si>
  <si>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</si>
  <si>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</si>
  <si>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</si>
  <si>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</si>
  <si>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</si>
  <si>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</si>
  <si>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</si>
  <si>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</si>
  <si>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</si>
  <si>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</si>
  <si>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</si>
  <si>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</si>
  <si>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</si>
  <si>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</si>
  <si>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</si>
  <si>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</si>
  <si>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</si>
  <si>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</si>
  <si>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</si>
  <si>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</si>
  <si>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</si>
  <si>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</si>
  <si>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</si>
  <si>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</si>
  <si>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</si>
  <si>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</si>
  <si>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</si>
  <si>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</si>
  <si>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</si>
  <si>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</si>
  <si>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</si>
  <si>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</si>
  <si>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</si>
  <si>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</si>
  <si>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</si>
  <si>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</si>
  <si>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</si>
  <si>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</si>
  <si>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</si>
  <si>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</si>
  <si>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</si>
  <si>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</si>
  <si>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</si>
  <si>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</si>
  <si>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</si>
  <si>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</si>
  <si>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</si>
  <si>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</si>
  <si>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</si>
  <si>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</si>
  <si>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</si>
  <si>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</si>
  <si>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</si>
  <si>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</si>
  <si>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</si>
  <si>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</si>
  <si>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</si>
  <si>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</si>
  <si>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</si>
  <si>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</si>
  <si>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</si>
  <si>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</si>
  <si>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</si>
  <si>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</si>
  <si>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</si>
  <si>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</si>
  <si>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</si>
  <si>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</si>
  <si>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</si>
  <si>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</si>
  <si>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</si>
  <si>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</si>
  <si>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</si>
  <si>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</si>
  <si>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</si>
  <si>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</si>
  <si>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</si>
  <si>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</si>
  <si>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</si>
  <si>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</si>
  <si>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</si>
  <si>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</si>
  <si>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</si>
  <si>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</si>
  <si>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</si>
  <si>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</si>
  <si>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</si>
  <si>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</si>
  <si>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</si>
  <si>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</si>
  <si>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</si>
  <si>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</si>
  <si>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</si>
  <si>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</si>
  <si>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</si>
  <si>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</si>
  <si>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</si>
  <si>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</si>
  <si>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</si>
  <si>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</si>
  <si>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</si>
  <si>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</si>
  <si>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</si>
  <si>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</si>
  <si>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</si>
  <si>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</si>
  <si>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</si>
  <si>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</si>
  <si>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</si>
  <si>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</si>
  <si>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</si>
  <si>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</si>
  <si>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</si>
  <si>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</si>
  <si>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</si>
  <si>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</si>
  <si>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09/01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</si>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</sst>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6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6" borderId="11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36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6" fillId="0" borderId="0" applyBorder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</cellStyleXfs>
  <cellXfs count="50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2" fillId="4" borderId="2" xfId="48" applyFont="1" applyFill="1" applyBorder="1" applyAlignment="1">
      <alignment horizontal="left"/>
    </xf>
    <xf numFmtId="49" fontId="10" fillId="5" borderId="2" xfId="56" applyNumberFormat="1" applyFont="1" applyFill="1" applyBorder="1" applyAlignment="1">
      <alignment horizontal="center" wrapText="1"/>
    </xf>
    <xf numFmtId="0" fontId="7" fillId="5" borderId="2" xfId="56" applyFont="1" applyFill="1" applyBorder="1" applyAlignment="1">
      <alignment horizontal="center" wrapText="1"/>
    </xf>
    <xf numFmtId="0" fontId="10" fillId="5" borderId="2" xfId="48" applyFont="1" applyFill="1" applyBorder="1" applyAlignment="1">
      <alignment horizontal="center" vertical="center"/>
    </xf>
    <xf numFmtId="0" fontId="11" fillId="5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6" borderId="2" xfId="48" applyNumberFormat="1" applyFont="1" applyFill="1" applyBorder="1" applyAlignment="1">
      <alignment horizontal="center" vertical="center" wrapText="1"/>
    </xf>
    <xf numFmtId="0" fontId="2" fillId="4" borderId="2" xfId="48" applyFont="1" applyFill="1" applyBorder="1" applyAlignment="1">
      <alignment horizontal="center"/>
    </xf>
    <xf numFmtId="0" fontId="2" fillId="4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7" borderId="2" xfId="48" applyFont="1" applyFill="1" applyBorder="1" applyAlignment="1">
      <alignment vertical="center" wrapText="1"/>
    </xf>
    <xf numFmtId="1" fontId="7" fillId="5" borderId="2" xfId="48" applyNumberFormat="1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5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49" fontId="12" fillId="2" borderId="2" xfId="48" applyNumberFormat="1" applyFont="1" applyFill="1" applyBorder="1" applyAlignment="1">
      <alignment horizontal="center" vertical="center" wrapText="1"/>
    </xf>
    <xf numFmtId="0" fontId="8" fillId="0" borderId="2" xfId="57" applyFont="1" applyBorder="1" applyAlignment="1">
      <alignment horizontal="center" vertical="center"/>
    </xf>
    <xf numFmtId="0" fontId="13" fillId="3" borderId="4" xfId="48" applyFont="1" applyFill="1" applyBorder="1" applyAlignment="1">
      <alignment horizontal="center" vertical="center"/>
    </xf>
    <xf numFmtId="0" fontId="2" fillId="7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55" zoomScaleNormal="55" workbookViewId="0">
      <selection activeCell="E43" sqref="E43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48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39" t="s">
        <v>17</v>
      </c>
    </row>
    <row r="3" s="2" customFormat="1" spans="1:90">
      <c r="A3" s="45">
        <v>1</v>
      </c>
      <c r="B3" s="14">
        <v>12018245753</v>
      </c>
      <c r="C3" s="14" t="s">
        <v>18</v>
      </c>
      <c r="D3" s="15" t="s">
        <v>19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0">
        <f t="shared" ref="CL3:CL45" si="0">(COUNTIF(E3:CK3,"√")+COUNTIF(E3:CK3,"AL"))/COUNTA(E3:CK3)</f>
        <v>1</v>
      </c>
    </row>
    <row r="4" s="2" customFormat="1" spans="1:90">
      <c r="A4" s="45">
        <v>2</v>
      </c>
      <c r="B4" s="14">
        <v>12018245759</v>
      </c>
      <c r="C4" s="14" t="s">
        <v>21</v>
      </c>
      <c r="D4" s="15" t="s">
        <v>22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0">
        <f t="shared" si="0"/>
        <v>1</v>
      </c>
    </row>
    <row r="5" s="2" customFormat="1" spans="1:90">
      <c r="A5" s="45">
        <v>3</v>
      </c>
      <c r="B5" s="14">
        <v>12018245772</v>
      </c>
      <c r="C5" s="14" t="s">
        <v>23</v>
      </c>
      <c r="D5" s="15" t="s">
        <v>24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0">
        <f t="shared" si="0"/>
        <v>1</v>
      </c>
    </row>
    <row r="6" s="2" customFormat="1" spans="1:90">
      <c r="A6" s="45">
        <v>4</v>
      </c>
      <c r="B6" s="14">
        <v>12018245785</v>
      </c>
      <c r="C6" s="14" t="s">
        <v>25</v>
      </c>
      <c r="D6" s="15" t="s">
        <v>26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0">
        <f t="shared" si="0"/>
        <v>1</v>
      </c>
    </row>
    <row r="7" s="2" customFormat="1" spans="1:90">
      <c r="A7" s="45">
        <v>5</v>
      </c>
      <c r="B7" s="14">
        <v>12018245851</v>
      </c>
      <c r="C7" s="14" t="s">
        <v>27</v>
      </c>
      <c r="D7" s="15" t="s">
        <v>28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0">
        <f t="shared" si="0"/>
        <v>1</v>
      </c>
    </row>
    <row r="8" s="2" customFormat="1" spans="1:90">
      <c r="A8" s="45">
        <v>6</v>
      </c>
      <c r="B8" s="14">
        <v>12018246051</v>
      </c>
      <c r="C8" s="14" t="s">
        <v>29</v>
      </c>
      <c r="D8" s="15" t="s">
        <v>30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0">
        <f t="shared" si="0"/>
        <v>1</v>
      </c>
    </row>
    <row r="9" s="2" customFormat="1" spans="1:90">
      <c r="A9" s="45">
        <v>7</v>
      </c>
      <c r="B9" s="14">
        <v>12018246053</v>
      </c>
      <c r="C9" s="14" t="s">
        <v>31</v>
      </c>
      <c r="D9" s="15" t="s">
        <v>32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0">
        <f t="shared" si="0"/>
        <v>1</v>
      </c>
    </row>
    <row r="10" s="2" customFormat="1" spans="1:90">
      <c r="A10" s="45">
        <v>8</v>
      </c>
      <c r="B10" s="14">
        <v>12018246054</v>
      </c>
      <c r="C10" s="14" t="s">
        <v>33</v>
      </c>
      <c r="D10" s="15" t="s">
        <v>34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0">
        <f t="shared" si="0"/>
        <v>1</v>
      </c>
    </row>
    <row r="11" s="2" customFormat="1" spans="1:90">
      <c r="A11" s="45">
        <v>9</v>
      </c>
      <c r="B11" s="14">
        <v>12018246059</v>
      </c>
      <c r="C11" s="14" t="s">
        <v>35</v>
      </c>
      <c r="D11" s="15" t="s">
        <v>36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0">
        <f t="shared" si="0"/>
        <v>1</v>
      </c>
    </row>
    <row r="12" s="2" customFormat="1" spans="1:90">
      <c r="A12" s="45">
        <v>10</v>
      </c>
      <c r="B12" s="14">
        <v>12018246063</v>
      </c>
      <c r="C12" s="14" t="s">
        <v>37</v>
      </c>
      <c r="D12" s="15" t="s">
        <v>38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0">
        <f t="shared" si="0"/>
        <v>1</v>
      </c>
    </row>
    <row r="13" s="2" customFormat="1" spans="1:90">
      <c r="A13" s="45">
        <v>11</v>
      </c>
      <c r="B13" s="14">
        <v>12018246070</v>
      </c>
      <c r="C13" s="14" t="s">
        <v>39</v>
      </c>
      <c r="D13" s="15" t="s">
        <v>40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0">
        <f t="shared" si="0"/>
        <v>1</v>
      </c>
    </row>
    <row r="14" s="2" customFormat="1" spans="1:90">
      <c r="A14" s="45">
        <v>12</v>
      </c>
      <c r="B14" s="14">
        <v>12018246079</v>
      </c>
      <c r="C14" s="14" t="s">
        <v>41</v>
      </c>
      <c r="D14" s="15" t="s">
        <v>42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0">
        <f t="shared" si="0"/>
        <v>1</v>
      </c>
    </row>
    <row r="15" s="2" customFormat="1" spans="1:90">
      <c r="A15" s="45">
        <v>13</v>
      </c>
      <c r="B15" s="14">
        <v>12018246082</v>
      </c>
      <c r="C15" s="14" t="s">
        <v>43</v>
      </c>
      <c r="D15" s="15" t="s">
        <v>44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0">
        <f t="shared" si="0"/>
        <v>1</v>
      </c>
    </row>
    <row r="16" s="2" customFormat="1" spans="1:90">
      <c r="A16" s="45">
        <v>14</v>
      </c>
      <c r="B16" s="14">
        <v>12018246084</v>
      </c>
      <c r="C16" s="14" t="s">
        <v>45</v>
      </c>
      <c r="D16" s="15" t="s">
        <v>46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0">
        <f t="shared" si="0"/>
        <v>1</v>
      </c>
    </row>
    <row r="17" s="2" customFormat="1" spans="1:90">
      <c r="A17" s="45">
        <v>15</v>
      </c>
      <c r="B17" s="14">
        <v>12018246091</v>
      </c>
      <c r="C17" s="14" t="s">
        <v>47</v>
      </c>
      <c r="D17" s="15" t="s">
        <v>48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0">
        <f t="shared" si="0"/>
        <v>1</v>
      </c>
    </row>
    <row r="18" s="2" customFormat="1" spans="1:90">
      <c r="A18" s="45">
        <v>16</v>
      </c>
      <c r="B18" s="14">
        <v>12018246094</v>
      </c>
      <c r="C18" s="14" t="s">
        <v>49</v>
      </c>
      <c r="D18" s="15" t="s">
        <v>50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0">
        <f t="shared" si="0"/>
        <v>1</v>
      </c>
    </row>
    <row r="19" s="2" customFormat="1" spans="1:90">
      <c r="A19" s="45">
        <v>17</v>
      </c>
      <c r="B19" s="14">
        <v>12018246098</v>
      </c>
      <c r="C19" s="14" t="s">
        <v>51</v>
      </c>
      <c r="D19" s="15" t="s">
        <v>52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0">
        <f t="shared" si="0"/>
        <v>1</v>
      </c>
    </row>
    <row r="20" s="2" customFormat="1" spans="1:90">
      <c r="A20" s="45">
        <v>18</v>
      </c>
      <c r="B20" s="14">
        <v>12018246102</v>
      </c>
      <c r="C20" s="14" t="s">
        <v>53</v>
      </c>
      <c r="D20" s="15" t="s">
        <v>54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0">
        <f t="shared" si="0"/>
        <v>1</v>
      </c>
    </row>
    <row r="21" s="2" customFormat="1" spans="1:90">
      <c r="A21" s="45">
        <v>19</v>
      </c>
      <c r="B21" s="14">
        <v>12018246103</v>
      </c>
      <c r="C21" s="14" t="s">
        <v>55</v>
      </c>
      <c r="D21" s="15" t="s">
        <v>56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0">
        <f t="shared" si="0"/>
        <v>1</v>
      </c>
    </row>
    <row r="22" s="2" customFormat="1" spans="1:90">
      <c r="A22" s="45">
        <v>20</v>
      </c>
      <c r="B22" s="14">
        <v>12018246106</v>
      </c>
      <c r="C22" s="14" t="s">
        <v>57</v>
      </c>
      <c r="D22" s="15" t="s">
        <v>58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0">
        <f t="shared" si="0"/>
        <v>1</v>
      </c>
    </row>
    <row r="23" s="2" customFormat="1" spans="1:90">
      <c r="A23" s="45">
        <v>21</v>
      </c>
      <c r="B23" s="14">
        <v>12018246109</v>
      </c>
      <c r="C23" s="14" t="s">
        <v>59</v>
      </c>
      <c r="D23" s="15" t="s">
        <v>60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0">
        <f t="shared" si="0"/>
        <v>1</v>
      </c>
    </row>
    <row r="24" s="2" customFormat="1" spans="1:90">
      <c r="A24" s="45">
        <v>22</v>
      </c>
      <c r="B24" s="14">
        <v>12018246110</v>
      </c>
      <c r="C24" s="14" t="s">
        <v>61</v>
      </c>
      <c r="D24" s="15" t="s">
        <v>62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0">
        <f t="shared" si="0"/>
        <v>1</v>
      </c>
    </row>
    <row r="25" s="2" customFormat="1" spans="1:90">
      <c r="A25" s="45">
        <v>23</v>
      </c>
      <c r="B25" s="14">
        <v>12018246112</v>
      </c>
      <c r="C25" s="14" t="s">
        <v>63</v>
      </c>
      <c r="D25" s="15" t="s">
        <v>64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0">
        <f t="shared" si="0"/>
        <v>1</v>
      </c>
    </row>
    <row r="26" s="2" customFormat="1" spans="1:90">
      <c r="A26" s="45">
        <v>24</v>
      </c>
      <c r="B26" s="14">
        <v>12018246115</v>
      </c>
      <c r="C26" s="14" t="s">
        <v>65</v>
      </c>
      <c r="D26" s="15" t="s">
        <v>66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0">
        <f t="shared" si="0"/>
        <v>1</v>
      </c>
    </row>
    <row r="27" s="2" customFormat="1" spans="1:90">
      <c r="A27" s="45">
        <v>25</v>
      </c>
      <c r="B27" s="14">
        <v>12018246121</v>
      </c>
      <c r="C27" s="14" t="s">
        <v>67</v>
      </c>
      <c r="D27" s="15" t="s">
        <v>68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0">
        <f t="shared" si="0"/>
        <v>1</v>
      </c>
    </row>
    <row r="28" s="2" customFormat="1" spans="1:90">
      <c r="A28" s="45">
        <v>26</v>
      </c>
      <c r="B28" s="14">
        <v>12018246124</v>
      </c>
      <c r="C28" s="14" t="s">
        <v>69</v>
      </c>
      <c r="D28" s="15" t="s">
        <v>70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0">
        <f t="shared" si="0"/>
        <v>1</v>
      </c>
    </row>
    <row r="29" s="2" customFormat="1" spans="1:90">
      <c r="A29" s="45">
        <v>27</v>
      </c>
      <c r="B29" s="14">
        <v>12018246125</v>
      </c>
      <c r="C29" s="14" t="s">
        <v>71</v>
      </c>
      <c r="D29" s="15" t="s">
        <v>72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0">
        <f t="shared" si="0"/>
        <v>1</v>
      </c>
    </row>
    <row r="30" s="2" customFormat="1" spans="1:90">
      <c r="A30" s="45">
        <v>28</v>
      </c>
      <c r="B30" s="14">
        <v>12018246127</v>
      </c>
      <c r="C30" s="14" t="s">
        <v>73</v>
      </c>
      <c r="D30" s="15" t="s">
        <v>74</v>
      </c>
      <c r="E30" s="16" t="s">
        <v>20</v>
      </c>
      <c r="F30" s="16" t="s">
        <v>20</v>
      </c>
      <c r="G30" s="16" t="s">
        <v>20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0">
        <f t="shared" si="0"/>
        <v>1</v>
      </c>
    </row>
    <row r="31" s="2" customFormat="1" spans="1:90">
      <c r="A31" s="45">
        <v>29</v>
      </c>
      <c r="B31" s="14">
        <v>12018246129</v>
      </c>
      <c r="C31" s="14" t="s">
        <v>75</v>
      </c>
      <c r="D31" s="15" t="s">
        <v>76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0">
        <f t="shared" si="0"/>
        <v>1</v>
      </c>
    </row>
    <row r="32" s="2" customFormat="1" spans="1:90">
      <c r="A32" s="45">
        <v>30</v>
      </c>
      <c r="B32" s="14">
        <v>12018246135</v>
      </c>
      <c r="C32" s="14" t="s">
        <v>77</v>
      </c>
      <c r="D32" s="15" t="s">
        <v>78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0">
        <f t="shared" si="0"/>
        <v>1</v>
      </c>
    </row>
    <row r="33" s="2" customFormat="1" spans="1:90">
      <c r="A33" s="45">
        <v>31</v>
      </c>
      <c r="B33" s="14">
        <v>12018246136</v>
      </c>
      <c r="C33" s="14" t="s">
        <v>79</v>
      </c>
      <c r="D33" s="15" t="s">
        <v>80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0">
        <f t="shared" si="0"/>
        <v>1</v>
      </c>
    </row>
    <row r="34" s="2" customFormat="1" spans="1:90">
      <c r="A34" s="45">
        <v>32</v>
      </c>
      <c r="B34" s="14">
        <v>12018246137</v>
      </c>
      <c r="C34" s="14" t="s">
        <v>81</v>
      </c>
      <c r="D34" s="15" t="s">
        <v>82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0">
        <f t="shared" si="0"/>
        <v>1</v>
      </c>
    </row>
    <row r="35" s="2" customFormat="1" spans="1:90">
      <c r="A35" s="45">
        <v>33</v>
      </c>
      <c r="B35" s="14">
        <v>12018246140</v>
      </c>
      <c r="C35" s="14" t="s">
        <v>83</v>
      </c>
      <c r="D35" s="15" t="s">
        <v>84</v>
      </c>
      <c r="E35" s="16" t="s">
        <v>85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0">
        <f t="shared" si="0"/>
        <v>0</v>
      </c>
    </row>
    <row r="36" s="2" customFormat="1" spans="1:90">
      <c r="A36" s="45">
        <v>34</v>
      </c>
      <c r="B36" s="14">
        <v>12018246142</v>
      </c>
      <c r="C36" s="14" t="s">
        <v>86</v>
      </c>
      <c r="D36" s="15" t="s">
        <v>87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0">
        <f t="shared" si="0"/>
        <v>1</v>
      </c>
    </row>
    <row r="37" s="2" customFormat="1" spans="1:90">
      <c r="A37" s="45">
        <v>35</v>
      </c>
      <c r="B37" s="14">
        <v>12018246150</v>
      </c>
      <c r="C37" s="14" t="s">
        <v>88</v>
      </c>
      <c r="D37" s="15" t="s">
        <v>89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0">
        <f t="shared" si="0"/>
        <v>1</v>
      </c>
    </row>
    <row r="38" s="2" customFormat="1" spans="1:90">
      <c r="A38" s="45">
        <v>36</v>
      </c>
      <c r="B38" s="14">
        <v>12018246159</v>
      </c>
      <c r="C38" s="14" t="s">
        <v>90</v>
      </c>
      <c r="D38" s="15" t="s">
        <v>91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0">
        <f t="shared" si="0"/>
        <v>1</v>
      </c>
    </row>
    <row r="39" s="2" customFormat="1" spans="1:90">
      <c r="A39" s="45">
        <v>37</v>
      </c>
      <c r="B39" s="14">
        <v>12018246160</v>
      </c>
      <c r="C39" s="14" t="s">
        <v>92</v>
      </c>
      <c r="D39" s="15" t="s">
        <v>93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0">
        <f t="shared" si="0"/>
        <v>1</v>
      </c>
    </row>
    <row r="40" s="2" customFormat="1" spans="1:90">
      <c r="A40" s="45">
        <v>38</v>
      </c>
      <c r="B40" s="14">
        <v>12018246164</v>
      </c>
      <c r="C40" s="14" t="s">
        <v>94</v>
      </c>
      <c r="D40" s="15" t="s">
        <v>95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0">
        <f t="shared" si="0"/>
        <v>1</v>
      </c>
    </row>
    <row r="41" s="2" customFormat="1" spans="1:90">
      <c r="A41" s="45">
        <v>39</v>
      </c>
      <c r="B41" s="14">
        <v>12018246166</v>
      </c>
      <c r="C41" s="14" t="s">
        <v>96</v>
      </c>
      <c r="D41" s="15" t="s">
        <v>97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0">
        <f t="shared" si="0"/>
        <v>1</v>
      </c>
    </row>
    <row r="42" s="2" customFormat="1" spans="1:90">
      <c r="A42" s="45">
        <v>40</v>
      </c>
      <c r="B42" s="14">
        <v>12018246169</v>
      </c>
      <c r="C42" s="14" t="s">
        <v>98</v>
      </c>
      <c r="D42" s="15" t="s">
        <v>99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0">
        <f t="shared" si="0"/>
        <v>1</v>
      </c>
    </row>
    <row r="43" s="2" customFormat="1" spans="1:90">
      <c r="A43" s="45">
        <v>41</v>
      </c>
      <c r="B43" s="14">
        <v>12017245655</v>
      </c>
      <c r="C43" s="14" t="s">
        <v>100</v>
      </c>
      <c r="D43" s="15" t="s">
        <v>101</v>
      </c>
      <c r="E43" s="16" t="s">
        <v>20</v>
      </c>
      <c r="F43" s="16" t="s">
        <v>20</v>
      </c>
      <c r="G43" s="16" t="s">
        <v>20</v>
      </c>
      <c r="H43" s="16" t="s">
        <v>20</v>
      </c>
      <c r="I43" s="16" t="s">
        <v>20</v>
      </c>
      <c r="J43" s="16" t="s">
        <v>20</v>
      </c>
      <c r="K43" s="16" t="s">
        <v>20</v>
      </c>
      <c r="L43" s="16" t="s">
        <v>20</v>
      </c>
      <c r="M43" s="16" t="s">
        <v>20</v>
      </c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0">
        <f t="shared" si="0"/>
        <v>1</v>
      </c>
    </row>
    <row r="44" s="2" customFormat="1" spans="1:90">
      <c r="A44" s="45">
        <v>42</v>
      </c>
      <c r="B44" s="14">
        <v>12016246281</v>
      </c>
      <c r="C44" s="49" t="s">
        <v>102</v>
      </c>
      <c r="D44" s="15" t="s">
        <v>103</v>
      </c>
      <c r="E44" s="16" t="s">
        <v>20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20</v>
      </c>
      <c r="K44" s="16" t="s">
        <v>20</v>
      </c>
      <c r="L44" s="16" t="s">
        <v>20</v>
      </c>
      <c r="M44" s="16" t="s">
        <v>20</v>
      </c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0"/>
    </row>
    <row r="45" s="2" customFormat="1" spans="1:90">
      <c r="A45" s="45">
        <v>43</v>
      </c>
      <c r="B45" s="14">
        <v>12017245779</v>
      </c>
      <c r="C45" s="49" t="s">
        <v>104</v>
      </c>
      <c r="D45" s="15" t="s">
        <v>105</v>
      </c>
      <c r="E45" s="16" t="s">
        <v>20</v>
      </c>
      <c r="F45" s="16" t="s">
        <v>20</v>
      </c>
      <c r="G45" s="16" t="s">
        <v>20</v>
      </c>
      <c r="H45" s="16" t="s">
        <v>20</v>
      </c>
      <c r="I45" s="16" t="s">
        <v>20</v>
      </c>
      <c r="J45" s="16" t="s">
        <v>20</v>
      </c>
      <c r="K45" s="16" t="s">
        <v>20</v>
      </c>
      <c r="L45" s="16" t="s">
        <v>20</v>
      </c>
      <c r="M45" s="16" t="s">
        <v>20</v>
      </c>
      <c r="N45" s="16" t="s">
        <v>20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0">
        <f t="shared" si="0"/>
        <v>1</v>
      </c>
    </row>
    <row r="46" s="2" customFormat="1" spans="1:90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="2" customFormat="1" spans="2:90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="2" customFormat="1" spans="2:90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0</v>
      </c>
      <c r="P48" s="29">
        <f t="shared" si="1"/>
        <v>0</v>
      </c>
      <c r="Q48" s="29">
        <f t="shared" si="1"/>
        <v>0</v>
      </c>
      <c r="R48" s="29">
        <f t="shared" si="1"/>
        <v>0</v>
      </c>
      <c r="S48" s="29">
        <f t="shared" si="1"/>
        <v>0</v>
      </c>
      <c r="T48" s="29">
        <f t="shared" si="1"/>
        <v>0</v>
      </c>
      <c r="U48" s="29">
        <f t="shared" si="1"/>
        <v>0</v>
      </c>
      <c r="V48" s="29">
        <f t="shared" si="1"/>
        <v>0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2">(COUNTIF(Z3:Z45,"√")+COUNTIF(Z3:Z45,"AL"))/42</f>
        <v>0</v>
      </c>
      <c r="AA48" s="29">
        <f t="shared" si="2"/>
        <v>0</v>
      </c>
      <c r="AB48" s="29">
        <f t="shared" si="2"/>
        <v>0</v>
      </c>
      <c r="AC48" s="29">
        <f t="shared" si="2"/>
        <v>0</v>
      </c>
      <c r="AD48" s="29">
        <f t="shared" si="2"/>
        <v>0</v>
      </c>
      <c r="AE48" s="29">
        <f t="shared" si="2"/>
        <v>0</v>
      </c>
      <c r="AF48" s="29">
        <f t="shared" si="2"/>
        <v>0</v>
      </c>
      <c r="AG48" s="29">
        <f t="shared" si="2"/>
        <v>0</v>
      </c>
      <c r="AH48" s="29">
        <f t="shared" si="2"/>
        <v>0</v>
      </c>
      <c r="AI48" s="29">
        <f t="shared" si="2"/>
        <v>0</v>
      </c>
      <c r="AJ48" s="29">
        <f t="shared" si="2"/>
        <v>0</v>
      </c>
      <c r="AK48" s="29">
        <f t="shared" si="2"/>
        <v>0</v>
      </c>
      <c r="AL48" s="29">
        <f t="shared" si="2"/>
        <v>0</v>
      </c>
      <c r="AM48" s="29">
        <f t="shared" si="2"/>
        <v>0</v>
      </c>
      <c r="AN48" s="29">
        <f t="shared" si="2"/>
        <v>0</v>
      </c>
      <c r="AO48" s="29">
        <f t="shared" si="2"/>
        <v>0</v>
      </c>
      <c r="AP48" s="29">
        <f t="shared" si="2"/>
        <v>0</v>
      </c>
      <c r="AQ48" s="29">
        <f t="shared" si="2"/>
        <v>0</v>
      </c>
      <c r="AR48" s="29">
        <f t="shared" si="2"/>
        <v>0</v>
      </c>
      <c r="AS48" s="29">
        <f t="shared" si="2"/>
        <v>0</v>
      </c>
      <c r="AT48" s="29">
        <f t="shared" ref="AT48:BM48" si="3">(COUNTIF(AT3:AT45,"√")+COUNTIF(AT3:AT45,"AL"))/42</f>
        <v>0</v>
      </c>
      <c r="AU48" s="29">
        <f t="shared" si="3"/>
        <v>0</v>
      </c>
      <c r="AV48" s="29">
        <f t="shared" si="3"/>
        <v>0</v>
      </c>
      <c r="AW48" s="29">
        <f t="shared" si="3"/>
        <v>0</v>
      </c>
      <c r="AX48" s="29">
        <f t="shared" si="3"/>
        <v>0</v>
      </c>
      <c r="AY48" s="29">
        <f t="shared" si="3"/>
        <v>0</v>
      </c>
      <c r="AZ48" s="29">
        <f t="shared" si="3"/>
        <v>0</v>
      </c>
      <c r="BA48" s="29">
        <f t="shared" si="3"/>
        <v>0</v>
      </c>
      <c r="BB48" s="29">
        <f t="shared" si="3"/>
        <v>0</v>
      </c>
      <c r="BC48" s="29">
        <f t="shared" si="3"/>
        <v>0</v>
      </c>
      <c r="BD48" s="29">
        <f t="shared" si="3"/>
        <v>0</v>
      </c>
      <c r="BE48" s="29">
        <f t="shared" si="3"/>
        <v>0</v>
      </c>
      <c r="BF48" s="29">
        <f t="shared" si="3"/>
        <v>0</v>
      </c>
      <c r="BG48" s="29">
        <f t="shared" si="3"/>
        <v>0</v>
      </c>
      <c r="BH48" s="29">
        <f t="shared" si="3"/>
        <v>0</v>
      </c>
      <c r="BI48" s="29">
        <f t="shared" si="3"/>
        <v>0</v>
      </c>
      <c r="BJ48" s="29">
        <f t="shared" si="3"/>
        <v>0</v>
      </c>
      <c r="BK48" s="29">
        <f t="shared" si="3"/>
        <v>0</v>
      </c>
      <c r="BL48" s="29">
        <f t="shared" si="3"/>
        <v>0</v>
      </c>
      <c r="BM48" s="29">
        <f t="shared" si="3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="2" customFormat="1" spans="2:90">
      <c r="B49" s="30" t="s">
        <v>20</v>
      </c>
      <c r="C49" s="47" t="s">
        <v>109</v>
      </c>
      <c r="D49" s="28"/>
      <c r="E49" s="32">
        <f>COUNTIF(E3:E45,"√")</f>
        <v>42</v>
      </c>
      <c r="F49" s="32">
        <f t="shared" ref="F49:CK49" si="4">COUNTIF(F3:F45,"√")</f>
        <v>42</v>
      </c>
      <c r="G49" s="32">
        <f t="shared" si="4"/>
        <v>42</v>
      </c>
      <c r="H49" s="32">
        <f t="shared" si="4"/>
        <v>42</v>
      </c>
      <c r="I49" s="32">
        <f t="shared" si="4"/>
        <v>42</v>
      </c>
      <c r="J49" s="32">
        <f t="shared" si="4"/>
        <v>42</v>
      </c>
      <c r="K49" s="32">
        <f t="shared" si="4"/>
        <v>42</v>
      </c>
      <c r="L49" s="32">
        <f t="shared" si="4"/>
        <v>42</v>
      </c>
      <c r="M49" s="32">
        <f t="shared" si="4"/>
        <v>42</v>
      </c>
      <c r="N49" s="32">
        <f t="shared" si="4"/>
        <v>42</v>
      </c>
      <c r="O49" s="32">
        <f t="shared" si="4"/>
        <v>0</v>
      </c>
      <c r="P49" s="32">
        <f t="shared" si="4"/>
        <v>0</v>
      </c>
      <c r="Q49" s="32">
        <f t="shared" si="4"/>
        <v>0</v>
      </c>
      <c r="R49" s="32">
        <f t="shared" si="4"/>
        <v>0</v>
      </c>
      <c r="S49" s="32">
        <f t="shared" si="4"/>
        <v>0</v>
      </c>
      <c r="T49" s="32">
        <f t="shared" si="4"/>
        <v>0</v>
      </c>
      <c r="U49" s="32">
        <f t="shared" si="4"/>
        <v>0</v>
      </c>
      <c r="V49" s="32">
        <f t="shared" si="4"/>
        <v>0</v>
      </c>
      <c r="W49" s="32">
        <f t="shared" si="4"/>
        <v>0</v>
      </c>
      <c r="X49" s="32">
        <f t="shared" si="4"/>
        <v>0</v>
      </c>
      <c r="Y49" s="32">
        <f t="shared" si="4"/>
        <v>0</v>
      </c>
      <c r="Z49" s="32">
        <f t="shared" ref="Z49:AS49" si="5">COUNTIF(Z3:Z45,"√")</f>
        <v>0</v>
      </c>
      <c r="AA49" s="32">
        <f t="shared" si="5"/>
        <v>0</v>
      </c>
      <c r="AB49" s="32">
        <f t="shared" si="5"/>
        <v>0</v>
      </c>
      <c r="AC49" s="32">
        <f t="shared" si="5"/>
        <v>0</v>
      </c>
      <c r="AD49" s="32">
        <f t="shared" si="5"/>
        <v>0</v>
      </c>
      <c r="AE49" s="32">
        <f t="shared" si="5"/>
        <v>0</v>
      </c>
      <c r="AF49" s="32">
        <f t="shared" si="5"/>
        <v>0</v>
      </c>
      <c r="AG49" s="32">
        <f t="shared" si="5"/>
        <v>0</v>
      </c>
      <c r="AH49" s="32">
        <f t="shared" si="5"/>
        <v>0</v>
      </c>
      <c r="AI49" s="32">
        <f t="shared" si="5"/>
        <v>0</v>
      </c>
      <c r="AJ49" s="32">
        <f t="shared" si="5"/>
        <v>0</v>
      </c>
      <c r="AK49" s="32">
        <f t="shared" si="5"/>
        <v>0</v>
      </c>
      <c r="AL49" s="32">
        <f t="shared" si="5"/>
        <v>0</v>
      </c>
      <c r="AM49" s="32">
        <f t="shared" si="5"/>
        <v>0</v>
      </c>
      <c r="AN49" s="32">
        <f t="shared" si="5"/>
        <v>0</v>
      </c>
      <c r="AO49" s="32">
        <f t="shared" si="5"/>
        <v>0</v>
      </c>
      <c r="AP49" s="32">
        <f t="shared" si="5"/>
        <v>0</v>
      </c>
      <c r="AQ49" s="32">
        <f t="shared" si="5"/>
        <v>0</v>
      </c>
      <c r="AR49" s="32">
        <f t="shared" si="5"/>
        <v>0</v>
      </c>
      <c r="AS49" s="32">
        <f t="shared" si="5"/>
        <v>0</v>
      </c>
      <c r="AT49" s="32">
        <f t="shared" ref="AT49:BM49" si="6">COUNTIF(AT3:AT45,"√")</f>
        <v>0</v>
      </c>
      <c r="AU49" s="32">
        <f t="shared" si="6"/>
        <v>0</v>
      </c>
      <c r="AV49" s="32">
        <f t="shared" si="6"/>
        <v>0</v>
      </c>
      <c r="AW49" s="32">
        <f t="shared" si="6"/>
        <v>0</v>
      </c>
      <c r="AX49" s="32">
        <f t="shared" si="6"/>
        <v>0</v>
      </c>
      <c r="AY49" s="32">
        <f t="shared" si="6"/>
        <v>0</v>
      </c>
      <c r="AZ49" s="32">
        <f t="shared" si="6"/>
        <v>0</v>
      </c>
      <c r="BA49" s="32">
        <f t="shared" si="6"/>
        <v>0</v>
      </c>
      <c r="BB49" s="32">
        <f t="shared" si="6"/>
        <v>0</v>
      </c>
      <c r="BC49" s="32">
        <f t="shared" si="6"/>
        <v>0</v>
      </c>
      <c r="BD49" s="32">
        <f t="shared" si="6"/>
        <v>0</v>
      </c>
      <c r="BE49" s="32">
        <f t="shared" si="6"/>
        <v>0</v>
      </c>
      <c r="BF49" s="32">
        <f t="shared" si="6"/>
        <v>0</v>
      </c>
      <c r="BG49" s="32">
        <f t="shared" si="6"/>
        <v>0</v>
      </c>
      <c r="BH49" s="32">
        <f t="shared" si="6"/>
        <v>0</v>
      </c>
      <c r="BI49" s="32">
        <f t="shared" si="6"/>
        <v>0</v>
      </c>
      <c r="BJ49" s="32">
        <f t="shared" si="6"/>
        <v>0</v>
      </c>
      <c r="BK49" s="32">
        <f t="shared" si="6"/>
        <v>0</v>
      </c>
      <c r="BL49" s="32">
        <f t="shared" si="6"/>
        <v>0</v>
      </c>
      <c r="BM49" s="32">
        <f t="shared" si="6"/>
        <v>0</v>
      </c>
      <c r="BN49" s="32">
        <f t="shared" si="4"/>
        <v>0</v>
      </c>
      <c r="BO49" s="32">
        <f t="shared" si="4"/>
        <v>0</v>
      </c>
      <c r="BP49" s="32">
        <f t="shared" si="4"/>
        <v>0</v>
      </c>
      <c r="BQ49" s="32">
        <f t="shared" si="4"/>
        <v>0</v>
      </c>
      <c r="BR49" s="32">
        <f t="shared" si="4"/>
        <v>0</v>
      </c>
      <c r="BS49" s="32">
        <f t="shared" si="4"/>
        <v>0</v>
      </c>
      <c r="BT49" s="32">
        <f t="shared" si="4"/>
        <v>0</v>
      </c>
      <c r="BU49" s="32">
        <f t="shared" si="4"/>
        <v>0</v>
      </c>
      <c r="BV49" s="32">
        <f t="shared" si="4"/>
        <v>0</v>
      </c>
      <c r="BW49" s="32">
        <f t="shared" si="4"/>
        <v>0</v>
      </c>
      <c r="BX49" s="32">
        <f t="shared" si="4"/>
        <v>0</v>
      </c>
      <c r="BY49" s="32">
        <f t="shared" si="4"/>
        <v>0</v>
      </c>
      <c r="BZ49" s="32">
        <f t="shared" si="4"/>
        <v>0</v>
      </c>
      <c r="CA49" s="32">
        <f t="shared" si="4"/>
        <v>0</v>
      </c>
      <c r="CB49" s="32">
        <f t="shared" si="4"/>
        <v>0</v>
      </c>
      <c r="CC49" s="32">
        <f t="shared" si="4"/>
        <v>0</v>
      </c>
      <c r="CD49" s="32">
        <f t="shared" si="4"/>
        <v>0</v>
      </c>
      <c r="CE49" s="32">
        <f t="shared" si="4"/>
        <v>0</v>
      </c>
      <c r="CF49" s="32">
        <f t="shared" si="4"/>
        <v>0</v>
      </c>
      <c r="CG49" s="32">
        <f t="shared" si="4"/>
        <v>0</v>
      </c>
      <c r="CH49" s="32">
        <f t="shared" si="4"/>
        <v>0</v>
      </c>
      <c r="CI49" s="32">
        <f t="shared" si="4"/>
        <v>0</v>
      </c>
      <c r="CJ49" s="32">
        <f t="shared" si="4"/>
        <v>0</v>
      </c>
      <c r="CK49" s="32">
        <f t="shared" si="4"/>
        <v>0</v>
      </c>
      <c r="CL49" s="40"/>
    </row>
    <row r="50" s="2" customFormat="1" spans="2:90">
      <c r="B50" s="30" t="s">
        <v>110</v>
      </c>
      <c r="C50" s="47" t="s">
        <v>111</v>
      </c>
      <c r="D50" s="28"/>
      <c r="E50" s="32">
        <f>COUNTIF(E3:E45,"AL")</f>
        <v>0</v>
      </c>
      <c r="F50" s="32">
        <f t="shared" ref="F50:CK50" si="7">COUNTIF(F3:F45,"AL")</f>
        <v>0</v>
      </c>
      <c r="G50" s="32">
        <f t="shared" si="7"/>
        <v>0</v>
      </c>
      <c r="H50" s="32">
        <f t="shared" si="7"/>
        <v>0</v>
      </c>
      <c r="I50" s="32">
        <f t="shared" si="7"/>
        <v>0</v>
      </c>
      <c r="J50" s="32">
        <f t="shared" si="7"/>
        <v>0</v>
      </c>
      <c r="K50" s="32">
        <f t="shared" si="7"/>
        <v>0</v>
      </c>
      <c r="L50" s="32">
        <f t="shared" si="7"/>
        <v>0</v>
      </c>
      <c r="M50" s="32">
        <f t="shared" si="7"/>
        <v>0</v>
      </c>
      <c r="N50" s="32">
        <f t="shared" si="7"/>
        <v>0</v>
      </c>
      <c r="O50" s="32">
        <f t="shared" si="7"/>
        <v>0</v>
      </c>
      <c r="P50" s="32">
        <f t="shared" si="7"/>
        <v>0</v>
      </c>
      <c r="Q50" s="32">
        <f t="shared" si="7"/>
        <v>0</v>
      </c>
      <c r="R50" s="32">
        <f t="shared" si="7"/>
        <v>0</v>
      </c>
      <c r="S50" s="32">
        <f t="shared" si="7"/>
        <v>0</v>
      </c>
      <c r="T50" s="32">
        <f t="shared" si="7"/>
        <v>0</v>
      </c>
      <c r="U50" s="32">
        <f t="shared" si="7"/>
        <v>0</v>
      </c>
      <c r="V50" s="32">
        <f t="shared" si="7"/>
        <v>0</v>
      </c>
      <c r="W50" s="32">
        <f t="shared" si="7"/>
        <v>0</v>
      </c>
      <c r="X50" s="32">
        <f t="shared" si="7"/>
        <v>0</v>
      </c>
      <c r="Y50" s="32">
        <f t="shared" si="7"/>
        <v>0</v>
      </c>
      <c r="Z50" s="32">
        <f t="shared" ref="Z50:AS50" si="8">COUNTIF(Z3:Z45,"AL")</f>
        <v>0</v>
      </c>
      <c r="AA50" s="32">
        <f t="shared" si="8"/>
        <v>0</v>
      </c>
      <c r="AB50" s="32">
        <f t="shared" si="8"/>
        <v>0</v>
      </c>
      <c r="AC50" s="32">
        <f t="shared" si="8"/>
        <v>0</v>
      </c>
      <c r="AD50" s="32">
        <f t="shared" si="8"/>
        <v>0</v>
      </c>
      <c r="AE50" s="32">
        <f t="shared" si="8"/>
        <v>0</v>
      </c>
      <c r="AF50" s="32">
        <f t="shared" si="8"/>
        <v>0</v>
      </c>
      <c r="AG50" s="32">
        <f t="shared" si="8"/>
        <v>0</v>
      </c>
      <c r="AH50" s="32">
        <f t="shared" si="8"/>
        <v>0</v>
      </c>
      <c r="AI50" s="32">
        <f t="shared" si="8"/>
        <v>0</v>
      </c>
      <c r="AJ50" s="32">
        <f t="shared" si="8"/>
        <v>0</v>
      </c>
      <c r="AK50" s="32">
        <f t="shared" si="8"/>
        <v>0</v>
      </c>
      <c r="AL50" s="32">
        <f t="shared" si="8"/>
        <v>0</v>
      </c>
      <c r="AM50" s="32">
        <f t="shared" si="8"/>
        <v>0</v>
      </c>
      <c r="AN50" s="32">
        <f t="shared" si="8"/>
        <v>0</v>
      </c>
      <c r="AO50" s="32">
        <f t="shared" si="8"/>
        <v>0</v>
      </c>
      <c r="AP50" s="32">
        <f t="shared" si="8"/>
        <v>0</v>
      </c>
      <c r="AQ50" s="32">
        <f t="shared" si="8"/>
        <v>0</v>
      </c>
      <c r="AR50" s="32">
        <f t="shared" si="8"/>
        <v>0</v>
      </c>
      <c r="AS50" s="32">
        <f t="shared" si="8"/>
        <v>0</v>
      </c>
      <c r="AT50" s="32">
        <f t="shared" ref="AT50:BM50" si="9">COUNTIF(AT3:AT45,"AL")</f>
        <v>0</v>
      </c>
      <c r="AU50" s="32">
        <f t="shared" si="9"/>
        <v>0</v>
      </c>
      <c r="AV50" s="32">
        <f t="shared" si="9"/>
        <v>0</v>
      </c>
      <c r="AW50" s="32">
        <f t="shared" si="9"/>
        <v>0</v>
      </c>
      <c r="AX50" s="32">
        <f t="shared" si="9"/>
        <v>0</v>
      </c>
      <c r="AY50" s="32">
        <f t="shared" si="9"/>
        <v>0</v>
      </c>
      <c r="AZ50" s="32">
        <f t="shared" si="9"/>
        <v>0</v>
      </c>
      <c r="BA50" s="32">
        <f t="shared" si="9"/>
        <v>0</v>
      </c>
      <c r="BB50" s="32">
        <f t="shared" si="9"/>
        <v>0</v>
      </c>
      <c r="BC50" s="32">
        <f t="shared" si="9"/>
        <v>0</v>
      </c>
      <c r="BD50" s="32">
        <f t="shared" si="9"/>
        <v>0</v>
      </c>
      <c r="BE50" s="32">
        <f t="shared" si="9"/>
        <v>0</v>
      </c>
      <c r="BF50" s="32">
        <f t="shared" si="9"/>
        <v>0</v>
      </c>
      <c r="BG50" s="32">
        <f t="shared" si="9"/>
        <v>0</v>
      </c>
      <c r="BH50" s="32">
        <f t="shared" si="9"/>
        <v>0</v>
      </c>
      <c r="BI50" s="32">
        <f t="shared" si="9"/>
        <v>0</v>
      </c>
      <c r="BJ50" s="32">
        <f t="shared" si="9"/>
        <v>0</v>
      </c>
      <c r="BK50" s="32">
        <f t="shared" si="9"/>
        <v>0</v>
      </c>
      <c r="BL50" s="32">
        <f t="shared" si="9"/>
        <v>0</v>
      </c>
      <c r="BM50" s="32">
        <f t="shared" si="9"/>
        <v>0</v>
      </c>
      <c r="BN50" s="32">
        <f t="shared" si="7"/>
        <v>0</v>
      </c>
      <c r="BO50" s="32">
        <f t="shared" si="7"/>
        <v>0</v>
      </c>
      <c r="BP50" s="32">
        <f t="shared" si="7"/>
        <v>0</v>
      </c>
      <c r="BQ50" s="32">
        <f t="shared" si="7"/>
        <v>0</v>
      </c>
      <c r="BR50" s="32">
        <f t="shared" si="7"/>
        <v>0</v>
      </c>
      <c r="BS50" s="32">
        <f t="shared" si="7"/>
        <v>0</v>
      </c>
      <c r="BT50" s="32">
        <f t="shared" si="7"/>
        <v>0</v>
      </c>
      <c r="BU50" s="32">
        <f t="shared" si="7"/>
        <v>0</v>
      </c>
      <c r="BV50" s="32">
        <f t="shared" si="7"/>
        <v>0</v>
      </c>
      <c r="BW50" s="32">
        <f t="shared" si="7"/>
        <v>0</v>
      </c>
      <c r="BX50" s="32">
        <f t="shared" si="7"/>
        <v>0</v>
      </c>
      <c r="BY50" s="32">
        <f t="shared" si="7"/>
        <v>0</v>
      </c>
      <c r="BZ50" s="32">
        <f t="shared" si="7"/>
        <v>0</v>
      </c>
      <c r="CA50" s="32">
        <f t="shared" si="7"/>
        <v>0</v>
      </c>
      <c r="CB50" s="32">
        <f t="shared" si="7"/>
        <v>0</v>
      </c>
      <c r="CC50" s="32">
        <f t="shared" si="7"/>
        <v>0</v>
      </c>
      <c r="CD50" s="32">
        <f t="shared" si="7"/>
        <v>0</v>
      </c>
      <c r="CE50" s="32">
        <f t="shared" si="7"/>
        <v>0</v>
      </c>
      <c r="CF50" s="32">
        <f t="shared" si="7"/>
        <v>0</v>
      </c>
      <c r="CG50" s="32">
        <f t="shared" si="7"/>
        <v>0</v>
      </c>
      <c r="CH50" s="32">
        <f t="shared" si="7"/>
        <v>0</v>
      </c>
      <c r="CI50" s="32">
        <f t="shared" si="7"/>
        <v>0</v>
      </c>
      <c r="CJ50" s="32">
        <f t="shared" si="7"/>
        <v>0</v>
      </c>
      <c r="CK50" s="32">
        <f t="shared" si="7"/>
        <v>0</v>
      </c>
      <c r="CL50" s="42" t="s">
        <v>112</v>
      </c>
    </row>
    <row r="51" s="2" customFormat="1" spans="2:90">
      <c r="B51" s="30" t="s">
        <v>113</v>
      </c>
      <c r="C51" s="47" t="s">
        <v>114</v>
      </c>
      <c r="D51" s="28"/>
      <c r="E51" s="33">
        <f>COUNTIF(E3:E42,"A")</f>
        <v>0</v>
      </c>
      <c r="F51" s="33">
        <f t="shared" ref="F51:CK51" si="10">COUNTIF(F3:F42,"A")</f>
        <v>0</v>
      </c>
      <c r="G51" s="33">
        <f t="shared" si="10"/>
        <v>0</v>
      </c>
      <c r="H51" s="33">
        <f t="shared" si="10"/>
        <v>0</v>
      </c>
      <c r="I51" s="33">
        <f t="shared" si="10"/>
        <v>0</v>
      </c>
      <c r="J51" s="33">
        <f t="shared" si="10"/>
        <v>0</v>
      </c>
      <c r="K51" s="33">
        <f t="shared" si="10"/>
        <v>0</v>
      </c>
      <c r="L51" s="33">
        <f t="shared" si="10"/>
        <v>0</v>
      </c>
      <c r="M51" s="33">
        <f t="shared" si="10"/>
        <v>0</v>
      </c>
      <c r="N51" s="33">
        <f t="shared" si="10"/>
        <v>0</v>
      </c>
      <c r="O51" s="33">
        <f t="shared" si="10"/>
        <v>0</v>
      </c>
      <c r="P51" s="33">
        <f t="shared" si="10"/>
        <v>0</v>
      </c>
      <c r="Q51" s="33">
        <f t="shared" si="10"/>
        <v>0</v>
      </c>
      <c r="R51" s="33">
        <f t="shared" si="10"/>
        <v>0</v>
      </c>
      <c r="S51" s="33">
        <f t="shared" si="10"/>
        <v>0</v>
      </c>
      <c r="T51" s="33">
        <f t="shared" si="10"/>
        <v>0</v>
      </c>
      <c r="U51" s="33">
        <f t="shared" si="10"/>
        <v>0</v>
      </c>
      <c r="V51" s="33">
        <f t="shared" si="10"/>
        <v>0</v>
      </c>
      <c r="W51" s="33">
        <f t="shared" si="10"/>
        <v>0</v>
      </c>
      <c r="X51" s="33">
        <f t="shared" si="10"/>
        <v>0</v>
      </c>
      <c r="Y51" s="33">
        <f t="shared" si="10"/>
        <v>0</v>
      </c>
      <c r="Z51" s="33">
        <f t="shared" ref="Z51:AS51" si="11">COUNTIF(Z3:Z42,"A")</f>
        <v>0</v>
      </c>
      <c r="AA51" s="33">
        <f t="shared" si="11"/>
        <v>0</v>
      </c>
      <c r="AB51" s="33">
        <f t="shared" si="11"/>
        <v>0</v>
      </c>
      <c r="AC51" s="33">
        <f t="shared" si="11"/>
        <v>0</v>
      </c>
      <c r="AD51" s="33">
        <f t="shared" si="11"/>
        <v>0</v>
      </c>
      <c r="AE51" s="33">
        <f t="shared" si="11"/>
        <v>0</v>
      </c>
      <c r="AF51" s="33">
        <f t="shared" si="11"/>
        <v>0</v>
      </c>
      <c r="AG51" s="33">
        <f t="shared" si="11"/>
        <v>0</v>
      </c>
      <c r="AH51" s="33">
        <f t="shared" si="11"/>
        <v>0</v>
      </c>
      <c r="AI51" s="33">
        <f t="shared" si="11"/>
        <v>0</v>
      </c>
      <c r="AJ51" s="33">
        <f t="shared" si="11"/>
        <v>0</v>
      </c>
      <c r="AK51" s="33">
        <f t="shared" si="11"/>
        <v>0</v>
      </c>
      <c r="AL51" s="33">
        <f t="shared" si="11"/>
        <v>0</v>
      </c>
      <c r="AM51" s="33">
        <f t="shared" si="11"/>
        <v>0</v>
      </c>
      <c r="AN51" s="33">
        <f t="shared" si="11"/>
        <v>0</v>
      </c>
      <c r="AO51" s="33">
        <f t="shared" si="11"/>
        <v>0</v>
      </c>
      <c r="AP51" s="33">
        <f t="shared" si="11"/>
        <v>0</v>
      </c>
      <c r="AQ51" s="33">
        <f t="shared" si="11"/>
        <v>0</v>
      </c>
      <c r="AR51" s="33">
        <f t="shared" si="11"/>
        <v>0</v>
      </c>
      <c r="AS51" s="33">
        <f t="shared" si="11"/>
        <v>0</v>
      </c>
      <c r="AT51" s="33">
        <f t="shared" ref="AT51:BM51" si="12">COUNTIF(AT3:AT42,"A")</f>
        <v>0</v>
      </c>
      <c r="AU51" s="33">
        <f t="shared" si="12"/>
        <v>0</v>
      </c>
      <c r="AV51" s="33">
        <f t="shared" si="12"/>
        <v>0</v>
      </c>
      <c r="AW51" s="33">
        <f t="shared" si="12"/>
        <v>0</v>
      </c>
      <c r="AX51" s="33">
        <f t="shared" si="12"/>
        <v>0</v>
      </c>
      <c r="AY51" s="33">
        <f t="shared" si="12"/>
        <v>0</v>
      </c>
      <c r="AZ51" s="33">
        <f t="shared" si="12"/>
        <v>0</v>
      </c>
      <c r="BA51" s="33">
        <f t="shared" si="12"/>
        <v>0</v>
      </c>
      <c r="BB51" s="33">
        <f t="shared" si="12"/>
        <v>0</v>
      </c>
      <c r="BC51" s="33">
        <f t="shared" si="12"/>
        <v>0</v>
      </c>
      <c r="BD51" s="33">
        <f t="shared" si="12"/>
        <v>0</v>
      </c>
      <c r="BE51" s="33">
        <f t="shared" si="12"/>
        <v>0</v>
      </c>
      <c r="BF51" s="33">
        <f t="shared" si="12"/>
        <v>0</v>
      </c>
      <c r="BG51" s="33">
        <f t="shared" si="12"/>
        <v>0</v>
      </c>
      <c r="BH51" s="33">
        <f t="shared" si="12"/>
        <v>0</v>
      </c>
      <c r="BI51" s="33">
        <f t="shared" si="12"/>
        <v>0</v>
      </c>
      <c r="BJ51" s="33">
        <f t="shared" si="12"/>
        <v>0</v>
      </c>
      <c r="BK51" s="33">
        <f t="shared" si="12"/>
        <v>0</v>
      </c>
      <c r="BL51" s="33">
        <f t="shared" si="12"/>
        <v>0</v>
      </c>
      <c r="BM51" s="33">
        <f t="shared" si="12"/>
        <v>0</v>
      </c>
      <c r="BN51" s="33">
        <f t="shared" si="10"/>
        <v>0</v>
      </c>
      <c r="BO51" s="33">
        <f t="shared" si="10"/>
        <v>0</v>
      </c>
      <c r="BP51" s="33">
        <f t="shared" si="10"/>
        <v>0</v>
      </c>
      <c r="BQ51" s="33">
        <f t="shared" si="10"/>
        <v>0</v>
      </c>
      <c r="BR51" s="33">
        <f t="shared" si="10"/>
        <v>0</v>
      </c>
      <c r="BS51" s="33">
        <f t="shared" si="10"/>
        <v>0</v>
      </c>
      <c r="BT51" s="33">
        <f t="shared" si="10"/>
        <v>0</v>
      </c>
      <c r="BU51" s="33">
        <f t="shared" si="10"/>
        <v>0</v>
      </c>
      <c r="BV51" s="33">
        <f t="shared" si="10"/>
        <v>0</v>
      </c>
      <c r="BW51" s="33">
        <f t="shared" si="10"/>
        <v>0</v>
      </c>
      <c r="BX51" s="33">
        <f t="shared" si="10"/>
        <v>0</v>
      </c>
      <c r="BY51" s="33">
        <f t="shared" si="10"/>
        <v>0</v>
      </c>
      <c r="BZ51" s="33">
        <f t="shared" si="10"/>
        <v>0</v>
      </c>
      <c r="CA51" s="33">
        <f t="shared" si="10"/>
        <v>0</v>
      </c>
      <c r="CB51" s="33">
        <f t="shared" si="10"/>
        <v>0</v>
      </c>
      <c r="CC51" s="33">
        <f t="shared" si="10"/>
        <v>0</v>
      </c>
      <c r="CD51" s="33">
        <f t="shared" si="10"/>
        <v>0</v>
      </c>
      <c r="CE51" s="33">
        <f t="shared" si="10"/>
        <v>0</v>
      </c>
      <c r="CF51" s="33">
        <f t="shared" si="10"/>
        <v>0</v>
      </c>
      <c r="CG51" s="33">
        <f t="shared" si="10"/>
        <v>0</v>
      </c>
      <c r="CH51" s="33">
        <f t="shared" si="10"/>
        <v>0</v>
      </c>
      <c r="CI51" s="33">
        <f t="shared" si="10"/>
        <v>0</v>
      </c>
      <c r="CJ51" s="33">
        <f t="shared" si="10"/>
        <v>0</v>
      </c>
      <c r="CK51" s="33">
        <f t="shared" si="10"/>
        <v>0</v>
      </c>
      <c r="CL51" s="25">
        <f>AVERAGE(CL3:CL45)</f>
        <v>0.976190476190476</v>
      </c>
    </row>
    <row r="52" s="2" customFormat="1" spans="2:90">
      <c r="B52" s="3"/>
      <c r="C52" s="4"/>
      <c r="CL52" s="48"/>
    </row>
    <row r="53" s="2" customFormat="1" spans="2:90">
      <c r="B53" s="3"/>
      <c r="C53" s="4"/>
      <c r="D53" s="34" t="s">
        <v>115</v>
      </c>
      <c r="E53" s="35">
        <v>1</v>
      </c>
      <c r="F53" s="35" t="e">
        <f t="shared" ref="F53:CK53" si="13">WEEKNUM(F2)</f>
        <v>#VALUE!</v>
      </c>
      <c r="G53" s="35">
        <f t="shared" si="13"/>
        <v>38</v>
      </c>
      <c r="H53" s="35">
        <f t="shared" si="13"/>
        <v>38</v>
      </c>
      <c r="I53" s="35">
        <f t="shared" si="13"/>
        <v>38</v>
      </c>
      <c r="J53" s="35" t="e">
        <f t="shared" si="13"/>
        <v>#VALUE!</v>
      </c>
      <c r="K53" s="35" t="e">
        <f t="shared" si="13"/>
        <v>#VALUE!</v>
      </c>
      <c r="L53" s="35">
        <f t="shared" si="13"/>
        <v>39</v>
      </c>
      <c r="M53" s="35">
        <f t="shared" si="13"/>
        <v>39</v>
      </c>
      <c r="N53" s="35">
        <f t="shared" si="13"/>
        <v>39</v>
      </c>
      <c r="O53" s="35">
        <f t="shared" si="13"/>
        <v>0</v>
      </c>
      <c r="P53" s="35">
        <f t="shared" si="13"/>
        <v>0</v>
      </c>
      <c r="Q53" s="35">
        <f t="shared" si="13"/>
        <v>0</v>
      </c>
      <c r="R53" s="35">
        <f t="shared" si="13"/>
        <v>0</v>
      </c>
      <c r="S53" s="35">
        <f t="shared" si="13"/>
        <v>0</v>
      </c>
      <c r="T53" s="35">
        <f t="shared" si="13"/>
        <v>0</v>
      </c>
      <c r="U53" s="35">
        <f t="shared" si="13"/>
        <v>0</v>
      </c>
      <c r="V53" s="35">
        <f t="shared" si="13"/>
        <v>0</v>
      </c>
      <c r="W53" s="35">
        <f t="shared" si="13"/>
        <v>0</v>
      </c>
      <c r="X53" s="35">
        <f t="shared" si="13"/>
        <v>0</v>
      </c>
      <c r="Y53" s="35">
        <f t="shared" si="13"/>
        <v>0</v>
      </c>
      <c r="Z53" s="35">
        <f t="shared" ref="Z53:AS53" si="14">WEEKNUM(Z2)</f>
        <v>0</v>
      </c>
      <c r="AA53" s="35">
        <f t="shared" si="14"/>
        <v>0</v>
      </c>
      <c r="AB53" s="35">
        <f t="shared" si="14"/>
        <v>0</v>
      </c>
      <c r="AC53" s="35">
        <f t="shared" si="14"/>
        <v>0</v>
      </c>
      <c r="AD53" s="35">
        <f t="shared" si="14"/>
        <v>0</v>
      </c>
      <c r="AE53" s="35">
        <f t="shared" si="14"/>
        <v>0</v>
      </c>
      <c r="AF53" s="35">
        <f t="shared" si="14"/>
        <v>0</v>
      </c>
      <c r="AG53" s="35">
        <f t="shared" si="14"/>
        <v>0</v>
      </c>
      <c r="AH53" s="35">
        <f t="shared" si="14"/>
        <v>0</v>
      </c>
      <c r="AI53" s="35">
        <f t="shared" si="14"/>
        <v>0</v>
      </c>
      <c r="AJ53" s="35">
        <f t="shared" si="14"/>
        <v>0</v>
      </c>
      <c r="AK53" s="35">
        <f t="shared" si="14"/>
        <v>0</v>
      </c>
      <c r="AL53" s="35">
        <f t="shared" si="14"/>
        <v>0</v>
      </c>
      <c r="AM53" s="35">
        <f t="shared" si="14"/>
        <v>0</v>
      </c>
      <c r="AN53" s="35">
        <f t="shared" si="14"/>
        <v>0</v>
      </c>
      <c r="AO53" s="35">
        <f t="shared" si="14"/>
        <v>0</v>
      </c>
      <c r="AP53" s="35">
        <f t="shared" si="14"/>
        <v>0</v>
      </c>
      <c r="AQ53" s="35">
        <f t="shared" si="14"/>
        <v>0</v>
      </c>
      <c r="AR53" s="35">
        <f t="shared" si="14"/>
        <v>0</v>
      </c>
      <c r="AS53" s="35">
        <f t="shared" si="14"/>
        <v>0</v>
      </c>
      <c r="AT53" s="35">
        <f t="shared" ref="AT53:BM53" si="15">WEEKNUM(AT2)</f>
        <v>0</v>
      </c>
      <c r="AU53" s="35">
        <f t="shared" si="15"/>
        <v>0</v>
      </c>
      <c r="AV53" s="35">
        <f t="shared" si="15"/>
        <v>0</v>
      </c>
      <c r="AW53" s="35">
        <f t="shared" si="15"/>
        <v>0</v>
      </c>
      <c r="AX53" s="35">
        <f t="shared" si="15"/>
        <v>0</v>
      </c>
      <c r="AY53" s="35">
        <f t="shared" si="15"/>
        <v>0</v>
      </c>
      <c r="AZ53" s="35">
        <f t="shared" si="15"/>
        <v>0</v>
      </c>
      <c r="BA53" s="35">
        <f t="shared" si="15"/>
        <v>0</v>
      </c>
      <c r="BB53" s="35">
        <f t="shared" si="15"/>
        <v>0</v>
      </c>
      <c r="BC53" s="35">
        <f t="shared" si="15"/>
        <v>0</v>
      </c>
      <c r="BD53" s="35">
        <f t="shared" si="15"/>
        <v>0</v>
      </c>
      <c r="BE53" s="35">
        <f t="shared" si="15"/>
        <v>0</v>
      </c>
      <c r="BF53" s="35">
        <f t="shared" si="15"/>
        <v>0</v>
      </c>
      <c r="BG53" s="35">
        <f t="shared" si="15"/>
        <v>0</v>
      </c>
      <c r="BH53" s="35">
        <f t="shared" si="15"/>
        <v>0</v>
      </c>
      <c r="BI53" s="35">
        <f t="shared" si="15"/>
        <v>0</v>
      </c>
      <c r="BJ53" s="35">
        <f t="shared" si="15"/>
        <v>0</v>
      </c>
      <c r="BK53" s="35">
        <f t="shared" si="15"/>
        <v>0</v>
      </c>
      <c r="BL53" s="35">
        <f t="shared" si="15"/>
        <v>0</v>
      </c>
      <c r="BM53" s="35">
        <f t="shared" si="15"/>
        <v>0</v>
      </c>
      <c r="BN53" s="35">
        <f t="shared" si="13"/>
        <v>0</v>
      </c>
      <c r="BO53" s="35">
        <f t="shared" si="13"/>
        <v>0</v>
      </c>
      <c r="BP53" s="35">
        <f t="shared" si="13"/>
        <v>0</v>
      </c>
      <c r="BQ53" s="35">
        <f t="shared" si="13"/>
        <v>0</v>
      </c>
      <c r="BR53" s="35">
        <f t="shared" si="13"/>
        <v>0</v>
      </c>
      <c r="BS53" s="35">
        <f t="shared" si="13"/>
        <v>0</v>
      </c>
      <c r="BT53" s="35">
        <f t="shared" si="13"/>
        <v>0</v>
      </c>
      <c r="BU53" s="35">
        <f t="shared" si="13"/>
        <v>0</v>
      </c>
      <c r="BV53" s="35">
        <f t="shared" si="13"/>
        <v>0</v>
      </c>
      <c r="BW53" s="35">
        <f t="shared" si="13"/>
        <v>0</v>
      </c>
      <c r="BX53" s="35">
        <f t="shared" si="13"/>
        <v>0</v>
      </c>
      <c r="BY53" s="35">
        <f t="shared" si="13"/>
        <v>0</v>
      </c>
      <c r="BZ53" s="35">
        <f t="shared" si="13"/>
        <v>0</v>
      </c>
      <c r="CA53" s="35">
        <f t="shared" si="13"/>
        <v>0</v>
      </c>
      <c r="CB53" s="35">
        <f t="shared" si="13"/>
        <v>0</v>
      </c>
      <c r="CC53" s="35">
        <f t="shared" si="13"/>
        <v>0</v>
      </c>
      <c r="CD53" s="35">
        <f t="shared" si="13"/>
        <v>0</v>
      </c>
      <c r="CE53" s="35">
        <f t="shared" si="13"/>
        <v>0</v>
      </c>
      <c r="CF53" s="35">
        <f t="shared" si="13"/>
        <v>0</v>
      </c>
      <c r="CG53" s="35">
        <f t="shared" si="13"/>
        <v>0</v>
      </c>
      <c r="CH53" s="35">
        <f t="shared" si="13"/>
        <v>0</v>
      </c>
      <c r="CI53" s="35">
        <f t="shared" si="13"/>
        <v>0</v>
      </c>
      <c r="CJ53" s="35">
        <f t="shared" si="13"/>
        <v>0</v>
      </c>
      <c r="CK53" s="35">
        <f t="shared" si="13"/>
        <v>0</v>
      </c>
      <c r="CL53" s="48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topLeftCell="A14" workbookViewId="0">
      <selection activeCell="F2" sqref="F2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12" width="3.61538461538462" style="2" customWidth="1"/>
    <col min="13" max="13" width="3.23076923076923" style="2" customWidth="1"/>
    <col min="14" max="88" width="2.46153846153846" style="2" customWidth="1"/>
    <col min="89" max="89" width="11.5320512820513" style="2" customWidth="1"/>
    <col min="90" max="332" width="16.6923076923077" style="2"/>
    <col min="333" max="16384" width="16.6923076923077" style="5"/>
  </cols>
  <sheetData>
    <row r="1" s="1" customFormat="1" ht="17.4" spans="1:16383">
      <c r="A1" s="6" t="s">
        <v>116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7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="2" customFormat="1" ht="24" spans="1:89">
      <c r="A2" s="9" t="s">
        <v>3</v>
      </c>
      <c r="B2" s="10" t="s">
        <v>4</v>
      </c>
      <c r="C2" s="11" t="s">
        <v>5</v>
      </c>
      <c r="D2" s="11" t="s">
        <v>6</v>
      </c>
      <c r="E2" s="12" t="s">
        <v>9</v>
      </c>
      <c r="F2" s="12" t="s">
        <v>9</v>
      </c>
      <c r="G2" s="12" t="s">
        <v>10</v>
      </c>
      <c r="H2" s="12" t="s">
        <v>117</v>
      </c>
      <c r="I2" s="12" t="s">
        <v>117</v>
      </c>
      <c r="J2" s="12" t="s">
        <v>14</v>
      </c>
      <c r="K2" s="12" t="s">
        <v>14</v>
      </c>
      <c r="L2" s="12" t="s">
        <v>15</v>
      </c>
      <c r="M2" s="12" t="s">
        <v>118</v>
      </c>
      <c r="N2" s="12" t="s">
        <v>118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39" t="s">
        <v>17</v>
      </c>
    </row>
    <row r="3" s="2" customFormat="1" spans="1:89">
      <c r="A3" s="45">
        <v>1</v>
      </c>
      <c r="B3" s="14" t="s">
        <v>119</v>
      </c>
      <c r="C3" s="14" t="s">
        <v>120</v>
      </c>
      <c r="D3" s="15" t="s">
        <v>121</v>
      </c>
      <c r="E3" s="16" t="s">
        <v>20</v>
      </c>
      <c r="F3" s="16" t="s">
        <v>20</v>
      </c>
      <c r="G3" s="16" t="s">
        <v>20</v>
      </c>
      <c r="H3" s="16" t="s">
        <v>20</v>
      </c>
      <c r="I3" s="16" t="s">
        <v>20</v>
      </c>
      <c r="J3" s="16" t="s">
        <v>20</v>
      </c>
      <c r="K3" s="16" t="s">
        <v>20</v>
      </c>
      <c r="L3" s="16" t="s">
        <v>20</v>
      </c>
      <c r="M3" s="16" t="s">
        <v>20</v>
      </c>
      <c r="N3" s="1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0">
        <f t="shared" ref="CK3:CK42" si="0">(COUNTIF(E3:CJ3,"√")+COUNTIF(E3:CJ3,"AL"))/COUNTA(E3:CJ3)</f>
        <v>1</v>
      </c>
    </row>
    <row r="4" s="2" customFormat="1" spans="1:89">
      <c r="A4" s="45">
        <v>2</v>
      </c>
      <c r="B4" s="14" t="s">
        <v>122</v>
      </c>
      <c r="C4" s="14" t="s">
        <v>123</v>
      </c>
      <c r="D4" s="15" t="s">
        <v>124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0">
        <f t="shared" si="0"/>
        <v>1</v>
      </c>
    </row>
    <row r="5" s="2" customFormat="1" spans="1:89">
      <c r="A5" s="45">
        <v>3</v>
      </c>
      <c r="B5" s="14" t="s">
        <v>125</v>
      </c>
      <c r="C5" s="14" t="s">
        <v>126</v>
      </c>
      <c r="D5" s="15" t="s">
        <v>127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0">
        <f t="shared" si="0"/>
        <v>1</v>
      </c>
    </row>
    <row r="6" s="2" customFormat="1" spans="1:89">
      <c r="A6" s="45">
        <v>4</v>
      </c>
      <c r="B6" s="14" t="s">
        <v>128</v>
      </c>
      <c r="C6" s="14" t="s">
        <v>129</v>
      </c>
      <c r="D6" s="15" t="s">
        <v>130</v>
      </c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20</v>
      </c>
      <c r="N6" s="1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0">
        <f t="shared" si="0"/>
        <v>1</v>
      </c>
    </row>
    <row r="7" s="2" customFormat="1" spans="1:89">
      <c r="A7" s="45">
        <v>5</v>
      </c>
      <c r="B7" s="14" t="s">
        <v>131</v>
      </c>
      <c r="C7" s="14" t="s">
        <v>132</v>
      </c>
      <c r="D7" s="15" t="s">
        <v>133</v>
      </c>
      <c r="E7" s="16" t="s">
        <v>20</v>
      </c>
      <c r="F7" s="16" t="s">
        <v>20</v>
      </c>
      <c r="G7" s="16" t="s">
        <v>20</v>
      </c>
      <c r="H7" s="16" t="s">
        <v>110</v>
      </c>
      <c r="I7" s="16" t="s">
        <v>110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0">
        <f t="shared" si="0"/>
        <v>1</v>
      </c>
    </row>
    <row r="8" s="2" customFormat="1" spans="1:89">
      <c r="A8" s="45">
        <v>6</v>
      </c>
      <c r="B8" s="14" t="s">
        <v>134</v>
      </c>
      <c r="C8" s="14" t="s">
        <v>135</v>
      </c>
      <c r="D8" s="15" t="s">
        <v>54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  <c r="L8" s="16" t="s">
        <v>20</v>
      </c>
      <c r="M8" s="16" t="s">
        <v>20</v>
      </c>
      <c r="N8" s="1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0">
        <f t="shared" si="0"/>
        <v>1</v>
      </c>
    </row>
    <row r="9" s="2" customFormat="1" spans="1:89">
      <c r="A9" s="45">
        <v>7</v>
      </c>
      <c r="B9" s="14" t="s">
        <v>136</v>
      </c>
      <c r="C9" s="14" t="s">
        <v>137</v>
      </c>
      <c r="D9" s="15" t="s">
        <v>138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0">
        <f t="shared" si="0"/>
        <v>1</v>
      </c>
    </row>
    <row r="10" s="2" customFormat="1" spans="1:89">
      <c r="A10" s="45">
        <v>8</v>
      </c>
      <c r="B10" s="14" t="s">
        <v>139</v>
      </c>
      <c r="C10" s="14" t="s">
        <v>140</v>
      </c>
      <c r="D10" s="15" t="s">
        <v>141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0">
        <f t="shared" si="0"/>
        <v>1</v>
      </c>
    </row>
    <row r="11" s="2" customFormat="1" spans="1:89">
      <c r="A11" s="45">
        <v>9</v>
      </c>
      <c r="B11" s="14" t="s">
        <v>142</v>
      </c>
      <c r="C11" s="14" t="s">
        <v>143</v>
      </c>
      <c r="D11" s="15" t="s">
        <v>144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0">
        <f t="shared" si="0"/>
        <v>1</v>
      </c>
    </row>
    <row r="12" s="2" customFormat="1" spans="1:89">
      <c r="A12" s="45">
        <v>10</v>
      </c>
      <c r="B12" s="14" t="s">
        <v>145</v>
      </c>
      <c r="C12" s="14" t="s">
        <v>146</v>
      </c>
      <c r="D12" s="15" t="s">
        <v>147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0">
        <f t="shared" si="0"/>
        <v>1</v>
      </c>
    </row>
    <row r="13" s="2" customFormat="1" spans="1:89">
      <c r="A13" s="45">
        <v>11</v>
      </c>
      <c r="B13" s="14" t="s">
        <v>148</v>
      </c>
      <c r="C13" s="14" t="s">
        <v>149</v>
      </c>
      <c r="D13" s="15" t="s">
        <v>150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0">
        <f t="shared" si="0"/>
        <v>1</v>
      </c>
    </row>
    <row r="14" s="2" customFormat="1" spans="1:89">
      <c r="A14" s="45">
        <v>12</v>
      </c>
      <c r="B14" s="14" t="s">
        <v>151</v>
      </c>
      <c r="C14" s="14" t="s">
        <v>152</v>
      </c>
      <c r="D14" s="15" t="s">
        <v>153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6" t="s">
        <v>20</v>
      </c>
      <c r="L14" s="16" t="s">
        <v>20</v>
      </c>
      <c r="M14" s="16" t="s">
        <v>20</v>
      </c>
      <c r="N14" s="1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0">
        <f t="shared" si="0"/>
        <v>1</v>
      </c>
    </row>
    <row r="15" s="2" customFormat="1" spans="1:89">
      <c r="A15" s="45">
        <v>13</v>
      </c>
      <c r="B15" s="14" t="s">
        <v>154</v>
      </c>
      <c r="C15" s="14" t="s">
        <v>155</v>
      </c>
      <c r="D15" s="15" t="s">
        <v>156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0">
        <f t="shared" si="0"/>
        <v>1</v>
      </c>
    </row>
    <row r="16" s="2" customFormat="1" spans="1:89">
      <c r="A16" s="45">
        <v>14</v>
      </c>
      <c r="B16" s="14" t="s">
        <v>157</v>
      </c>
      <c r="C16" s="14" t="s">
        <v>158</v>
      </c>
      <c r="D16" s="15" t="s">
        <v>159</v>
      </c>
      <c r="E16" s="16" t="s">
        <v>20</v>
      </c>
      <c r="F16" s="16" t="s">
        <v>20</v>
      </c>
      <c r="G16" s="16" t="s">
        <v>20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0">
        <f t="shared" si="0"/>
        <v>1</v>
      </c>
    </row>
    <row r="17" s="2" customFormat="1" spans="1:89">
      <c r="A17" s="45">
        <v>15</v>
      </c>
      <c r="B17" s="14" t="s">
        <v>160</v>
      </c>
      <c r="C17" s="14" t="s">
        <v>161</v>
      </c>
      <c r="D17" s="15" t="s">
        <v>162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0">
        <f t="shared" si="0"/>
        <v>1</v>
      </c>
    </row>
    <row r="18" s="2" customFormat="1" spans="1:89">
      <c r="A18" s="45">
        <v>16</v>
      </c>
      <c r="B18" s="14" t="s">
        <v>163</v>
      </c>
      <c r="C18" s="14" t="s">
        <v>164</v>
      </c>
      <c r="D18" s="15" t="s">
        <v>165</v>
      </c>
      <c r="E18" s="16" t="s">
        <v>20</v>
      </c>
      <c r="F18" s="16" t="s">
        <v>20</v>
      </c>
      <c r="G18" s="16" t="s">
        <v>20</v>
      </c>
      <c r="H18" s="16" t="s">
        <v>20</v>
      </c>
      <c r="I18" s="16" t="s">
        <v>20</v>
      </c>
      <c r="J18" s="16" t="s">
        <v>20</v>
      </c>
      <c r="K18" s="16" t="s">
        <v>20</v>
      </c>
      <c r="L18" s="16" t="s">
        <v>20</v>
      </c>
      <c r="M18" s="16" t="s">
        <v>20</v>
      </c>
      <c r="N18" s="1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0">
        <f t="shared" si="0"/>
        <v>1</v>
      </c>
    </row>
    <row r="19" s="2" customFormat="1" spans="1:89">
      <c r="A19" s="45">
        <v>17</v>
      </c>
      <c r="B19" s="14" t="s">
        <v>166</v>
      </c>
      <c r="C19" s="14" t="s">
        <v>167</v>
      </c>
      <c r="D19" s="15" t="s">
        <v>168</v>
      </c>
      <c r="E19" s="16" t="s">
        <v>20</v>
      </c>
      <c r="F19" s="16" t="s">
        <v>20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0">
        <f t="shared" si="0"/>
        <v>1</v>
      </c>
    </row>
    <row r="20" s="2" customFormat="1" spans="1:89">
      <c r="A20" s="45">
        <v>18</v>
      </c>
      <c r="B20" s="14" t="s">
        <v>169</v>
      </c>
      <c r="C20" s="14" t="s">
        <v>170</v>
      </c>
      <c r="D20" s="15" t="s">
        <v>171</v>
      </c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20</v>
      </c>
      <c r="N20" s="1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0">
        <f t="shared" si="0"/>
        <v>1</v>
      </c>
    </row>
    <row r="21" s="2" customFormat="1" spans="1:89">
      <c r="A21" s="45">
        <v>19</v>
      </c>
      <c r="B21" s="14" t="s">
        <v>172</v>
      </c>
      <c r="C21" s="14" t="s">
        <v>173</v>
      </c>
      <c r="D21" s="15" t="s">
        <v>174</v>
      </c>
      <c r="E21" s="16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0">
        <f t="shared" si="0"/>
        <v>1</v>
      </c>
    </row>
    <row r="22" s="2" customFormat="1" spans="1:89">
      <c r="A22" s="45">
        <v>20</v>
      </c>
      <c r="B22" s="14" t="s">
        <v>175</v>
      </c>
      <c r="C22" s="14" t="s">
        <v>176</v>
      </c>
      <c r="D22" s="15" t="s">
        <v>177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16" t="s">
        <v>20</v>
      </c>
      <c r="N22" s="1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0">
        <f t="shared" si="0"/>
        <v>1</v>
      </c>
    </row>
    <row r="23" s="2" customFormat="1" spans="1:89">
      <c r="A23" s="45">
        <v>21</v>
      </c>
      <c r="B23" s="14" t="s">
        <v>178</v>
      </c>
      <c r="C23" s="14" t="s">
        <v>179</v>
      </c>
      <c r="D23" s="15" t="s">
        <v>180</v>
      </c>
      <c r="E23" s="16" t="s">
        <v>20</v>
      </c>
      <c r="F23" s="16" t="s">
        <v>20</v>
      </c>
      <c r="G23" s="16" t="s">
        <v>20</v>
      </c>
      <c r="H23" s="16" t="s">
        <v>20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0">
        <f t="shared" si="0"/>
        <v>1</v>
      </c>
    </row>
    <row r="24" s="2" customFormat="1" spans="1:89">
      <c r="A24" s="45">
        <v>22</v>
      </c>
      <c r="B24" s="14" t="s">
        <v>181</v>
      </c>
      <c r="C24" s="14" t="s">
        <v>182</v>
      </c>
      <c r="D24" s="15" t="s">
        <v>183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6" t="s">
        <v>20</v>
      </c>
      <c r="L24" s="16" t="s">
        <v>20</v>
      </c>
      <c r="M24" s="16" t="s">
        <v>20</v>
      </c>
      <c r="N24" s="1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0">
        <f t="shared" si="0"/>
        <v>1</v>
      </c>
    </row>
    <row r="25" s="2" customFormat="1" spans="1:89">
      <c r="A25" s="45">
        <v>23</v>
      </c>
      <c r="B25" s="14" t="s">
        <v>184</v>
      </c>
      <c r="C25" s="14" t="s">
        <v>185</v>
      </c>
      <c r="D25" s="15" t="s">
        <v>186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0">
        <f t="shared" si="0"/>
        <v>1</v>
      </c>
    </row>
    <row r="26" s="2" customFormat="1" spans="1:89">
      <c r="A26" s="45">
        <v>24</v>
      </c>
      <c r="B26" s="14" t="s">
        <v>187</v>
      </c>
      <c r="C26" s="14" t="s">
        <v>188</v>
      </c>
      <c r="D26" s="15" t="s">
        <v>42</v>
      </c>
      <c r="E26" s="16" t="s">
        <v>20</v>
      </c>
      <c r="F26" s="16" t="s">
        <v>20</v>
      </c>
      <c r="G26" s="16" t="s">
        <v>20</v>
      </c>
      <c r="H26" s="16" t="s">
        <v>20</v>
      </c>
      <c r="I26" s="16" t="s">
        <v>20</v>
      </c>
      <c r="J26" s="16" t="s">
        <v>20</v>
      </c>
      <c r="K26" s="16" t="s">
        <v>20</v>
      </c>
      <c r="L26" s="16" t="s">
        <v>20</v>
      </c>
      <c r="M26" s="16" t="s">
        <v>20</v>
      </c>
      <c r="N26" s="1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0">
        <f t="shared" si="0"/>
        <v>1</v>
      </c>
    </row>
    <row r="27" s="2" customFormat="1" spans="1:89">
      <c r="A27" s="45">
        <v>25</v>
      </c>
      <c r="B27" s="14" t="s">
        <v>189</v>
      </c>
      <c r="C27" s="14" t="s">
        <v>190</v>
      </c>
      <c r="D27" s="15" t="s">
        <v>191</v>
      </c>
      <c r="E27" s="16" t="s">
        <v>20</v>
      </c>
      <c r="F27" s="16" t="s">
        <v>20</v>
      </c>
      <c r="G27" s="16" t="s">
        <v>20</v>
      </c>
      <c r="H27" s="16" t="s">
        <v>20</v>
      </c>
      <c r="I27" s="16" t="s">
        <v>20</v>
      </c>
      <c r="J27" s="16" t="s">
        <v>20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0">
        <f t="shared" si="0"/>
        <v>1</v>
      </c>
    </row>
    <row r="28" s="2" customFormat="1" spans="1:89">
      <c r="A28" s="45">
        <v>26</v>
      </c>
      <c r="B28" s="14" t="s">
        <v>192</v>
      </c>
      <c r="C28" s="14" t="s">
        <v>193</v>
      </c>
      <c r="D28" s="15" t="s">
        <v>194</v>
      </c>
      <c r="E28" s="16" t="s">
        <v>20</v>
      </c>
      <c r="F28" s="16" t="s">
        <v>20</v>
      </c>
      <c r="G28" s="16" t="s">
        <v>20</v>
      </c>
      <c r="H28" s="16" t="s">
        <v>20</v>
      </c>
      <c r="I28" s="16" t="s">
        <v>20</v>
      </c>
      <c r="J28" s="16" t="s">
        <v>20</v>
      </c>
      <c r="K28" s="16" t="s">
        <v>20</v>
      </c>
      <c r="L28" s="16" t="s">
        <v>20</v>
      </c>
      <c r="M28" s="16" t="s">
        <v>20</v>
      </c>
      <c r="N28" s="1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0">
        <f t="shared" si="0"/>
        <v>1</v>
      </c>
    </row>
    <row r="29" s="2" customFormat="1" spans="1:89">
      <c r="A29" s="45">
        <v>27</v>
      </c>
      <c r="B29" s="14" t="s">
        <v>195</v>
      </c>
      <c r="C29" s="14" t="s">
        <v>196</v>
      </c>
      <c r="D29" s="15" t="s">
        <v>197</v>
      </c>
      <c r="E29" s="16" t="s">
        <v>20</v>
      </c>
      <c r="F29" s="16" t="s">
        <v>20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0">
        <f t="shared" si="0"/>
        <v>1</v>
      </c>
    </row>
    <row r="30" s="2" customFormat="1" spans="1:89">
      <c r="A30" s="45">
        <v>28</v>
      </c>
      <c r="B30" s="14" t="s">
        <v>198</v>
      </c>
      <c r="C30" s="14" t="s">
        <v>199</v>
      </c>
      <c r="D30" s="15" t="s">
        <v>200</v>
      </c>
      <c r="E30" s="16" t="s">
        <v>110</v>
      </c>
      <c r="F30" s="16" t="s">
        <v>110</v>
      </c>
      <c r="G30" s="16" t="s">
        <v>110</v>
      </c>
      <c r="H30" s="16" t="s">
        <v>20</v>
      </c>
      <c r="I30" s="16" t="s">
        <v>20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0">
        <f t="shared" si="0"/>
        <v>1</v>
      </c>
    </row>
    <row r="31" s="2" customFormat="1" spans="1:89">
      <c r="A31" s="45">
        <v>29</v>
      </c>
      <c r="B31" s="14" t="s">
        <v>201</v>
      </c>
      <c r="C31" s="14" t="s">
        <v>202</v>
      </c>
      <c r="D31" s="15" t="s">
        <v>203</v>
      </c>
      <c r="E31" s="16" t="s">
        <v>20</v>
      </c>
      <c r="F31" s="16" t="s">
        <v>20</v>
      </c>
      <c r="G31" s="16" t="s">
        <v>20</v>
      </c>
      <c r="H31" s="16" t="s">
        <v>20</v>
      </c>
      <c r="I31" s="16" t="s">
        <v>20</v>
      </c>
      <c r="J31" s="16" t="s">
        <v>20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0">
        <f t="shared" si="0"/>
        <v>1</v>
      </c>
    </row>
    <row r="32" s="2" customFormat="1" spans="1:89">
      <c r="A32" s="45">
        <v>30</v>
      </c>
      <c r="B32" s="14" t="s">
        <v>204</v>
      </c>
      <c r="C32" s="14" t="s">
        <v>205</v>
      </c>
      <c r="D32" s="15" t="s">
        <v>206</v>
      </c>
      <c r="E32" s="16" t="s">
        <v>20</v>
      </c>
      <c r="F32" s="16" t="s">
        <v>20</v>
      </c>
      <c r="G32" s="16" t="s">
        <v>20</v>
      </c>
      <c r="H32" s="16" t="s">
        <v>20</v>
      </c>
      <c r="I32" s="16" t="s">
        <v>20</v>
      </c>
      <c r="J32" s="16" t="s">
        <v>20</v>
      </c>
      <c r="K32" s="16" t="s">
        <v>20</v>
      </c>
      <c r="L32" s="16" t="s">
        <v>20</v>
      </c>
      <c r="M32" s="16" t="s">
        <v>20</v>
      </c>
      <c r="N32" s="1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0">
        <f t="shared" si="0"/>
        <v>1</v>
      </c>
    </row>
    <row r="33" s="2" customFormat="1" spans="1:89">
      <c r="A33" s="45">
        <v>31</v>
      </c>
      <c r="B33" s="14" t="s">
        <v>207</v>
      </c>
      <c r="C33" s="14" t="s">
        <v>208</v>
      </c>
      <c r="D33" s="15" t="s">
        <v>209</v>
      </c>
      <c r="E33" s="16" t="s">
        <v>20</v>
      </c>
      <c r="F33" s="16" t="s">
        <v>20</v>
      </c>
      <c r="G33" s="16" t="s">
        <v>20</v>
      </c>
      <c r="H33" s="16" t="s">
        <v>20</v>
      </c>
      <c r="I33" s="16" t="s">
        <v>20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0">
        <f t="shared" si="0"/>
        <v>1</v>
      </c>
    </row>
    <row r="34" s="2" customFormat="1" spans="1:89">
      <c r="A34" s="45">
        <v>32</v>
      </c>
      <c r="B34" s="14" t="s">
        <v>210</v>
      </c>
      <c r="C34" s="14" t="s">
        <v>211</v>
      </c>
      <c r="D34" s="15" t="s">
        <v>212</v>
      </c>
      <c r="E34" s="16" t="s">
        <v>20</v>
      </c>
      <c r="F34" s="16" t="s">
        <v>20</v>
      </c>
      <c r="G34" s="16" t="s">
        <v>20</v>
      </c>
      <c r="H34" s="16" t="s">
        <v>20</v>
      </c>
      <c r="I34" s="16" t="s">
        <v>20</v>
      </c>
      <c r="J34" s="16" t="s">
        <v>20</v>
      </c>
      <c r="K34" s="16" t="s">
        <v>20</v>
      </c>
      <c r="L34" s="16" t="s">
        <v>20</v>
      </c>
      <c r="M34" s="16" t="s">
        <v>20</v>
      </c>
      <c r="N34" s="1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0">
        <f t="shared" si="0"/>
        <v>1</v>
      </c>
    </row>
    <row r="35" s="2" customFormat="1" spans="1:89">
      <c r="A35" s="45">
        <v>33</v>
      </c>
      <c r="B35" s="14" t="s">
        <v>213</v>
      </c>
      <c r="C35" s="14" t="s">
        <v>214</v>
      </c>
      <c r="D35" s="15" t="s">
        <v>215</v>
      </c>
      <c r="E35" s="16" t="s">
        <v>20</v>
      </c>
      <c r="F35" s="16" t="s">
        <v>20</v>
      </c>
      <c r="G35" s="16" t="s">
        <v>20</v>
      </c>
      <c r="H35" s="16" t="s">
        <v>20</v>
      </c>
      <c r="I35" s="16" t="s">
        <v>20</v>
      </c>
      <c r="J35" s="16" t="s">
        <v>20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0">
        <f t="shared" si="0"/>
        <v>1</v>
      </c>
    </row>
    <row r="36" s="2" customFormat="1" spans="1:89">
      <c r="A36" s="45">
        <v>34</v>
      </c>
      <c r="B36" s="14" t="s">
        <v>216</v>
      </c>
      <c r="C36" s="14" t="s">
        <v>217</v>
      </c>
      <c r="D36" s="15" t="s">
        <v>218</v>
      </c>
      <c r="E36" s="16" t="s">
        <v>20</v>
      </c>
      <c r="F36" s="16" t="s">
        <v>20</v>
      </c>
      <c r="G36" s="16" t="s">
        <v>20</v>
      </c>
      <c r="H36" s="16" t="s">
        <v>20</v>
      </c>
      <c r="I36" s="16" t="s">
        <v>20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0">
        <f t="shared" si="0"/>
        <v>1</v>
      </c>
    </row>
    <row r="37" s="2" customFormat="1" spans="1:89">
      <c r="A37" s="45">
        <v>35</v>
      </c>
      <c r="B37" s="14" t="s">
        <v>219</v>
      </c>
      <c r="C37" s="14" t="s">
        <v>220</v>
      </c>
      <c r="D37" s="15" t="s">
        <v>221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20</v>
      </c>
      <c r="J37" s="16" t="s">
        <v>20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0">
        <f t="shared" si="0"/>
        <v>1</v>
      </c>
    </row>
    <row r="38" s="2" customFormat="1" spans="1:89">
      <c r="A38" s="45">
        <v>36</v>
      </c>
      <c r="B38" s="14" t="s">
        <v>222</v>
      </c>
      <c r="C38" s="14" t="s">
        <v>223</v>
      </c>
      <c r="D38" s="15" t="s">
        <v>224</v>
      </c>
      <c r="E38" s="16" t="s">
        <v>20</v>
      </c>
      <c r="F38" s="16" t="s">
        <v>20</v>
      </c>
      <c r="G38" s="16" t="s">
        <v>20</v>
      </c>
      <c r="H38" s="16" t="s">
        <v>20</v>
      </c>
      <c r="I38" s="16" t="s">
        <v>20</v>
      </c>
      <c r="J38" s="16" t="s">
        <v>20</v>
      </c>
      <c r="K38" s="16" t="s">
        <v>20</v>
      </c>
      <c r="L38" s="16" t="s">
        <v>20</v>
      </c>
      <c r="M38" s="16" t="s">
        <v>20</v>
      </c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0">
        <f t="shared" si="0"/>
        <v>1</v>
      </c>
    </row>
    <row r="39" s="2" customFormat="1" spans="1:89">
      <c r="A39" s="45">
        <v>37</v>
      </c>
      <c r="B39" s="14" t="s">
        <v>225</v>
      </c>
      <c r="C39" s="14" t="s">
        <v>226</v>
      </c>
      <c r="D39" s="15" t="s">
        <v>227</v>
      </c>
      <c r="E39" s="16" t="s">
        <v>20</v>
      </c>
      <c r="F39" s="16" t="s">
        <v>20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0">
        <f t="shared" si="0"/>
        <v>1</v>
      </c>
    </row>
    <row r="40" s="2" customFormat="1" spans="1:89">
      <c r="A40" s="45">
        <v>38</v>
      </c>
      <c r="B40" s="45">
        <v>12017245812</v>
      </c>
      <c r="C40" s="14" t="s">
        <v>228</v>
      </c>
      <c r="D40" s="15" t="s">
        <v>229</v>
      </c>
      <c r="E40" s="16" t="s">
        <v>20</v>
      </c>
      <c r="F40" s="16" t="s">
        <v>20</v>
      </c>
      <c r="G40" s="16" t="s">
        <v>20</v>
      </c>
      <c r="H40" s="16" t="s">
        <v>20</v>
      </c>
      <c r="I40" s="16" t="s">
        <v>20</v>
      </c>
      <c r="J40" s="16" t="s">
        <v>20</v>
      </c>
      <c r="K40" s="16" t="s">
        <v>20</v>
      </c>
      <c r="L40" s="16" t="s">
        <v>20</v>
      </c>
      <c r="M40" s="16" t="s">
        <v>20</v>
      </c>
      <c r="N40" s="16" t="s">
        <v>110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0">
        <f t="shared" si="0"/>
        <v>1</v>
      </c>
    </row>
    <row r="41" s="2" customFormat="1" spans="1:89">
      <c r="A41" s="45">
        <v>39</v>
      </c>
      <c r="B41" s="45">
        <v>12017245817</v>
      </c>
      <c r="C41" s="14" t="s">
        <v>230</v>
      </c>
      <c r="D41" s="15" t="s">
        <v>127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20</v>
      </c>
      <c r="L41" s="16" t="s">
        <v>20</v>
      </c>
      <c r="M41" s="16" t="s">
        <v>113</v>
      </c>
      <c r="N41" s="16" t="s">
        <v>113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0">
        <f t="shared" si="0"/>
        <v>0.8</v>
      </c>
    </row>
    <row r="42" s="2" customFormat="1" spans="1:89">
      <c r="A42" s="45">
        <v>40</v>
      </c>
      <c r="B42" s="45">
        <v>12017245796</v>
      </c>
      <c r="C42" s="14" t="s">
        <v>231</v>
      </c>
      <c r="D42" s="15" t="s">
        <v>232</v>
      </c>
      <c r="E42" s="16" t="s">
        <v>20</v>
      </c>
      <c r="F42" s="16" t="s">
        <v>20</v>
      </c>
      <c r="G42" s="16" t="s">
        <v>20</v>
      </c>
      <c r="H42" s="16" t="s">
        <v>20</v>
      </c>
      <c r="I42" s="16" t="s">
        <v>20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40">
        <f t="shared" si="0"/>
        <v>1</v>
      </c>
    </row>
    <row r="43" s="2" customFormat="1" spans="1:89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41"/>
    </row>
    <row r="44" s="2" customFormat="1" spans="2:89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</row>
    <row r="45" s="2" customFormat="1" spans="2:89">
      <c r="B45" s="26" t="s">
        <v>106</v>
      </c>
      <c r="C45" s="27" t="s">
        <v>107</v>
      </c>
      <c r="D45" s="28"/>
      <c r="E45" s="29">
        <f t="shared" ref="E45:BP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0.975</v>
      </c>
      <c r="N45" s="29">
        <f t="shared" si="1"/>
        <v>0.975</v>
      </c>
      <c r="O45" s="29">
        <f t="shared" si="1"/>
        <v>0</v>
      </c>
      <c r="P45" s="29">
        <f t="shared" si="1"/>
        <v>0</v>
      </c>
      <c r="Q45" s="29">
        <f t="shared" si="1"/>
        <v>0</v>
      </c>
      <c r="R45" s="29">
        <f t="shared" si="1"/>
        <v>0</v>
      </c>
      <c r="S45" s="29">
        <f t="shared" si="1"/>
        <v>0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ref="BQ45:CJ45" si="2">(COUNTIF(BQ3:BQ42,"√")+COUNTIF(BQ3:BQ42,"AL"))/40</f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40" t="s">
        <v>108</v>
      </c>
    </row>
    <row r="46" s="2" customFormat="1" spans="2:89">
      <c r="B46" s="30" t="s">
        <v>20</v>
      </c>
      <c r="C46" s="47" t="s">
        <v>109</v>
      </c>
      <c r="D46" s="28"/>
      <c r="E46" s="32">
        <f t="shared" ref="E46:BP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0</v>
      </c>
      <c r="P46" s="32">
        <f t="shared" si="3"/>
        <v>0</v>
      </c>
      <c r="Q46" s="32">
        <f t="shared" si="3"/>
        <v>0</v>
      </c>
      <c r="R46" s="32">
        <f t="shared" si="3"/>
        <v>0</v>
      </c>
      <c r="S46" s="32">
        <f t="shared" si="3"/>
        <v>0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ref="BQ46:CJ46" si="4">COUNTIF(BQ3:BQ42,"√")</f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40"/>
    </row>
    <row r="47" s="2" customFormat="1" spans="2:89">
      <c r="B47" s="30" t="s">
        <v>110</v>
      </c>
      <c r="C47" s="47" t="s">
        <v>111</v>
      </c>
      <c r="D47" s="28"/>
      <c r="E47" s="32">
        <f t="shared" ref="E47:BP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ref="BQ47:CJ47" si="6">COUNTIF(BQ3:BQ42,"AL")</f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42" t="s">
        <v>112</v>
      </c>
    </row>
    <row r="48" s="2" customFormat="1" spans="2:89">
      <c r="B48" s="30" t="s">
        <v>113</v>
      </c>
      <c r="C48" s="47" t="s">
        <v>114</v>
      </c>
      <c r="D48" s="28"/>
      <c r="E48" s="33">
        <f t="shared" ref="E48:BP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0</v>
      </c>
      <c r="P48" s="33">
        <f t="shared" si="7"/>
        <v>0</v>
      </c>
      <c r="Q48" s="33">
        <f t="shared" si="7"/>
        <v>0</v>
      </c>
      <c r="R48" s="33">
        <f t="shared" si="7"/>
        <v>0</v>
      </c>
      <c r="S48" s="33">
        <f t="shared" si="7"/>
        <v>0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ref="BQ48:CJ48" si="8">COUNTIF(BQ3:BQ42,"A")</f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25">
        <f>AVERAGE(CK3:CK42)</f>
        <v>0.995</v>
      </c>
    </row>
    <row r="49" s="2" customFormat="1" spans="2:3">
      <c r="B49" s="3"/>
      <c r="C49" s="4"/>
    </row>
    <row r="50" s="2" customFormat="1" spans="2:88">
      <c r="B50" s="3"/>
      <c r="C50" s="4"/>
      <c r="D50" s="34" t="s">
        <v>115</v>
      </c>
      <c r="E50" s="35">
        <f t="shared" ref="E50:CJ50" si="9">WEEKNUM(E2)</f>
        <v>38</v>
      </c>
      <c r="F50" s="35">
        <f t="shared" si="9"/>
        <v>38</v>
      </c>
      <c r="G50" s="35">
        <f t="shared" si="9"/>
        <v>38</v>
      </c>
      <c r="H50" s="35">
        <f t="shared" si="9"/>
        <v>38</v>
      </c>
      <c r="I50" s="35">
        <f t="shared" si="9"/>
        <v>38</v>
      </c>
      <c r="J50" s="35">
        <f t="shared" si="9"/>
        <v>39</v>
      </c>
      <c r="K50" s="35">
        <f t="shared" si="9"/>
        <v>39</v>
      </c>
      <c r="L50" s="35">
        <f t="shared" si="9"/>
        <v>39</v>
      </c>
      <c r="M50" s="35">
        <f t="shared" si="9"/>
        <v>39</v>
      </c>
      <c r="N50" s="35">
        <f t="shared" si="9"/>
        <v>39</v>
      </c>
      <c r="O50" s="35">
        <f t="shared" si="9"/>
        <v>0</v>
      </c>
      <c r="P50" s="35">
        <f t="shared" si="9"/>
        <v>0</v>
      </c>
      <c r="Q50" s="35">
        <f t="shared" si="9"/>
        <v>0</v>
      </c>
      <c r="R50" s="35">
        <f t="shared" si="9"/>
        <v>0</v>
      </c>
      <c r="S50" s="35">
        <f t="shared" si="9"/>
        <v>0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ref="Y50:AR50" si="10">WEEKNUM(Y2)</f>
        <v>0</v>
      </c>
      <c r="Z50" s="35">
        <f t="shared" si="10"/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ref="AS50:BL50" si="11">WEEKNUM(AS2)</f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9"/>
  <sheetViews>
    <sheetView zoomScale="70" zoomScaleNormal="70" workbookViewId="0">
      <selection activeCell="O2" sqref="O2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88" width="6.07692307692308" style="2" customWidth="1"/>
    <col min="89" max="89" width="13.8461538461538" style="2" customWidth="1"/>
    <col min="90" max="332" width="16.6923076923077" style="2"/>
    <col min="333" max="16384" width="16.6923076923077" style="5"/>
  </cols>
  <sheetData>
    <row r="1" s="1" customFormat="1" ht="17.4" spans="1:16383">
      <c r="A1" s="6" t="s">
        <v>233</v>
      </c>
      <c r="B1" s="6"/>
      <c r="C1" s="6"/>
      <c r="D1" s="7" t="s">
        <v>234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7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="2" customFormat="1" ht="24" spans="1:89">
      <c r="A2" s="9" t="s">
        <v>3</v>
      </c>
      <c r="B2" s="10" t="s">
        <v>4</v>
      </c>
      <c r="C2" s="11" t="s">
        <v>5</v>
      </c>
      <c r="D2" s="11" t="s">
        <v>6</v>
      </c>
      <c r="E2" s="44" t="s">
        <v>235</v>
      </c>
      <c r="F2" s="44" t="s">
        <v>236</v>
      </c>
      <c r="G2" s="44" t="s">
        <v>237</v>
      </c>
      <c r="H2" s="44" t="s">
        <v>238</v>
      </c>
      <c r="I2" s="44" t="s">
        <v>239</v>
      </c>
      <c r="J2" s="44" t="s">
        <v>240</v>
      </c>
      <c r="K2" s="44" t="s">
        <v>241</v>
      </c>
      <c r="L2" s="44" t="s">
        <v>242</v>
      </c>
      <c r="M2" s="44" t="s">
        <v>243</v>
      </c>
      <c r="N2" s="44" t="s">
        <v>244</v>
      </c>
      <c r="O2" s="44"/>
      <c r="P2" s="44"/>
      <c r="Q2" s="44"/>
      <c r="R2" s="44"/>
      <c r="S2" s="44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39" t="s">
        <v>17</v>
      </c>
    </row>
    <row r="3" s="2" customFormat="1" spans="1:89">
      <c r="A3" s="45">
        <v>1</v>
      </c>
      <c r="B3" s="14">
        <v>12018246061</v>
      </c>
      <c r="C3" s="14" t="s">
        <v>245</v>
      </c>
      <c r="D3" s="15" t="s">
        <v>246</v>
      </c>
      <c r="E3" s="46" t="s">
        <v>20</v>
      </c>
      <c r="F3" s="46" t="s">
        <v>20</v>
      </c>
      <c r="G3" s="46" t="s">
        <v>20</v>
      </c>
      <c r="H3" s="46" t="s">
        <v>20</v>
      </c>
      <c r="I3" s="46" t="s">
        <v>20</v>
      </c>
      <c r="J3" s="46" t="s">
        <v>20</v>
      </c>
      <c r="K3" s="46" t="s">
        <v>20</v>
      </c>
      <c r="L3" s="46" t="s">
        <v>20</v>
      </c>
      <c r="M3" s="46" t="s">
        <v>20</v>
      </c>
      <c r="N3" s="4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0">
        <f t="shared" ref="CK3:CK41" si="0">(COUNTIF(E3:CJ3,"√")+COUNTIF(E3:CJ3,"AL"))/COUNTA(E3:CJ3)</f>
        <v>1</v>
      </c>
    </row>
    <row r="4" s="2" customFormat="1" spans="1:89">
      <c r="A4" s="45">
        <v>2</v>
      </c>
      <c r="B4" s="14">
        <v>12018246065</v>
      </c>
      <c r="C4" s="14" t="s">
        <v>247</v>
      </c>
      <c r="D4" s="15" t="s">
        <v>248</v>
      </c>
      <c r="E4" s="46" t="s">
        <v>20</v>
      </c>
      <c r="F4" s="46" t="s">
        <v>20</v>
      </c>
      <c r="G4" s="46" t="s">
        <v>20</v>
      </c>
      <c r="H4" s="46" t="s">
        <v>20</v>
      </c>
      <c r="I4" s="46" t="s">
        <v>20</v>
      </c>
      <c r="J4" s="46" t="s">
        <v>20</v>
      </c>
      <c r="K4" s="46" t="s">
        <v>20</v>
      </c>
      <c r="L4" s="46" t="s">
        <v>20</v>
      </c>
      <c r="M4" s="46" t="s">
        <v>20</v>
      </c>
      <c r="N4" s="4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0">
        <f t="shared" si="0"/>
        <v>1</v>
      </c>
    </row>
    <row r="5" s="2" customFormat="1" spans="1:89">
      <c r="A5" s="45">
        <v>3</v>
      </c>
      <c r="B5" s="14">
        <v>12018246067</v>
      </c>
      <c r="C5" s="14" t="s">
        <v>249</v>
      </c>
      <c r="D5" s="15" t="s">
        <v>250</v>
      </c>
      <c r="E5" s="46" t="s">
        <v>20</v>
      </c>
      <c r="F5" s="46" t="s">
        <v>20</v>
      </c>
      <c r="G5" s="46" t="s">
        <v>20</v>
      </c>
      <c r="H5" s="46" t="s">
        <v>20</v>
      </c>
      <c r="I5" s="46" t="s">
        <v>20</v>
      </c>
      <c r="J5" s="46" t="s">
        <v>20</v>
      </c>
      <c r="K5" s="46" t="s">
        <v>20</v>
      </c>
      <c r="L5" s="46" t="s">
        <v>20</v>
      </c>
      <c r="M5" s="46" t="s">
        <v>20</v>
      </c>
      <c r="N5" s="4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0">
        <f t="shared" si="0"/>
        <v>1</v>
      </c>
    </row>
    <row r="6" s="2" customFormat="1" spans="1:89">
      <c r="A6" s="45">
        <v>4</v>
      </c>
      <c r="B6" s="14">
        <v>12018246069</v>
      </c>
      <c r="C6" s="14" t="s">
        <v>251</v>
      </c>
      <c r="D6" s="15" t="s">
        <v>252</v>
      </c>
      <c r="E6" s="46" t="s">
        <v>20</v>
      </c>
      <c r="F6" s="46" t="s">
        <v>20</v>
      </c>
      <c r="G6" s="46" t="s">
        <v>20</v>
      </c>
      <c r="H6" s="46" t="s">
        <v>20</v>
      </c>
      <c r="I6" s="46" t="s">
        <v>20</v>
      </c>
      <c r="J6" s="46" t="s">
        <v>20</v>
      </c>
      <c r="K6" s="46" t="s">
        <v>20</v>
      </c>
      <c r="L6" s="46" t="s">
        <v>20</v>
      </c>
      <c r="M6" s="46" t="s">
        <v>20</v>
      </c>
      <c r="N6" s="4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0">
        <f t="shared" si="0"/>
        <v>1</v>
      </c>
    </row>
    <row r="7" s="2" customFormat="1" spans="1:89">
      <c r="A7" s="45">
        <v>5</v>
      </c>
      <c r="B7" s="14">
        <v>12018246071</v>
      </c>
      <c r="C7" s="14" t="s">
        <v>253</v>
      </c>
      <c r="D7" s="15" t="s">
        <v>254</v>
      </c>
      <c r="E7" s="46" t="s">
        <v>20</v>
      </c>
      <c r="F7" s="46" t="s">
        <v>20</v>
      </c>
      <c r="G7" s="46" t="s">
        <v>20</v>
      </c>
      <c r="H7" s="46" t="s">
        <v>20</v>
      </c>
      <c r="I7" s="46" t="s">
        <v>20</v>
      </c>
      <c r="J7" s="46" t="s">
        <v>20</v>
      </c>
      <c r="K7" s="46" t="s">
        <v>20</v>
      </c>
      <c r="L7" s="46" t="s">
        <v>20</v>
      </c>
      <c r="M7" s="46" t="s">
        <v>20</v>
      </c>
      <c r="N7" s="4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0">
        <f t="shared" si="0"/>
        <v>1</v>
      </c>
    </row>
    <row r="8" s="2" customFormat="1" spans="1:89">
      <c r="A8" s="45">
        <v>6</v>
      </c>
      <c r="B8" s="14">
        <v>12018246072</v>
      </c>
      <c r="C8" s="14" t="s">
        <v>255</v>
      </c>
      <c r="D8" s="15" t="s">
        <v>80</v>
      </c>
      <c r="E8" s="46" t="s">
        <v>20</v>
      </c>
      <c r="F8" s="46" t="s">
        <v>20</v>
      </c>
      <c r="G8" s="46" t="s">
        <v>20</v>
      </c>
      <c r="H8" s="46" t="s">
        <v>20</v>
      </c>
      <c r="I8" s="46" t="s">
        <v>20</v>
      </c>
      <c r="J8" s="46" t="s">
        <v>20</v>
      </c>
      <c r="K8" s="46" t="s">
        <v>20</v>
      </c>
      <c r="L8" s="46" t="s">
        <v>20</v>
      </c>
      <c r="M8" s="46" t="s">
        <v>20</v>
      </c>
      <c r="N8" s="4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0">
        <f t="shared" si="0"/>
        <v>1</v>
      </c>
    </row>
    <row r="9" s="2" customFormat="1" spans="1:89">
      <c r="A9" s="45">
        <v>7</v>
      </c>
      <c r="B9" s="14">
        <v>12018246073</v>
      </c>
      <c r="C9" s="14" t="s">
        <v>256</v>
      </c>
      <c r="D9" s="15" t="s">
        <v>257</v>
      </c>
      <c r="E9" s="46" t="s">
        <v>20</v>
      </c>
      <c r="F9" s="46" t="s">
        <v>20</v>
      </c>
      <c r="G9" s="46" t="s">
        <v>20</v>
      </c>
      <c r="H9" s="46" t="s">
        <v>20</v>
      </c>
      <c r="I9" s="46" t="s">
        <v>20</v>
      </c>
      <c r="J9" s="46" t="s">
        <v>20</v>
      </c>
      <c r="K9" s="46" t="s">
        <v>20</v>
      </c>
      <c r="L9" s="46" t="s">
        <v>20</v>
      </c>
      <c r="M9" s="46" t="s">
        <v>20</v>
      </c>
      <c r="N9" s="4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0">
        <f t="shared" si="0"/>
        <v>1</v>
      </c>
    </row>
    <row r="10" s="2" customFormat="1" spans="1:89">
      <c r="A10" s="45">
        <v>8</v>
      </c>
      <c r="B10" s="14">
        <v>12018246074</v>
      </c>
      <c r="C10" s="14" t="s">
        <v>258</v>
      </c>
      <c r="D10" s="15" t="s">
        <v>259</v>
      </c>
      <c r="E10" s="46" t="s">
        <v>20</v>
      </c>
      <c r="F10" s="46" t="s">
        <v>20</v>
      </c>
      <c r="G10" s="46" t="s">
        <v>20</v>
      </c>
      <c r="H10" s="46" t="s">
        <v>20</v>
      </c>
      <c r="I10" s="46" t="s">
        <v>20</v>
      </c>
      <c r="J10" s="46" t="s">
        <v>20</v>
      </c>
      <c r="K10" s="46" t="s">
        <v>20</v>
      </c>
      <c r="L10" s="46" t="s">
        <v>20</v>
      </c>
      <c r="M10" s="46" t="s">
        <v>20</v>
      </c>
      <c r="N10" s="4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0">
        <f t="shared" si="0"/>
        <v>1</v>
      </c>
    </row>
    <row r="11" s="2" customFormat="1" spans="1:89">
      <c r="A11" s="45">
        <v>9</v>
      </c>
      <c r="B11" s="14">
        <v>12018246078</v>
      </c>
      <c r="C11" s="14" t="s">
        <v>260</v>
      </c>
      <c r="D11" s="15" t="s">
        <v>261</v>
      </c>
      <c r="E11" s="46" t="s">
        <v>20</v>
      </c>
      <c r="F11" s="46" t="s">
        <v>20</v>
      </c>
      <c r="G11" s="46" t="s">
        <v>20</v>
      </c>
      <c r="H11" s="46" t="s">
        <v>20</v>
      </c>
      <c r="I11" s="46" t="s">
        <v>20</v>
      </c>
      <c r="J11" s="46" t="s">
        <v>20</v>
      </c>
      <c r="K11" s="46" t="s">
        <v>20</v>
      </c>
      <c r="L11" s="46" t="s">
        <v>20</v>
      </c>
      <c r="M11" s="46" t="s">
        <v>20</v>
      </c>
      <c r="N11" s="4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0">
        <f t="shared" si="0"/>
        <v>1</v>
      </c>
    </row>
    <row r="12" s="2" customFormat="1" spans="1:89">
      <c r="A12" s="45">
        <v>10</v>
      </c>
      <c r="B12" s="14">
        <v>12018246083</v>
      </c>
      <c r="C12" s="14" t="s">
        <v>262</v>
      </c>
      <c r="D12" s="15" t="s">
        <v>263</v>
      </c>
      <c r="E12" s="46" t="s">
        <v>20</v>
      </c>
      <c r="F12" s="46" t="s">
        <v>20</v>
      </c>
      <c r="G12" s="46" t="s">
        <v>20</v>
      </c>
      <c r="H12" s="46" t="s">
        <v>20</v>
      </c>
      <c r="I12" s="46" t="s">
        <v>20</v>
      </c>
      <c r="J12" s="46" t="s">
        <v>20</v>
      </c>
      <c r="K12" s="46" t="s">
        <v>20</v>
      </c>
      <c r="L12" s="46" t="s">
        <v>20</v>
      </c>
      <c r="M12" s="46" t="s">
        <v>20</v>
      </c>
      <c r="N12" s="4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0">
        <f t="shared" si="0"/>
        <v>1</v>
      </c>
    </row>
    <row r="13" s="2" customFormat="1" spans="1:89">
      <c r="A13" s="45">
        <v>11</v>
      </c>
      <c r="B13" s="14">
        <v>12018246087</v>
      </c>
      <c r="C13" s="14" t="s">
        <v>264</v>
      </c>
      <c r="D13" s="15" t="s">
        <v>265</v>
      </c>
      <c r="E13" s="46" t="s">
        <v>20</v>
      </c>
      <c r="F13" s="46" t="s">
        <v>20</v>
      </c>
      <c r="G13" s="46" t="s">
        <v>20</v>
      </c>
      <c r="H13" s="46" t="s">
        <v>20</v>
      </c>
      <c r="I13" s="46" t="s">
        <v>20</v>
      </c>
      <c r="J13" s="46" t="s">
        <v>20</v>
      </c>
      <c r="K13" s="46" t="s">
        <v>20</v>
      </c>
      <c r="L13" s="46" t="s">
        <v>20</v>
      </c>
      <c r="M13" s="46" t="s">
        <v>20</v>
      </c>
      <c r="N13" s="4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0">
        <f t="shared" si="0"/>
        <v>1</v>
      </c>
    </row>
    <row r="14" s="2" customFormat="1" spans="1:89">
      <c r="A14" s="45">
        <v>12</v>
      </c>
      <c r="B14" s="14">
        <v>12018246089</v>
      </c>
      <c r="C14" s="14" t="s">
        <v>266</v>
      </c>
      <c r="D14" s="15" t="s">
        <v>267</v>
      </c>
      <c r="E14" s="46" t="s">
        <v>20</v>
      </c>
      <c r="F14" s="46" t="s">
        <v>20</v>
      </c>
      <c r="G14" s="46" t="s">
        <v>20</v>
      </c>
      <c r="H14" s="46" t="s">
        <v>20</v>
      </c>
      <c r="I14" s="46" t="s">
        <v>20</v>
      </c>
      <c r="J14" s="46" t="s">
        <v>20</v>
      </c>
      <c r="K14" s="46" t="s">
        <v>20</v>
      </c>
      <c r="L14" s="46" t="s">
        <v>20</v>
      </c>
      <c r="M14" s="46" t="s">
        <v>20</v>
      </c>
      <c r="N14" s="4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0">
        <f t="shared" si="0"/>
        <v>1</v>
      </c>
    </row>
    <row r="15" s="2" customFormat="1" spans="1:89">
      <c r="A15" s="45">
        <v>13</v>
      </c>
      <c r="B15" s="14">
        <v>12018246092</v>
      </c>
      <c r="C15" s="14" t="s">
        <v>268</v>
      </c>
      <c r="D15" s="15" t="s">
        <v>269</v>
      </c>
      <c r="E15" s="46" t="s">
        <v>20</v>
      </c>
      <c r="F15" s="46" t="s">
        <v>20</v>
      </c>
      <c r="G15" s="46" t="s">
        <v>20</v>
      </c>
      <c r="H15" s="46" t="s">
        <v>20</v>
      </c>
      <c r="I15" s="46" t="s">
        <v>20</v>
      </c>
      <c r="J15" s="46" t="s">
        <v>20</v>
      </c>
      <c r="K15" s="46" t="s">
        <v>20</v>
      </c>
      <c r="L15" s="46" t="s">
        <v>20</v>
      </c>
      <c r="M15" s="46" t="s">
        <v>20</v>
      </c>
      <c r="N15" s="4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0">
        <f t="shared" si="0"/>
        <v>1</v>
      </c>
    </row>
    <row r="16" s="2" customFormat="1" spans="1:89">
      <c r="A16" s="45">
        <v>14</v>
      </c>
      <c r="B16" s="14">
        <v>12018246095</v>
      </c>
      <c r="C16" s="14" t="s">
        <v>270</v>
      </c>
      <c r="D16" s="15" t="s">
        <v>271</v>
      </c>
      <c r="E16" s="46" t="s">
        <v>20</v>
      </c>
      <c r="F16" s="46" t="s">
        <v>20</v>
      </c>
      <c r="G16" s="46" t="s">
        <v>20</v>
      </c>
      <c r="H16" s="46" t="s">
        <v>20</v>
      </c>
      <c r="I16" s="46" t="s">
        <v>20</v>
      </c>
      <c r="J16" s="46" t="s">
        <v>20</v>
      </c>
      <c r="K16" s="46" t="s">
        <v>20</v>
      </c>
      <c r="L16" s="46" t="s">
        <v>20</v>
      </c>
      <c r="M16" s="46" t="s">
        <v>20</v>
      </c>
      <c r="N16" s="4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0">
        <f t="shared" si="0"/>
        <v>1</v>
      </c>
    </row>
    <row r="17" s="2" customFormat="1" spans="1:89">
      <c r="A17" s="45">
        <v>15</v>
      </c>
      <c r="B17" s="14">
        <v>12018246099</v>
      </c>
      <c r="C17" s="14" t="s">
        <v>272</v>
      </c>
      <c r="D17" s="15" t="s">
        <v>273</v>
      </c>
      <c r="E17" s="46" t="s">
        <v>20</v>
      </c>
      <c r="F17" s="46" t="s">
        <v>20</v>
      </c>
      <c r="G17" s="46" t="s">
        <v>20</v>
      </c>
      <c r="H17" s="46" t="s">
        <v>20</v>
      </c>
      <c r="I17" s="46" t="s">
        <v>20</v>
      </c>
      <c r="J17" s="46" t="s">
        <v>20</v>
      </c>
      <c r="K17" s="46" t="s">
        <v>20</v>
      </c>
      <c r="L17" s="46" t="s">
        <v>20</v>
      </c>
      <c r="M17" s="46" t="s">
        <v>20</v>
      </c>
      <c r="N17" s="4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0">
        <f t="shared" si="0"/>
        <v>1</v>
      </c>
    </row>
    <row r="18" s="2" customFormat="1" spans="1:89">
      <c r="A18" s="45">
        <v>16</v>
      </c>
      <c r="B18" s="14">
        <v>12018246100</v>
      </c>
      <c r="C18" s="14" t="s">
        <v>274</v>
      </c>
      <c r="D18" s="15" t="s">
        <v>275</v>
      </c>
      <c r="E18" s="46" t="s">
        <v>20</v>
      </c>
      <c r="F18" s="46" t="s">
        <v>20</v>
      </c>
      <c r="G18" s="46" t="s">
        <v>20</v>
      </c>
      <c r="H18" s="46" t="s">
        <v>20</v>
      </c>
      <c r="I18" s="46" t="s">
        <v>20</v>
      </c>
      <c r="J18" s="46" t="s">
        <v>20</v>
      </c>
      <c r="K18" s="46" t="s">
        <v>20</v>
      </c>
      <c r="L18" s="46" t="s">
        <v>20</v>
      </c>
      <c r="M18" s="46" t="s">
        <v>20</v>
      </c>
      <c r="N18" s="4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0">
        <f t="shared" si="0"/>
        <v>1</v>
      </c>
    </row>
    <row r="19" s="2" customFormat="1" spans="1:89">
      <c r="A19" s="45">
        <v>17</v>
      </c>
      <c r="B19" s="14">
        <v>12018246101</v>
      </c>
      <c r="C19" s="14" t="s">
        <v>276</v>
      </c>
      <c r="D19" s="15" t="s">
        <v>277</v>
      </c>
      <c r="E19" s="46" t="s">
        <v>20</v>
      </c>
      <c r="F19" s="46" t="s">
        <v>20</v>
      </c>
      <c r="G19" s="46" t="s">
        <v>20</v>
      </c>
      <c r="H19" s="46" t="s">
        <v>20</v>
      </c>
      <c r="I19" s="46" t="s">
        <v>20</v>
      </c>
      <c r="J19" s="46" t="s">
        <v>20</v>
      </c>
      <c r="K19" s="46" t="s">
        <v>20</v>
      </c>
      <c r="L19" s="46" t="s">
        <v>20</v>
      </c>
      <c r="M19" s="46" t="s">
        <v>20</v>
      </c>
      <c r="N19" s="4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0">
        <f t="shared" si="0"/>
        <v>1</v>
      </c>
    </row>
    <row r="20" s="2" customFormat="1" spans="1:89">
      <c r="A20" s="45">
        <v>18</v>
      </c>
      <c r="B20" s="14">
        <v>12018246104</v>
      </c>
      <c r="C20" s="14" t="s">
        <v>278</v>
      </c>
      <c r="D20" s="15" t="s">
        <v>279</v>
      </c>
      <c r="E20" s="46" t="s">
        <v>20</v>
      </c>
      <c r="F20" s="46" t="s">
        <v>20</v>
      </c>
      <c r="G20" s="46" t="s">
        <v>20</v>
      </c>
      <c r="H20" s="46" t="s">
        <v>20</v>
      </c>
      <c r="I20" s="46" t="s">
        <v>20</v>
      </c>
      <c r="J20" s="46" t="s">
        <v>20</v>
      </c>
      <c r="K20" s="46" t="s">
        <v>20</v>
      </c>
      <c r="L20" s="46" t="s">
        <v>20</v>
      </c>
      <c r="M20" s="46" t="s">
        <v>20</v>
      </c>
      <c r="N20" s="4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0">
        <f t="shared" si="0"/>
        <v>1</v>
      </c>
    </row>
    <row r="21" s="2" customFormat="1" spans="1:89">
      <c r="A21" s="45">
        <v>19</v>
      </c>
      <c r="B21" s="14">
        <v>12018246105</v>
      </c>
      <c r="C21" s="14" t="s">
        <v>280</v>
      </c>
      <c r="D21" s="15" t="s">
        <v>281</v>
      </c>
      <c r="E21" s="46" t="s">
        <v>20</v>
      </c>
      <c r="F21" s="46" t="s">
        <v>20</v>
      </c>
      <c r="G21" s="46" t="s">
        <v>20</v>
      </c>
      <c r="H21" s="46" t="s">
        <v>20</v>
      </c>
      <c r="I21" s="46" t="s">
        <v>20</v>
      </c>
      <c r="J21" s="46" t="s">
        <v>20</v>
      </c>
      <c r="K21" s="46" t="s">
        <v>20</v>
      </c>
      <c r="L21" s="46" t="s">
        <v>20</v>
      </c>
      <c r="M21" s="46" t="s">
        <v>20</v>
      </c>
      <c r="N21" s="4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0">
        <f t="shared" si="0"/>
        <v>1</v>
      </c>
    </row>
    <row r="22" s="2" customFormat="1" spans="1:89">
      <c r="A22" s="45">
        <v>20</v>
      </c>
      <c r="B22" s="14">
        <v>12018246107</v>
      </c>
      <c r="C22" s="14" t="s">
        <v>282</v>
      </c>
      <c r="D22" s="15" t="s">
        <v>283</v>
      </c>
      <c r="E22" s="46" t="s">
        <v>20</v>
      </c>
      <c r="F22" s="46" t="s">
        <v>20</v>
      </c>
      <c r="G22" s="46" t="s">
        <v>20</v>
      </c>
      <c r="H22" s="46" t="s">
        <v>20</v>
      </c>
      <c r="I22" s="46" t="s">
        <v>20</v>
      </c>
      <c r="J22" s="46" t="s">
        <v>20</v>
      </c>
      <c r="K22" s="46" t="s">
        <v>20</v>
      </c>
      <c r="L22" s="46" t="s">
        <v>20</v>
      </c>
      <c r="M22" s="46" t="s">
        <v>20</v>
      </c>
      <c r="N22" s="4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0">
        <f t="shared" si="0"/>
        <v>1</v>
      </c>
    </row>
    <row r="23" s="2" customFormat="1" spans="1:89">
      <c r="A23" s="45">
        <v>21</v>
      </c>
      <c r="B23" s="14">
        <v>12018246108</v>
      </c>
      <c r="C23" s="14" t="s">
        <v>284</v>
      </c>
      <c r="D23" s="15" t="s">
        <v>285</v>
      </c>
      <c r="E23" s="46" t="s">
        <v>20</v>
      </c>
      <c r="F23" s="46" t="s">
        <v>20</v>
      </c>
      <c r="G23" s="46" t="s">
        <v>20</v>
      </c>
      <c r="H23" s="46" t="s">
        <v>20</v>
      </c>
      <c r="I23" s="46" t="s">
        <v>20</v>
      </c>
      <c r="J23" s="46" t="s">
        <v>20</v>
      </c>
      <c r="K23" s="46" t="s">
        <v>20</v>
      </c>
      <c r="L23" s="46" t="s">
        <v>20</v>
      </c>
      <c r="M23" s="46" t="s">
        <v>20</v>
      </c>
      <c r="N23" s="4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0">
        <f t="shared" si="0"/>
        <v>1</v>
      </c>
    </row>
    <row r="24" s="2" customFormat="1" spans="1:89">
      <c r="A24" s="45">
        <v>22</v>
      </c>
      <c r="B24" s="14">
        <v>12018246111</v>
      </c>
      <c r="C24" s="14" t="s">
        <v>286</v>
      </c>
      <c r="D24" s="15" t="s">
        <v>287</v>
      </c>
      <c r="E24" s="46" t="s">
        <v>20</v>
      </c>
      <c r="F24" s="46" t="s">
        <v>20</v>
      </c>
      <c r="G24" s="46" t="s">
        <v>20</v>
      </c>
      <c r="H24" s="46" t="s">
        <v>20</v>
      </c>
      <c r="I24" s="46" t="s">
        <v>20</v>
      </c>
      <c r="J24" s="46" t="s">
        <v>20</v>
      </c>
      <c r="K24" s="46" t="s">
        <v>20</v>
      </c>
      <c r="L24" s="46" t="s">
        <v>20</v>
      </c>
      <c r="M24" s="46" t="s">
        <v>20</v>
      </c>
      <c r="N24" s="4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0">
        <f t="shared" si="0"/>
        <v>1</v>
      </c>
    </row>
    <row r="25" s="2" customFormat="1" spans="1:89">
      <c r="A25" s="45">
        <v>23</v>
      </c>
      <c r="B25" s="14">
        <v>12018246113</v>
      </c>
      <c r="C25" s="14" t="s">
        <v>288</v>
      </c>
      <c r="D25" s="15" t="s">
        <v>289</v>
      </c>
      <c r="E25" s="46" t="s">
        <v>20</v>
      </c>
      <c r="F25" s="46" t="s">
        <v>20</v>
      </c>
      <c r="G25" s="46" t="s">
        <v>20</v>
      </c>
      <c r="H25" s="46" t="s">
        <v>20</v>
      </c>
      <c r="I25" s="46" t="s">
        <v>20</v>
      </c>
      <c r="J25" s="46" t="s">
        <v>20</v>
      </c>
      <c r="K25" s="46" t="s">
        <v>20</v>
      </c>
      <c r="L25" s="46" t="s">
        <v>20</v>
      </c>
      <c r="M25" s="46" t="s">
        <v>20</v>
      </c>
      <c r="N25" s="4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0">
        <f t="shared" si="0"/>
        <v>1</v>
      </c>
    </row>
    <row r="26" s="2" customFormat="1" spans="1:89">
      <c r="A26" s="45">
        <v>24</v>
      </c>
      <c r="B26" s="14">
        <v>12018246114</v>
      </c>
      <c r="C26" s="14" t="s">
        <v>290</v>
      </c>
      <c r="D26" s="15" t="s">
        <v>76</v>
      </c>
      <c r="E26" s="46" t="s">
        <v>20</v>
      </c>
      <c r="F26" s="46" t="s">
        <v>20</v>
      </c>
      <c r="G26" s="46" t="s">
        <v>20</v>
      </c>
      <c r="H26" s="46" t="s">
        <v>20</v>
      </c>
      <c r="I26" s="46" t="s">
        <v>20</v>
      </c>
      <c r="J26" s="46" t="s">
        <v>110</v>
      </c>
      <c r="K26" s="46" t="s">
        <v>110</v>
      </c>
      <c r="L26" s="46" t="s">
        <v>110</v>
      </c>
      <c r="M26" s="46" t="s">
        <v>20</v>
      </c>
      <c r="N26" s="4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0">
        <f t="shared" si="0"/>
        <v>1</v>
      </c>
    </row>
    <row r="27" s="2" customFormat="1" spans="1:89">
      <c r="A27" s="45">
        <v>25</v>
      </c>
      <c r="B27" s="14">
        <v>12018246126</v>
      </c>
      <c r="C27" s="14" t="s">
        <v>291</v>
      </c>
      <c r="D27" s="15" t="s">
        <v>292</v>
      </c>
      <c r="E27" s="46" t="s">
        <v>20</v>
      </c>
      <c r="F27" s="46" t="s">
        <v>20</v>
      </c>
      <c r="G27" s="46" t="s">
        <v>20</v>
      </c>
      <c r="H27" s="46" t="s">
        <v>20</v>
      </c>
      <c r="I27" s="46" t="s">
        <v>20</v>
      </c>
      <c r="J27" s="46" t="s">
        <v>20</v>
      </c>
      <c r="K27" s="46" t="s">
        <v>20</v>
      </c>
      <c r="L27" s="46" t="s">
        <v>20</v>
      </c>
      <c r="M27" s="46" t="s">
        <v>20</v>
      </c>
      <c r="N27" s="4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0">
        <f t="shared" si="0"/>
        <v>1</v>
      </c>
    </row>
    <row r="28" s="2" customFormat="1" spans="1:89">
      <c r="A28" s="45">
        <v>26</v>
      </c>
      <c r="B28" s="14">
        <v>12018246133</v>
      </c>
      <c r="C28" s="14" t="s">
        <v>293</v>
      </c>
      <c r="D28" s="15" t="s">
        <v>294</v>
      </c>
      <c r="E28" s="46" t="s">
        <v>20</v>
      </c>
      <c r="F28" s="46" t="s">
        <v>20</v>
      </c>
      <c r="G28" s="46" t="s">
        <v>20</v>
      </c>
      <c r="H28" s="46" t="s">
        <v>20</v>
      </c>
      <c r="I28" s="46" t="s">
        <v>20</v>
      </c>
      <c r="J28" s="46" t="s">
        <v>20</v>
      </c>
      <c r="K28" s="46" t="s">
        <v>20</v>
      </c>
      <c r="L28" s="46" t="s">
        <v>20</v>
      </c>
      <c r="M28" s="46" t="s">
        <v>20</v>
      </c>
      <c r="N28" s="4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0">
        <f t="shared" si="0"/>
        <v>1</v>
      </c>
    </row>
    <row r="29" s="2" customFormat="1" spans="1:89">
      <c r="A29" s="45">
        <v>27</v>
      </c>
      <c r="B29" s="14">
        <v>12018246141</v>
      </c>
      <c r="C29" s="14" t="s">
        <v>295</v>
      </c>
      <c r="D29" s="15" t="s">
        <v>95</v>
      </c>
      <c r="E29" s="46" t="s">
        <v>20</v>
      </c>
      <c r="F29" s="46" t="s">
        <v>20</v>
      </c>
      <c r="G29" s="46" t="s">
        <v>20</v>
      </c>
      <c r="H29" s="46" t="s">
        <v>20</v>
      </c>
      <c r="I29" s="46" t="s">
        <v>20</v>
      </c>
      <c r="J29" s="46" t="s">
        <v>20</v>
      </c>
      <c r="K29" s="46" t="s">
        <v>20</v>
      </c>
      <c r="L29" s="46" t="s">
        <v>20</v>
      </c>
      <c r="M29" s="46" t="s">
        <v>20</v>
      </c>
      <c r="N29" s="4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0">
        <f t="shared" si="0"/>
        <v>1</v>
      </c>
    </row>
    <row r="30" s="2" customFormat="1" spans="1:89">
      <c r="A30" s="45">
        <v>28</v>
      </c>
      <c r="B30" s="14">
        <v>12018246146</v>
      </c>
      <c r="C30" s="14" t="s">
        <v>296</v>
      </c>
      <c r="D30" s="15" t="s">
        <v>297</v>
      </c>
      <c r="E30" s="46" t="s">
        <v>20</v>
      </c>
      <c r="F30" s="46" t="s">
        <v>20</v>
      </c>
      <c r="G30" s="46" t="s">
        <v>20</v>
      </c>
      <c r="H30" s="46" t="s">
        <v>20</v>
      </c>
      <c r="I30" s="46" t="s">
        <v>20</v>
      </c>
      <c r="J30" s="46" t="s">
        <v>20</v>
      </c>
      <c r="K30" s="46" t="s">
        <v>20</v>
      </c>
      <c r="L30" s="46" t="s">
        <v>20</v>
      </c>
      <c r="M30" s="46" t="s">
        <v>20</v>
      </c>
      <c r="N30" s="4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0">
        <f t="shared" si="0"/>
        <v>1</v>
      </c>
    </row>
    <row r="31" s="2" customFormat="1" spans="1:89">
      <c r="A31" s="45">
        <v>29</v>
      </c>
      <c r="B31" s="14">
        <v>12018246148</v>
      </c>
      <c r="C31" s="14" t="s">
        <v>298</v>
      </c>
      <c r="D31" s="15" t="s">
        <v>299</v>
      </c>
      <c r="E31" s="46" t="s">
        <v>20</v>
      </c>
      <c r="F31" s="46" t="s">
        <v>20</v>
      </c>
      <c r="G31" s="46" t="s">
        <v>20</v>
      </c>
      <c r="H31" s="46" t="s">
        <v>20</v>
      </c>
      <c r="I31" s="46" t="s">
        <v>20</v>
      </c>
      <c r="J31" s="46" t="s">
        <v>20</v>
      </c>
      <c r="K31" s="46" t="s">
        <v>20</v>
      </c>
      <c r="L31" s="46" t="s">
        <v>20</v>
      </c>
      <c r="M31" s="46" t="s">
        <v>20</v>
      </c>
      <c r="N31" s="4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0">
        <f t="shared" si="0"/>
        <v>1</v>
      </c>
    </row>
    <row r="32" s="2" customFormat="1" spans="1:89">
      <c r="A32" s="45">
        <v>30</v>
      </c>
      <c r="B32" s="14">
        <v>12018246151</v>
      </c>
      <c r="C32" s="14" t="s">
        <v>300</v>
      </c>
      <c r="D32" s="15" t="s">
        <v>301</v>
      </c>
      <c r="E32" s="46" t="s">
        <v>20</v>
      </c>
      <c r="F32" s="46" t="s">
        <v>20</v>
      </c>
      <c r="G32" s="46" t="s">
        <v>20</v>
      </c>
      <c r="H32" s="46" t="s">
        <v>20</v>
      </c>
      <c r="I32" s="46" t="s">
        <v>20</v>
      </c>
      <c r="J32" s="46" t="s">
        <v>20</v>
      </c>
      <c r="K32" s="46" t="s">
        <v>20</v>
      </c>
      <c r="L32" s="46" t="s">
        <v>20</v>
      </c>
      <c r="M32" s="46" t="s">
        <v>20</v>
      </c>
      <c r="N32" s="4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0">
        <f t="shared" si="0"/>
        <v>1</v>
      </c>
    </row>
    <row r="33" s="2" customFormat="1" spans="1:89">
      <c r="A33" s="45">
        <v>31</v>
      </c>
      <c r="B33" s="14">
        <v>12018246154</v>
      </c>
      <c r="C33" s="14" t="s">
        <v>302</v>
      </c>
      <c r="D33" s="15" t="s">
        <v>303</v>
      </c>
      <c r="E33" s="46" t="s">
        <v>20</v>
      </c>
      <c r="F33" s="46" t="s">
        <v>20</v>
      </c>
      <c r="G33" s="46" t="s">
        <v>20</v>
      </c>
      <c r="H33" s="46" t="s">
        <v>20</v>
      </c>
      <c r="I33" s="46" t="s">
        <v>20</v>
      </c>
      <c r="J33" s="46" t="s">
        <v>20</v>
      </c>
      <c r="K33" s="46" t="s">
        <v>20</v>
      </c>
      <c r="L33" s="46" t="s">
        <v>20</v>
      </c>
      <c r="M33" s="46" t="s">
        <v>20</v>
      </c>
      <c r="N33" s="4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0">
        <f t="shared" si="0"/>
        <v>1</v>
      </c>
    </row>
    <row r="34" s="2" customFormat="1" spans="1:89">
      <c r="A34" s="45">
        <v>32</v>
      </c>
      <c r="B34" s="14">
        <v>12018246155</v>
      </c>
      <c r="C34" s="14" t="s">
        <v>304</v>
      </c>
      <c r="D34" s="15" t="s">
        <v>305</v>
      </c>
      <c r="E34" s="46" t="s">
        <v>20</v>
      </c>
      <c r="F34" s="46" t="s">
        <v>20</v>
      </c>
      <c r="G34" s="46" t="s">
        <v>20</v>
      </c>
      <c r="H34" s="46" t="s">
        <v>20</v>
      </c>
      <c r="I34" s="46" t="s">
        <v>20</v>
      </c>
      <c r="J34" s="46" t="s">
        <v>20</v>
      </c>
      <c r="K34" s="46" t="s">
        <v>20</v>
      </c>
      <c r="L34" s="46" t="s">
        <v>20</v>
      </c>
      <c r="M34" s="46" t="s">
        <v>20</v>
      </c>
      <c r="N34" s="4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0">
        <f t="shared" si="0"/>
        <v>1</v>
      </c>
    </row>
    <row r="35" s="2" customFormat="1" spans="1:89">
      <c r="A35" s="45">
        <v>33</v>
      </c>
      <c r="B35" s="14">
        <v>12018246163</v>
      </c>
      <c r="C35" s="14" t="s">
        <v>306</v>
      </c>
      <c r="D35" s="15" t="s">
        <v>307</v>
      </c>
      <c r="E35" s="46" t="s">
        <v>20</v>
      </c>
      <c r="F35" s="46" t="s">
        <v>20</v>
      </c>
      <c r="G35" s="46" t="s">
        <v>20</v>
      </c>
      <c r="H35" s="46" t="s">
        <v>20</v>
      </c>
      <c r="I35" s="46" t="s">
        <v>20</v>
      </c>
      <c r="J35" s="46" t="s">
        <v>20</v>
      </c>
      <c r="K35" s="46" t="s">
        <v>20</v>
      </c>
      <c r="L35" s="46" t="s">
        <v>20</v>
      </c>
      <c r="M35" s="46" t="s">
        <v>20</v>
      </c>
      <c r="N35" s="4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0">
        <f t="shared" si="0"/>
        <v>1</v>
      </c>
    </row>
    <row r="36" s="2" customFormat="1" spans="1:89">
      <c r="A36" s="45">
        <v>34</v>
      </c>
      <c r="B36" s="14">
        <v>12018246165</v>
      </c>
      <c r="C36" s="14" t="s">
        <v>308</v>
      </c>
      <c r="D36" s="15" t="s">
        <v>218</v>
      </c>
      <c r="E36" s="46" t="s">
        <v>20</v>
      </c>
      <c r="F36" s="46" t="s">
        <v>20</v>
      </c>
      <c r="G36" s="46" t="s">
        <v>20</v>
      </c>
      <c r="H36" s="46" t="s">
        <v>20</v>
      </c>
      <c r="I36" s="46" t="s">
        <v>20</v>
      </c>
      <c r="J36" s="46" t="s">
        <v>20</v>
      </c>
      <c r="K36" s="46" t="s">
        <v>20</v>
      </c>
      <c r="L36" s="46" t="s">
        <v>20</v>
      </c>
      <c r="M36" s="46" t="s">
        <v>20</v>
      </c>
      <c r="N36" s="4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0">
        <f t="shared" si="0"/>
        <v>1</v>
      </c>
    </row>
    <row r="37" s="2" customFormat="1" spans="1:89">
      <c r="A37" s="45">
        <v>35</v>
      </c>
      <c r="B37" s="14">
        <v>12018246168</v>
      </c>
      <c r="C37" s="14" t="s">
        <v>309</v>
      </c>
      <c r="D37" s="15" t="s">
        <v>310</v>
      </c>
      <c r="E37" s="46" t="s">
        <v>20</v>
      </c>
      <c r="F37" s="46" t="s">
        <v>20</v>
      </c>
      <c r="G37" s="46" t="s">
        <v>20</v>
      </c>
      <c r="H37" s="46" t="s">
        <v>20</v>
      </c>
      <c r="I37" s="46" t="s">
        <v>20</v>
      </c>
      <c r="J37" s="46" t="s">
        <v>20</v>
      </c>
      <c r="K37" s="46" t="s">
        <v>20</v>
      </c>
      <c r="L37" s="46" t="s">
        <v>20</v>
      </c>
      <c r="M37" s="46" t="s">
        <v>20</v>
      </c>
      <c r="N37" s="4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0">
        <f t="shared" si="0"/>
        <v>1</v>
      </c>
    </row>
    <row r="38" s="2" customFormat="1" spans="1:89">
      <c r="A38" s="45">
        <v>36</v>
      </c>
      <c r="B38" s="14">
        <v>12018245775</v>
      </c>
      <c r="C38" s="14" t="s">
        <v>311</v>
      </c>
      <c r="D38" s="15" t="s">
        <v>312</v>
      </c>
      <c r="E38" s="46" t="s">
        <v>20</v>
      </c>
      <c r="F38" s="46" t="s">
        <v>20</v>
      </c>
      <c r="G38" s="46" t="s">
        <v>20</v>
      </c>
      <c r="H38" s="46" t="s">
        <v>20</v>
      </c>
      <c r="I38" s="46" t="s">
        <v>20</v>
      </c>
      <c r="J38" s="46" t="s">
        <v>20</v>
      </c>
      <c r="K38" s="46" t="s">
        <v>20</v>
      </c>
      <c r="L38" s="46" t="s">
        <v>20</v>
      </c>
      <c r="M38" s="46" t="s">
        <v>20</v>
      </c>
      <c r="N38" s="4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0">
        <f t="shared" si="0"/>
        <v>1</v>
      </c>
    </row>
    <row r="39" s="2" customFormat="1" spans="1:89">
      <c r="A39" s="45">
        <v>37</v>
      </c>
      <c r="B39" s="14">
        <v>12018246548</v>
      </c>
      <c r="C39" s="14" t="s">
        <v>313</v>
      </c>
      <c r="D39" s="15" t="s">
        <v>314</v>
      </c>
      <c r="E39" s="46" t="s">
        <v>20</v>
      </c>
      <c r="F39" s="46" t="s">
        <v>20</v>
      </c>
      <c r="G39" s="46" t="s">
        <v>20</v>
      </c>
      <c r="H39" s="46" t="s">
        <v>20</v>
      </c>
      <c r="I39" s="46" t="s">
        <v>20</v>
      </c>
      <c r="J39" s="46" t="s">
        <v>20</v>
      </c>
      <c r="K39" s="46" t="s">
        <v>20</v>
      </c>
      <c r="L39" s="46" t="s">
        <v>20</v>
      </c>
      <c r="M39" s="46" t="s">
        <v>20</v>
      </c>
      <c r="N39" s="4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0">
        <f t="shared" si="0"/>
        <v>1</v>
      </c>
    </row>
    <row r="40" s="2" customFormat="1" spans="1:89">
      <c r="A40" s="45">
        <v>38</v>
      </c>
      <c r="B40" s="45">
        <v>12017245858</v>
      </c>
      <c r="C40" s="14" t="s">
        <v>315</v>
      </c>
      <c r="D40" s="15" t="s">
        <v>316</v>
      </c>
      <c r="E40" s="46"/>
      <c r="F40" s="46"/>
      <c r="G40" s="46"/>
      <c r="H40" s="46"/>
      <c r="I40" s="46"/>
      <c r="J40" s="46" t="s">
        <v>113</v>
      </c>
      <c r="K40" s="46" t="s">
        <v>113</v>
      </c>
      <c r="L40" s="46" t="s">
        <v>113</v>
      </c>
      <c r="M40" s="46" t="s">
        <v>113</v>
      </c>
      <c r="N40" s="46" t="s">
        <v>113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0">
        <f t="shared" si="0"/>
        <v>0</v>
      </c>
    </row>
    <row r="41" s="2" customFormat="1" spans="1:89">
      <c r="A41" s="45">
        <v>39</v>
      </c>
      <c r="B41" s="45">
        <v>12017245867</v>
      </c>
      <c r="C41" s="14" t="s">
        <v>317</v>
      </c>
      <c r="D41" s="15" t="s">
        <v>318</v>
      </c>
      <c r="E41" s="46"/>
      <c r="F41" s="46"/>
      <c r="G41" s="46"/>
      <c r="H41" s="46"/>
      <c r="I41" s="46"/>
      <c r="J41" s="46" t="s">
        <v>20</v>
      </c>
      <c r="K41" s="46" t="s">
        <v>20</v>
      </c>
      <c r="L41" s="46" t="s">
        <v>20</v>
      </c>
      <c r="M41" s="46" t="s">
        <v>20</v>
      </c>
      <c r="N41" s="46" t="s">
        <v>20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0">
        <f t="shared" si="0"/>
        <v>1</v>
      </c>
    </row>
    <row r="42" s="2" customFormat="1" spans="1:89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41"/>
    </row>
    <row r="43" s="2" customFormat="1" spans="2:89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</row>
    <row r="44" s="2" customFormat="1" spans="2:89">
      <c r="B44" s="26" t="s">
        <v>106</v>
      </c>
      <c r="C44" s="27" t="s">
        <v>107</v>
      </c>
      <c r="D44" s="28"/>
      <c r="E44" s="29">
        <f t="shared" ref="E44:BP44" si="1">(COUNTIF(E3:E41,"√")+COUNTIF(E3:E41,"AL"))/39</f>
        <v>0.948717948717949</v>
      </c>
      <c r="F44" s="29">
        <f t="shared" si="1"/>
        <v>0.948717948717949</v>
      </c>
      <c r="G44" s="29">
        <f t="shared" si="1"/>
        <v>0.948717948717949</v>
      </c>
      <c r="H44" s="29">
        <f t="shared" si="1"/>
        <v>0.948717948717949</v>
      </c>
      <c r="I44" s="29">
        <f t="shared" si="1"/>
        <v>0.948717948717949</v>
      </c>
      <c r="J44" s="29">
        <f t="shared" si="1"/>
        <v>0.974358974358974</v>
      </c>
      <c r="K44" s="29">
        <f t="shared" si="1"/>
        <v>0.974358974358974</v>
      </c>
      <c r="L44" s="29">
        <f t="shared" si="1"/>
        <v>0.974358974358974</v>
      </c>
      <c r="M44" s="29">
        <f t="shared" si="1"/>
        <v>0.974358974358974</v>
      </c>
      <c r="N44" s="29">
        <f t="shared" si="1"/>
        <v>0.974358974358974</v>
      </c>
      <c r="O44" s="29">
        <f t="shared" si="1"/>
        <v>0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ref="BQ44:CJ44" si="2">(COUNTIF(BQ3:BQ41,"√")+COUNTIF(BQ3:BQ41,"AL"))/39</f>
        <v>0</v>
      </c>
      <c r="BR44" s="29">
        <f t="shared" si="2"/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40" t="s">
        <v>108</v>
      </c>
    </row>
    <row r="45" s="2" customFormat="1" spans="2:89">
      <c r="B45" s="30" t="s">
        <v>20</v>
      </c>
      <c r="C45" s="47" t="s">
        <v>109</v>
      </c>
      <c r="D45" s="28"/>
      <c r="E45" s="32">
        <f t="shared" ref="E45:BP45" si="3">COUNTIF(E3:E41,"√")</f>
        <v>37</v>
      </c>
      <c r="F45" s="32">
        <f t="shared" si="3"/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0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ref="BQ45:CJ45" si="4">COUNTIF(BQ3:BQ41,"√")</f>
        <v>0</v>
      </c>
      <c r="BR45" s="32">
        <f t="shared" si="4"/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40"/>
    </row>
    <row r="46" s="2" customFormat="1" ht="16.5" customHeight="1" spans="2:89">
      <c r="B46" s="30" t="s">
        <v>110</v>
      </c>
      <c r="C46" s="47" t="s">
        <v>111</v>
      </c>
      <c r="D46" s="28"/>
      <c r="E46" s="32">
        <f t="shared" ref="E46:BP46" si="5">COUNTIF(E3:E41,"AL")</f>
        <v>0</v>
      </c>
      <c r="F46" s="32">
        <f t="shared" si="5"/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ref="BQ46:CJ46" si="6">COUNTIF(BQ3:BQ41,"AL")</f>
        <v>0</v>
      </c>
      <c r="BR46" s="32">
        <f t="shared" si="6"/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42" t="s">
        <v>112</v>
      </c>
    </row>
    <row r="47" s="2" customFormat="1" spans="2:89">
      <c r="B47" s="30" t="s">
        <v>113</v>
      </c>
      <c r="C47" s="47" t="s">
        <v>114</v>
      </c>
      <c r="D47" s="28"/>
      <c r="E47" s="33">
        <f t="shared" ref="E47:BP47" si="7">COUNTIF(E3:E41,"A")</f>
        <v>0</v>
      </c>
      <c r="F47" s="33">
        <f t="shared" si="7"/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ref="BQ47:CJ47" si="8">COUNTIF(BQ3:BQ41,"A")</f>
        <v>0</v>
      </c>
      <c r="BR47" s="33">
        <f t="shared" si="8"/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25">
        <f>AVERAGE(CK3:CK41)</f>
        <v>0.974358974358974</v>
      </c>
    </row>
    <row r="48" s="2" customFormat="1" spans="2:3">
      <c r="B48" s="3"/>
      <c r="C48" s="4"/>
    </row>
    <row r="49" s="2" customFormat="1" spans="2:88">
      <c r="B49" s="3"/>
      <c r="C49" s="4"/>
      <c r="D49" s="34" t="s">
        <v>115</v>
      </c>
      <c r="E49" s="35">
        <f t="shared" ref="E49:CJ49" si="9">WEEKNUM(E2)</f>
        <v>38</v>
      </c>
      <c r="F49" s="35" t="e">
        <f t="shared" si="9"/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0</v>
      </c>
      <c r="P49" s="35">
        <f t="shared" si="9"/>
        <v>0</v>
      </c>
      <c r="Q49" s="35">
        <f t="shared" si="9"/>
        <v>0</v>
      </c>
      <c r="R49" s="35">
        <f t="shared" si="9"/>
        <v>0</v>
      </c>
      <c r="S49" s="35">
        <f t="shared" si="9"/>
        <v>0</v>
      </c>
      <c r="T49" s="35">
        <f t="shared" si="9"/>
        <v>0</v>
      </c>
      <c r="U49" s="35">
        <f t="shared" ref="U49:AD49" si="10">WEEKNUM(U2)</f>
        <v>0</v>
      </c>
      <c r="V49" s="35">
        <f t="shared" si="10"/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ref="AE49:AN49" si="11">WEEKNUM(AE2)</f>
        <v>0</v>
      </c>
      <c r="AF49" s="35">
        <f t="shared" si="11"/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ref="AO49:AX49" si="12">WEEKNUM(AO2)</f>
        <v>0</v>
      </c>
      <c r="AP49" s="35">
        <f t="shared" si="12"/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ref="AY49:BH49" si="13">WEEKNUM(AY2)</f>
        <v>0</v>
      </c>
      <c r="AZ49" s="35">
        <f t="shared" si="13"/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9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tabSelected="1" zoomScale="70" zoomScaleNormal="70" workbookViewId="0">
      <selection activeCell="J48" sqref="J48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319</v>
      </c>
      <c r="B1" s="6"/>
      <c r="C1" s="6"/>
      <c r="D1" s="7" t="s">
        <v>234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44" t="s">
        <v>235</v>
      </c>
      <c r="F2" s="44" t="s">
        <v>320</v>
      </c>
      <c r="G2" s="44" t="s">
        <v>321</v>
      </c>
      <c r="H2" s="44" t="s">
        <v>322</v>
      </c>
      <c r="I2" s="44" t="s">
        <v>323</v>
      </c>
      <c r="J2" s="44" t="s">
        <v>240</v>
      </c>
      <c r="K2" s="44" t="s">
        <v>324</v>
      </c>
      <c r="L2" s="44" t="s">
        <v>325</v>
      </c>
      <c r="M2" s="44" t="s">
        <v>326</v>
      </c>
      <c r="N2" s="44" t="s">
        <v>327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39" t="s">
        <v>17</v>
      </c>
    </row>
    <row r="3" s="2" customFormat="1" spans="1:90">
      <c r="A3" s="45">
        <v>1</v>
      </c>
      <c r="B3" s="14">
        <v>12018246201</v>
      </c>
      <c r="C3" s="14" t="s">
        <v>328</v>
      </c>
      <c r="D3" s="15" t="s">
        <v>329</v>
      </c>
      <c r="E3" s="46" t="s">
        <v>20</v>
      </c>
      <c r="F3" s="46" t="s">
        <v>20</v>
      </c>
      <c r="G3" s="46" t="s">
        <v>20</v>
      </c>
      <c r="H3" s="46" t="s">
        <v>20</v>
      </c>
      <c r="I3" s="46" t="s">
        <v>20</v>
      </c>
      <c r="J3" s="46" t="s">
        <v>20</v>
      </c>
      <c r="K3" s="46" t="s">
        <v>20</v>
      </c>
      <c r="L3" s="46" t="s">
        <v>20</v>
      </c>
      <c r="M3" s="46" t="s">
        <v>20</v>
      </c>
      <c r="N3" s="46" t="s">
        <v>20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0">
        <f t="shared" ref="CL3:CL40" si="0">(COUNTIF(E3:CK3,"√")+COUNTIF(E3:CK3,"AL"))/COUNTA(E3:CK3)</f>
        <v>1</v>
      </c>
    </row>
    <row r="4" s="2" customFormat="1" spans="1:90">
      <c r="A4" s="45">
        <v>2</v>
      </c>
      <c r="B4" s="14">
        <v>12018246204</v>
      </c>
      <c r="C4" s="14" t="s">
        <v>330</v>
      </c>
      <c r="D4" s="15" t="s">
        <v>331</v>
      </c>
      <c r="E4" s="46" t="s">
        <v>20</v>
      </c>
      <c r="F4" s="46" t="s">
        <v>20</v>
      </c>
      <c r="G4" s="46" t="s">
        <v>20</v>
      </c>
      <c r="H4" s="46" t="s">
        <v>20</v>
      </c>
      <c r="I4" s="46" t="s">
        <v>20</v>
      </c>
      <c r="J4" s="46" t="s">
        <v>20</v>
      </c>
      <c r="K4" s="46" t="s">
        <v>20</v>
      </c>
      <c r="L4" s="46" t="s">
        <v>20</v>
      </c>
      <c r="M4" s="46" t="s">
        <v>20</v>
      </c>
      <c r="N4" s="46" t="s">
        <v>20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0">
        <f t="shared" si="0"/>
        <v>1</v>
      </c>
    </row>
    <row r="5" s="2" customFormat="1" spans="1:90">
      <c r="A5" s="45">
        <v>3</v>
      </c>
      <c r="B5" s="14">
        <v>12018246206</v>
      </c>
      <c r="C5" s="14" t="s">
        <v>332</v>
      </c>
      <c r="D5" s="15" t="s">
        <v>333</v>
      </c>
      <c r="E5" s="46" t="s">
        <v>20</v>
      </c>
      <c r="F5" s="46" t="s">
        <v>20</v>
      </c>
      <c r="G5" s="46" t="s">
        <v>20</v>
      </c>
      <c r="H5" s="46" t="s">
        <v>20</v>
      </c>
      <c r="I5" s="46" t="s">
        <v>20</v>
      </c>
      <c r="J5" s="46" t="s">
        <v>20</v>
      </c>
      <c r="K5" s="46" t="s">
        <v>20</v>
      </c>
      <c r="L5" s="46" t="s">
        <v>20</v>
      </c>
      <c r="M5" s="46" t="s">
        <v>20</v>
      </c>
      <c r="N5" s="4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0">
        <f t="shared" si="0"/>
        <v>1</v>
      </c>
    </row>
    <row r="6" s="2" customFormat="1" spans="1:90">
      <c r="A6" s="45">
        <v>4</v>
      </c>
      <c r="B6" s="14">
        <v>12018246207</v>
      </c>
      <c r="C6" s="14" t="s">
        <v>334</v>
      </c>
      <c r="D6" s="15" t="s">
        <v>335</v>
      </c>
      <c r="E6" s="46" t="s">
        <v>20</v>
      </c>
      <c r="F6" s="46" t="s">
        <v>20</v>
      </c>
      <c r="G6" s="46" t="s">
        <v>20</v>
      </c>
      <c r="H6" s="46" t="s">
        <v>20</v>
      </c>
      <c r="I6" s="46" t="s">
        <v>20</v>
      </c>
      <c r="J6" s="46" t="s">
        <v>20</v>
      </c>
      <c r="K6" s="46" t="s">
        <v>20</v>
      </c>
      <c r="L6" s="46" t="s">
        <v>20</v>
      </c>
      <c r="M6" s="46" t="s">
        <v>20</v>
      </c>
      <c r="N6" s="46" t="s">
        <v>20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0">
        <f t="shared" si="0"/>
        <v>1</v>
      </c>
    </row>
    <row r="7" s="2" customFormat="1" spans="1:90">
      <c r="A7" s="45">
        <v>5</v>
      </c>
      <c r="B7" s="14">
        <v>12018246208</v>
      </c>
      <c r="C7" s="14" t="s">
        <v>336</v>
      </c>
      <c r="D7" s="15" t="s">
        <v>337</v>
      </c>
      <c r="E7" s="46" t="s">
        <v>20</v>
      </c>
      <c r="F7" s="46" t="s">
        <v>20</v>
      </c>
      <c r="G7" s="46" t="s">
        <v>20</v>
      </c>
      <c r="H7" s="46" t="s">
        <v>20</v>
      </c>
      <c r="I7" s="46" t="s">
        <v>20</v>
      </c>
      <c r="J7" s="46" t="s">
        <v>20</v>
      </c>
      <c r="K7" s="46" t="s">
        <v>20</v>
      </c>
      <c r="L7" s="46" t="s">
        <v>20</v>
      </c>
      <c r="M7" s="46" t="s">
        <v>20</v>
      </c>
      <c r="N7" s="46" t="s">
        <v>20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0">
        <f t="shared" si="0"/>
        <v>1</v>
      </c>
    </row>
    <row r="8" s="2" customFormat="1" spans="1:90">
      <c r="A8" s="45">
        <v>6</v>
      </c>
      <c r="B8" s="14">
        <v>12018246210</v>
      </c>
      <c r="C8" s="14" t="s">
        <v>338</v>
      </c>
      <c r="D8" s="15" t="s">
        <v>339</v>
      </c>
      <c r="E8" s="46" t="s">
        <v>20</v>
      </c>
      <c r="F8" s="46" t="s">
        <v>20</v>
      </c>
      <c r="G8" s="46" t="s">
        <v>20</v>
      </c>
      <c r="H8" s="46" t="s">
        <v>20</v>
      </c>
      <c r="I8" s="46" t="s">
        <v>20</v>
      </c>
      <c r="J8" s="46" t="s">
        <v>20</v>
      </c>
      <c r="K8" s="46" t="s">
        <v>20</v>
      </c>
      <c r="L8" s="46" t="s">
        <v>20</v>
      </c>
      <c r="M8" s="46" t="s">
        <v>20</v>
      </c>
      <c r="N8" s="46" t="s">
        <v>20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0">
        <f t="shared" si="0"/>
        <v>1</v>
      </c>
    </row>
    <row r="9" s="2" customFormat="1" spans="1:90">
      <c r="A9" s="45">
        <v>7</v>
      </c>
      <c r="B9" s="14">
        <v>12018246212</v>
      </c>
      <c r="C9" s="14" t="s">
        <v>340</v>
      </c>
      <c r="D9" s="15" t="s">
        <v>341</v>
      </c>
      <c r="E9" s="46" t="s">
        <v>20</v>
      </c>
      <c r="F9" s="46" t="s">
        <v>20</v>
      </c>
      <c r="G9" s="46" t="s">
        <v>20</v>
      </c>
      <c r="H9" s="46" t="s">
        <v>20</v>
      </c>
      <c r="I9" s="46" t="s">
        <v>20</v>
      </c>
      <c r="J9" s="46" t="s">
        <v>20</v>
      </c>
      <c r="K9" s="46" t="s">
        <v>20</v>
      </c>
      <c r="L9" s="46" t="s">
        <v>20</v>
      </c>
      <c r="M9" s="46" t="s">
        <v>20</v>
      </c>
      <c r="N9" s="46" t="s">
        <v>20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0">
        <f t="shared" si="0"/>
        <v>1</v>
      </c>
    </row>
    <row r="10" s="2" customFormat="1" spans="1:90">
      <c r="A10" s="45">
        <v>8</v>
      </c>
      <c r="B10" s="14">
        <v>12018246215</v>
      </c>
      <c r="C10" s="14" t="s">
        <v>342</v>
      </c>
      <c r="D10" s="15" t="s">
        <v>343</v>
      </c>
      <c r="E10" s="46" t="s">
        <v>20</v>
      </c>
      <c r="F10" s="46" t="s">
        <v>20</v>
      </c>
      <c r="G10" s="46" t="s">
        <v>20</v>
      </c>
      <c r="H10" s="46" t="s">
        <v>20</v>
      </c>
      <c r="I10" s="46" t="s">
        <v>20</v>
      </c>
      <c r="J10" s="46" t="s">
        <v>20</v>
      </c>
      <c r="K10" s="46" t="s">
        <v>20</v>
      </c>
      <c r="L10" s="46" t="s">
        <v>20</v>
      </c>
      <c r="M10" s="46" t="s">
        <v>20</v>
      </c>
      <c r="N10" s="46" t="s">
        <v>20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0">
        <f t="shared" si="0"/>
        <v>1</v>
      </c>
    </row>
    <row r="11" s="2" customFormat="1" spans="1:90">
      <c r="A11" s="45">
        <v>9</v>
      </c>
      <c r="B11" s="14">
        <v>12018246217</v>
      </c>
      <c r="C11" s="14" t="s">
        <v>344</v>
      </c>
      <c r="D11" s="15" t="s">
        <v>345</v>
      </c>
      <c r="E11" s="46" t="s">
        <v>20</v>
      </c>
      <c r="F11" s="46" t="s">
        <v>20</v>
      </c>
      <c r="G11" s="46" t="s">
        <v>20</v>
      </c>
      <c r="H11" s="46" t="s">
        <v>20</v>
      </c>
      <c r="I11" s="46" t="s">
        <v>20</v>
      </c>
      <c r="J11" s="46" t="s">
        <v>20</v>
      </c>
      <c r="K11" s="46" t="s">
        <v>20</v>
      </c>
      <c r="L11" s="46" t="s">
        <v>20</v>
      </c>
      <c r="M11" s="46" t="s">
        <v>20</v>
      </c>
      <c r="N11" s="4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0">
        <f t="shared" si="0"/>
        <v>1</v>
      </c>
    </row>
    <row r="12" s="2" customFormat="1" spans="1:90">
      <c r="A12" s="45">
        <v>10</v>
      </c>
      <c r="B12" s="14">
        <v>12018246219</v>
      </c>
      <c r="C12" s="14" t="s">
        <v>346</v>
      </c>
      <c r="D12" s="15" t="s">
        <v>347</v>
      </c>
      <c r="E12" s="46" t="s">
        <v>20</v>
      </c>
      <c r="F12" s="46" t="s">
        <v>20</v>
      </c>
      <c r="G12" s="46" t="s">
        <v>20</v>
      </c>
      <c r="H12" s="46" t="s">
        <v>20</v>
      </c>
      <c r="I12" s="46" t="s">
        <v>20</v>
      </c>
      <c r="J12" s="46" t="s">
        <v>20</v>
      </c>
      <c r="K12" s="46" t="s">
        <v>20</v>
      </c>
      <c r="L12" s="46" t="s">
        <v>20</v>
      </c>
      <c r="M12" s="46" t="s">
        <v>20</v>
      </c>
      <c r="N12" s="46" t="s">
        <v>20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0">
        <f t="shared" si="0"/>
        <v>1</v>
      </c>
    </row>
    <row r="13" s="2" customFormat="1" spans="1:90">
      <c r="A13" s="45">
        <v>11</v>
      </c>
      <c r="B13" s="14">
        <v>12018246220</v>
      </c>
      <c r="C13" s="14" t="s">
        <v>348</v>
      </c>
      <c r="D13" s="15" t="s">
        <v>349</v>
      </c>
      <c r="E13" s="46" t="s">
        <v>20</v>
      </c>
      <c r="F13" s="46" t="s">
        <v>20</v>
      </c>
      <c r="G13" s="46" t="s">
        <v>20</v>
      </c>
      <c r="H13" s="46" t="s">
        <v>20</v>
      </c>
      <c r="I13" s="46" t="s">
        <v>20</v>
      </c>
      <c r="J13" s="46" t="s">
        <v>20</v>
      </c>
      <c r="K13" s="46" t="s">
        <v>20</v>
      </c>
      <c r="L13" s="46" t="s">
        <v>20</v>
      </c>
      <c r="M13" s="46" t="s">
        <v>20</v>
      </c>
      <c r="N13" s="4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0">
        <f t="shared" si="0"/>
        <v>1</v>
      </c>
    </row>
    <row r="14" s="2" customFormat="1" spans="1:90">
      <c r="A14" s="45">
        <v>12</v>
      </c>
      <c r="B14" s="14">
        <v>12018246221</v>
      </c>
      <c r="C14" s="14" t="s">
        <v>350</v>
      </c>
      <c r="D14" s="15" t="s">
        <v>351</v>
      </c>
      <c r="E14" s="46" t="s">
        <v>20</v>
      </c>
      <c r="F14" s="46" t="s">
        <v>20</v>
      </c>
      <c r="G14" s="46" t="s">
        <v>20</v>
      </c>
      <c r="H14" s="46" t="s">
        <v>20</v>
      </c>
      <c r="I14" s="46" t="s">
        <v>20</v>
      </c>
      <c r="J14" s="46" t="s">
        <v>20</v>
      </c>
      <c r="K14" s="46" t="s">
        <v>20</v>
      </c>
      <c r="L14" s="46" t="s">
        <v>20</v>
      </c>
      <c r="M14" s="46" t="s">
        <v>20</v>
      </c>
      <c r="N14" s="46" t="s">
        <v>20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0">
        <f t="shared" si="0"/>
        <v>1</v>
      </c>
    </row>
    <row r="15" s="2" customFormat="1" spans="1:90">
      <c r="A15" s="45">
        <v>13</v>
      </c>
      <c r="B15" s="14">
        <v>12018246222</v>
      </c>
      <c r="C15" s="14" t="s">
        <v>352</v>
      </c>
      <c r="D15" s="15" t="s">
        <v>353</v>
      </c>
      <c r="E15" s="46" t="s">
        <v>20</v>
      </c>
      <c r="F15" s="46" t="s">
        <v>20</v>
      </c>
      <c r="G15" s="46" t="s">
        <v>20</v>
      </c>
      <c r="H15" s="46" t="s">
        <v>20</v>
      </c>
      <c r="I15" s="46" t="s">
        <v>20</v>
      </c>
      <c r="J15" s="46" t="s">
        <v>20</v>
      </c>
      <c r="K15" s="46" t="s">
        <v>20</v>
      </c>
      <c r="L15" s="46" t="s">
        <v>20</v>
      </c>
      <c r="M15" s="46" t="s">
        <v>20</v>
      </c>
      <c r="N15" s="46" t="s">
        <v>20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0">
        <f t="shared" si="0"/>
        <v>1</v>
      </c>
    </row>
    <row r="16" s="2" customFormat="1" spans="1:90">
      <c r="A16" s="45">
        <v>14</v>
      </c>
      <c r="B16" s="14">
        <v>12018246223</v>
      </c>
      <c r="C16" s="14" t="s">
        <v>354</v>
      </c>
      <c r="D16" s="15" t="s">
        <v>355</v>
      </c>
      <c r="E16" s="46" t="s">
        <v>20</v>
      </c>
      <c r="F16" s="46" t="s">
        <v>20</v>
      </c>
      <c r="G16" s="46" t="s">
        <v>20</v>
      </c>
      <c r="H16" s="46" t="s">
        <v>20</v>
      </c>
      <c r="I16" s="46" t="s">
        <v>20</v>
      </c>
      <c r="J16" s="46" t="s">
        <v>20</v>
      </c>
      <c r="K16" s="46" t="s">
        <v>20</v>
      </c>
      <c r="L16" s="46" t="s">
        <v>20</v>
      </c>
      <c r="M16" s="46" t="s">
        <v>20</v>
      </c>
      <c r="N16" s="46" t="s">
        <v>20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0">
        <f t="shared" si="0"/>
        <v>1</v>
      </c>
    </row>
    <row r="17" s="2" customFormat="1" spans="1:90">
      <c r="A17" s="45">
        <v>15</v>
      </c>
      <c r="B17" s="14">
        <v>12018246225</v>
      </c>
      <c r="C17" s="14" t="s">
        <v>356</v>
      </c>
      <c r="D17" s="15" t="s">
        <v>95</v>
      </c>
      <c r="E17" s="46" t="s">
        <v>20</v>
      </c>
      <c r="F17" s="46" t="s">
        <v>20</v>
      </c>
      <c r="G17" s="46" t="s">
        <v>20</v>
      </c>
      <c r="H17" s="46" t="s">
        <v>20</v>
      </c>
      <c r="I17" s="46" t="s">
        <v>20</v>
      </c>
      <c r="J17" s="46" t="s">
        <v>20</v>
      </c>
      <c r="K17" s="46" t="s">
        <v>20</v>
      </c>
      <c r="L17" s="46" t="s">
        <v>20</v>
      </c>
      <c r="M17" s="46" t="s">
        <v>20</v>
      </c>
      <c r="N17" s="46" t="s">
        <v>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0">
        <f t="shared" si="0"/>
        <v>1</v>
      </c>
    </row>
    <row r="18" s="2" customFormat="1" spans="1:90">
      <c r="A18" s="45">
        <v>16</v>
      </c>
      <c r="B18" s="14">
        <v>12018246227</v>
      </c>
      <c r="C18" s="14" t="s">
        <v>357</v>
      </c>
      <c r="D18" s="15" t="s">
        <v>358</v>
      </c>
      <c r="E18" s="46" t="s">
        <v>20</v>
      </c>
      <c r="F18" s="46" t="s">
        <v>20</v>
      </c>
      <c r="G18" s="46" t="s">
        <v>20</v>
      </c>
      <c r="H18" s="46" t="s">
        <v>20</v>
      </c>
      <c r="I18" s="46" t="s">
        <v>20</v>
      </c>
      <c r="J18" s="46" t="s">
        <v>20</v>
      </c>
      <c r="K18" s="46" t="s">
        <v>20</v>
      </c>
      <c r="L18" s="46" t="s">
        <v>20</v>
      </c>
      <c r="M18" s="46" t="s">
        <v>20</v>
      </c>
      <c r="N18" s="46" t="s">
        <v>20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0">
        <f t="shared" si="0"/>
        <v>1</v>
      </c>
    </row>
    <row r="19" s="2" customFormat="1" spans="1:90">
      <c r="A19" s="45">
        <v>17</v>
      </c>
      <c r="B19" s="14">
        <v>12018246232</v>
      </c>
      <c r="C19" s="14" t="s">
        <v>359</v>
      </c>
      <c r="D19" s="15" t="s">
        <v>58</v>
      </c>
      <c r="E19" s="46" t="s">
        <v>20</v>
      </c>
      <c r="F19" s="46" t="s">
        <v>20</v>
      </c>
      <c r="G19" s="46" t="s">
        <v>20</v>
      </c>
      <c r="H19" s="46" t="s">
        <v>20</v>
      </c>
      <c r="I19" s="46" t="s">
        <v>20</v>
      </c>
      <c r="J19" s="46" t="s">
        <v>20</v>
      </c>
      <c r="K19" s="46" t="s">
        <v>20</v>
      </c>
      <c r="L19" s="46" t="s">
        <v>20</v>
      </c>
      <c r="M19" s="46" t="s">
        <v>20</v>
      </c>
      <c r="N19" s="4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0">
        <f t="shared" si="0"/>
        <v>1</v>
      </c>
    </row>
    <row r="20" s="2" customFormat="1" spans="1:90">
      <c r="A20" s="45">
        <v>18</v>
      </c>
      <c r="B20" s="14">
        <v>12018246233</v>
      </c>
      <c r="C20" s="14" t="s">
        <v>360</v>
      </c>
      <c r="D20" s="15" t="s">
        <v>361</v>
      </c>
      <c r="E20" s="46" t="s">
        <v>20</v>
      </c>
      <c r="F20" s="46" t="s">
        <v>20</v>
      </c>
      <c r="G20" s="46" t="s">
        <v>20</v>
      </c>
      <c r="H20" s="46" t="s">
        <v>20</v>
      </c>
      <c r="I20" s="46" t="s">
        <v>20</v>
      </c>
      <c r="J20" s="46" t="s">
        <v>20</v>
      </c>
      <c r="K20" s="46" t="s">
        <v>20</v>
      </c>
      <c r="L20" s="46" t="s">
        <v>20</v>
      </c>
      <c r="M20" s="46" t="s">
        <v>20</v>
      </c>
      <c r="N20" s="46" t="s">
        <v>20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0">
        <f t="shared" si="0"/>
        <v>1</v>
      </c>
    </row>
    <row r="21" s="2" customFormat="1" spans="1:90">
      <c r="A21" s="45">
        <v>19</v>
      </c>
      <c r="B21" s="14">
        <v>12018246235</v>
      </c>
      <c r="C21" s="14" t="s">
        <v>362</v>
      </c>
      <c r="D21" s="15" t="s">
        <v>363</v>
      </c>
      <c r="E21" s="46" t="s">
        <v>20</v>
      </c>
      <c r="F21" s="46" t="s">
        <v>20</v>
      </c>
      <c r="G21" s="46" t="s">
        <v>20</v>
      </c>
      <c r="H21" s="46" t="s">
        <v>20</v>
      </c>
      <c r="I21" s="46" t="s">
        <v>20</v>
      </c>
      <c r="J21" s="46" t="s">
        <v>20</v>
      </c>
      <c r="K21" s="46" t="s">
        <v>20</v>
      </c>
      <c r="L21" s="46" t="s">
        <v>20</v>
      </c>
      <c r="M21" s="46" t="s">
        <v>20</v>
      </c>
      <c r="N21" s="4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0">
        <f t="shared" si="0"/>
        <v>1</v>
      </c>
    </row>
    <row r="22" s="2" customFormat="1" spans="1:90">
      <c r="A22" s="45">
        <v>20</v>
      </c>
      <c r="B22" s="14">
        <v>12018246238</v>
      </c>
      <c r="C22" s="14" t="s">
        <v>364</v>
      </c>
      <c r="D22" s="15" t="s">
        <v>365</v>
      </c>
      <c r="E22" s="46" t="s">
        <v>20</v>
      </c>
      <c r="F22" s="46" t="s">
        <v>20</v>
      </c>
      <c r="G22" s="46" t="s">
        <v>20</v>
      </c>
      <c r="H22" s="46" t="s">
        <v>20</v>
      </c>
      <c r="I22" s="46" t="s">
        <v>20</v>
      </c>
      <c r="J22" s="46" t="s">
        <v>20</v>
      </c>
      <c r="K22" s="46" t="s">
        <v>20</v>
      </c>
      <c r="L22" s="46" t="s">
        <v>20</v>
      </c>
      <c r="M22" s="46" t="s">
        <v>20</v>
      </c>
      <c r="N22" s="46" t="s">
        <v>20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0">
        <f t="shared" si="0"/>
        <v>1</v>
      </c>
    </row>
    <row r="23" s="2" customFormat="1" spans="1:90">
      <c r="A23" s="45">
        <v>21</v>
      </c>
      <c r="B23" s="14">
        <v>12018246241</v>
      </c>
      <c r="C23" s="14" t="s">
        <v>366</v>
      </c>
      <c r="D23" s="15" t="s">
        <v>367</v>
      </c>
      <c r="E23" s="46" t="s">
        <v>20</v>
      </c>
      <c r="F23" s="46" t="s">
        <v>20</v>
      </c>
      <c r="G23" s="46" t="s">
        <v>20</v>
      </c>
      <c r="H23" s="46" t="s">
        <v>20</v>
      </c>
      <c r="I23" s="46" t="s">
        <v>20</v>
      </c>
      <c r="J23" s="46" t="s">
        <v>20</v>
      </c>
      <c r="K23" s="46" t="s">
        <v>20</v>
      </c>
      <c r="L23" s="46" t="s">
        <v>20</v>
      </c>
      <c r="M23" s="46" t="s">
        <v>20</v>
      </c>
      <c r="N23" s="46" t="s">
        <v>20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0">
        <f t="shared" si="0"/>
        <v>1</v>
      </c>
    </row>
    <row r="24" s="2" customFormat="1" spans="1:90">
      <c r="A24" s="45">
        <v>22</v>
      </c>
      <c r="B24" s="14">
        <v>12018246244</v>
      </c>
      <c r="C24" s="14" t="s">
        <v>368</v>
      </c>
      <c r="D24" s="15" t="s">
        <v>369</v>
      </c>
      <c r="E24" s="46" t="s">
        <v>20</v>
      </c>
      <c r="F24" s="46" t="s">
        <v>20</v>
      </c>
      <c r="G24" s="46" t="s">
        <v>20</v>
      </c>
      <c r="H24" s="46" t="s">
        <v>20</v>
      </c>
      <c r="I24" s="46" t="s">
        <v>20</v>
      </c>
      <c r="J24" s="46" t="s">
        <v>20</v>
      </c>
      <c r="K24" s="46" t="s">
        <v>20</v>
      </c>
      <c r="L24" s="46" t="s">
        <v>20</v>
      </c>
      <c r="M24" s="46" t="s">
        <v>20</v>
      </c>
      <c r="N24" s="46" t="s">
        <v>20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0">
        <f t="shared" si="0"/>
        <v>1</v>
      </c>
    </row>
    <row r="25" s="2" customFormat="1" spans="1:90">
      <c r="A25" s="45">
        <v>23</v>
      </c>
      <c r="B25" s="14">
        <v>12018246252</v>
      </c>
      <c r="C25" s="14" t="s">
        <v>370</v>
      </c>
      <c r="D25" s="15" t="s">
        <v>271</v>
      </c>
      <c r="E25" s="46" t="s">
        <v>20</v>
      </c>
      <c r="F25" s="46" t="s">
        <v>20</v>
      </c>
      <c r="G25" s="46" t="s">
        <v>20</v>
      </c>
      <c r="H25" s="46" t="s">
        <v>20</v>
      </c>
      <c r="I25" s="46" t="s">
        <v>20</v>
      </c>
      <c r="J25" s="46" t="s">
        <v>20</v>
      </c>
      <c r="K25" s="46" t="s">
        <v>20</v>
      </c>
      <c r="L25" s="46" t="s">
        <v>20</v>
      </c>
      <c r="M25" s="46" t="s">
        <v>20</v>
      </c>
      <c r="N25" s="46" t="s">
        <v>20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0">
        <f t="shared" si="0"/>
        <v>1</v>
      </c>
    </row>
    <row r="26" s="2" customFormat="1" spans="1:90">
      <c r="A26" s="45">
        <v>24</v>
      </c>
      <c r="B26" s="14">
        <v>12018246255</v>
      </c>
      <c r="C26" s="14" t="s">
        <v>371</v>
      </c>
      <c r="D26" s="15" t="s">
        <v>372</v>
      </c>
      <c r="E26" s="46" t="s">
        <v>20</v>
      </c>
      <c r="F26" s="46" t="s">
        <v>20</v>
      </c>
      <c r="G26" s="46" t="s">
        <v>20</v>
      </c>
      <c r="H26" s="46" t="s">
        <v>20</v>
      </c>
      <c r="I26" s="46" t="s">
        <v>20</v>
      </c>
      <c r="J26" s="46" t="s">
        <v>20</v>
      </c>
      <c r="K26" s="46" t="s">
        <v>20</v>
      </c>
      <c r="L26" s="46" t="s">
        <v>20</v>
      </c>
      <c r="M26" s="46" t="s">
        <v>20</v>
      </c>
      <c r="N26" s="46" t="s">
        <v>20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0">
        <f t="shared" si="0"/>
        <v>1</v>
      </c>
    </row>
    <row r="27" s="2" customFormat="1" spans="1:90">
      <c r="A27" s="45">
        <v>25</v>
      </c>
      <c r="B27" s="14">
        <v>12018246257</v>
      </c>
      <c r="C27" s="14" t="s">
        <v>373</v>
      </c>
      <c r="D27" s="15" t="s">
        <v>374</v>
      </c>
      <c r="E27" s="46" t="s">
        <v>20</v>
      </c>
      <c r="F27" s="46" t="s">
        <v>20</v>
      </c>
      <c r="G27" s="46" t="s">
        <v>20</v>
      </c>
      <c r="H27" s="46" t="s">
        <v>20</v>
      </c>
      <c r="I27" s="46" t="s">
        <v>20</v>
      </c>
      <c r="J27" s="46" t="s">
        <v>20</v>
      </c>
      <c r="K27" s="46" t="s">
        <v>20</v>
      </c>
      <c r="L27" s="46" t="s">
        <v>20</v>
      </c>
      <c r="M27" s="46" t="s">
        <v>20</v>
      </c>
      <c r="N27" s="46" t="s">
        <v>20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0">
        <f t="shared" si="0"/>
        <v>1</v>
      </c>
    </row>
    <row r="28" s="2" customFormat="1" spans="1:90">
      <c r="A28" s="45">
        <v>26</v>
      </c>
      <c r="B28" s="14">
        <v>12018246261</v>
      </c>
      <c r="C28" s="14" t="s">
        <v>375</v>
      </c>
      <c r="D28" s="15" t="s">
        <v>80</v>
      </c>
      <c r="E28" s="46" t="s">
        <v>20</v>
      </c>
      <c r="F28" s="46" t="s">
        <v>20</v>
      </c>
      <c r="G28" s="46" t="s">
        <v>20</v>
      </c>
      <c r="H28" s="46" t="s">
        <v>20</v>
      </c>
      <c r="I28" s="46" t="s">
        <v>20</v>
      </c>
      <c r="J28" s="46" t="s">
        <v>20</v>
      </c>
      <c r="K28" s="46" t="s">
        <v>20</v>
      </c>
      <c r="L28" s="46" t="s">
        <v>20</v>
      </c>
      <c r="M28" s="46" t="s">
        <v>20</v>
      </c>
      <c r="N28" s="46" t="s">
        <v>20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0">
        <f t="shared" si="0"/>
        <v>1</v>
      </c>
    </row>
    <row r="29" s="2" customFormat="1" spans="1:90">
      <c r="A29" s="45">
        <v>27</v>
      </c>
      <c r="B29" s="14">
        <v>12018246262</v>
      </c>
      <c r="C29" s="14" t="s">
        <v>376</v>
      </c>
      <c r="D29" s="15" t="s">
        <v>377</v>
      </c>
      <c r="E29" s="46" t="s">
        <v>20</v>
      </c>
      <c r="F29" s="46" t="s">
        <v>20</v>
      </c>
      <c r="G29" s="46" t="s">
        <v>20</v>
      </c>
      <c r="H29" s="46" t="s">
        <v>20</v>
      </c>
      <c r="I29" s="46" t="s">
        <v>20</v>
      </c>
      <c r="J29" s="46" t="s">
        <v>20</v>
      </c>
      <c r="K29" s="46" t="s">
        <v>20</v>
      </c>
      <c r="L29" s="46" t="s">
        <v>20</v>
      </c>
      <c r="M29" s="46" t="s">
        <v>20</v>
      </c>
      <c r="N29" s="4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0">
        <f t="shared" si="0"/>
        <v>1</v>
      </c>
    </row>
    <row r="30" s="2" customFormat="1" spans="1:90">
      <c r="A30" s="45">
        <v>28</v>
      </c>
      <c r="B30" s="14">
        <v>12018246263</v>
      </c>
      <c r="C30" s="14" t="s">
        <v>378</v>
      </c>
      <c r="D30" s="15" t="s">
        <v>379</v>
      </c>
      <c r="E30" s="46" t="s">
        <v>20</v>
      </c>
      <c r="F30" s="46" t="s">
        <v>20</v>
      </c>
      <c r="G30" s="46" t="s">
        <v>20</v>
      </c>
      <c r="H30" s="46" t="s">
        <v>20</v>
      </c>
      <c r="I30" s="46" t="s">
        <v>20</v>
      </c>
      <c r="J30" s="46" t="s">
        <v>20</v>
      </c>
      <c r="K30" s="46" t="s">
        <v>20</v>
      </c>
      <c r="L30" s="46" t="s">
        <v>20</v>
      </c>
      <c r="M30" s="46" t="s">
        <v>20</v>
      </c>
      <c r="N30" s="46" t="s">
        <v>20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0">
        <f t="shared" si="0"/>
        <v>1</v>
      </c>
    </row>
    <row r="31" s="2" customFormat="1" spans="1:90">
      <c r="A31" s="45">
        <v>29</v>
      </c>
      <c r="B31" s="14">
        <v>12018246265</v>
      </c>
      <c r="C31" s="14" t="s">
        <v>380</v>
      </c>
      <c r="D31" s="15" t="s">
        <v>381</v>
      </c>
      <c r="E31" s="46" t="s">
        <v>20</v>
      </c>
      <c r="F31" s="46" t="s">
        <v>20</v>
      </c>
      <c r="G31" s="46" t="s">
        <v>20</v>
      </c>
      <c r="H31" s="46" t="s">
        <v>20</v>
      </c>
      <c r="I31" s="46" t="s">
        <v>20</v>
      </c>
      <c r="J31" s="46" t="s">
        <v>20</v>
      </c>
      <c r="K31" s="46" t="s">
        <v>20</v>
      </c>
      <c r="L31" s="46" t="s">
        <v>20</v>
      </c>
      <c r="M31" s="46" t="s">
        <v>20</v>
      </c>
      <c r="N31" s="46" t="s">
        <v>20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0">
        <f t="shared" si="0"/>
        <v>1</v>
      </c>
    </row>
    <row r="32" s="2" customFormat="1" spans="1:90">
      <c r="A32" s="45">
        <v>30</v>
      </c>
      <c r="B32" s="14">
        <v>12018246267</v>
      </c>
      <c r="C32" s="14" t="s">
        <v>382</v>
      </c>
      <c r="D32" s="15" t="s">
        <v>383</v>
      </c>
      <c r="E32" s="46" t="s">
        <v>20</v>
      </c>
      <c r="F32" s="46" t="s">
        <v>20</v>
      </c>
      <c r="G32" s="46" t="s">
        <v>20</v>
      </c>
      <c r="H32" s="46" t="s">
        <v>20</v>
      </c>
      <c r="I32" s="46" t="s">
        <v>20</v>
      </c>
      <c r="J32" s="46" t="s">
        <v>20</v>
      </c>
      <c r="K32" s="46" t="s">
        <v>20</v>
      </c>
      <c r="L32" s="46" t="s">
        <v>20</v>
      </c>
      <c r="M32" s="46" t="s">
        <v>20</v>
      </c>
      <c r="N32" s="46" t="s">
        <v>20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0">
        <f t="shared" si="0"/>
        <v>1</v>
      </c>
    </row>
    <row r="33" s="2" customFormat="1" spans="1:90">
      <c r="A33" s="45">
        <v>31</v>
      </c>
      <c r="B33" s="14">
        <v>12018246268</v>
      </c>
      <c r="C33" s="14" t="s">
        <v>384</v>
      </c>
      <c r="D33" s="15" t="s">
        <v>385</v>
      </c>
      <c r="E33" s="46" t="s">
        <v>20</v>
      </c>
      <c r="F33" s="46" t="s">
        <v>20</v>
      </c>
      <c r="G33" s="46" t="s">
        <v>20</v>
      </c>
      <c r="H33" s="46" t="s">
        <v>20</v>
      </c>
      <c r="I33" s="46" t="s">
        <v>20</v>
      </c>
      <c r="J33" s="46" t="s">
        <v>20</v>
      </c>
      <c r="K33" s="46" t="s">
        <v>20</v>
      </c>
      <c r="L33" s="46" t="s">
        <v>20</v>
      </c>
      <c r="M33" s="46" t="s">
        <v>20</v>
      </c>
      <c r="N33" s="46" t="s">
        <v>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0">
        <f t="shared" si="0"/>
        <v>1</v>
      </c>
    </row>
    <row r="34" s="2" customFormat="1" spans="1:90">
      <c r="A34" s="45">
        <v>32</v>
      </c>
      <c r="B34" s="14">
        <v>12018246269</v>
      </c>
      <c r="C34" s="14" t="s">
        <v>386</v>
      </c>
      <c r="D34" s="15" t="s">
        <v>387</v>
      </c>
      <c r="E34" s="46" t="s">
        <v>20</v>
      </c>
      <c r="F34" s="46" t="s">
        <v>20</v>
      </c>
      <c r="G34" s="46" t="s">
        <v>20</v>
      </c>
      <c r="H34" s="46" t="s">
        <v>20</v>
      </c>
      <c r="I34" s="46" t="s">
        <v>20</v>
      </c>
      <c r="J34" s="46" t="s">
        <v>20</v>
      </c>
      <c r="K34" s="46" t="s">
        <v>20</v>
      </c>
      <c r="L34" s="46" t="s">
        <v>20</v>
      </c>
      <c r="M34" s="46" t="s">
        <v>20</v>
      </c>
      <c r="N34" s="46" t="s">
        <v>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0">
        <f t="shared" si="0"/>
        <v>1</v>
      </c>
    </row>
    <row r="35" s="2" customFormat="1" spans="1:90">
      <c r="A35" s="45">
        <v>33</v>
      </c>
      <c r="B35" s="14">
        <v>12018245934</v>
      </c>
      <c r="C35" s="14" t="s">
        <v>388</v>
      </c>
      <c r="D35" s="15" t="s">
        <v>389</v>
      </c>
      <c r="E35" s="46" t="s">
        <v>20</v>
      </c>
      <c r="F35" s="46" t="s">
        <v>20</v>
      </c>
      <c r="G35" s="46" t="s">
        <v>20</v>
      </c>
      <c r="H35" s="46" t="s">
        <v>20</v>
      </c>
      <c r="I35" s="46" t="s">
        <v>20</v>
      </c>
      <c r="J35" s="46" t="s">
        <v>20</v>
      </c>
      <c r="K35" s="46" t="s">
        <v>20</v>
      </c>
      <c r="L35" s="46" t="s">
        <v>20</v>
      </c>
      <c r="M35" s="46" t="s">
        <v>20</v>
      </c>
      <c r="N35" s="46" t="s">
        <v>20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0">
        <f t="shared" si="0"/>
        <v>1</v>
      </c>
    </row>
    <row r="36" s="2" customFormat="1" spans="1:90">
      <c r="A36" s="45">
        <v>34</v>
      </c>
      <c r="B36" s="14">
        <v>12018245921</v>
      </c>
      <c r="C36" s="14" t="s">
        <v>390</v>
      </c>
      <c r="D36" s="15" t="s">
        <v>294</v>
      </c>
      <c r="E36" s="46" t="s">
        <v>20</v>
      </c>
      <c r="F36" s="46" t="s">
        <v>20</v>
      </c>
      <c r="G36" s="46" t="s">
        <v>20</v>
      </c>
      <c r="H36" s="46" t="s">
        <v>20</v>
      </c>
      <c r="I36" s="46" t="s">
        <v>20</v>
      </c>
      <c r="J36" s="46" t="s">
        <v>20</v>
      </c>
      <c r="K36" s="46" t="s">
        <v>20</v>
      </c>
      <c r="L36" s="46" t="s">
        <v>20</v>
      </c>
      <c r="M36" s="46" t="s">
        <v>20</v>
      </c>
      <c r="N36" s="46" t="s">
        <v>20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0">
        <f t="shared" si="0"/>
        <v>1</v>
      </c>
    </row>
    <row r="37" s="2" customFormat="1" spans="1:90">
      <c r="A37" s="45">
        <v>35</v>
      </c>
      <c r="B37" s="14">
        <v>12018245948</v>
      </c>
      <c r="C37" s="14" t="s">
        <v>391</v>
      </c>
      <c r="D37" s="15" t="s">
        <v>392</v>
      </c>
      <c r="E37" s="46" t="s">
        <v>20</v>
      </c>
      <c r="F37" s="46" t="s">
        <v>20</v>
      </c>
      <c r="G37" s="46" t="s">
        <v>20</v>
      </c>
      <c r="H37" s="46" t="s">
        <v>20</v>
      </c>
      <c r="I37" s="46" t="s">
        <v>20</v>
      </c>
      <c r="J37" s="46" t="s">
        <v>20</v>
      </c>
      <c r="K37" s="46" t="s">
        <v>20</v>
      </c>
      <c r="L37" s="46" t="s">
        <v>20</v>
      </c>
      <c r="M37" s="46" t="s">
        <v>20</v>
      </c>
      <c r="N37" s="46" t="s">
        <v>20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0">
        <f t="shared" si="0"/>
        <v>1</v>
      </c>
    </row>
    <row r="38" s="2" customFormat="1" spans="1:90">
      <c r="A38" s="45">
        <v>36</v>
      </c>
      <c r="B38" s="14">
        <v>12018245917</v>
      </c>
      <c r="C38" s="14" t="s">
        <v>393</v>
      </c>
      <c r="D38" s="15" t="s">
        <v>394</v>
      </c>
      <c r="E38" s="46" t="s">
        <v>20</v>
      </c>
      <c r="F38" s="46" t="s">
        <v>20</v>
      </c>
      <c r="G38" s="46" t="s">
        <v>20</v>
      </c>
      <c r="H38" s="46" t="s">
        <v>20</v>
      </c>
      <c r="I38" s="46" t="s">
        <v>20</v>
      </c>
      <c r="J38" s="46" t="s">
        <v>20</v>
      </c>
      <c r="K38" s="46" t="s">
        <v>20</v>
      </c>
      <c r="L38" s="46" t="s">
        <v>20</v>
      </c>
      <c r="M38" s="46" t="s">
        <v>20</v>
      </c>
      <c r="N38" s="4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0">
        <f t="shared" si="0"/>
        <v>1</v>
      </c>
    </row>
    <row r="39" s="2" customFormat="1" spans="1:90">
      <c r="A39" s="45">
        <v>37</v>
      </c>
      <c r="B39" s="45">
        <v>12017246001</v>
      </c>
      <c r="C39" s="14" t="s">
        <v>395</v>
      </c>
      <c r="D39" s="15" t="s">
        <v>396</v>
      </c>
      <c r="E39" s="46"/>
      <c r="F39" s="46"/>
      <c r="G39" s="46"/>
      <c r="H39" s="46"/>
      <c r="I39" s="46"/>
      <c r="J39" s="46"/>
      <c r="K39" s="46"/>
      <c r="L39" s="46" t="s">
        <v>20</v>
      </c>
      <c r="M39" s="46" t="s">
        <v>20</v>
      </c>
      <c r="N39" s="4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0">
        <f t="shared" si="0"/>
        <v>1</v>
      </c>
    </row>
    <row r="40" s="2" customFormat="1" spans="1:90">
      <c r="A40" s="45">
        <v>38</v>
      </c>
      <c r="B40" s="45">
        <v>12017246053</v>
      </c>
      <c r="C40" s="14" t="s">
        <v>397</v>
      </c>
      <c r="D40" s="15" t="s">
        <v>398</v>
      </c>
      <c r="E40" s="46"/>
      <c r="F40" s="46"/>
      <c r="G40" s="46"/>
      <c r="H40" s="46"/>
      <c r="I40" s="46"/>
      <c r="J40" s="46"/>
      <c r="K40" s="46"/>
      <c r="L40" s="46" t="s">
        <v>20</v>
      </c>
      <c r="M40" s="46" t="s">
        <v>20</v>
      </c>
      <c r="N40" s="4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0">
        <f t="shared" si="0"/>
        <v>1</v>
      </c>
    </row>
    <row r="41" s="2" customFormat="1" spans="1:90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="2" customFormat="1" spans="2:90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="2" customFormat="1" spans="2:90">
      <c r="B43" s="26" t="s">
        <v>106</v>
      </c>
      <c r="C43" s="27" t="s">
        <v>107</v>
      </c>
      <c r="D43" s="28"/>
      <c r="E43" s="29">
        <f>(COUNTIF(E3:E40,"√")+COUNTIF(E3:E40,"AL"))/38</f>
        <v>0.947368421052632</v>
      </c>
      <c r="F43" s="29">
        <f t="shared" ref="F43:CK43" si="1">(COUNTIF(F3:F40,"√")+COUNTIF(F3:F40,"AL"))/38</f>
        <v>0.947368421052632</v>
      </c>
      <c r="G43" s="29">
        <f t="shared" si="1"/>
        <v>0.947368421052632</v>
      </c>
      <c r="H43" s="29">
        <f t="shared" si="1"/>
        <v>0.947368421052632</v>
      </c>
      <c r="I43" s="29">
        <f t="shared" si="1"/>
        <v>0.947368421052632</v>
      </c>
      <c r="J43" s="29">
        <f t="shared" si="1"/>
        <v>0.947368421052632</v>
      </c>
      <c r="K43" s="29">
        <f t="shared" si="1"/>
        <v>0.947368421052632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0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="2" customFormat="1" spans="2:90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0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="2" customFormat="1" ht="20.25" customHeight="1" spans="2:90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="2" customFormat="1" spans="2:90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="2" customFormat="1" spans="2:3">
      <c r="B47" s="3"/>
      <c r="C47" s="4"/>
    </row>
    <row r="48" s="2" customFormat="1" spans="2:89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E41" sqref="E41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399</v>
      </c>
      <c r="B1" s="6"/>
      <c r="C1" s="6"/>
      <c r="D1" s="7" t="s">
        <v>400</v>
      </c>
      <c r="E1" s="8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6"/>
      <c r="CA1" s="36"/>
      <c r="CB1" s="36"/>
      <c r="CC1" s="8"/>
      <c r="CD1" s="8"/>
      <c r="CE1" s="8"/>
      <c r="CF1" s="8"/>
      <c r="CG1" s="8"/>
      <c r="CH1" s="8"/>
      <c r="CI1" s="8"/>
      <c r="CJ1" s="8"/>
      <c r="CK1" s="8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401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39" t="s">
        <v>17</v>
      </c>
    </row>
    <row r="3" s="2" customFormat="1" spans="1:90">
      <c r="A3" s="13">
        <v>1</v>
      </c>
      <c r="B3" s="14" t="s">
        <v>402</v>
      </c>
      <c r="C3" s="14" t="s">
        <v>403</v>
      </c>
      <c r="D3" s="15" t="s">
        <v>404</v>
      </c>
      <c r="E3" s="16" t="s">
        <v>20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0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405</v>
      </c>
      <c r="C4" s="14" t="s">
        <v>406</v>
      </c>
      <c r="D4" s="15" t="s">
        <v>407</v>
      </c>
      <c r="E4" s="16" t="s">
        <v>20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0">
        <f t="shared" si="0"/>
        <v>1</v>
      </c>
    </row>
    <row r="5" s="2" customFormat="1" spans="1:90">
      <c r="A5" s="13">
        <v>3</v>
      </c>
      <c r="B5" s="14" t="s">
        <v>408</v>
      </c>
      <c r="C5" s="14" t="s">
        <v>409</v>
      </c>
      <c r="D5" s="15" t="s">
        <v>410</v>
      </c>
      <c r="E5" s="16" t="s">
        <v>113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0">
        <f t="shared" si="0"/>
        <v>0</v>
      </c>
    </row>
    <row r="6" s="2" customFormat="1" spans="1:90">
      <c r="A6" s="13">
        <v>4</v>
      </c>
      <c r="B6" s="14" t="s">
        <v>411</v>
      </c>
      <c r="C6" s="14" t="s">
        <v>412</v>
      </c>
      <c r="D6" s="15" t="s">
        <v>413</v>
      </c>
      <c r="E6" s="16" t="s">
        <v>20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0">
        <f t="shared" si="0"/>
        <v>1</v>
      </c>
    </row>
    <row r="7" s="2" customFormat="1" spans="1:90">
      <c r="A7" s="13">
        <v>5</v>
      </c>
      <c r="B7" s="14" t="s">
        <v>414</v>
      </c>
      <c r="C7" s="14" t="s">
        <v>415</v>
      </c>
      <c r="D7" s="15" t="s">
        <v>416</v>
      </c>
      <c r="E7" s="16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0">
        <f t="shared" si="0"/>
        <v>1</v>
      </c>
    </row>
    <row r="8" s="2" customFormat="1" spans="1:90">
      <c r="A8" s="13">
        <v>6</v>
      </c>
      <c r="B8" s="14" t="s">
        <v>417</v>
      </c>
      <c r="C8" s="14" t="s">
        <v>418</v>
      </c>
      <c r="D8" s="15" t="s">
        <v>331</v>
      </c>
      <c r="E8" s="16" t="s">
        <v>20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0">
        <f t="shared" si="0"/>
        <v>1</v>
      </c>
    </row>
    <row r="9" s="2" customFormat="1" spans="1:90">
      <c r="A9" s="13">
        <v>7</v>
      </c>
      <c r="B9" s="14" t="s">
        <v>419</v>
      </c>
      <c r="C9" s="14" t="s">
        <v>420</v>
      </c>
      <c r="D9" s="15" t="s">
        <v>421</v>
      </c>
      <c r="E9" s="16" t="s">
        <v>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0">
        <f t="shared" si="0"/>
        <v>1</v>
      </c>
    </row>
    <row r="10" s="2" customFormat="1" spans="1:90">
      <c r="A10" s="13">
        <v>8</v>
      </c>
      <c r="B10" s="14" t="s">
        <v>422</v>
      </c>
      <c r="C10" s="14" t="s">
        <v>423</v>
      </c>
      <c r="D10" s="15" t="s">
        <v>424</v>
      </c>
      <c r="E10" s="16" t="s">
        <v>20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0">
        <f t="shared" si="0"/>
        <v>1</v>
      </c>
    </row>
    <row r="11" s="2" customFormat="1" spans="1:90">
      <c r="A11" s="13">
        <v>9</v>
      </c>
      <c r="B11" s="14" t="s">
        <v>425</v>
      </c>
      <c r="C11" s="14" t="s">
        <v>426</v>
      </c>
      <c r="D11" s="15" t="s">
        <v>427</v>
      </c>
      <c r="E11" s="16" t="s">
        <v>20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0">
        <f t="shared" si="0"/>
        <v>1</v>
      </c>
    </row>
    <row r="12" s="2" customFormat="1" spans="1:90">
      <c r="A12" s="13">
        <v>10</v>
      </c>
      <c r="B12" s="14" t="s">
        <v>428</v>
      </c>
      <c r="C12" s="14" t="s">
        <v>429</v>
      </c>
      <c r="D12" s="15" t="s">
        <v>294</v>
      </c>
      <c r="E12" s="16" t="s">
        <v>20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0">
        <f t="shared" si="0"/>
        <v>1</v>
      </c>
    </row>
    <row r="13" s="2" customFormat="1" spans="1:90">
      <c r="A13" s="13">
        <v>11</v>
      </c>
      <c r="B13" s="14" t="s">
        <v>430</v>
      </c>
      <c r="C13" s="14" t="s">
        <v>431</v>
      </c>
      <c r="D13" s="15" t="s">
        <v>50</v>
      </c>
      <c r="E13" s="16" t="s">
        <v>20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0">
        <f t="shared" si="0"/>
        <v>1</v>
      </c>
    </row>
    <row r="14" s="2" customFormat="1" spans="1:90">
      <c r="A14" s="13">
        <v>12</v>
      </c>
      <c r="B14" s="14" t="s">
        <v>432</v>
      </c>
      <c r="C14" s="14" t="s">
        <v>433</v>
      </c>
      <c r="D14" s="15" t="s">
        <v>434</v>
      </c>
      <c r="E14" s="16" t="s">
        <v>20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0">
        <f t="shared" si="0"/>
        <v>1</v>
      </c>
    </row>
    <row r="15" s="2" customFormat="1" spans="1:90">
      <c r="A15" s="13">
        <v>13</v>
      </c>
      <c r="B15" s="14" t="s">
        <v>435</v>
      </c>
      <c r="C15" s="14" t="s">
        <v>436</v>
      </c>
      <c r="D15" s="15" t="s">
        <v>437</v>
      </c>
      <c r="E15" s="16" t="s">
        <v>20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0">
        <f t="shared" si="0"/>
        <v>1</v>
      </c>
    </row>
    <row r="16" s="2" customFormat="1" spans="1:90">
      <c r="A16" s="13">
        <v>14</v>
      </c>
      <c r="B16" s="14" t="s">
        <v>438</v>
      </c>
      <c r="C16" s="14" t="s">
        <v>439</v>
      </c>
      <c r="D16" s="15" t="s">
        <v>440</v>
      </c>
      <c r="E16" s="16" t="s">
        <v>20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0">
        <f t="shared" si="0"/>
        <v>1</v>
      </c>
    </row>
    <row r="17" s="2" customFormat="1" spans="1:90">
      <c r="A17" s="13">
        <v>15</v>
      </c>
      <c r="B17" s="14" t="s">
        <v>441</v>
      </c>
      <c r="C17" s="14" t="s">
        <v>442</v>
      </c>
      <c r="D17" s="15" t="s">
        <v>443</v>
      </c>
      <c r="E17" s="16" t="s">
        <v>20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0">
        <f t="shared" si="0"/>
        <v>1</v>
      </c>
    </row>
    <row r="18" s="2" customFormat="1" spans="1:90">
      <c r="A18" s="13">
        <v>16</v>
      </c>
      <c r="B18" s="14" t="s">
        <v>444</v>
      </c>
      <c r="C18" s="14" t="s">
        <v>445</v>
      </c>
      <c r="D18" s="15" t="s">
        <v>64</v>
      </c>
      <c r="E18" s="16" t="s">
        <v>20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0">
        <f t="shared" si="0"/>
        <v>1</v>
      </c>
    </row>
    <row r="19" s="2" customFormat="1" spans="1:90">
      <c r="A19" s="13">
        <v>17</v>
      </c>
      <c r="B19" s="14" t="s">
        <v>446</v>
      </c>
      <c r="C19" s="14" t="s">
        <v>447</v>
      </c>
      <c r="D19" s="15" t="s">
        <v>448</v>
      </c>
      <c r="E19" s="16" t="s">
        <v>20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0">
        <f t="shared" si="0"/>
        <v>1</v>
      </c>
    </row>
    <row r="20" s="2" customFormat="1" spans="1:90">
      <c r="A20" s="13">
        <v>18</v>
      </c>
      <c r="B20" s="14" t="s">
        <v>449</v>
      </c>
      <c r="C20" s="14" t="s">
        <v>450</v>
      </c>
      <c r="D20" s="15" t="s">
        <v>451</v>
      </c>
      <c r="E20" s="16" t="s">
        <v>20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0">
        <f t="shared" si="0"/>
        <v>1</v>
      </c>
    </row>
    <row r="21" s="2" customFormat="1" spans="1:90">
      <c r="A21" s="13">
        <v>19</v>
      </c>
      <c r="B21" s="14" t="s">
        <v>452</v>
      </c>
      <c r="C21" s="14" t="s">
        <v>453</v>
      </c>
      <c r="D21" s="15" t="s">
        <v>454</v>
      </c>
      <c r="E21" s="16" t="s">
        <v>20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0">
        <f t="shared" si="0"/>
        <v>1</v>
      </c>
    </row>
    <row r="22" s="2" customFormat="1" spans="1:90">
      <c r="A22" s="13">
        <v>20</v>
      </c>
      <c r="B22" s="14" t="s">
        <v>455</v>
      </c>
      <c r="C22" s="14" t="s">
        <v>456</v>
      </c>
      <c r="D22" s="15" t="s">
        <v>457</v>
      </c>
      <c r="E22" s="16" t="s">
        <v>20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0">
        <f t="shared" si="0"/>
        <v>1</v>
      </c>
    </row>
    <row r="23" s="2" customFormat="1" spans="1:90">
      <c r="A23" s="13">
        <v>21</v>
      </c>
      <c r="B23" s="14" t="s">
        <v>458</v>
      </c>
      <c r="C23" s="14" t="s">
        <v>459</v>
      </c>
      <c r="D23" s="15" t="s">
        <v>460</v>
      </c>
      <c r="E23" s="16" t="s">
        <v>20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0">
        <f t="shared" si="0"/>
        <v>1</v>
      </c>
    </row>
    <row r="24" s="2" customFormat="1" spans="1:90">
      <c r="A24" s="13">
        <v>22</v>
      </c>
      <c r="B24" s="14" t="s">
        <v>461</v>
      </c>
      <c r="C24" s="14" t="s">
        <v>462</v>
      </c>
      <c r="D24" s="15" t="s">
        <v>80</v>
      </c>
      <c r="E24" s="16" t="s">
        <v>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0">
        <f t="shared" si="0"/>
        <v>1</v>
      </c>
    </row>
    <row r="25" s="2" customFormat="1" spans="1:90">
      <c r="A25" s="13">
        <v>23</v>
      </c>
      <c r="B25" s="14" t="s">
        <v>463</v>
      </c>
      <c r="C25" s="14" t="s">
        <v>464</v>
      </c>
      <c r="D25" s="15" t="s">
        <v>465</v>
      </c>
      <c r="E25" s="16" t="s">
        <v>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0">
        <f t="shared" si="0"/>
        <v>1</v>
      </c>
    </row>
    <row r="26" s="2" customFormat="1" spans="1:90">
      <c r="A26" s="13">
        <v>24</v>
      </c>
      <c r="B26" s="14" t="s">
        <v>466</v>
      </c>
      <c r="C26" s="14" t="s">
        <v>467</v>
      </c>
      <c r="D26" s="15" t="s">
        <v>468</v>
      </c>
      <c r="E26" s="16" t="s">
        <v>20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0">
        <f t="shared" si="0"/>
        <v>1</v>
      </c>
    </row>
    <row r="27" s="2" customFormat="1" spans="1:90">
      <c r="A27" s="13">
        <v>25</v>
      </c>
      <c r="B27" s="14" t="s">
        <v>469</v>
      </c>
      <c r="C27" s="14" t="s">
        <v>470</v>
      </c>
      <c r="D27" s="15" t="s">
        <v>471</v>
      </c>
      <c r="E27" s="16" t="s">
        <v>20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0">
        <f t="shared" si="0"/>
        <v>1</v>
      </c>
    </row>
    <row r="28" s="2" customFormat="1" spans="1:90">
      <c r="A28" s="13">
        <v>26</v>
      </c>
      <c r="B28" s="14" t="s">
        <v>472</v>
      </c>
      <c r="C28" s="14" t="s">
        <v>473</v>
      </c>
      <c r="D28" s="15" t="s">
        <v>474</v>
      </c>
      <c r="E28" s="16" t="s">
        <v>20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0">
        <f t="shared" si="0"/>
        <v>1</v>
      </c>
    </row>
    <row r="29" s="2" customFormat="1" spans="1:90">
      <c r="A29" s="13">
        <v>27</v>
      </c>
      <c r="B29" s="14" t="s">
        <v>475</v>
      </c>
      <c r="C29" s="14" t="s">
        <v>476</v>
      </c>
      <c r="D29" s="15" t="s">
        <v>477</v>
      </c>
      <c r="E29" s="16" t="s">
        <v>110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0">
        <f t="shared" si="0"/>
        <v>1</v>
      </c>
    </row>
    <row r="30" s="2" customFormat="1" spans="1:90">
      <c r="A30" s="13">
        <v>28</v>
      </c>
      <c r="B30" s="14" t="s">
        <v>478</v>
      </c>
      <c r="C30" s="14" t="s">
        <v>479</v>
      </c>
      <c r="D30" s="15" t="s">
        <v>480</v>
      </c>
      <c r="E30" s="16" t="s">
        <v>20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0">
        <f t="shared" si="0"/>
        <v>1</v>
      </c>
    </row>
    <row r="31" s="2" customFormat="1" spans="1:90">
      <c r="A31" s="13">
        <v>29</v>
      </c>
      <c r="B31" s="14" t="s">
        <v>481</v>
      </c>
      <c r="C31" s="14" t="s">
        <v>482</v>
      </c>
      <c r="D31" s="15" t="s">
        <v>483</v>
      </c>
      <c r="E31" s="16" t="s">
        <v>20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0">
        <f t="shared" si="0"/>
        <v>1</v>
      </c>
    </row>
    <row r="32" s="2" customFormat="1" spans="1:90">
      <c r="A32" s="13">
        <v>30</v>
      </c>
      <c r="B32" s="14" t="s">
        <v>484</v>
      </c>
      <c r="C32" s="14" t="s">
        <v>485</v>
      </c>
      <c r="D32" s="15" t="s">
        <v>486</v>
      </c>
      <c r="E32" s="16" t="s">
        <v>20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0">
        <f t="shared" si="0"/>
        <v>1</v>
      </c>
    </row>
    <row r="33" s="2" customFormat="1" spans="1:90">
      <c r="A33" s="13">
        <v>31</v>
      </c>
      <c r="B33" s="14" t="s">
        <v>487</v>
      </c>
      <c r="C33" s="14" t="s">
        <v>488</v>
      </c>
      <c r="D33" s="15" t="s">
        <v>489</v>
      </c>
      <c r="E33" s="16" t="s">
        <v>20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0">
        <f t="shared" si="0"/>
        <v>1</v>
      </c>
    </row>
    <row r="34" s="2" customFormat="1" spans="1:90">
      <c r="A34" s="13">
        <v>32</v>
      </c>
      <c r="B34" s="14" t="s">
        <v>490</v>
      </c>
      <c r="C34" s="14" t="s">
        <v>491</v>
      </c>
      <c r="D34" s="15" t="s">
        <v>492</v>
      </c>
      <c r="E34" s="16" t="s">
        <v>20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0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493</v>
      </c>
      <c r="D35" s="15" t="s">
        <v>494</v>
      </c>
      <c r="E35" s="16" t="s">
        <v>20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0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495</v>
      </c>
      <c r="D36" s="15" t="s">
        <v>54</v>
      </c>
      <c r="E36" s="16" t="s">
        <v>20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0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496</v>
      </c>
      <c r="D37" s="15" t="s">
        <v>497</v>
      </c>
      <c r="E37" s="16" t="s">
        <v>20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0">
        <f t="shared" si="0"/>
        <v>1</v>
      </c>
    </row>
    <row r="38" s="2" customFormat="1" spans="1:90">
      <c r="A38" s="13">
        <v>36</v>
      </c>
      <c r="B38" s="14">
        <v>12018246563</v>
      </c>
      <c r="C38" s="14" t="s">
        <v>498</v>
      </c>
      <c r="D38" s="15" t="s">
        <v>499</v>
      </c>
      <c r="E38" s="16" t="s">
        <v>20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0">
        <f t="shared" si="0"/>
        <v>1</v>
      </c>
    </row>
    <row r="39" s="2" customFormat="1" spans="1:90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="2" customFormat="1" spans="2:90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="2" customFormat="1" spans="2:90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0.972222222222222</v>
      </c>
      <c r="F41" s="29">
        <f t="shared" si="1"/>
        <v>0</v>
      </c>
      <c r="G41" s="29">
        <f t="shared" si="1"/>
        <v>0</v>
      </c>
      <c r="H41" s="29">
        <f t="shared" si="1"/>
        <v>0</v>
      </c>
      <c r="I41" s="29">
        <f t="shared" si="1"/>
        <v>0</v>
      </c>
      <c r="J41" s="29">
        <f t="shared" si="1"/>
        <v>0</v>
      </c>
      <c r="K41" s="29">
        <f t="shared" si="1"/>
        <v>0</v>
      </c>
      <c r="L41" s="29">
        <f t="shared" si="1"/>
        <v>0</v>
      </c>
      <c r="M41" s="29">
        <f t="shared" si="1"/>
        <v>0</v>
      </c>
      <c r="N41" s="29">
        <f t="shared" si="1"/>
        <v>0</v>
      </c>
      <c r="O41" s="29">
        <f t="shared" si="1"/>
        <v>0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="2" customFormat="1" spans="2:90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0</v>
      </c>
      <c r="G42" s="32">
        <f t="shared" si="6"/>
        <v>0</v>
      </c>
      <c r="H42" s="32">
        <f t="shared" si="6"/>
        <v>0</v>
      </c>
      <c r="I42" s="32">
        <f t="shared" si="6"/>
        <v>0</v>
      </c>
      <c r="J42" s="32">
        <f t="shared" si="6"/>
        <v>0</v>
      </c>
      <c r="K42" s="32">
        <f t="shared" si="6"/>
        <v>0</v>
      </c>
      <c r="L42" s="32">
        <f t="shared" si="6"/>
        <v>0</v>
      </c>
      <c r="M42" s="32">
        <f t="shared" si="6"/>
        <v>0</v>
      </c>
      <c r="N42" s="32">
        <f t="shared" si="6"/>
        <v>0</v>
      </c>
      <c r="O42" s="32">
        <f t="shared" si="6"/>
        <v>0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="2" customFormat="1" ht="20.25" customHeight="1" spans="2:90">
      <c r="B43" s="30" t="s">
        <v>110</v>
      </c>
      <c r="C43" s="31" t="s">
        <v>111</v>
      </c>
      <c r="D43" s="28"/>
      <c r="E43" s="32">
        <f t="shared" ref="E43:CK43" si="11">COUNTIF(E3:E38,"AL")</f>
        <v>1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0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="2" customFormat="1" spans="2:90">
      <c r="B44" s="30" t="s">
        <v>113</v>
      </c>
      <c r="C44" s="31" t="s">
        <v>114</v>
      </c>
      <c r="D44" s="28"/>
      <c r="E44" s="33">
        <f t="shared" ref="E44:CK44" si="16">COUNTIF(E3:E38,"A")</f>
        <v>1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4" t="s">
        <v>115</v>
      </c>
      <c r="E46" s="35">
        <v>1</v>
      </c>
      <c r="F46" s="35">
        <f t="shared" ref="F46:CK46" si="21">WEEKNUM(F2)</f>
        <v>0</v>
      </c>
      <c r="G46" s="35">
        <f t="shared" si="21"/>
        <v>0</v>
      </c>
      <c r="H46" s="35">
        <f t="shared" si="21"/>
        <v>0</v>
      </c>
      <c r="I46" s="35">
        <f t="shared" si="21"/>
        <v>0</v>
      </c>
      <c r="J46" s="35">
        <f t="shared" si="21"/>
        <v>0</v>
      </c>
      <c r="K46" s="35">
        <f t="shared" si="21"/>
        <v>0</v>
      </c>
      <c r="L46" s="35">
        <f t="shared" si="21"/>
        <v>0</v>
      </c>
      <c r="M46" s="35">
        <f t="shared" si="21"/>
        <v>0</v>
      </c>
      <c r="N46" s="35">
        <f t="shared" si="21"/>
        <v>0</v>
      </c>
      <c r="O46" s="35">
        <f t="shared" si="21"/>
        <v>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2020-09-27T05:39:21Z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