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tabRatio="532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E58" i="13" l="1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O58" i="14"/>
  <c r="AN58" i="14"/>
  <c r="AM58" i="14"/>
  <c r="AL58" i="14"/>
  <c r="AK58" i="14"/>
  <c r="AJ58" i="14"/>
  <c r="AI58" i="14"/>
  <c r="AH58" i="14"/>
  <c r="AG58" i="14"/>
  <c r="AF58" i="14"/>
  <c r="AO56" i="14"/>
  <c r="AN56" i="14"/>
  <c r="AM56" i="14"/>
  <c r="AL56" i="14"/>
  <c r="AK56" i="14"/>
  <c r="AJ56" i="14"/>
  <c r="AI56" i="14"/>
  <c r="AH56" i="14"/>
  <c r="AG56" i="14"/>
  <c r="AF56" i="14"/>
  <c r="AO55" i="14"/>
  <c r="AN55" i="14"/>
  <c r="AM55" i="14"/>
  <c r="AL55" i="14"/>
  <c r="AK55" i="14"/>
  <c r="AJ55" i="14"/>
  <c r="AI55" i="14"/>
  <c r="AH55" i="14"/>
  <c r="AG55" i="14"/>
  <c r="AF55" i="14"/>
  <c r="AO54" i="14"/>
  <c r="AN54" i="14"/>
  <c r="AM54" i="14"/>
  <c r="AL54" i="14"/>
  <c r="AK54" i="14"/>
  <c r="AJ54" i="14"/>
  <c r="AI54" i="14"/>
  <c r="AH54" i="14"/>
  <c r="AG54" i="14"/>
  <c r="AF54" i="14"/>
  <c r="AO53" i="14"/>
  <c r="AN53" i="14"/>
  <c r="AM53" i="14"/>
  <c r="AL53" i="14"/>
  <c r="AK53" i="14"/>
  <c r="AJ53" i="14"/>
  <c r="AI53" i="14"/>
  <c r="AH53" i="14"/>
  <c r="AG53" i="14"/>
  <c r="AF53" i="14"/>
  <c r="V58" i="14"/>
  <c r="V56" i="14"/>
  <c r="V55" i="14"/>
  <c r="V54" i="14"/>
  <c r="V53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E58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E56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E55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E54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E53" i="14"/>
  <c r="AD58" i="14"/>
  <c r="AC58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D56" i="14"/>
  <c r="AC56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D55" i="14"/>
  <c r="AC55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D54" i="14"/>
  <c r="AC54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D53" i="14"/>
  <c r="AC53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I54" i="14"/>
  <c r="BJ54" i="14"/>
  <c r="BK54" i="14"/>
  <c r="BL54" i="14"/>
  <c r="BM54" i="14"/>
  <c r="BN54" i="14"/>
  <c r="BO54" i="14"/>
  <c r="BP54" i="14"/>
  <c r="BQ54" i="14"/>
  <c r="BR54" i="14"/>
  <c r="BS54" i="14"/>
  <c r="BT54" i="14"/>
  <c r="BU54" i="14"/>
  <c r="E55" i="14"/>
  <c r="F55" i="14"/>
  <c r="G55" i="14"/>
  <c r="H55" i="14"/>
  <c r="I55" i="14"/>
  <c r="J55" i="14"/>
  <c r="K55" i="14"/>
  <c r="L55" i="14"/>
  <c r="M55" i="14"/>
  <c r="N55" i="14"/>
  <c r="O55" i="14"/>
  <c r="BI55" i="14"/>
  <c r="BJ55" i="14"/>
  <c r="BK55" i="14"/>
  <c r="BL55" i="14"/>
  <c r="BM55" i="14"/>
  <c r="BN55" i="14"/>
  <c r="BO55" i="14"/>
  <c r="BP55" i="14"/>
  <c r="BQ55" i="14"/>
  <c r="BR55" i="14"/>
  <c r="BS55" i="14"/>
  <c r="BT55" i="14"/>
  <c r="BU55" i="14"/>
  <c r="E56" i="14"/>
  <c r="F56" i="14"/>
  <c r="G56" i="14"/>
  <c r="H56" i="14"/>
  <c r="I56" i="14"/>
  <c r="J56" i="14"/>
  <c r="K56" i="14"/>
  <c r="L56" i="14"/>
  <c r="M56" i="14"/>
  <c r="N56" i="14"/>
  <c r="O56" i="14"/>
  <c r="BI56" i="14"/>
  <c r="BJ56" i="14"/>
  <c r="BK56" i="14"/>
  <c r="BL56" i="14"/>
  <c r="BM56" i="14"/>
  <c r="BN56" i="14"/>
  <c r="BO56" i="14"/>
  <c r="BP56" i="14"/>
  <c r="BQ56" i="14"/>
  <c r="BR56" i="14"/>
  <c r="BS56" i="14"/>
  <c r="BT56" i="14"/>
  <c r="BU56" i="14"/>
  <c r="E53" i="14"/>
  <c r="F53" i="14"/>
  <c r="G53" i="14"/>
  <c r="H53" i="14"/>
  <c r="I53" i="14"/>
  <c r="J53" i="14"/>
  <c r="K53" i="14"/>
  <c r="L53" i="14"/>
  <c r="M53" i="14"/>
  <c r="N53" i="14"/>
  <c r="O53" i="14"/>
  <c r="BI53" i="14"/>
  <c r="BJ53" i="14"/>
  <c r="BK53" i="14"/>
  <c r="BL53" i="14"/>
  <c r="BM53" i="14"/>
  <c r="BN53" i="14"/>
  <c r="BO53" i="14"/>
  <c r="BP53" i="14"/>
  <c r="BQ53" i="14"/>
  <c r="BR53" i="14"/>
  <c r="BS53" i="14"/>
  <c r="BT53" i="14"/>
  <c r="BU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S54" i="13"/>
  <c r="BT54" i="13"/>
  <c r="B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S55" i="13"/>
  <c r="BT55" i="13"/>
  <c r="B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S56" i="13"/>
  <c r="BT56" i="13"/>
  <c r="B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S53" i="13"/>
  <c r="BT53" i="13"/>
  <c r="B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V41" i="14" l="1"/>
  <c r="BV42" i="14"/>
  <c r="BV43" i="14"/>
  <c r="BV44" i="14"/>
  <c r="BV45" i="14"/>
  <c r="BV46" i="14"/>
  <c r="BV47" i="14"/>
  <c r="BV48" i="14"/>
  <c r="BV49" i="14"/>
  <c r="BV50" i="14"/>
  <c r="BV43" i="13"/>
  <c r="BV44" i="13"/>
  <c r="BV45" i="13"/>
  <c r="BV46" i="13"/>
  <c r="BV47" i="13"/>
  <c r="BV48" i="13"/>
  <c r="BV49" i="13"/>
  <c r="BV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O58" i="14"/>
  <c r="N58" i="14"/>
  <c r="M58" i="14"/>
  <c r="L58" i="14"/>
  <c r="K58" i="14"/>
  <c r="J58" i="14"/>
  <c r="I58" i="14"/>
  <c r="H58" i="14"/>
  <c r="G58" i="14"/>
  <c r="F58" i="14"/>
  <c r="E58" i="14"/>
  <c r="BU58" i="13"/>
  <c r="BT58" i="13"/>
  <c r="BS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V40" i="14" l="1"/>
  <c r="BV39" i="14"/>
  <c r="BV38" i="14"/>
  <c r="BV37" i="14"/>
  <c r="BV36" i="14"/>
  <c r="BV35" i="14"/>
  <c r="BV34" i="14"/>
  <c r="BV33" i="14"/>
  <c r="BV32" i="14"/>
  <c r="BV31" i="14"/>
  <c r="BV30" i="14"/>
  <c r="BV29" i="14"/>
  <c r="BV28" i="14"/>
  <c r="BV27" i="14"/>
  <c r="BV26" i="14"/>
  <c r="BV25" i="14"/>
  <c r="BV24" i="14"/>
  <c r="BV23" i="14"/>
  <c r="BV22" i="14"/>
  <c r="BV21" i="14"/>
  <c r="BV20" i="14"/>
  <c r="BV19" i="14"/>
  <c r="BV18" i="14"/>
  <c r="BV17" i="14"/>
  <c r="BV16" i="14"/>
  <c r="BV15" i="14"/>
  <c r="BV14" i="14"/>
  <c r="BV13" i="14"/>
  <c r="BV12" i="14"/>
  <c r="BV11" i="14"/>
  <c r="BV10" i="14"/>
  <c r="BV9" i="14"/>
  <c r="BV8" i="14"/>
  <c r="BV7" i="14"/>
  <c r="BV6" i="14"/>
  <c r="BV5" i="14"/>
  <c r="BV4" i="14"/>
  <c r="BV3" i="14"/>
  <c r="BV42" i="13"/>
  <c r="BV41" i="13"/>
  <c r="BV40" i="13"/>
  <c r="BV39" i="13"/>
  <c r="BV38" i="13"/>
  <c r="BV37" i="13"/>
  <c r="BV36" i="13"/>
  <c r="BV35" i="13"/>
  <c r="BV34" i="13"/>
  <c r="BV33" i="13"/>
  <c r="BV32" i="13"/>
  <c r="BV31" i="13"/>
  <c r="BV30" i="13"/>
  <c r="BV29" i="13"/>
  <c r="BV28" i="13"/>
  <c r="BV27" i="13"/>
  <c r="BV26" i="13"/>
  <c r="BV25" i="13"/>
  <c r="BV24" i="13"/>
  <c r="BV23" i="13"/>
  <c r="BV22" i="13"/>
  <c r="BV21" i="13"/>
  <c r="BV20" i="13"/>
  <c r="BV19" i="13"/>
  <c r="BV18" i="13"/>
  <c r="BV17" i="13"/>
  <c r="BV16" i="13"/>
  <c r="BV15" i="13"/>
  <c r="BV14" i="13"/>
  <c r="BV13" i="13"/>
  <c r="BV12" i="13"/>
  <c r="BV11" i="13"/>
  <c r="BV10" i="13"/>
  <c r="BV9" i="13"/>
  <c r="BV8" i="13"/>
  <c r="BV7" i="13"/>
  <c r="BV6" i="13"/>
  <c r="BV5" i="13"/>
  <c r="BV4" i="13"/>
  <c r="BV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V56" i="14" l="1"/>
  <c r="BV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<sst xmlns="http://schemas.openxmlformats.org/spreadsheetml/2006/main" count="5009" uniqueCount="492">
  <si>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</si>
  <si>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</si>
  <si>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</si>
  <si>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</si>
  <si>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</si>
  <si>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</si>
  <si>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</si>
  <si>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</si>
  <si>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</si>
  <si>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</si>
  <si>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</si>
  <si>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</si>
  <si>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</si>
  <si>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</si>
  <si>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</si>
  <si>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</si>
  <si>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</si>
  <si>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</si>
  <si>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</si>
  <si>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</si>
  <si>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</si>
  <si>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</si>
  <si>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</si>
  <si>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</si>
  <si>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</si>
  <si>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</si>
  <si>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</si>
  <si>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</si>
  <si>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</si>
  <si>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</si>
  <si>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</si>
  <si>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</si>
  <si>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</si>
  <si>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</si>
  <si>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</si>
  <si>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</si>
  <si>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</si>
  <si>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</si>
  <si>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</si>
  <si>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</si>
  <si>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</si>
  <si>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</si>
  <si>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</si>
  <si>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</si>
  <si>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</si>
  <si>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</si>
  <si>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</si>
  <si>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</si>
  <si>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</si>
  <si>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</si>
  <si>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</si>
  <si>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</si>
  <si>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</si>
  <si>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</si>
  <si>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</si>
  <si>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</si>
  <si>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</si>
  <si>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</si>
  <si>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</si>
  <si>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</si>
  <si>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</si>
  <si>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</si>
  <si>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</si>
  <si>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</si>
  <si>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</si>
  <si>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</si>
  <si>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</si>
  <si>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</si>
  <si>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</si>
  <si>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</si>
  <si>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</si>
  <si>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</si>
  <si>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</si>
  <si>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</si>
  <si>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</si>
  <si>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</si>
  <si>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</si>
  <si>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</si>
  <si>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</si>
  <si>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</si>
  <si>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</si>
  <si>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</si>
  <si>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</si>
  <si>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</si>
  <si>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</si>
  <si>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</si>
  <si>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</si>
  <si>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</si>
  <si>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</si>
  <si>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</si>
  <si>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</si>
  <si>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</si>
  <si>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</si>
  <si>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</si>
  <si>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</si>
  <si>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</si>
  <si>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</si>
  <si>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</si>
  <si>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</si>
  <si>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</si>
  <si>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</si>
  <si>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</si>
  <si>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</si>
  <si>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</si>
  <si>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</si>
  <si>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</si>
  <si>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</si>
  <si>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</si>
  <si>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</si>
  <si>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</si>
  <si>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</si>
  <si>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</si>
  <si>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</si>
  <si>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</si>
  <si>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</si>
  <si>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</si>
  <si>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</si>
  <si>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</si>
  <si>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</si>
  <si>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</si>
  <si>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</si>
  <si>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</si>
  <si>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</si>
  <si>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</si>
  <si>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</si>
  <si>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</si>
  <si>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</si>
  <si>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</si>
  <si>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</si>
  <si>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</si>
  <si>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</si>
  <si>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</si>
  <si>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</si>
  <si>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</si>
  <si>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</si>
  <si>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</si>
  <si>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</si>
  <si>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</si>
  <si>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</si>
  <si>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</si>
  <si>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</si>
  <si>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</si>
  <si>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</si>
  <si>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</si>
  <si>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</si>
  <si>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</si>
  <si>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</si>
  <si>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</si>
  <si>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</si>
  <si>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</si>
  <si>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</si>
  <si>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</si>
  <si>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</si>
  <si>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</si>
  <si>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</si>
  <si>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</si>
  <si>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</si>
  <si>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</si>
  <si>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</si>
  <si>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</si>
  <si>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</si>
  <si>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</si>
  <si>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</si>
  <si>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</si>
  <si>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</si>
  <si>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</si>
  <si>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</si>
  <si>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</si>
  <si>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</si>
  <si>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</si>
  <si>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</si>
  <si>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</si>
  <si>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</si>
  <si>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</si>
  <si>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</si>
  <si>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</si>
  <si>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</si>
  <si>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</si>
  <si>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</si>
  <si>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</si>
  <si>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</si>
  <si>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</si>
  <si>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</si>
  <si>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</si>
  <si>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</si>
  <si>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</si>
  <si>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</si>
  <si>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</si>
  <si>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</si>
  <si>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</si>
  <si>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</si>
  <si>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</si>
  <si>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</si>
  <si>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</si>
  <si>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</si>
  <si>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</si>
  <si>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</si>
  <si>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</si>
  <si>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</si>
  <si>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</si>
  <si>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</si>
  <si>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</si>
  <si>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</si>
  <si>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</si>
  <si>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</si>
  <si>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</si>
  <si>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</si>
  <si>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</si>
  <si>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</si>
  <si>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</si>
  <si>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</si>
  <si>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</si>
  <si>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</si>
  <si>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</si>
  <si>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</si>
  <si>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</si>
  <si>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</si>
  <si>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</si>
  <si>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</si>
  <si>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</si>
  <si>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</si>
  <si>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</si>
  <si>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</si>
  <si>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</si>
  <si>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</si>
  <si>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</si>
  <si>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</si>
  <si>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</si>
  <si>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</si>
  <si>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</si>
  <si>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</si>
  <si>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</si>
  <si>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</si>
  <si>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</si>
  <si>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</si>
  <si>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</si>
  <si>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</si>
  <si>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</si>
  <si>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</si>
  <si>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</si>
  <si>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</si>
  <si>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</si>
  <si>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</si>
  <si>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</si>
  <si>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</si>
  <si>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</si>
  <si>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</si>
  <si>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</si>
  <si>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</si>
  <si>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</si>
  <si>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</si>
  <si>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</si>
  <si>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</si>
  <si>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</si>
  <si>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</si>
  <si>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</si>
  <si>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</si>
  <si>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</si>
  <si>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</si>
  <si>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</si>
  <si>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</si>
  <si>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</si>
  <si>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</si>
  <si>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</si>
  <si>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</si>
  <si>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</si>
  <si>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</si>
  <si>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</si>
  <si>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</si>
  <si>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</si>
  <si>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</si>
  <si>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</si>
  <si>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</si>
  <si>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</si>
  <si>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</si>
  <si>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</si>
  <si>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</si>
  <si>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</si>
  <si>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</si>
  <si>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</si>
  <si>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</si>
  <si>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</si>
  <si>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</si>
  <si>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</si>
  <si>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</si>
  <si>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</si>
  <si>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</si>
  <si>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</si>
  <si>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</si>
  <si>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</si>
  <si>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</si>
  <si>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</si>
  <si>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</si>
  <si>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</si>
  <si>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</si>
  <si>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</si>
  <si>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</si>
  <si>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</si>
  <si>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</si>
  <si>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</si>
  <si>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</si>
  <si>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</si>
  <si>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</si>
  <si>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</si>
  <si>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</si>
  <si>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</si>
  <si>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</si>
  <si>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</si>
  <si>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</si>
  <si>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</si>
  <si>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</si>
  <si>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</si>
  <si>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</si>
  <si>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</si>
  <si>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</si>
  <si>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</si>
  <si>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</si>
  <si>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</si>
  <si>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</si>
  <si>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</si>
  <si>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</si>
  <si>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</si>
  <si>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</si>
  <si>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</si>
  <si>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</si>
  <si>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</si>
  <si>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</si>
  <si>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</si>
  <si>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</si>
  <si>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</si>
  <si>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</si>
  <si>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</si>
  <si>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</si>
  <si>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</si>
  <si>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</si>
  <si>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</si>
  <si>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</si>
  <si>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</si>
  <si>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</si>
  <si>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</si>
  <si>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</si>
  <si>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</si>
  <si>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</si>
  <si>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</si>
  <si>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</si>
  <si>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</si>
  <si>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</si>
  <si>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</si>
  <si>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</si>
  <si>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</si>
  <si>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</si>
  <si>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</si>
  <si>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</si>
  <si>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</si>
  <si>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</si>
  <si>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</si>
  <si>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</si>
  <si>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</si>
  <si>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</si>
  <si>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</si>
  <si>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</si>
  <si>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</si>
  <si>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</si>
  <si>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</si>
  <si>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</si>
  <si>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</si>
  <si>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</si>
  <si>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</si>
  <si>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</si>
  <si>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</si>
  <si>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</si>
  <si>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</si>
  <si>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</si>
  <si>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</si>
  <si>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</si>
  <si>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</si>
  <si>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</si>
  <si>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</si>
  <si>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</si>
  <si>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</si>
  <si>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</si>
  <si>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</si>
  <si>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</si>
  <si>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</si>
  <si>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</si>
  <si>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</si>
  <si>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</si>
  <si>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</si>
  <si>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</si>
  <si>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</si>
  <si>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</si>
  <si>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</si>
  <si>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</si>
  <si>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</si>
  <si>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</si>
  <si>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</si>
  <si>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</si>
  <si>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</si>
  <si>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</si>
  <si>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</si>
  <si>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</si>
  <si>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</si>
  <si>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</si>
  <si>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</si>
  <si>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</si>
  <si>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</si>
  <si>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</si>
  <si>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</si>
  <si>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</si>
  <si>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</si>
  <si>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</si>
  <si>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</si>
  <si>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</si>
  <si>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</si>
  <si>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</si>
  <si>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</si>
  <si>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</si>
  <si>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</si>
  <si>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</si>
  <si>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</si>
  <si>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</si>
  <si>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</si>
  <si>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</si>
  <si>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</si>
  <si>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</si>
  <si>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</si>
  <si>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</si>
  <si>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</si>
  <si>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</si>
  <si>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</si>
  <si>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</si>
  <si>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</si>
  <si>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</si>
  <si>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</si>
  <si>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</si>
  <si>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</si>
  <si>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</si>
  <si>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</si>
  <si>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</si>
  <si>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</si>
  <si>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</si>
  <si>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</si>
  <si>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</si>
  <si>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</si>
  <si>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</si>
  <si>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10/3</t>
  </si>
  <si>
    <t>10/4</t>
  </si>
  <si>
    <t>10/5</t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</si>
  <si>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</si>
  <si>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</si>
  <si>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</si>
  <si>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</si>
  <si>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</si>
  <si>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</si>
  <si>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</si>
  <si>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</si>
  <si>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</si>
  <si>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</si>
  <si>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</si>
  <si>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</si>
  <si>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</si>
  <si>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</si>
  <si>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</si>
  <si>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</si>
  <si>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AL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</si>
  <si>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</si>
  <si>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</si>
  <si>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</si>
  <si>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10月</t>
    <phoneticPr fontId="20" type="noConversion"/>
  </si>
  <si>
    <t>10/05</t>
    <phoneticPr fontId="20" type="noConversion"/>
  </si>
  <si>
    <t>AL</t>
    <phoneticPr fontId="20" type="noConversion"/>
  </si>
  <si>
    <t>10/08</t>
    <phoneticPr fontId="20" type="noConversion"/>
  </si>
  <si>
    <t>10/09</t>
    <phoneticPr fontId="20" type="noConversion"/>
  </si>
  <si>
    <t>10/05</t>
    <phoneticPr fontId="20" type="noConversion"/>
  </si>
  <si>
    <t>A</t>
    <phoneticPr fontId="20" type="noConversion"/>
  </si>
  <si>
    <t>10/12</t>
    <phoneticPr fontId="20" type="noConversion"/>
  </si>
  <si>
    <t>AL</t>
    <phoneticPr fontId="20" type="noConversion"/>
  </si>
  <si>
    <t>10/12</t>
    <phoneticPr fontId="20" type="noConversion"/>
  </si>
  <si>
    <t>AL</t>
    <phoneticPr fontId="20" type="noConversion"/>
  </si>
  <si>
    <t>10/15</t>
    <phoneticPr fontId="20" type="noConversion"/>
  </si>
  <si>
    <t>10/16</t>
    <phoneticPr fontId="20" type="noConversion"/>
  </si>
  <si>
    <t>AL</t>
    <phoneticPr fontId="20" type="noConversion"/>
  </si>
  <si>
    <t>10/16</t>
    <phoneticPr fontId="20" type="noConversion"/>
  </si>
  <si>
    <t>10/16</t>
    <phoneticPr fontId="20" type="noConversion"/>
  </si>
  <si>
    <t>√</t>
    <phoneticPr fontId="20" type="noConversion"/>
  </si>
  <si>
    <t>AL</t>
    <phoneticPr fontId="20" type="noConversion"/>
  </si>
  <si>
    <t>10/19</t>
    <phoneticPr fontId="20" type="noConversion"/>
  </si>
  <si>
    <t>10/20</t>
    <phoneticPr fontId="20" type="noConversion"/>
  </si>
  <si>
    <t>AL</t>
    <phoneticPr fontId="20" type="noConversion"/>
  </si>
  <si>
    <t>10/22</t>
    <phoneticPr fontId="20" type="noConversion"/>
  </si>
  <si>
    <t>10/23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</si>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</sst>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topLeftCell="B25" zoomScaleNormal="100" workbookViewId="0">
      <selection activeCell="C49" sqref="C4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152343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2" t="s">
        <v>22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 t="s">
        <v>468</v>
      </c>
      <c r="AB1" s="1" t="s">
        <v>468</v>
      </c>
      <c r="AC1" s="1" t="s">
        <v>444</v>
      </c>
      <c r="AD1" s="1" t="s">
        <v>444</v>
      </c>
      <c r="AE1" s="1" t="s">
        <v>444</v>
      </c>
      <c r="AF1" s="1" t="s">
        <v>444</v>
      </c>
      <c r="AG1" s="1" t="s">
        <v>444</v>
      </c>
      <c r="AH1" s="1" t="s">
        <v>444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26.4" customHeigh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454</v>
      </c>
      <c r="Y2" s="9" t="s">
        <v>457</v>
      </c>
      <c r="Z2" s="9" t="s">
        <v>463</v>
      </c>
      <c r="AA2" s="9" t="s">
        <v>469</v>
      </c>
      <c r="AB2" s="9" t="s">
        <v>471</v>
      </c>
      <c r="AC2" s="9" t="s">
        <v>472</v>
      </c>
      <c r="AD2" s="9" t="s">
        <v>477</v>
      </c>
      <c r="AE2" s="9" t="s">
        <v>479</v>
      </c>
      <c r="AF2" s="9" t="s">
        <v>482</v>
      </c>
      <c r="AG2" s="9" t="s">
        <v>486</v>
      </c>
      <c r="AH2" s="9" t="s">
        <v>489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 t="s">
        <v>398</v>
      </c>
      <c r="AB3" s="14" t="s">
        <v>398</v>
      </c>
      <c r="AC3" s="14" t="s">
        <v>398</v>
      </c>
      <c r="AD3" s="14" t="s">
        <v>398</v>
      </c>
      <c r="AE3" s="14" t="s">
        <v>398</v>
      </c>
      <c r="AF3" s="14" t="s">
        <v>398</v>
      </c>
      <c r="AG3" s="14" t="s">
        <v>398</v>
      </c>
      <c r="AH3" s="14" t="s">
        <v>398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0.83333333333333337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 t="s">
        <v>398</v>
      </c>
      <c r="AB4" s="14" t="s">
        <v>398</v>
      </c>
      <c r="AC4" s="14" t="s">
        <v>398</v>
      </c>
      <c r="AD4" s="14" t="s">
        <v>398</v>
      </c>
      <c r="AE4" s="14" t="s">
        <v>398</v>
      </c>
      <c r="AF4" s="14" t="s">
        <v>398</v>
      </c>
      <c r="AG4" s="14" t="s">
        <v>398</v>
      </c>
      <c r="AH4" s="14" t="s">
        <v>398</v>
      </c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53" t="s">
        <v>404</v>
      </c>
      <c r="AB5" s="14" t="s">
        <v>398</v>
      </c>
      <c r="AC5" s="14" t="s">
        <v>398</v>
      </c>
      <c r="AD5" s="14" t="s">
        <v>398</v>
      </c>
      <c r="AE5" s="14" t="s">
        <v>398</v>
      </c>
      <c r="AF5" s="14" t="s">
        <v>398</v>
      </c>
      <c r="AG5" s="14" t="s">
        <v>398</v>
      </c>
      <c r="AH5" s="14" t="s">
        <v>398</v>
      </c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0.96666666666666667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 t="s">
        <v>398</v>
      </c>
      <c r="AB6" s="14" t="s">
        <v>398</v>
      </c>
      <c r="AC6" s="14" t="s">
        <v>398</v>
      </c>
      <c r="AD6" s="14" t="s">
        <v>398</v>
      </c>
      <c r="AE6" s="14" t="s">
        <v>398</v>
      </c>
      <c r="AF6" s="14" t="s">
        <v>398</v>
      </c>
      <c r="AG6" s="14" t="s">
        <v>398</v>
      </c>
      <c r="AH6" s="14" t="s">
        <v>398</v>
      </c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 t="s">
        <v>398</v>
      </c>
      <c r="AB7" s="14" t="s">
        <v>398</v>
      </c>
      <c r="AC7" s="14" t="s">
        <v>398</v>
      </c>
      <c r="AD7" s="14" t="s">
        <v>398</v>
      </c>
      <c r="AE7" s="14" t="s">
        <v>398</v>
      </c>
      <c r="AF7" s="14" t="s">
        <v>398</v>
      </c>
      <c r="AG7" s="14" t="s">
        <v>398</v>
      </c>
      <c r="AH7" s="14" t="s">
        <v>398</v>
      </c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 t="s">
        <v>398</v>
      </c>
      <c r="AB8" s="14" t="s">
        <v>398</v>
      </c>
      <c r="AC8" s="14" t="s">
        <v>398</v>
      </c>
      <c r="AD8" s="14" t="s">
        <v>398</v>
      </c>
      <c r="AE8" s="14" t="s">
        <v>398</v>
      </c>
      <c r="AF8" s="14" t="s">
        <v>398</v>
      </c>
      <c r="AG8" s="14" t="s">
        <v>398</v>
      </c>
      <c r="AH8" s="14" t="s">
        <v>398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 t="s">
        <v>398</v>
      </c>
      <c r="AB9" s="14" t="s">
        <v>398</v>
      </c>
      <c r="AC9" s="14" t="s">
        <v>398</v>
      </c>
      <c r="AD9" s="54" t="s">
        <v>478</v>
      </c>
      <c r="AE9" s="14" t="s">
        <v>398</v>
      </c>
      <c r="AF9" s="14" t="s">
        <v>398</v>
      </c>
      <c r="AG9" s="14" t="s">
        <v>398</v>
      </c>
      <c r="AH9" s="14" t="s">
        <v>398</v>
      </c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0.96666666666666667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0" t="s">
        <v>403</v>
      </c>
      <c r="AA10" s="14" t="s">
        <v>398</v>
      </c>
      <c r="AB10" s="14" t="s">
        <v>398</v>
      </c>
      <c r="AC10" s="14" t="s">
        <v>398</v>
      </c>
      <c r="AD10" s="14" t="s">
        <v>398</v>
      </c>
      <c r="AE10" s="14" t="s">
        <v>398</v>
      </c>
      <c r="AF10" s="14" t="s">
        <v>398</v>
      </c>
      <c r="AG10" s="14" t="s">
        <v>398</v>
      </c>
      <c r="AH10" s="14" t="s">
        <v>398</v>
      </c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0.96666666666666667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 t="s">
        <v>398</v>
      </c>
      <c r="AB11" s="14" t="s">
        <v>398</v>
      </c>
      <c r="AC11" s="14" t="s">
        <v>398</v>
      </c>
      <c r="AD11" s="14" t="s">
        <v>398</v>
      </c>
      <c r="AE11" s="14" t="s">
        <v>398</v>
      </c>
      <c r="AF11" s="14" t="s">
        <v>398</v>
      </c>
      <c r="AG11" s="14" t="s">
        <v>398</v>
      </c>
      <c r="AH11" s="14" t="s">
        <v>398</v>
      </c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458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 t="s">
        <v>398</v>
      </c>
      <c r="AB12" s="14" t="s">
        <v>398</v>
      </c>
      <c r="AC12" s="14" t="s">
        <v>398</v>
      </c>
      <c r="AD12" s="14" t="s">
        <v>398</v>
      </c>
      <c r="AE12" s="14" t="s">
        <v>398</v>
      </c>
      <c r="AF12" s="14" t="s">
        <v>398</v>
      </c>
      <c r="AG12" s="14" t="s">
        <v>398</v>
      </c>
      <c r="AH12" s="14" t="s">
        <v>398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0.93333333333333335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 t="s">
        <v>398</v>
      </c>
      <c r="AB13" s="14" t="s">
        <v>398</v>
      </c>
      <c r="AC13" s="14" t="s">
        <v>398</v>
      </c>
      <c r="AD13" s="14" t="s">
        <v>398</v>
      </c>
      <c r="AE13" s="14" t="s">
        <v>398</v>
      </c>
      <c r="AF13" s="14" t="s">
        <v>398</v>
      </c>
      <c r="AG13" s="14" t="s">
        <v>398</v>
      </c>
      <c r="AH13" s="14" t="s">
        <v>398</v>
      </c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 t="s">
        <v>398</v>
      </c>
      <c r="AB14" s="14" t="s">
        <v>398</v>
      </c>
      <c r="AC14" s="14" t="s">
        <v>398</v>
      </c>
      <c r="AD14" s="14" t="s">
        <v>398</v>
      </c>
      <c r="AE14" s="14" t="s">
        <v>398</v>
      </c>
      <c r="AF14" s="14" t="s">
        <v>398</v>
      </c>
      <c r="AG14" s="14" t="s">
        <v>398</v>
      </c>
      <c r="AH14" s="14" t="s">
        <v>398</v>
      </c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 t="s">
        <v>398</v>
      </c>
      <c r="AB15" s="14" t="s">
        <v>398</v>
      </c>
      <c r="AC15" s="14" t="s">
        <v>398</v>
      </c>
      <c r="AD15" s="14" t="s">
        <v>398</v>
      </c>
      <c r="AE15" s="14" t="s">
        <v>398</v>
      </c>
      <c r="AF15" s="14" t="s">
        <v>398</v>
      </c>
      <c r="AG15" s="14" t="s">
        <v>398</v>
      </c>
      <c r="AH15" s="14" t="s">
        <v>398</v>
      </c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 t="s">
        <v>398</v>
      </c>
      <c r="AB16" s="14" t="s">
        <v>398</v>
      </c>
      <c r="AC16" s="14" t="s">
        <v>398</v>
      </c>
      <c r="AD16" s="14" t="s">
        <v>398</v>
      </c>
      <c r="AE16" s="14" t="s">
        <v>398</v>
      </c>
      <c r="AF16" s="14" t="s">
        <v>398</v>
      </c>
      <c r="AG16" s="14" t="s">
        <v>398</v>
      </c>
      <c r="AH16" s="14" t="s">
        <v>398</v>
      </c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 t="s">
        <v>398</v>
      </c>
      <c r="AB17" s="14" t="s">
        <v>398</v>
      </c>
      <c r="AC17" s="14" t="s">
        <v>398</v>
      </c>
      <c r="AD17" s="14" t="s">
        <v>398</v>
      </c>
      <c r="AE17" s="14" t="s">
        <v>398</v>
      </c>
      <c r="AF17" s="14" t="s">
        <v>398</v>
      </c>
      <c r="AG17" s="14" t="s">
        <v>398</v>
      </c>
      <c r="AH17" s="14" t="s">
        <v>398</v>
      </c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53" t="s">
        <v>404</v>
      </c>
      <c r="AB18" s="14" t="s">
        <v>398</v>
      </c>
      <c r="AC18" s="14" t="s">
        <v>398</v>
      </c>
      <c r="AD18" s="14" t="s">
        <v>398</v>
      </c>
      <c r="AE18" s="14" t="s">
        <v>398</v>
      </c>
      <c r="AF18" s="14" t="s">
        <v>398</v>
      </c>
      <c r="AG18" s="14" t="s">
        <v>398</v>
      </c>
      <c r="AH18" s="14" t="s">
        <v>398</v>
      </c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0.96666666666666667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 t="s">
        <v>398</v>
      </c>
      <c r="AB19" s="14" t="s">
        <v>398</v>
      </c>
      <c r="AC19" s="14" t="s">
        <v>398</v>
      </c>
      <c r="AD19" s="14" t="s">
        <v>398</v>
      </c>
      <c r="AE19" s="14" t="s">
        <v>398</v>
      </c>
      <c r="AF19" s="14" t="s">
        <v>398</v>
      </c>
      <c r="AG19" s="14" t="s">
        <v>398</v>
      </c>
      <c r="AH19" s="14" t="s">
        <v>398</v>
      </c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 t="s">
        <v>398</v>
      </c>
      <c r="AB20" s="14" t="s">
        <v>398</v>
      </c>
      <c r="AC20" s="14" t="s">
        <v>398</v>
      </c>
      <c r="AD20" s="14" t="s">
        <v>398</v>
      </c>
      <c r="AE20" s="14" t="s">
        <v>398</v>
      </c>
      <c r="AF20" s="14" t="s">
        <v>398</v>
      </c>
      <c r="AG20" s="14" t="s">
        <v>398</v>
      </c>
      <c r="AH20" s="14" t="s">
        <v>398</v>
      </c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 t="s">
        <v>398</v>
      </c>
      <c r="AB21" s="14" t="s">
        <v>398</v>
      </c>
      <c r="AC21" s="14" t="s">
        <v>398</v>
      </c>
      <c r="AD21" s="14" t="s">
        <v>398</v>
      </c>
      <c r="AE21" s="14" t="s">
        <v>398</v>
      </c>
      <c r="AF21" s="14" t="s">
        <v>398</v>
      </c>
      <c r="AG21" s="14" t="s">
        <v>398</v>
      </c>
      <c r="AH21" s="14" t="s">
        <v>398</v>
      </c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 t="s">
        <v>398</v>
      </c>
      <c r="AB22" s="14" t="s">
        <v>398</v>
      </c>
      <c r="AC22" s="14" t="s">
        <v>398</v>
      </c>
      <c r="AD22" s="14" t="s">
        <v>398</v>
      </c>
      <c r="AE22" s="14" t="s">
        <v>398</v>
      </c>
      <c r="AF22" s="14" t="s">
        <v>398</v>
      </c>
      <c r="AG22" s="14" t="s">
        <v>398</v>
      </c>
      <c r="AH22" s="14" t="s">
        <v>398</v>
      </c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53" t="s">
        <v>404</v>
      </c>
      <c r="AB23" s="14" t="s">
        <v>398</v>
      </c>
      <c r="AC23" s="54" t="s">
        <v>470</v>
      </c>
      <c r="AD23" s="14" t="s">
        <v>398</v>
      </c>
      <c r="AE23" s="14" t="s">
        <v>398</v>
      </c>
      <c r="AF23" s="14" t="s">
        <v>398</v>
      </c>
      <c r="AG23" s="14" t="s">
        <v>398</v>
      </c>
      <c r="AH23" s="14" t="s">
        <v>398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0.96666666666666667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 t="s">
        <v>398</v>
      </c>
      <c r="AB24" s="14" t="s">
        <v>398</v>
      </c>
      <c r="AC24" s="14" t="s">
        <v>398</v>
      </c>
      <c r="AD24" s="14" t="s">
        <v>398</v>
      </c>
      <c r="AE24" s="14" t="s">
        <v>398</v>
      </c>
      <c r="AF24" s="14" t="s">
        <v>398</v>
      </c>
      <c r="AG24" s="14" t="s">
        <v>398</v>
      </c>
      <c r="AH24" s="14" t="s">
        <v>398</v>
      </c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 t="s">
        <v>398</v>
      </c>
      <c r="AB25" s="14" t="s">
        <v>398</v>
      </c>
      <c r="AC25" s="14" t="s">
        <v>398</v>
      </c>
      <c r="AD25" s="14" t="s">
        <v>398</v>
      </c>
      <c r="AE25" s="14" t="s">
        <v>398</v>
      </c>
      <c r="AF25" s="14" t="s">
        <v>398</v>
      </c>
      <c r="AG25" s="14" t="s">
        <v>398</v>
      </c>
      <c r="AH25" s="14" t="s">
        <v>398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0.96666666666666667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 t="s">
        <v>398</v>
      </c>
      <c r="AB26" s="14" t="s">
        <v>398</v>
      </c>
      <c r="AC26" s="14" t="s">
        <v>398</v>
      </c>
      <c r="AD26" s="14" t="s">
        <v>398</v>
      </c>
      <c r="AE26" s="14" t="s">
        <v>398</v>
      </c>
      <c r="AF26" s="14" t="s">
        <v>398</v>
      </c>
      <c r="AG26" s="14" t="s">
        <v>398</v>
      </c>
      <c r="AH26" s="14" t="s">
        <v>398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0.96666666666666667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 t="s">
        <v>398</v>
      </c>
      <c r="AB27" s="14" t="s">
        <v>398</v>
      </c>
      <c r="AC27" s="14" t="s">
        <v>398</v>
      </c>
      <c r="AD27" s="14" t="s">
        <v>398</v>
      </c>
      <c r="AE27" s="14" t="s">
        <v>398</v>
      </c>
      <c r="AF27" s="14" t="s">
        <v>398</v>
      </c>
      <c r="AG27" s="14" t="s">
        <v>398</v>
      </c>
      <c r="AH27" s="14" t="s">
        <v>398</v>
      </c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 t="s">
        <v>398</v>
      </c>
      <c r="AB28" s="14" t="s">
        <v>398</v>
      </c>
      <c r="AC28" s="14" t="s">
        <v>398</v>
      </c>
      <c r="AD28" s="14" t="s">
        <v>398</v>
      </c>
      <c r="AE28" s="14" t="s">
        <v>398</v>
      </c>
      <c r="AF28" s="14" t="s">
        <v>398</v>
      </c>
      <c r="AG28" s="14" t="s">
        <v>398</v>
      </c>
      <c r="AH28" s="14" t="s">
        <v>398</v>
      </c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 t="s">
        <v>398</v>
      </c>
      <c r="AB29" s="14" t="s">
        <v>398</v>
      </c>
      <c r="AC29" s="14" t="s">
        <v>398</v>
      </c>
      <c r="AD29" s="14" t="s">
        <v>398</v>
      </c>
      <c r="AE29" s="14" t="s">
        <v>398</v>
      </c>
      <c r="AF29" s="14" t="s">
        <v>398</v>
      </c>
      <c r="AG29" s="14" t="s">
        <v>398</v>
      </c>
      <c r="AH29" s="14" t="s">
        <v>398</v>
      </c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 t="s">
        <v>398</v>
      </c>
      <c r="AB30" s="14" t="s">
        <v>398</v>
      </c>
      <c r="AC30" s="14" t="s">
        <v>398</v>
      </c>
      <c r="AD30" s="14" t="s">
        <v>398</v>
      </c>
      <c r="AE30" s="14" t="s">
        <v>398</v>
      </c>
      <c r="AF30" s="14" t="s">
        <v>398</v>
      </c>
      <c r="AG30" s="14" t="s">
        <v>398</v>
      </c>
      <c r="AH30" s="14" t="s">
        <v>398</v>
      </c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 t="s">
        <v>398</v>
      </c>
      <c r="AB31" s="14" t="s">
        <v>398</v>
      </c>
      <c r="AC31" s="14" t="s">
        <v>398</v>
      </c>
      <c r="AD31" s="14" t="s">
        <v>398</v>
      </c>
      <c r="AE31" s="14" t="s">
        <v>398</v>
      </c>
      <c r="AF31" s="14" t="s">
        <v>398</v>
      </c>
      <c r="AG31" s="14" t="s">
        <v>398</v>
      </c>
      <c r="AH31" s="14" t="s">
        <v>398</v>
      </c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 t="s">
        <v>398</v>
      </c>
      <c r="AB32" s="14" t="s">
        <v>398</v>
      </c>
      <c r="AC32" s="14" t="s">
        <v>398</v>
      </c>
      <c r="AD32" s="14" t="s">
        <v>398</v>
      </c>
      <c r="AE32" s="14" t="s">
        <v>398</v>
      </c>
      <c r="AF32" s="14" t="s">
        <v>398</v>
      </c>
      <c r="AG32" s="14" t="s">
        <v>398</v>
      </c>
      <c r="AH32" s="14" t="s">
        <v>398</v>
      </c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54" t="s">
        <v>470</v>
      </c>
      <c r="AB33" s="14" t="s">
        <v>398</v>
      </c>
      <c r="AC33" s="14" t="s">
        <v>398</v>
      </c>
      <c r="AD33" s="14" t="s">
        <v>398</v>
      </c>
      <c r="AE33" s="14" t="s">
        <v>398</v>
      </c>
      <c r="AF33" s="14" t="s">
        <v>398</v>
      </c>
      <c r="AG33" s="14" t="s">
        <v>398</v>
      </c>
      <c r="AH33" s="14" t="s">
        <v>398</v>
      </c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 t="s">
        <v>398</v>
      </c>
      <c r="AB34" s="14" t="s">
        <v>398</v>
      </c>
      <c r="AC34" s="14" t="s">
        <v>398</v>
      </c>
      <c r="AD34" s="14" t="s">
        <v>398</v>
      </c>
      <c r="AE34" s="14" t="s">
        <v>398</v>
      </c>
      <c r="AF34" s="14" t="s">
        <v>398</v>
      </c>
      <c r="AG34" s="14" t="s">
        <v>398</v>
      </c>
      <c r="AH34" s="14" t="s">
        <v>398</v>
      </c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 t="s">
        <v>398</v>
      </c>
      <c r="AB35" s="14" t="s">
        <v>398</v>
      </c>
      <c r="AC35" s="14" t="s">
        <v>398</v>
      </c>
      <c r="AD35" s="14" t="s">
        <v>398</v>
      </c>
      <c r="AE35" s="14" t="s">
        <v>398</v>
      </c>
      <c r="AF35" s="14" t="s">
        <v>398</v>
      </c>
      <c r="AG35" s="14" t="s">
        <v>398</v>
      </c>
      <c r="AH35" s="14" t="s">
        <v>398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 t="s">
        <v>398</v>
      </c>
      <c r="AB36" s="14" t="s">
        <v>398</v>
      </c>
      <c r="AC36" s="14" t="s">
        <v>398</v>
      </c>
      <c r="AD36" s="14" t="s">
        <v>398</v>
      </c>
      <c r="AE36" s="14" t="s">
        <v>398</v>
      </c>
      <c r="AF36" s="14" t="s">
        <v>398</v>
      </c>
      <c r="AG36" s="14" t="s">
        <v>398</v>
      </c>
      <c r="AH36" s="14" t="s">
        <v>398</v>
      </c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 t="s">
        <v>398</v>
      </c>
      <c r="AB37" s="14" t="s">
        <v>398</v>
      </c>
      <c r="AC37" s="14" t="s">
        <v>398</v>
      </c>
      <c r="AD37" s="14" t="s">
        <v>398</v>
      </c>
      <c r="AE37" s="14" t="s">
        <v>398</v>
      </c>
      <c r="AF37" s="14" t="s">
        <v>398</v>
      </c>
      <c r="AG37" s="14" t="s">
        <v>398</v>
      </c>
      <c r="AH37" s="14" t="s">
        <v>398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 t="s">
        <v>398</v>
      </c>
      <c r="AB38" s="14" t="s">
        <v>398</v>
      </c>
      <c r="AC38" s="14" t="s">
        <v>398</v>
      </c>
      <c r="AD38" s="14" t="s">
        <v>398</v>
      </c>
      <c r="AE38" s="14" t="s">
        <v>398</v>
      </c>
      <c r="AF38" s="14" t="s">
        <v>398</v>
      </c>
      <c r="AG38" s="14" t="s">
        <v>398</v>
      </c>
      <c r="AH38" s="54" t="s">
        <v>491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 t="s">
        <v>398</v>
      </c>
      <c r="AB39" s="14" t="s">
        <v>398</v>
      </c>
      <c r="AC39" s="14" t="s">
        <v>398</v>
      </c>
      <c r="AD39" s="14" t="s">
        <v>398</v>
      </c>
      <c r="AE39" s="14" t="s">
        <v>398</v>
      </c>
      <c r="AF39" s="14" t="s">
        <v>398</v>
      </c>
      <c r="AG39" s="14" t="s">
        <v>398</v>
      </c>
      <c r="AH39" s="14" t="s">
        <v>398</v>
      </c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 t="s">
        <v>398</v>
      </c>
      <c r="AB40" s="14" t="s">
        <v>398</v>
      </c>
      <c r="AC40" s="14" t="s">
        <v>398</v>
      </c>
      <c r="AD40" s="14" t="s">
        <v>398</v>
      </c>
      <c r="AE40" s="14" t="s">
        <v>398</v>
      </c>
      <c r="AF40" s="14" t="s">
        <v>398</v>
      </c>
      <c r="AG40" s="14" t="s">
        <v>398</v>
      </c>
      <c r="AH40" s="14" t="s">
        <v>398</v>
      </c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 t="s">
        <v>398</v>
      </c>
      <c r="AB41" s="14" t="s">
        <v>398</v>
      </c>
      <c r="AC41" s="14" t="s">
        <v>398</v>
      </c>
      <c r="AD41" s="14" t="s">
        <v>398</v>
      </c>
      <c r="AE41" s="14" t="s">
        <v>398</v>
      </c>
      <c r="AF41" s="14" t="s">
        <v>398</v>
      </c>
      <c r="AG41" s="14" t="s">
        <v>398</v>
      </c>
      <c r="AH41" s="14" t="s">
        <v>398</v>
      </c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 t="s">
        <v>398</v>
      </c>
      <c r="AB42" s="14" t="s">
        <v>398</v>
      </c>
      <c r="AC42" s="14" t="s">
        <v>398</v>
      </c>
      <c r="AD42" s="14" t="s">
        <v>398</v>
      </c>
      <c r="AE42" s="14" t="s">
        <v>398</v>
      </c>
      <c r="AF42" s="14" t="s">
        <v>398</v>
      </c>
      <c r="AG42" s="14" t="s">
        <v>398</v>
      </c>
      <c r="AH42" s="14" t="s">
        <v>398</v>
      </c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 t="s">
        <v>398</v>
      </c>
      <c r="AB43" s="14" t="s">
        <v>398</v>
      </c>
      <c r="AC43" s="14" t="s">
        <v>398</v>
      </c>
      <c r="AD43" s="14" t="s">
        <v>398</v>
      </c>
      <c r="AE43" s="14" t="s">
        <v>398</v>
      </c>
      <c r="AF43" s="14" t="s">
        <v>398</v>
      </c>
      <c r="AG43" s="14" t="s">
        <v>398</v>
      </c>
      <c r="AH43" s="14" t="s">
        <v>398</v>
      </c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 t="s">
        <v>398</v>
      </c>
      <c r="AB44" s="14" t="s">
        <v>398</v>
      </c>
      <c r="AC44" s="14" t="s">
        <v>398</v>
      </c>
      <c r="AD44" s="14" t="s">
        <v>398</v>
      </c>
      <c r="AE44" s="14" t="s">
        <v>398</v>
      </c>
      <c r="AF44" s="14" t="s">
        <v>398</v>
      </c>
      <c r="AG44" s="14" t="s">
        <v>398</v>
      </c>
      <c r="AH44" s="14" t="s">
        <v>398</v>
      </c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 t="s">
        <v>404</v>
      </c>
      <c r="AB45" s="14" t="s">
        <v>398</v>
      </c>
      <c r="AC45" s="14" t="s">
        <v>398</v>
      </c>
      <c r="AD45" s="14" t="s">
        <v>398</v>
      </c>
      <c r="AE45" s="14" t="s">
        <v>398</v>
      </c>
      <c r="AF45" s="14" t="s">
        <v>398</v>
      </c>
      <c r="AG45" s="14" t="s">
        <v>398</v>
      </c>
      <c r="AH45" s="14" t="s">
        <v>398</v>
      </c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0.96666666666666667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 t="s">
        <v>398</v>
      </c>
      <c r="AB46" s="14" t="s">
        <v>398</v>
      </c>
      <c r="AC46" s="14" t="s">
        <v>398</v>
      </c>
      <c r="AD46" s="14" t="s">
        <v>398</v>
      </c>
      <c r="AE46" s="14" t="s">
        <v>398</v>
      </c>
      <c r="AF46" s="14" t="s">
        <v>398</v>
      </c>
      <c r="AG46" s="14" t="s">
        <v>398</v>
      </c>
      <c r="AH46" s="14" t="s">
        <v>398</v>
      </c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 t="s">
        <v>398</v>
      </c>
      <c r="AB47" s="14" t="s">
        <v>398</v>
      </c>
      <c r="AC47" s="14" t="s">
        <v>398</v>
      </c>
      <c r="AD47" s="14" t="s">
        <v>398</v>
      </c>
      <c r="AE47" s="14" t="s">
        <v>398</v>
      </c>
      <c r="AF47" s="14" t="s">
        <v>398</v>
      </c>
      <c r="AG47" s="14" t="s">
        <v>398</v>
      </c>
      <c r="AH47" s="14" t="s">
        <v>398</v>
      </c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 t="s">
        <v>398</v>
      </c>
      <c r="AB48" s="14" t="s">
        <v>398</v>
      </c>
      <c r="AC48" s="14" t="s">
        <v>398</v>
      </c>
      <c r="AD48" s="14" t="s">
        <v>398</v>
      </c>
      <c r="AE48" s="14" t="s">
        <v>398</v>
      </c>
      <c r="AF48" s="14" t="s">
        <v>398</v>
      </c>
      <c r="AG48" s="14" t="s">
        <v>398</v>
      </c>
      <c r="AH48" s="14" t="s">
        <v>398</v>
      </c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 t="s">
        <v>398</v>
      </c>
      <c r="AB49" s="14" t="s">
        <v>398</v>
      </c>
      <c r="AC49" s="14" t="s">
        <v>398</v>
      </c>
      <c r="AD49" s="14" t="s">
        <v>398</v>
      </c>
      <c r="AE49" s="14" t="s">
        <v>398</v>
      </c>
      <c r="AF49" s="14" t="s">
        <v>398</v>
      </c>
      <c r="AG49" s="14" t="s">
        <v>398</v>
      </c>
      <c r="AH49" s="14" t="s">
        <v>398</v>
      </c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1</v>
      </c>
      <c r="AA52" s="50">
        <f t="shared" si="1"/>
        <v>0.91489361702127658</v>
      </c>
      <c r="AB52" s="50">
        <f t="shared" ref="AB52:AM52" si="2">(COUNTIF(AB3:AB49,"√") + COUNTIF(AB3:AB49,"AL"))/47</f>
        <v>1</v>
      </c>
      <c r="AC52" s="50">
        <f t="shared" si="2"/>
        <v>1</v>
      </c>
      <c r="AD52" s="50">
        <f t="shared" si="2"/>
        <v>1</v>
      </c>
      <c r="AE52" s="50">
        <f t="shared" si="2"/>
        <v>1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42</v>
      </c>
      <c r="AB53" s="51">
        <f t="shared" ref="AB53:AM53" si="6">COUNTIF(AB3:AB49,"√")+COUNTIF(AB3:AB49,"L")</f>
        <v>47</v>
      </c>
      <c r="AC53" s="51">
        <f t="shared" si="6"/>
        <v>46</v>
      </c>
      <c r="AD53" s="51">
        <f t="shared" si="6"/>
        <v>46</v>
      </c>
      <c r="AE53" s="51">
        <f t="shared" si="6"/>
        <v>47</v>
      </c>
      <c r="AF53" s="51">
        <f t="shared" si="6"/>
        <v>47</v>
      </c>
      <c r="AG53" s="51">
        <f t="shared" si="6"/>
        <v>47</v>
      </c>
      <c r="AH53" s="51">
        <f t="shared" si="6"/>
        <v>46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1</v>
      </c>
      <c r="AA54" s="51">
        <f t="shared" si="9"/>
        <v>1</v>
      </c>
      <c r="AB54" s="51">
        <f t="shared" ref="AB54:AM54" si="10">COUNTIF(AB3:AB49,"AL")</f>
        <v>0</v>
      </c>
      <c r="AC54" s="51">
        <f t="shared" si="10"/>
        <v>1</v>
      </c>
      <c r="AD54" s="51">
        <f t="shared" si="10"/>
        <v>1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1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4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0.98936170212765961</v>
      </c>
    </row>
    <row r="56" spans="1:90" s="11" customFormat="1">
      <c r="C56" s="27"/>
      <c r="CL56" s="34"/>
    </row>
    <row r="57" spans="1:90" ht="15.6">
      <c r="B57" s="61" t="s">
        <v>19</v>
      </c>
      <c r="C57" s="61"/>
      <c r="D57" s="6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41</v>
      </c>
      <c r="AB57" s="46">
        <f t="shared" ref="AB57:AM57" si="18">WEEKNUM(AB2)</f>
        <v>41</v>
      </c>
      <c r="AC57" s="46">
        <f t="shared" si="18"/>
        <v>41</v>
      </c>
      <c r="AD57" s="46">
        <f t="shared" si="18"/>
        <v>42</v>
      </c>
      <c r="AE57" s="46">
        <f t="shared" si="18"/>
        <v>42</v>
      </c>
      <c r="AF57" s="46">
        <f t="shared" si="18"/>
        <v>42</v>
      </c>
      <c r="AG57" s="46">
        <f t="shared" si="18"/>
        <v>43</v>
      </c>
      <c r="AH57" s="46">
        <f t="shared" si="18"/>
        <v>43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opLeftCell="B1" zoomScale="115" zoomScaleNormal="115" workbookViewId="0">
      <selection activeCell="AD2" sqref="AD2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2" t="s">
        <v>21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468</v>
      </c>
      <c r="X1" s="1" t="s">
        <v>468</v>
      </c>
      <c r="Y1" s="1" t="s">
        <v>468</v>
      </c>
      <c r="Z1" s="1" t="s">
        <v>444</v>
      </c>
      <c r="AA1" s="1" t="s">
        <v>444</v>
      </c>
      <c r="AB1" s="1" t="s">
        <v>444</v>
      </c>
      <c r="AC1" s="1" t="s">
        <v>444</v>
      </c>
      <c r="AD1" s="1" t="s">
        <v>444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455</v>
      </c>
      <c r="T2" s="9" t="s">
        <v>455</v>
      </c>
      <c r="U2" s="9" t="s">
        <v>459</v>
      </c>
      <c r="V2" s="9" t="s">
        <v>462</v>
      </c>
      <c r="W2" s="9" t="s">
        <v>473</v>
      </c>
      <c r="X2" s="9" t="s">
        <v>472</v>
      </c>
      <c r="Y2" s="9" t="s">
        <v>472</v>
      </c>
      <c r="Z2" s="9" t="s">
        <v>475</v>
      </c>
      <c r="AA2" s="9" t="s">
        <v>480</v>
      </c>
      <c r="AB2" s="9" t="s">
        <v>483</v>
      </c>
      <c r="AC2" s="9" t="s">
        <v>487</v>
      </c>
      <c r="AD2" s="9" t="s">
        <v>490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461</v>
      </c>
      <c r="V3" s="14" t="s">
        <v>461</v>
      </c>
      <c r="W3" s="14" t="s">
        <v>398</v>
      </c>
      <c r="X3" s="14" t="s">
        <v>398</v>
      </c>
      <c r="Y3" s="14" t="s">
        <v>398</v>
      </c>
      <c r="Z3" s="14" t="s">
        <v>398</v>
      </c>
      <c r="AA3" s="14" t="s">
        <v>398</v>
      </c>
      <c r="AB3" s="14" t="s">
        <v>398</v>
      </c>
      <c r="AC3" s="14" t="s">
        <v>398</v>
      </c>
      <c r="AD3" s="14" t="s">
        <v>398</v>
      </c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461</v>
      </c>
      <c r="W4" s="54" t="s">
        <v>470</v>
      </c>
      <c r="X4" s="14" t="s">
        <v>398</v>
      </c>
      <c r="Y4" s="14" t="s">
        <v>398</v>
      </c>
      <c r="Z4" s="14" t="s">
        <v>398</v>
      </c>
      <c r="AA4" s="14" t="s">
        <v>398</v>
      </c>
      <c r="AB4" s="14" t="s">
        <v>398</v>
      </c>
      <c r="AC4" s="14" t="s">
        <v>398</v>
      </c>
      <c r="AD4" s="14" t="s">
        <v>398</v>
      </c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461</v>
      </c>
      <c r="W5" s="14" t="s">
        <v>398</v>
      </c>
      <c r="X5" s="14" t="s">
        <v>398</v>
      </c>
      <c r="Y5" s="14" t="s">
        <v>398</v>
      </c>
      <c r="Z5" s="14" t="s">
        <v>398</v>
      </c>
      <c r="AA5" s="14" t="s">
        <v>398</v>
      </c>
      <c r="AB5" s="14" t="s">
        <v>398</v>
      </c>
      <c r="AC5" s="14" t="s">
        <v>398</v>
      </c>
      <c r="AD5" s="14" t="s">
        <v>398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461</v>
      </c>
      <c r="W6" s="14" t="s">
        <v>398</v>
      </c>
      <c r="X6" s="14" t="s">
        <v>398</v>
      </c>
      <c r="Y6" s="14" t="s">
        <v>398</v>
      </c>
      <c r="Z6" s="14" t="s">
        <v>398</v>
      </c>
      <c r="AA6" s="14" t="s">
        <v>398</v>
      </c>
      <c r="AB6" s="14" t="s">
        <v>484</v>
      </c>
      <c r="AC6" s="14" t="s">
        <v>398</v>
      </c>
      <c r="AD6" s="14" t="s">
        <v>398</v>
      </c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461</v>
      </c>
      <c r="W7" s="14" t="s">
        <v>398</v>
      </c>
      <c r="X7" s="14" t="s">
        <v>398</v>
      </c>
      <c r="Y7" s="14" t="s">
        <v>398</v>
      </c>
      <c r="Z7" s="14" t="s">
        <v>398</v>
      </c>
      <c r="AA7" s="14" t="s">
        <v>398</v>
      </c>
      <c r="AB7" s="14" t="s">
        <v>398</v>
      </c>
      <c r="AC7" s="14" t="s">
        <v>398</v>
      </c>
      <c r="AD7" s="14" t="s">
        <v>398</v>
      </c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461</v>
      </c>
      <c r="W8" s="54" t="s">
        <v>470</v>
      </c>
      <c r="X8" s="14" t="s">
        <v>398</v>
      </c>
      <c r="Y8" s="14" t="s">
        <v>398</v>
      </c>
      <c r="Z8" s="14" t="s">
        <v>398</v>
      </c>
      <c r="AA8" s="14" t="s">
        <v>398</v>
      </c>
      <c r="AB8" s="14" t="s">
        <v>398</v>
      </c>
      <c r="AC8" s="14" t="s">
        <v>398</v>
      </c>
      <c r="AD8" s="14" t="s">
        <v>398</v>
      </c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461</v>
      </c>
      <c r="W9" s="14" t="s">
        <v>398</v>
      </c>
      <c r="X9" s="14" t="s">
        <v>398</v>
      </c>
      <c r="Y9" s="14" t="s">
        <v>398</v>
      </c>
      <c r="Z9" s="14" t="s">
        <v>398</v>
      </c>
      <c r="AA9" s="14" t="s">
        <v>398</v>
      </c>
      <c r="AB9" s="14" t="s">
        <v>398</v>
      </c>
      <c r="AC9" s="14" t="s">
        <v>398</v>
      </c>
      <c r="AD9" s="14" t="s">
        <v>398</v>
      </c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461</v>
      </c>
      <c r="W10" s="14" t="s">
        <v>398</v>
      </c>
      <c r="X10" s="14" t="s">
        <v>398</v>
      </c>
      <c r="Y10" s="14" t="s">
        <v>398</v>
      </c>
      <c r="Z10" s="14" t="s">
        <v>398</v>
      </c>
      <c r="AA10" s="14" t="s">
        <v>398</v>
      </c>
      <c r="AB10" s="14" t="s">
        <v>398</v>
      </c>
      <c r="AC10" s="14" t="s">
        <v>398</v>
      </c>
      <c r="AD10" s="14" t="s">
        <v>398</v>
      </c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461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 t="s">
        <v>398</v>
      </c>
      <c r="AB11" s="14" t="s">
        <v>398</v>
      </c>
      <c r="AC11" s="14" t="s">
        <v>398</v>
      </c>
      <c r="AD11" s="14" t="s">
        <v>398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461</v>
      </c>
      <c r="W12" s="14" t="s">
        <v>398</v>
      </c>
      <c r="X12" s="14" t="s">
        <v>398</v>
      </c>
      <c r="Y12" s="14" t="s">
        <v>398</v>
      </c>
      <c r="Z12" s="14" t="s">
        <v>398</v>
      </c>
      <c r="AA12" s="14" t="s">
        <v>398</v>
      </c>
      <c r="AB12" s="14" t="s">
        <v>398</v>
      </c>
      <c r="AC12" s="14" t="s">
        <v>398</v>
      </c>
      <c r="AD12" s="14" t="s">
        <v>398</v>
      </c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461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 t="s">
        <v>398</v>
      </c>
      <c r="AB13" s="14" t="s">
        <v>398</v>
      </c>
      <c r="AC13" s="14" t="s">
        <v>398</v>
      </c>
      <c r="AD13" s="14" t="s">
        <v>398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461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 t="s">
        <v>398</v>
      </c>
      <c r="AB14" s="14" t="s">
        <v>398</v>
      </c>
      <c r="AC14" s="14" t="s">
        <v>398</v>
      </c>
      <c r="AD14" s="14" t="s">
        <v>398</v>
      </c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461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 t="s">
        <v>398</v>
      </c>
      <c r="AB15" s="14" t="s">
        <v>398</v>
      </c>
      <c r="AC15" s="14" t="s">
        <v>398</v>
      </c>
      <c r="AD15" s="14" t="s">
        <v>398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461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54" t="s">
        <v>481</v>
      </c>
      <c r="AB16" s="54" t="s">
        <v>485</v>
      </c>
      <c r="AC16" s="14" t="s">
        <v>398</v>
      </c>
      <c r="AD16" s="14" t="s">
        <v>398</v>
      </c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461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 t="s">
        <v>398</v>
      </c>
      <c r="AB17" s="14" t="s">
        <v>398</v>
      </c>
      <c r="AC17" s="14" t="s">
        <v>398</v>
      </c>
      <c r="AD17" s="14" t="s">
        <v>398</v>
      </c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461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14" t="s">
        <v>398</v>
      </c>
      <c r="AB18" s="14" t="s">
        <v>398</v>
      </c>
      <c r="AC18" s="14" t="s">
        <v>398</v>
      </c>
      <c r="AD18" s="14" t="s">
        <v>398</v>
      </c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461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 t="s">
        <v>398</v>
      </c>
      <c r="AB19" s="14" t="s">
        <v>398</v>
      </c>
      <c r="AC19" s="14" t="s">
        <v>398</v>
      </c>
      <c r="AD19" s="14" t="s">
        <v>398</v>
      </c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456</v>
      </c>
      <c r="T20" s="54" t="s">
        <v>456</v>
      </c>
      <c r="U20" s="54" t="s">
        <v>460</v>
      </c>
      <c r="V20" s="54" t="s">
        <v>464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 t="s">
        <v>398</v>
      </c>
      <c r="AB20" s="14" t="s">
        <v>398</v>
      </c>
      <c r="AC20" s="14" t="s">
        <v>398</v>
      </c>
      <c r="AD20" s="14" t="s">
        <v>398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461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 t="s">
        <v>398</v>
      </c>
      <c r="AB21" s="14" t="s">
        <v>398</v>
      </c>
      <c r="AC21" s="14" t="s">
        <v>398</v>
      </c>
      <c r="AD21" s="14" t="s">
        <v>398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461</v>
      </c>
      <c r="W22" s="14" t="s">
        <v>398</v>
      </c>
      <c r="X22" s="14" t="s">
        <v>398</v>
      </c>
      <c r="Y22" s="14" t="s">
        <v>398</v>
      </c>
      <c r="Z22" s="54" t="s">
        <v>476</v>
      </c>
      <c r="AA22" s="54" t="s">
        <v>481</v>
      </c>
      <c r="AB22" s="54" t="s">
        <v>485</v>
      </c>
      <c r="AC22" s="14" t="s">
        <v>398</v>
      </c>
      <c r="AD22" s="14" t="s">
        <v>398</v>
      </c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461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14" t="s">
        <v>398</v>
      </c>
      <c r="AB23" s="14" t="s">
        <v>398</v>
      </c>
      <c r="AC23" s="14" t="s">
        <v>398</v>
      </c>
      <c r="AD23" s="14" t="s">
        <v>398</v>
      </c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461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 t="s">
        <v>398</v>
      </c>
      <c r="AB24" s="14" t="s">
        <v>398</v>
      </c>
      <c r="AC24" s="14" t="s">
        <v>398</v>
      </c>
      <c r="AD24" s="14" t="s">
        <v>398</v>
      </c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461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 t="s">
        <v>398</v>
      </c>
      <c r="AB25" s="14" t="s">
        <v>398</v>
      </c>
      <c r="AC25" s="14" t="s">
        <v>398</v>
      </c>
      <c r="AD25" s="14" t="s">
        <v>398</v>
      </c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461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 t="s">
        <v>398</v>
      </c>
      <c r="AB26" s="14" t="s">
        <v>398</v>
      </c>
      <c r="AC26" s="14" t="s">
        <v>398</v>
      </c>
      <c r="AD26" s="14" t="s">
        <v>398</v>
      </c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461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 t="s">
        <v>398</v>
      </c>
      <c r="AB27" s="54" t="s">
        <v>403</v>
      </c>
      <c r="AC27" s="14" t="s">
        <v>398</v>
      </c>
      <c r="AD27" s="14" t="s">
        <v>398</v>
      </c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461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 t="s">
        <v>398</v>
      </c>
      <c r="AB28" s="14" t="s">
        <v>398</v>
      </c>
      <c r="AC28" s="14" t="s">
        <v>398</v>
      </c>
      <c r="AD28" s="14" t="s">
        <v>398</v>
      </c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461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 t="s">
        <v>398</v>
      </c>
      <c r="AB29" s="14" t="s">
        <v>398</v>
      </c>
      <c r="AC29" s="14" t="s">
        <v>398</v>
      </c>
      <c r="AD29" s="14" t="s">
        <v>398</v>
      </c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461</v>
      </c>
      <c r="W30" s="54" t="s">
        <v>470</v>
      </c>
      <c r="X30" s="14" t="s">
        <v>398</v>
      </c>
      <c r="Y30" s="14" t="s">
        <v>398</v>
      </c>
      <c r="Z30" s="14" t="s">
        <v>398</v>
      </c>
      <c r="AA30" s="14" t="s">
        <v>398</v>
      </c>
      <c r="AB30" s="14" t="s">
        <v>398</v>
      </c>
      <c r="AC30" s="14" t="s">
        <v>398</v>
      </c>
      <c r="AD30" s="14" t="s">
        <v>398</v>
      </c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461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 t="s">
        <v>398</v>
      </c>
      <c r="AB31" s="14" t="s">
        <v>398</v>
      </c>
      <c r="AC31" s="14" t="s">
        <v>398</v>
      </c>
      <c r="AD31" s="14" t="s">
        <v>398</v>
      </c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461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 t="s">
        <v>398</v>
      </c>
      <c r="AB32" s="14" t="s">
        <v>398</v>
      </c>
      <c r="AC32" s="14" t="s">
        <v>398</v>
      </c>
      <c r="AD32" s="14" t="s">
        <v>398</v>
      </c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461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14" t="s">
        <v>398</v>
      </c>
      <c r="AB33" s="14" t="s">
        <v>398</v>
      </c>
      <c r="AC33" s="14" t="s">
        <v>398</v>
      </c>
      <c r="AD33" s="14" t="s">
        <v>398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461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 t="s">
        <v>398</v>
      </c>
      <c r="AB34" s="14" t="s">
        <v>398</v>
      </c>
      <c r="AC34" s="14" t="s">
        <v>398</v>
      </c>
      <c r="AD34" s="14" t="s">
        <v>398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461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 t="s">
        <v>398</v>
      </c>
      <c r="AB35" s="14" t="s">
        <v>398</v>
      </c>
      <c r="AC35" s="14" t="s">
        <v>398</v>
      </c>
      <c r="AD35" s="14" t="s">
        <v>398</v>
      </c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460</v>
      </c>
      <c r="V36" s="54" t="s">
        <v>464</v>
      </c>
      <c r="W36" s="53" t="s">
        <v>474</v>
      </c>
      <c r="X36" s="14" t="s">
        <v>398</v>
      </c>
      <c r="Y36" s="14" t="s">
        <v>398</v>
      </c>
      <c r="Z36" s="14" t="s">
        <v>398</v>
      </c>
      <c r="AA36" s="14" t="s">
        <v>398</v>
      </c>
      <c r="AB36" s="14" t="s">
        <v>398</v>
      </c>
      <c r="AC36" s="14" t="s">
        <v>398</v>
      </c>
      <c r="AD36" s="14" t="s">
        <v>398</v>
      </c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0.96153846153846156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461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 t="s">
        <v>398</v>
      </c>
      <c r="AB37" s="14" t="s">
        <v>398</v>
      </c>
      <c r="AC37" s="14" t="s">
        <v>398</v>
      </c>
      <c r="AD37" s="14" t="s">
        <v>398</v>
      </c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461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 t="s">
        <v>398</v>
      </c>
      <c r="AB38" s="14" t="s">
        <v>398</v>
      </c>
      <c r="AC38" s="14" t="s">
        <v>398</v>
      </c>
      <c r="AD38" s="14" t="s">
        <v>398</v>
      </c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461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 t="s">
        <v>398</v>
      </c>
      <c r="AB39" s="14" t="s">
        <v>398</v>
      </c>
      <c r="AC39" s="14" t="s">
        <v>398</v>
      </c>
      <c r="AD39" s="14" t="s">
        <v>398</v>
      </c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461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 t="s">
        <v>398</v>
      </c>
      <c r="AB40" s="14" t="s">
        <v>398</v>
      </c>
      <c r="AC40" s="14" t="s">
        <v>398</v>
      </c>
      <c r="AD40" s="14" t="s">
        <v>398</v>
      </c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461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 t="s">
        <v>398</v>
      </c>
      <c r="AB41" s="14" t="s">
        <v>398</v>
      </c>
      <c r="AC41" s="14" t="s">
        <v>398</v>
      </c>
      <c r="AD41" s="14" t="s">
        <v>398</v>
      </c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461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 t="s">
        <v>398</v>
      </c>
      <c r="AB42" s="14" t="s">
        <v>398</v>
      </c>
      <c r="AC42" s="14" t="s">
        <v>398</v>
      </c>
      <c r="AD42" s="14" t="s">
        <v>398</v>
      </c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461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 t="s">
        <v>398</v>
      </c>
      <c r="AB43" s="14" t="s">
        <v>398</v>
      </c>
      <c r="AC43" s="14" t="s">
        <v>398</v>
      </c>
      <c r="AD43" s="14" t="s">
        <v>398</v>
      </c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461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 t="s">
        <v>398</v>
      </c>
      <c r="AB44" s="14" t="s">
        <v>398</v>
      </c>
      <c r="AC44" s="14" t="s">
        <v>398</v>
      </c>
      <c r="AD44" s="14" t="s">
        <v>398</v>
      </c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461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 t="s">
        <v>398</v>
      </c>
      <c r="AB45" s="14" t="s">
        <v>398</v>
      </c>
      <c r="AC45" s="14" t="s">
        <v>398</v>
      </c>
      <c r="AD45" s="14" t="s">
        <v>398</v>
      </c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461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 t="s">
        <v>398</v>
      </c>
      <c r="AB46" s="14" t="s">
        <v>398</v>
      </c>
      <c r="AC46" s="14" t="s">
        <v>398</v>
      </c>
      <c r="AD46" s="14" t="s">
        <v>398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461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 t="s">
        <v>398</v>
      </c>
      <c r="AB47" s="14" t="s">
        <v>398</v>
      </c>
      <c r="AC47" s="54" t="s">
        <v>488</v>
      </c>
      <c r="AD47" s="14" t="s">
        <v>398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461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 t="s">
        <v>398</v>
      </c>
      <c r="AB48" s="14" t="s">
        <v>398</v>
      </c>
      <c r="AC48" s="14" t="s">
        <v>398</v>
      </c>
      <c r="AD48" s="14" t="s">
        <v>398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461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 t="s">
        <v>398</v>
      </c>
      <c r="AB49" s="14" t="s">
        <v>398</v>
      </c>
      <c r="AC49" s="14" t="s">
        <v>398</v>
      </c>
      <c r="AD49" s="14" t="s">
        <v>398</v>
      </c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0.97872340425531912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43</v>
      </c>
      <c r="X54" s="51">
        <f t="shared" si="6"/>
        <v>47</v>
      </c>
      <c r="Y54" s="51">
        <f t="shared" si="6"/>
        <v>47</v>
      </c>
      <c r="Z54" s="51">
        <f t="shared" si="6"/>
        <v>46</v>
      </c>
      <c r="AA54" s="51">
        <f t="shared" si="6"/>
        <v>45</v>
      </c>
      <c r="AB54" s="51">
        <f t="shared" si="6"/>
        <v>44</v>
      </c>
      <c r="AC54" s="51">
        <f t="shared" si="6"/>
        <v>46</v>
      </c>
      <c r="AD54" s="51">
        <f t="shared" si="6"/>
        <v>47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3</v>
      </c>
      <c r="X55" s="51">
        <f t="shared" si="11"/>
        <v>0</v>
      </c>
      <c r="Y55" s="51">
        <f t="shared" si="11"/>
        <v>0</v>
      </c>
      <c r="Z55" s="51">
        <f t="shared" si="11"/>
        <v>1</v>
      </c>
      <c r="AA55" s="51">
        <f t="shared" si="11"/>
        <v>2</v>
      </c>
      <c r="AB55" s="51">
        <f t="shared" si="11"/>
        <v>3</v>
      </c>
      <c r="AC55" s="51">
        <f t="shared" si="11"/>
        <v>1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1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0.99906191369606001</v>
      </c>
    </row>
    <row r="57" spans="1:90" s="11" customFormat="1">
      <c r="C57" s="27"/>
      <c r="CL57" s="34"/>
    </row>
    <row r="58" spans="1:90" s="11" customFormat="1" ht="15.6">
      <c r="B58" s="61" t="s">
        <v>19</v>
      </c>
      <c r="C58" s="61"/>
      <c r="D58" s="6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41</v>
      </c>
      <c r="X58" s="46">
        <f t="shared" si="21"/>
        <v>41</v>
      </c>
      <c r="Y58" s="46">
        <f t="shared" si="21"/>
        <v>41</v>
      </c>
      <c r="Z58" s="46">
        <f t="shared" si="21"/>
        <v>42</v>
      </c>
      <c r="AA58" s="46">
        <f t="shared" si="21"/>
        <v>42</v>
      </c>
      <c r="AB58" s="46">
        <f t="shared" si="21"/>
        <v>42</v>
      </c>
      <c r="AC58" s="46">
        <f t="shared" si="21"/>
        <v>43</v>
      </c>
      <c r="AD58" s="46">
        <f t="shared" si="21"/>
        <v>43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58"/>
  <sheetViews>
    <sheetView topLeftCell="J34" zoomScale="110" zoomScaleNormal="110" workbookViewId="0">
      <selection activeCell="P10" sqref="P10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765625" style="11" bestFit="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8" width="6.4609375" style="11" customWidth="1"/>
    <col min="29" max="29" width="6.23046875" style="11" customWidth="1"/>
    <col min="30" max="30" width="6.4609375" style="11" customWidth="1"/>
    <col min="31" max="33" width="6.07421875" style="11" customWidth="1"/>
    <col min="34" max="34" width="7.3828125" style="34" customWidth="1"/>
    <col min="35" max="35" width="7.3828125" style="11" customWidth="1"/>
    <col min="36" max="36" width="6.23046875" style="11" customWidth="1"/>
    <col min="37" max="38" width="6.4609375" style="11" customWidth="1"/>
    <col min="39" max="39" width="6.23046875" style="11" customWidth="1"/>
    <col min="40" max="40" width="6.4609375" style="11" customWidth="1"/>
    <col min="41" max="53" width="6.07421875" style="11" customWidth="1"/>
    <col min="54" max="54" width="7.3828125" style="34" customWidth="1"/>
    <col min="55" max="55" width="7.3828125" style="11" customWidth="1"/>
    <col min="56" max="56" width="6.23046875" style="11" customWidth="1"/>
    <col min="57" max="58" width="6.4609375" style="11" customWidth="1"/>
    <col min="59" max="59" width="6.23046875" style="11" customWidth="1"/>
    <col min="60" max="61" width="6.4609375" style="11" customWidth="1"/>
    <col min="62" max="62" width="6.23046875" style="11" customWidth="1"/>
    <col min="63" max="63" width="6.4609375" style="11" customWidth="1"/>
    <col min="64" max="64" width="4.4609375" style="11" bestFit="1" customWidth="1"/>
    <col min="65" max="65" width="6.23046875" style="11" customWidth="1"/>
    <col min="66" max="67" width="6.4609375" style="11" customWidth="1"/>
    <col min="68" max="68" width="6.23046875" style="11" customWidth="1"/>
    <col min="69" max="70" width="6.4609375" style="11" customWidth="1"/>
    <col min="71" max="71" width="6.23046875" style="11" customWidth="1"/>
    <col min="72" max="73" width="6.4609375" style="11" customWidth="1"/>
    <col min="74" max="313" width="16.69140625" style="11"/>
    <col min="314" max="16384" width="16.69140625" style="35"/>
  </cols>
  <sheetData>
    <row r="1" spans="1:16368" s="5" customFormat="1" ht="17.399999999999999">
      <c r="A1" s="62" t="s">
        <v>20</v>
      </c>
      <c r="B1" s="62"/>
      <c r="C1" s="62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pans="1:16368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 t="s">
        <v>442</v>
      </c>
      <c r="U2" s="9" t="s">
        <v>465</v>
      </c>
      <c r="V2" s="9" t="s">
        <v>448</v>
      </c>
      <c r="W2" s="9" t="s">
        <v>450</v>
      </c>
      <c r="X2" s="9" t="s">
        <v>451</v>
      </c>
      <c r="Y2" s="9" t="s">
        <v>466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 t="s">
        <v>8</v>
      </c>
    </row>
    <row r="3" spans="1:16368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53" t="s">
        <v>404</v>
      </c>
      <c r="T3" s="53" t="s">
        <v>404</v>
      </c>
      <c r="U3" s="53" t="s">
        <v>404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f t="shared" ref="BV3:BV50" si="0">(COUNTIF(E3:BU3,"√") + COUNTIF(E3:BU3,"AL"))/COUNTA(E3:BU3)</f>
        <v>0</v>
      </c>
    </row>
    <row r="4" spans="1:16368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>
        <f t="shared" si="0"/>
        <v>1</v>
      </c>
    </row>
    <row r="5" spans="1:16368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>
        <f t="shared" si="0"/>
        <v>1</v>
      </c>
    </row>
    <row r="6" spans="1:16368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5">
        <f t="shared" si="0"/>
        <v>1</v>
      </c>
    </row>
    <row r="7" spans="1:16368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5">
        <f t="shared" si="0"/>
        <v>1</v>
      </c>
    </row>
    <row r="8" spans="1:16368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5">
        <f t="shared" si="0"/>
        <v>1</v>
      </c>
    </row>
    <row r="9" spans="1:16368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5">
        <f t="shared" si="0"/>
        <v>1</v>
      </c>
    </row>
    <row r="10" spans="1:16368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>
        <f t="shared" si="0"/>
        <v>1</v>
      </c>
    </row>
    <row r="11" spans="1:16368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5">
        <f t="shared" si="0"/>
        <v>1</v>
      </c>
    </row>
    <row r="12" spans="1:16368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5">
        <f t="shared" si="0"/>
        <v>1</v>
      </c>
    </row>
    <row r="13" spans="1:16368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>
        <f t="shared" si="0"/>
        <v>1</v>
      </c>
    </row>
    <row r="14" spans="1:16368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>
        <f t="shared" si="0"/>
        <v>1</v>
      </c>
    </row>
    <row r="15" spans="1:16368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>
        <f t="shared" si="0"/>
        <v>1</v>
      </c>
    </row>
    <row r="16" spans="1:16368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>
        <f t="shared" si="0"/>
        <v>1</v>
      </c>
    </row>
    <row r="17" spans="1:74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5">
        <f t="shared" si="0"/>
        <v>1</v>
      </c>
    </row>
    <row r="18" spans="1:74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5">
        <f t="shared" si="0"/>
        <v>1</v>
      </c>
    </row>
    <row r="19" spans="1:74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5">
        <f t="shared" si="0"/>
        <v>1</v>
      </c>
    </row>
    <row r="20" spans="1:74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5">
        <f t="shared" si="0"/>
        <v>1</v>
      </c>
    </row>
    <row r="21" spans="1:74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5">
        <f t="shared" si="0"/>
        <v>1</v>
      </c>
    </row>
    <row r="22" spans="1:74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5">
        <f t="shared" si="0"/>
        <v>1</v>
      </c>
    </row>
    <row r="23" spans="1:74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>
        <f t="shared" si="0"/>
        <v>1</v>
      </c>
    </row>
    <row r="24" spans="1:74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5">
        <f t="shared" si="0"/>
        <v>1</v>
      </c>
    </row>
    <row r="25" spans="1:74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5">
        <f t="shared" si="0"/>
        <v>1</v>
      </c>
    </row>
    <row r="26" spans="1:74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5">
        <f t="shared" si="0"/>
        <v>1</v>
      </c>
    </row>
    <row r="27" spans="1:74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5">
        <f t="shared" si="0"/>
        <v>1</v>
      </c>
    </row>
    <row r="28" spans="1:74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5">
        <f t="shared" si="0"/>
        <v>1</v>
      </c>
    </row>
    <row r="29" spans="1:74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>
        <f t="shared" si="0"/>
        <v>1</v>
      </c>
    </row>
    <row r="30" spans="1:74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5">
        <f t="shared" si="0"/>
        <v>1</v>
      </c>
    </row>
    <row r="31" spans="1:74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5">
        <f t="shared" si="0"/>
        <v>1</v>
      </c>
    </row>
    <row r="32" spans="1:74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5">
        <f t="shared" si="0"/>
        <v>1</v>
      </c>
    </row>
    <row r="33" spans="1:74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5">
        <f t="shared" si="0"/>
        <v>1</v>
      </c>
    </row>
    <row r="34" spans="1:74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5">
        <f t="shared" si="0"/>
        <v>1</v>
      </c>
    </row>
    <row r="35" spans="1:74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5">
        <f t="shared" si="0"/>
        <v>1</v>
      </c>
    </row>
    <row r="36" spans="1:74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5">
        <f t="shared" si="0"/>
        <v>1</v>
      </c>
    </row>
    <row r="37" spans="1:74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36" t="s">
        <v>3</v>
      </c>
      <c r="T37" s="36" t="s">
        <v>3</v>
      </c>
      <c r="U37" s="36" t="s">
        <v>3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5">
        <f t="shared" si="0"/>
        <v>1</v>
      </c>
    </row>
    <row r="38" spans="1:74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5">
        <f t="shared" si="0"/>
        <v>1</v>
      </c>
    </row>
    <row r="39" spans="1:74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5">
        <f t="shared" si="0"/>
        <v>1</v>
      </c>
    </row>
    <row r="40" spans="1:74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>
        <f t="shared" si="0"/>
        <v>1</v>
      </c>
    </row>
    <row r="41" spans="1:74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5">
        <f t="shared" si="0"/>
        <v>1</v>
      </c>
    </row>
    <row r="42" spans="1:74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5">
        <f t="shared" si="0"/>
        <v>1</v>
      </c>
    </row>
    <row r="43" spans="1:74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>
        <f t="shared" si="0"/>
        <v>1</v>
      </c>
    </row>
    <row r="44" spans="1:74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>
        <f t="shared" si="0"/>
        <v>1</v>
      </c>
    </row>
    <row r="45" spans="1:74" s="11" customFormat="1" ht="17.399999999999999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3</v>
      </c>
      <c r="T45" s="36" t="s">
        <v>3</v>
      </c>
      <c r="U45" s="36" t="s">
        <v>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>
        <f t="shared" si="0"/>
        <v>1</v>
      </c>
    </row>
    <row r="46" spans="1:74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>
        <f t="shared" si="0"/>
        <v>1</v>
      </c>
    </row>
    <row r="47" spans="1:74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>
        <f t="shared" si="0"/>
        <v>1</v>
      </c>
    </row>
    <row r="48" spans="1:74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>
        <f t="shared" si="0"/>
        <v>1</v>
      </c>
    </row>
    <row r="49" spans="1:74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>
        <f t="shared" si="0"/>
        <v>1</v>
      </c>
    </row>
    <row r="50" spans="1:74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>
        <f t="shared" si="0"/>
        <v>1</v>
      </c>
    </row>
    <row r="51" spans="1:74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1"/>
    </row>
    <row r="52" spans="1:74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6"/>
    </row>
    <row r="53" spans="1:74" s="11" customFormat="1">
      <c r="B53" s="37" t="s">
        <v>13</v>
      </c>
      <c r="C53" s="38" t="s">
        <v>14</v>
      </c>
      <c r="D53" s="28"/>
      <c r="E53" s="29">
        <f t="shared" ref="E53:BU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D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0.97916666666666663</v>
      </c>
      <c r="V53" s="29">
        <f t="shared" ref="V53" si="3">(COUNTIF(V3:V50,"√") + COUNTIF(V3:V50,"AL"))/48</f>
        <v>0</v>
      </c>
      <c r="W53" s="29">
        <f t="shared" si="2"/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ref="AE53:BH53" si="4">(COUNTIF(AE3:AE50,"√") + COUNTIF(AE3:AE50,"AL"))/48</f>
        <v>0</v>
      </c>
      <c r="AF53" s="29">
        <f t="shared" si="4"/>
        <v>0</v>
      </c>
      <c r="AG53" s="29">
        <f t="shared" si="4"/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ref="AO53" si="5">(COUNTIF(AO3:AO50,"√") + COUNTIF(AO3:AO50,"AL"))/48</f>
        <v>0</v>
      </c>
      <c r="AP53" s="29">
        <f t="shared" si="4"/>
        <v>0</v>
      </c>
      <c r="AQ53" s="29">
        <f t="shared" si="4"/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15" t="s">
        <v>6</v>
      </c>
    </row>
    <row r="54" spans="1:74" s="11" customFormat="1">
      <c r="B54" s="36" t="s">
        <v>3</v>
      </c>
      <c r="C54" s="39" t="s">
        <v>10</v>
      </c>
      <c r="D54" s="28"/>
      <c r="E54" s="30">
        <f t="shared" ref="E54:BU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D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47</v>
      </c>
      <c r="T54" s="30">
        <f t="shared" si="7"/>
        <v>47</v>
      </c>
      <c r="U54" s="30">
        <f t="shared" si="7"/>
        <v>47</v>
      </c>
      <c r="V54" s="30">
        <f t="shared" ref="V54" si="8">COUNTIF(V3:V50,"√")</f>
        <v>0</v>
      </c>
      <c r="W54" s="30">
        <f t="shared" si="7"/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ref="AE54:BH54" si="9">COUNTIF(AE3:AE50,"√")</f>
        <v>0</v>
      </c>
      <c r="AF54" s="30">
        <f t="shared" si="9"/>
        <v>0</v>
      </c>
      <c r="AG54" s="30">
        <f t="shared" si="9"/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ref="AO54" si="10">COUNTIF(AO3:AO50,"√")</f>
        <v>0</v>
      </c>
      <c r="AP54" s="30">
        <f t="shared" si="9"/>
        <v>0</v>
      </c>
      <c r="AQ54" s="30">
        <f t="shared" si="9"/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6"/>
        <v>0</v>
      </c>
      <c r="BJ54" s="30">
        <f t="shared" si="6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15"/>
    </row>
    <row r="55" spans="1:74" s="11" customFormat="1">
      <c r="B55" s="36" t="s">
        <v>4</v>
      </c>
      <c r="C55" s="39" t="s">
        <v>12</v>
      </c>
      <c r="D55" s="28"/>
      <c r="E55" s="30">
        <f t="shared" ref="E55:BU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D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ref="V55" si="13">COUNTIF(V3:V50,"AL")</f>
        <v>0</v>
      </c>
      <c r="W55" s="30">
        <f t="shared" si="12"/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ref="AE55:BH55" si="14">COUNTIF(AE3:AE50,"AL")</f>
        <v>0</v>
      </c>
      <c r="AF55" s="30">
        <f t="shared" si="14"/>
        <v>0</v>
      </c>
      <c r="AG55" s="30">
        <f t="shared" si="14"/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ref="AO55" si="15">COUNTIF(AO3:AO50,"AL")</f>
        <v>0</v>
      </c>
      <c r="AP55" s="30">
        <f t="shared" si="14"/>
        <v>0</v>
      </c>
      <c r="AQ55" s="30">
        <f t="shared" si="14"/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1"/>
        <v>0</v>
      </c>
      <c r="BJ55" s="30">
        <f t="shared" si="11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1" t="s">
        <v>7</v>
      </c>
    </row>
    <row r="56" spans="1:74" s="11" customFormat="1">
      <c r="B56" s="36" t="s">
        <v>5</v>
      </c>
      <c r="C56" s="39" t="s">
        <v>11</v>
      </c>
      <c r="D56" s="28"/>
      <c r="E56" s="32">
        <f t="shared" ref="E56:BU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D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1</v>
      </c>
      <c r="T56" s="32">
        <f t="shared" si="17"/>
        <v>1</v>
      </c>
      <c r="U56" s="32">
        <f t="shared" si="17"/>
        <v>1</v>
      </c>
      <c r="V56" s="32">
        <f t="shared" ref="V56" si="18">COUNTIF(V3:V50,"A")</f>
        <v>0</v>
      </c>
      <c r="W56" s="32">
        <f t="shared" si="17"/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ref="AE56:BH56" si="19">COUNTIF(AE3:AE50,"A")</f>
        <v>0</v>
      </c>
      <c r="AF56" s="32">
        <f t="shared" si="19"/>
        <v>0</v>
      </c>
      <c r="AG56" s="32">
        <f t="shared" si="19"/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ref="AO56" si="20">COUNTIF(AO3:AO50,"A")</f>
        <v>0</v>
      </c>
      <c r="AP56" s="32">
        <f t="shared" si="19"/>
        <v>0</v>
      </c>
      <c r="AQ56" s="32">
        <f t="shared" si="19"/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6"/>
        <v>0</v>
      </c>
      <c r="BJ56" s="32">
        <f t="shared" si="16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3">
        <f>AVERAGE(BV3:BV50)</f>
        <v>0.97916666666666663</v>
      </c>
    </row>
    <row r="57" spans="1:74" s="11" customFormat="1">
      <c r="C57" s="27"/>
      <c r="L57" s="34"/>
      <c r="X57" s="34"/>
      <c r="AH57" s="34"/>
      <c r="BB57" s="34"/>
    </row>
    <row r="58" spans="1:74" s="11" customFormat="1" ht="15.6">
      <c r="B58" s="61" t="s">
        <v>19</v>
      </c>
      <c r="C58" s="61"/>
      <c r="D58" s="61"/>
      <c r="E58" s="46">
        <f t="shared" ref="E58:BU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D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40</v>
      </c>
      <c r="U58" s="46">
        <f t="shared" si="22"/>
        <v>41</v>
      </c>
      <c r="V58" s="46">
        <f t="shared" ref="V58" si="23">WEEKNUM(V2)</f>
        <v>41</v>
      </c>
      <c r="W58" s="46">
        <f t="shared" si="22"/>
        <v>41</v>
      </c>
      <c r="X58" s="46">
        <f t="shared" si="22"/>
        <v>41</v>
      </c>
      <c r="Y58" s="46">
        <f t="shared" si="22"/>
        <v>42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ref="AE58:BH58" si="24">WEEKNUM(AE2)</f>
        <v>0</v>
      </c>
      <c r="AF58" s="46">
        <f t="shared" si="24"/>
        <v>0</v>
      </c>
      <c r="AG58" s="46">
        <f t="shared" si="24"/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ref="AO58" si="25">WEEKNUM(AO2)</f>
        <v>0</v>
      </c>
      <c r="AP58" s="46">
        <f t="shared" si="24"/>
        <v>0</v>
      </c>
      <c r="AQ58" s="46">
        <f t="shared" si="24"/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1"/>
        <v>0</v>
      </c>
      <c r="BJ58" s="46">
        <f t="shared" si="21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58"/>
  <sheetViews>
    <sheetView zoomScaleNormal="100" workbookViewId="0">
      <pane xSplit="12" ySplit="14" topLeftCell="S15" activePane="bottomRight" state="frozen"/>
      <selection pane="topRight" activeCell="M1" sqref="M1"/>
      <selection pane="bottomLeft" activeCell="A15" sqref="A15"/>
      <selection pane="bottomRight" activeCell="Y7" sqref="Y7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hidden="1" customWidth="1"/>
    <col min="7" max="7" width="6" style="11" hidden="1" customWidth="1"/>
    <col min="8" max="8" width="5.765625" style="11" hidden="1" customWidth="1"/>
    <col min="9" max="9" width="6.765625" style="11" hidden="1" customWidth="1"/>
    <col min="10" max="10" width="6.23046875" style="11" hidden="1" customWidth="1"/>
    <col min="11" max="11" width="5.765625" style="11" hidden="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6" width="6.4609375" style="11" customWidth="1"/>
    <col min="27" max="27" width="6" style="11" customWidth="1"/>
    <col min="28" max="28" width="6.765625" style="11" customWidth="1"/>
    <col min="29" max="29" width="6.23046875" style="11" customWidth="1"/>
    <col min="30" max="30" width="6.4609375" style="11" customWidth="1"/>
    <col min="31" max="31" width="6.69140625" style="11" customWidth="1"/>
    <col min="32" max="32" width="5.765625" style="11" customWidth="1"/>
    <col min="33" max="33" width="6.4609375" style="34" customWidth="1"/>
    <col min="34" max="34" width="6" style="11" customWidth="1"/>
    <col min="35" max="35" width="6.4609375" style="11" customWidth="1"/>
    <col min="36" max="36" width="5.765625" style="11" customWidth="1"/>
    <col min="37" max="37" width="5.07421875" style="11" bestFit="1" customWidth="1"/>
    <col min="38" max="38" width="6.07421875" style="11" bestFit="1" customWidth="1"/>
    <col min="39" max="39" width="5.07421875" style="34" bestFit="1" customWidth="1"/>
    <col min="40" max="40" width="5.07421875" style="11" bestFit="1" customWidth="1"/>
    <col min="41" max="41" width="7.07421875" style="11" customWidth="1"/>
    <col min="42" max="43" width="6.69140625" style="11" customWidth="1"/>
    <col min="44" max="45" width="6.4609375" style="11" customWidth="1"/>
    <col min="46" max="46" width="6" style="11" customWidth="1"/>
    <col min="47" max="47" width="5.765625" style="11" customWidth="1"/>
    <col min="48" max="48" width="6.765625" style="11" customWidth="1"/>
    <col min="49" max="49" width="6.69140625" style="11" customWidth="1"/>
    <col min="50" max="50" width="6.23046875" style="11" customWidth="1"/>
    <col min="51" max="51" width="6.4609375" style="11" customWidth="1"/>
    <col min="52" max="52" width="6.69140625" style="11" customWidth="1"/>
    <col min="53" max="53" width="5.765625" style="11" customWidth="1"/>
    <col min="54" max="54" width="6.4609375" style="34" customWidth="1"/>
    <col min="55" max="55" width="6" style="11" customWidth="1"/>
    <col min="56" max="56" width="6.4609375" style="11" customWidth="1"/>
    <col min="57" max="57" width="5.765625" style="11" customWidth="1"/>
    <col min="58" max="58" width="6" style="11" customWidth="1"/>
    <col min="59" max="59" width="5.07421875" style="34" bestFit="1" customWidth="1"/>
    <col min="60" max="62" width="5.07421875" style="11" bestFit="1" customWidth="1"/>
    <col min="63" max="63" width="6.07421875" style="11" customWidth="1"/>
    <col min="64" max="64" width="5.07421875" style="34" bestFit="1" customWidth="1"/>
    <col min="65" max="67" width="5.07421875" style="11" bestFit="1" customWidth="1"/>
    <col min="68" max="68" width="6.07421875" style="11" bestFit="1" customWidth="1"/>
    <col min="69" max="69" width="5.07421875" style="34" bestFit="1" customWidth="1"/>
    <col min="70" max="73" width="5.07421875" style="11" bestFit="1" customWidth="1"/>
    <col min="74" max="313" width="16.69140625" style="11"/>
    <col min="314" max="16384" width="16.69140625" style="35"/>
  </cols>
  <sheetData>
    <row r="1" spans="1:16368" s="5" customFormat="1" ht="17.399999999999999">
      <c r="A1" s="62" t="s">
        <v>24</v>
      </c>
      <c r="B1" s="62"/>
      <c r="C1" s="62"/>
      <c r="D1" s="40" t="s">
        <v>223</v>
      </c>
      <c r="E1" s="1" t="s">
        <v>452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pans="1:16368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465</v>
      </c>
      <c r="W2" s="9" t="s">
        <v>445</v>
      </c>
      <c r="X2" s="9" t="s">
        <v>446</v>
      </c>
      <c r="Y2" s="9" t="s">
        <v>447</v>
      </c>
      <c r="Z2" s="9" t="s">
        <v>448</v>
      </c>
      <c r="AA2" s="9" t="s">
        <v>449</v>
      </c>
      <c r="AB2" s="9" t="s">
        <v>451</v>
      </c>
      <c r="AC2" s="9" t="s">
        <v>466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10" t="s">
        <v>8</v>
      </c>
    </row>
    <row r="3" spans="1:16368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5">
        <f t="shared" ref="BV3:BV50" si="0">(COUNTIF(E3:BU3,"√") + COUNTIF(E3:BU3,"AL"))/COUNTA(E3:BU3)</f>
        <v>1</v>
      </c>
    </row>
    <row r="4" spans="1:16368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5">
        <f t="shared" si="0"/>
        <v>0.94444444444444442</v>
      </c>
    </row>
    <row r="5" spans="1:16368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5">
        <f t="shared" si="0"/>
        <v>1</v>
      </c>
    </row>
    <row r="6" spans="1:16368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5">
        <f t="shared" si="0"/>
        <v>0.94444444444444442</v>
      </c>
    </row>
    <row r="7" spans="1:16368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5">
        <f t="shared" si="0"/>
        <v>1</v>
      </c>
    </row>
    <row r="8" spans="1:16368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 t="s">
        <v>3</v>
      </c>
      <c r="T8" s="53" t="s">
        <v>404</v>
      </c>
      <c r="U8" s="14" t="s">
        <v>3</v>
      </c>
      <c r="V8" s="53" t="s">
        <v>404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5">
        <f t="shared" si="0"/>
        <v>0.72222222222222221</v>
      </c>
    </row>
    <row r="9" spans="1:16368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5">
        <f t="shared" si="0"/>
        <v>1</v>
      </c>
    </row>
    <row r="10" spans="1:16368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5">
        <f t="shared" si="0"/>
        <v>1</v>
      </c>
    </row>
    <row r="11" spans="1:16368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5">
        <f t="shared" si="0"/>
        <v>1</v>
      </c>
    </row>
    <row r="12" spans="1:16368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5">
        <f t="shared" si="0"/>
        <v>1</v>
      </c>
    </row>
    <row r="13" spans="1:16368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5">
        <f t="shared" si="0"/>
        <v>1</v>
      </c>
    </row>
    <row r="14" spans="1:16368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5">
        <f t="shared" si="0"/>
        <v>1</v>
      </c>
    </row>
    <row r="15" spans="1:16368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5">
        <f t="shared" si="0"/>
        <v>1</v>
      </c>
    </row>
    <row r="16" spans="1:16368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5">
        <f t="shared" si="0"/>
        <v>0.94444444444444442</v>
      </c>
    </row>
    <row r="17" spans="1:74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5">
        <f t="shared" si="0"/>
        <v>1</v>
      </c>
    </row>
    <row r="18" spans="1:74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5">
        <f t="shared" si="0"/>
        <v>1</v>
      </c>
    </row>
    <row r="19" spans="1:74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5">
        <f t="shared" si="0"/>
        <v>1</v>
      </c>
    </row>
    <row r="20" spans="1:74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5">
        <f t="shared" si="0"/>
        <v>0.94444444444444442</v>
      </c>
    </row>
    <row r="21" spans="1:74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5">
        <f t="shared" si="0"/>
        <v>1</v>
      </c>
    </row>
    <row r="22" spans="1:74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5">
        <f t="shared" si="0"/>
        <v>1</v>
      </c>
    </row>
    <row r="23" spans="1:74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5">
        <f t="shared" si="0"/>
        <v>1</v>
      </c>
    </row>
    <row r="24" spans="1:74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5">
        <f t="shared" si="0"/>
        <v>1</v>
      </c>
    </row>
    <row r="25" spans="1:74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5">
        <f t="shared" si="0"/>
        <v>1</v>
      </c>
    </row>
    <row r="26" spans="1:74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5">
        <f t="shared" si="0"/>
        <v>1</v>
      </c>
    </row>
    <row r="27" spans="1:74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5">
        <f t="shared" si="0"/>
        <v>1</v>
      </c>
    </row>
    <row r="28" spans="1:74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467</v>
      </c>
      <c r="T28" s="14" t="s">
        <v>3</v>
      </c>
      <c r="U28" s="14" t="s">
        <v>3</v>
      </c>
      <c r="V28" s="14" t="s">
        <v>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5">
        <f t="shared" si="0"/>
        <v>0.94444444444444442</v>
      </c>
    </row>
    <row r="29" spans="1:74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5">
        <f t="shared" si="0"/>
        <v>1</v>
      </c>
    </row>
    <row r="30" spans="1:74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5">
        <f t="shared" si="0"/>
        <v>1</v>
      </c>
    </row>
    <row r="31" spans="1:74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5">
        <f t="shared" si="0"/>
        <v>0.94444444444444442</v>
      </c>
    </row>
    <row r="32" spans="1:74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5">
        <f t="shared" si="0"/>
        <v>1</v>
      </c>
    </row>
    <row r="33" spans="1:74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5">
        <f t="shared" si="0"/>
        <v>0.94444444444444442</v>
      </c>
    </row>
    <row r="34" spans="1:74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5">
        <f t="shared" si="0"/>
        <v>1</v>
      </c>
    </row>
    <row r="35" spans="1:74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5">
        <f t="shared" si="0"/>
        <v>1</v>
      </c>
    </row>
    <row r="36" spans="1:74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5">
        <f t="shared" si="0"/>
        <v>1</v>
      </c>
    </row>
    <row r="37" spans="1:74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5">
        <f t="shared" si="0"/>
        <v>1</v>
      </c>
    </row>
    <row r="38" spans="1:74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5">
        <f t="shared" si="0"/>
        <v>1</v>
      </c>
    </row>
    <row r="39" spans="1:74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5">
        <f t="shared" si="0"/>
        <v>1</v>
      </c>
    </row>
    <row r="40" spans="1:74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5">
        <f t="shared" si="0"/>
        <v>1</v>
      </c>
    </row>
    <row r="41" spans="1:74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5">
        <f t="shared" si="0"/>
        <v>1</v>
      </c>
    </row>
    <row r="42" spans="1:74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5">
        <f t="shared" si="0"/>
        <v>0.94444444444444442</v>
      </c>
    </row>
    <row r="43" spans="1:74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5">
        <f t="shared" si="0"/>
        <v>1</v>
      </c>
    </row>
    <row r="44" spans="1:74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5">
        <f t="shared" si="0"/>
        <v>1</v>
      </c>
    </row>
    <row r="45" spans="1:74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5">
        <f t="shared" si="0"/>
        <v>1</v>
      </c>
    </row>
    <row r="46" spans="1:74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5">
        <f t="shared" si="0"/>
        <v>1</v>
      </c>
    </row>
    <row r="47" spans="1:74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5">
        <f t="shared" si="0"/>
        <v>0.94444444444444442</v>
      </c>
    </row>
    <row r="48" spans="1:74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5">
        <f t="shared" si="0"/>
        <v>1</v>
      </c>
    </row>
    <row r="49" spans="1:74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5">
        <f t="shared" si="0"/>
        <v>1</v>
      </c>
    </row>
    <row r="50" spans="1:74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>
        <f t="shared" si="0"/>
        <v>1</v>
      </c>
    </row>
    <row r="51" spans="1:74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1"/>
    </row>
    <row r="52" spans="1:74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6"/>
    </row>
    <row r="53" spans="1:74" s="11" customFormat="1">
      <c r="B53" s="37" t="s">
        <v>13</v>
      </c>
      <c r="C53" s="38" t="s">
        <v>14</v>
      </c>
      <c r="D53" s="28"/>
      <c r="E53" s="50">
        <f t="shared" ref="E53:BU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R53" si="2">(COUNTIF(V4:V50,"√") + COUNTIF(V4:V50,"AL"))/48</f>
        <v>0.95833333333333337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ref="AO53:BE53" si="3">(COUNTIF(AO4:AO50,"√") + COUNTIF(AO4:AO50,"AL"))/48</f>
        <v>0</v>
      </c>
      <c r="AP53" s="50">
        <f t="shared" si="3"/>
        <v>0</v>
      </c>
      <c r="AQ53" s="50">
        <f t="shared" si="3"/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2"/>
        <v>0</v>
      </c>
      <c r="BG53" s="50">
        <f t="shared" si="2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1"/>
        <v>0</v>
      </c>
      <c r="BT53" s="50">
        <f t="shared" si="1"/>
        <v>0</v>
      </c>
      <c r="BU53" s="50">
        <f t="shared" si="1"/>
        <v>0</v>
      </c>
      <c r="BV53" s="15" t="s">
        <v>6</v>
      </c>
    </row>
    <row r="54" spans="1:74" s="11" customFormat="1">
      <c r="B54" s="57" t="s">
        <v>453</v>
      </c>
      <c r="C54" s="39" t="s">
        <v>10</v>
      </c>
      <c r="D54" s="28"/>
      <c r="E54" s="30">
        <f t="shared" ref="E54:BU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48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R54" si="5">COUNTIF(V3:V50,"√")</f>
        <v>47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ref="AO54:BE54" si="6">COUNTIF(AO3:AO50,"√")</f>
        <v>0</v>
      </c>
      <c r="AP54" s="30">
        <f t="shared" si="6"/>
        <v>0</v>
      </c>
      <c r="AQ54" s="30">
        <f t="shared" si="6"/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4"/>
        <v>0</v>
      </c>
      <c r="BT54" s="30">
        <f t="shared" si="4"/>
        <v>0</v>
      </c>
      <c r="BU54" s="30">
        <f t="shared" si="4"/>
        <v>0</v>
      </c>
      <c r="BV54" s="15"/>
    </row>
    <row r="55" spans="1:74" s="11" customFormat="1">
      <c r="B55" s="36" t="s">
        <v>4</v>
      </c>
      <c r="C55" s="39" t="s">
        <v>12</v>
      </c>
      <c r="D55" s="28"/>
      <c r="E55" s="30">
        <f t="shared" ref="E55:BU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R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ref="AO55:BE55" si="9">COUNTIF(AO3:AO50,"AL")</f>
        <v>0</v>
      </c>
      <c r="AP55" s="30">
        <f t="shared" si="9"/>
        <v>0</v>
      </c>
      <c r="AQ55" s="30">
        <f t="shared" si="9"/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8"/>
        <v>0</v>
      </c>
      <c r="BG55" s="30">
        <f t="shared" si="8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7"/>
        <v>0</v>
      </c>
      <c r="BT55" s="30">
        <f t="shared" si="7"/>
        <v>0</v>
      </c>
      <c r="BU55" s="30">
        <f t="shared" si="7"/>
        <v>0</v>
      </c>
      <c r="BV55" s="31" t="s">
        <v>7</v>
      </c>
    </row>
    <row r="56" spans="1:74" s="11" customFormat="1">
      <c r="B56" s="36" t="s">
        <v>5</v>
      </c>
      <c r="C56" s="39" t="s">
        <v>11</v>
      </c>
      <c r="D56" s="28"/>
      <c r="E56" s="32">
        <f t="shared" ref="E56:BU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R56" si="11">COUNTIF(V3:V50,"A")</f>
        <v>1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ref="AO56:BE56" si="12">COUNTIF(AO3:AO50,"A")</f>
        <v>0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1"/>
        <v>0</v>
      </c>
      <c r="BG56" s="32">
        <f t="shared" si="11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0"/>
        <v>0</v>
      </c>
      <c r="BT56" s="32">
        <f t="shared" si="10"/>
        <v>0</v>
      </c>
      <c r="BU56" s="32">
        <f t="shared" si="10"/>
        <v>0</v>
      </c>
      <c r="BV56" s="33">
        <f>AVERAGE(BV3:BV50)</f>
        <v>0.98379629629629617</v>
      </c>
    </row>
    <row r="57" spans="1:74" s="11" customFormat="1">
      <c r="C57" s="27"/>
      <c r="L57" s="34"/>
      <c r="R57" s="34"/>
      <c r="U57" s="34"/>
      <c r="AG57" s="34"/>
      <c r="AM57" s="34"/>
      <c r="BB57" s="34"/>
      <c r="BG57" s="34"/>
      <c r="BL57" s="34"/>
      <c r="BQ57" s="34"/>
    </row>
    <row r="58" spans="1:74" s="11" customFormat="1" ht="15.6">
      <c r="B58" s="61" t="s">
        <v>19</v>
      </c>
      <c r="C58" s="61"/>
      <c r="D58" s="61"/>
      <c r="E58" s="46">
        <f t="shared" ref="E58:BU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R58" si="14">WEEKNUM(V2)</f>
        <v>41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42</v>
      </c>
      <c r="AD58" s="46">
        <f t="shared" si="14"/>
        <v>0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ref="AO58:BE58" si="15">WEEKNUM(AO2)</f>
        <v>0</v>
      </c>
      <c r="AP58" s="46">
        <f t="shared" si="15"/>
        <v>0</v>
      </c>
      <c r="AQ58" s="46">
        <f t="shared" si="15"/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4"/>
        <v>0</v>
      </c>
      <c r="BG58" s="46">
        <f t="shared" si="14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3"/>
        <v>0</v>
      </c>
      <c r="BT58" s="46">
        <f t="shared" si="13"/>
        <v>0</v>
      </c>
      <c r="BU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2020-10-22T06:02:34Z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